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1964" i="1" l="1"/>
  <c r="B1964" i="1"/>
  <c r="C1964" i="1"/>
  <c r="H1964" i="1"/>
  <c r="M1964" i="1"/>
  <c r="N1964" i="1" s="1"/>
  <c r="A583" i="1"/>
  <c r="B583" i="1"/>
  <c r="C583" i="1"/>
  <c r="H583" i="1"/>
  <c r="M583" i="1"/>
  <c r="N583" i="1" s="1"/>
  <c r="A1982" i="1"/>
  <c r="B1982" i="1"/>
  <c r="C1982" i="1"/>
  <c r="H1982" i="1"/>
  <c r="M1982" i="1"/>
  <c r="N1982" i="1" s="1"/>
  <c r="A1921" i="1"/>
  <c r="B1921" i="1"/>
  <c r="H1921" i="1" s="1"/>
  <c r="C1921" i="1"/>
  <c r="M1921" i="1"/>
  <c r="N1921" i="1" s="1"/>
  <c r="A1922" i="1"/>
  <c r="B1922" i="1"/>
  <c r="C1922" i="1"/>
  <c r="H1922" i="1"/>
  <c r="M1922" i="1"/>
  <c r="N1922" i="1" s="1"/>
  <c r="O583" i="1" l="1"/>
  <c r="O1964" i="1"/>
  <c r="Q583" i="1"/>
  <c r="Q1964" i="1"/>
  <c r="P1964" i="1"/>
  <c r="O1982" i="1"/>
  <c r="Q1982" i="1" s="1"/>
  <c r="P583" i="1"/>
  <c r="S583" i="1" s="1"/>
  <c r="U1964" i="1"/>
  <c r="W1964" i="1" s="1"/>
  <c r="T1964" i="1"/>
  <c r="U583" i="1"/>
  <c r="W583" i="1" s="1"/>
  <c r="P1982" i="1"/>
  <c r="S1982" i="1" s="1"/>
  <c r="O1922" i="1"/>
  <c r="Q1922" i="1" s="1"/>
  <c r="O1921" i="1"/>
  <c r="Q1921" i="1" s="1"/>
  <c r="P1921" i="1"/>
  <c r="P1922" i="1"/>
  <c r="U1982" i="1" l="1"/>
  <c r="W1982" i="1" s="1"/>
  <c r="S1964" i="1"/>
  <c r="R1964" i="1"/>
  <c r="R583" i="1"/>
  <c r="Y1964" i="1"/>
  <c r="V1964" i="1"/>
  <c r="X1964" i="1" s="1"/>
  <c r="R1982" i="1"/>
  <c r="T583" i="1"/>
  <c r="Y583" i="1"/>
  <c r="V583" i="1"/>
  <c r="X583" i="1" s="1"/>
  <c r="T1982" i="1"/>
  <c r="Y1982" i="1"/>
  <c r="V1982" i="1"/>
  <c r="X1982" i="1" s="1"/>
  <c r="S1921" i="1"/>
  <c r="U1921" i="1" s="1"/>
  <c r="R1921" i="1"/>
  <c r="R1922" i="1"/>
  <c r="S1922" i="1"/>
  <c r="U1922" i="1" s="1"/>
  <c r="W1921" i="1" l="1"/>
  <c r="T1921" i="1"/>
  <c r="W1922" i="1"/>
  <c r="T1922" i="1"/>
  <c r="Y1921" i="1" l="1"/>
  <c r="V1921" i="1"/>
  <c r="X1921" i="1" s="1"/>
  <c r="V1922" i="1"/>
  <c r="X1922" i="1" s="1"/>
  <c r="Y1922" i="1"/>
  <c r="A2251" i="1" l="1"/>
  <c r="B2251" i="1"/>
  <c r="C2251" i="1"/>
  <c r="H2251" i="1"/>
  <c r="M2251" i="1"/>
  <c r="N2251" i="1" s="1"/>
  <c r="A2243" i="1"/>
  <c r="A2244" i="1"/>
  <c r="A2245" i="1"/>
  <c r="A2246" i="1"/>
  <c r="A2247" i="1"/>
  <c r="A2248" i="1"/>
  <c r="A2249" i="1"/>
  <c r="A2250" i="1"/>
  <c r="B2243" i="1"/>
  <c r="B2244" i="1"/>
  <c r="H2244" i="1" s="1"/>
  <c r="B2245" i="1"/>
  <c r="H2245" i="1" s="1"/>
  <c r="B2246" i="1"/>
  <c r="H2246" i="1" s="1"/>
  <c r="B2247" i="1"/>
  <c r="H2247" i="1" s="1"/>
  <c r="B2248" i="1"/>
  <c r="H2248" i="1" s="1"/>
  <c r="B2249" i="1"/>
  <c r="H2249" i="1" s="1"/>
  <c r="B2250" i="1"/>
  <c r="H2250" i="1" s="1"/>
  <c r="C2243" i="1"/>
  <c r="C2244" i="1"/>
  <c r="C2245" i="1"/>
  <c r="C2246" i="1"/>
  <c r="C2247" i="1"/>
  <c r="C2248" i="1"/>
  <c r="C2249" i="1"/>
  <c r="C2250" i="1"/>
  <c r="H2243" i="1"/>
  <c r="M2243" i="1"/>
  <c r="M2244" i="1"/>
  <c r="M2245" i="1"/>
  <c r="M2246" i="1"/>
  <c r="M2247" i="1"/>
  <c r="M2248" i="1"/>
  <c r="M2249" i="1"/>
  <c r="M2250" i="1"/>
  <c r="N2243" i="1"/>
  <c r="N2244" i="1"/>
  <c r="N2245" i="1"/>
  <c r="N2246" i="1"/>
  <c r="N2247" i="1"/>
  <c r="N2248" i="1"/>
  <c r="N2249" i="1"/>
  <c r="N2250" i="1"/>
  <c r="O2243" i="1"/>
  <c r="O2244" i="1"/>
  <c r="O2245" i="1"/>
  <c r="O2246" i="1"/>
  <c r="O2247" i="1"/>
  <c r="O2248" i="1"/>
  <c r="O2249" i="1"/>
  <c r="O2250" i="1"/>
  <c r="P2243" i="1"/>
  <c r="P2244" i="1"/>
  <c r="P2245" i="1"/>
  <c r="P2246" i="1"/>
  <c r="P2247" i="1"/>
  <c r="P2248" i="1"/>
  <c r="P2249" i="1"/>
  <c r="P2250" i="1"/>
  <c r="Q2243" i="1"/>
  <c r="Q2244" i="1"/>
  <c r="Q2245" i="1"/>
  <c r="Q2246" i="1"/>
  <c r="Q2247" i="1"/>
  <c r="Q2248" i="1"/>
  <c r="Q2249" i="1"/>
  <c r="Q2250" i="1"/>
  <c r="R2243" i="1"/>
  <c r="R2244" i="1"/>
  <c r="R2245" i="1"/>
  <c r="R2246" i="1"/>
  <c r="R2247" i="1"/>
  <c r="R2248" i="1"/>
  <c r="R2249" i="1"/>
  <c r="R2250" i="1"/>
  <c r="S2243" i="1"/>
  <c r="S2244" i="1"/>
  <c r="S2245" i="1"/>
  <c r="S2246" i="1"/>
  <c r="S2247" i="1"/>
  <c r="S2248" i="1"/>
  <c r="S2249" i="1"/>
  <c r="S2250" i="1"/>
  <c r="U2243" i="1"/>
  <c r="T2243" i="1" s="1"/>
  <c r="U2244" i="1"/>
  <c r="T2244" i="1" s="1"/>
  <c r="U2245" i="1"/>
  <c r="T2245" i="1" s="1"/>
  <c r="U2246" i="1"/>
  <c r="T2246" i="1" s="1"/>
  <c r="U2247" i="1"/>
  <c r="T2247" i="1" s="1"/>
  <c r="U2248" i="1"/>
  <c r="T2248" i="1" s="1"/>
  <c r="U2249" i="1"/>
  <c r="T2249" i="1" s="1"/>
  <c r="U2250" i="1"/>
  <c r="T2250" i="1" s="1"/>
  <c r="W2243" i="1"/>
  <c r="V2243" i="1" s="1"/>
  <c r="W2244" i="1"/>
  <c r="V2244" i="1" s="1"/>
  <c r="W2245" i="1"/>
  <c r="V2245" i="1" s="1"/>
  <c r="W2246" i="1"/>
  <c r="V2246" i="1" s="1"/>
  <c r="W2247" i="1"/>
  <c r="V2247" i="1" s="1"/>
  <c r="W2248" i="1"/>
  <c r="V2248" i="1" s="1"/>
  <c r="W2249" i="1"/>
  <c r="V2249" i="1" s="1"/>
  <c r="W2250" i="1"/>
  <c r="V2250" i="1" s="1"/>
  <c r="Y2243" i="1"/>
  <c r="Y2244" i="1"/>
  <c r="Y2245" i="1"/>
  <c r="Y2246" i="1"/>
  <c r="Y2247" i="1"/>
  <c r="Y2248" i="1"/>
  <c r="Y2249" i="1"/>
  <c r="Y2250" i="1"/>
  <c r="A2242" i="1"/>
  <c r="B2242" i="1"/>
  <c r="C2242" i="1"/>
  <c r="H2242" i="1"/>
  <c r="M2242" i="1"/>
  <c r="N2242" i="1" s="1"/>
  <c r="A2241" i="1"/>
  <c r="B2241" i="1"/>
  <c r="C2241" i="1"/>
  <c r="H2241" i="1"/>
  <c r="M2241" i="1"/>
  <c r="N2241" i="1" s="1"/>
  <c r="A2240" i="1"/>
  <c r="B2240" i="1"/>
  <c r="C2240" i="1"/>
  <c r="H2240" i="1"/>
  <c r="M2240" i="1"/>
  <c r="N2240" i="1" s="1"/>
  <c r="A2239" i="1"/>
  <c r="B2239" i="1"/>
  <c r="C2239" i="1"/>
  <c r="H2239" i="1"/>
  <c r="M2239" i="1"/>
  <c r="N2239" i="1" s="1"/>
  <c r="A2238" i="1"/>
  <c r="B2238" i="1"/>
  <c r="C2238" i="1"/>
  <c r="H2238" i="1"/>
  <c r="M2238" i="1"/>
  <c r="N2238" i="1" s="1"/>
  <c r="A2236" i="1"/>
  <c r="A2237" i="1"/>
  <c r="B2236" i="1"/>
  <c r="B2237" i="1"/>
  <c r="C2236" i="1"/>
  <c r="C2237" i="1"/>
  <c r="H2236" i="1"/>
  <c r="H2237" i="1"/>
  <c r="M2236" i="1"/>
  <c r="M2237" i="1"/>
  <c r="N2236" i="1"/>
  <c r="N2237" i="1"/>
  <c r="O2236" i="1"/>
  <c r="O2237" i="1"/>
  <c r="P2236" i="1"/>
  <c r="P2237" i="1"/>
  <c r="Q2236" i="1"/>
  <c r="Q2237" i="1"/>
  <c r="R2236" i="1"/>
  <c r="R2237" i="1"/>
  <c r="S2236" i="1"/>
  <c r="S2237" i="1"/>
  <c r="U2236" i="1"/>
  <c r="T2236" i="1" s="1"/>
  <c r="U2237" i="1"/>
  <c r="T2237" i="1" s="1"/>
  <c r="W2236" i="1"/>
  <c r="V2236" i="1" s="1"/>
  <c r="W2237" i="1"/>
  <c r="V2237" i="1" s="1"/>
  <c r="Y2236" i="1"/>
  <c r="Y2237" i="1"/>
  <c r="A2235" i="1"/>
  <c r="B2235" i="1"/>
  <c r="C2235" i="1"/>
  <c r="H2235" i="1"/>
  <c r="M2235" i="1"/>
  <c r="N2235" i="1" s="1"/>
  <c r="A2234" i="1"/>
  <c r="B2234" i="1"/>
  <c r="C2234" i="1"/>
  <c r="H2234" i="1"/>
  <c r="M2234" i="1"/>
  <c r="N2234" i="1" s="1"/>
  <c r="A1947" i="1"/>
  <c r="B1947" i="1"/>
  <c r="C1947" i="1"/>
  <c r="H1947" i="1"/>
  <c r="M1947" i="1"/>
  <c r="N1947" i="1" s="1"/>
  <c r="A2233" i="1"/>
  <c r="B2233" i="1"/>
  <c r="H2233" i="1" s="1"/>
  <c r="C2233" i="1"/>
  <c r="M2233" i="1"/>
  <c r="N2233" i="1" s="1"/>
  <c r="A664" i="1"/>
  <c r="B664" i="1"/>
  <c r="C664" i="1"/>
  <c r="H664" i="1"/>
  <c r="M664" i="1"/>
  <c r="N664" i="1" s="1"/>
  <c r="A1872" i="1"/>
  <c r="B1872" i="1"/>
  <c r="C1872" i="1"/>
  <c r="H1872" i="1"/>
  <c r="M1872" i="1"/>
  <c r="N1872" i="1" s="1"/>
  <c r="A1873" i="1"/>
  <c r="B1873" i="1"/>
  <c r="C1873" i="1"/>
  <c r="H1873" i="1"/>
  <c r="M1873" i="1"/>
  <c r="N1873" i="1" s="1"/>
  <c r="A2232" i="1"/>
  <c r="B2232" i="1"/>
  <c r="H2232" i="1" s="1"/>
  <c r="C2232" i="1"/>
  <c r="M2232" i="1"/>
  <c r="N2232" i="1" s="1"/>
  <c r="A1831" i="1"/>
  <c r="B1831" i="1"/>
  <c r="H1831" i="1" s="1"/>
  <c r="C1831" i="1"/>
  <c r="M1831" i="1"/>
  <c r="N1831" i="1" s="1"/>
  <c r="O2234" i="1" l="1"/>
  <c r="O2239" i="1"/>
  <c r="Q2234" i="1"/>
  <c r="Q2239" i="1"/>
  <c r="O2241" i="1"/>
  <c r="O2251" i="1"/>
  <c r="Q2241" i="1"/>
  <c r="Q2251" i="1"/>
  <c r="P2234" i="1"/>
  <c r="S2234" i="1" s="1"/>
  <c r="O2235" i="1"/>
  <c r="O2238" i="1"/>
  <c r="P2239" i="1"/>
  <c r="S2239" i="1" s="1"/>
  <c r="O2240" i="1"/>
  <c r="P2241" i="1"/>
  <c r="S2241" i="1" s="1"/>
  <c r="O2242" i="1"/>
  <c r="P2251" i="1"/>
  <c r="Q2238" i="1"/>
  <c r="Q2240" i="1"/>
  <c r="Q2242" i="1"/>
  <c r="O1872" i="1"/>
  <c r="Q1872" i="1" s="1"/>
  <c r="Q2235" i="1"/>
  <c r="P2238" i="1"/>
  <c r="R2239" i="1"/>
  <c r="P2240" i="1"/>
  <c r="R2241" i="1"/>
  <c r="P2242" i="1"/>
  <c r="X2250" i="1"/>
  <c r="X2248" i="1"/>
  <c r="X2246" i="1"/>
  <c r="X2244" i="1"/>
  <c r="X2249" i="1"/>
  <c r="X2247" i="1"/>
  <c r="X2245" i="1"/>
  <c r="X2243" i="1"/>
  <c r="U2241" i="1"/>
  <c r="W2241" i="1" s="1"/>
  <c r="U2239" i="1"/>
  <c r="W2239" i="1" s="1"/>
  <c r="X2236" i="1"/>
  <c r="X2237" i="1"/>
  <c r="P1872" i="1"/>
  <c r="S1872" i="1" s="1"/>
  <c r="O664" i="1"/>
  <c r="O2233" i="1"/>
  <c r="Q2233" i="1" s="1"/>
  <c r="O1947" i="1"/>
  <c r="Q1947" i="1" s="1"/>
  <c r="R2234" i="1"/>
  <c r="P2235" i="1"/>
  <c r="U2234" i="1"/>
  <c r="W2234" i="1" s="1"/>
  <c r="P1947" i="1"/>
  <c r="O2232" i="1"/>
  <c r="Q2232" i="1" s="1"/>
  <c r="Q664" i="1"/>
  <c r="P2233" i="1"/>
  <c r="P2232" i="1"/>
  <c r="S2232" i="1" s="1"/>
  <c r="O1873" i="1"/>
  <c r="Q1873" i="1" s="1"/>
  <c r="P664" i="1"/>
  <c r="P1873" i="1"/>
  <c r="O1831" i="1"/>
  <c r="Q1831" i="1" s="1"/>
  <c r="P1831" i="1"/>
  <c r="S2251" i="1" l="1"/>
  <c r="U2251" i="1" s="1"/>
  <c r="R2251" i="1"/>
  <c r="T2239" i="1"/>
  <c r="U1872" i="1"/>
  <c r="W1872" i="1" s="1"/>
  <c r="S2242" i="1"/>
  <c r="U2242" i="1" s="1"/>
  <c r="W2242" i="1" s="1"/>
  <c r="V2242" i="1" s="1"/>
  <c r="R2242" i="1"/>
  <c r="S2240" i="1"/>
  <c r="U2240" i="1" s="1"/>
  <c r="W2240" i="1" s="1"/>
  <c r="Y2240" i="1" s="1"/>
  <c r="R2240" i="1"/>
  <c r="S2238" i="1"/>
  <c r="U2238" i="1" s="1"/>
  <c r="W2238" i="1" s="1"/>
  <c r="V2238" i="1" s="1"/>
  <c r="R2238" i="1"/>
  <c r="T2241" i="1"/>
  <c r="Y2241" i="1"/>
  <c r="V2241" i="1"/>
  <c r="X2241" i="1" s="1"/>
  <c r="V2240" i="1"/>
  <c r="Y2239" i="1"/>
  <c r="V2239" i="1"/>
  <c r="X2239" i="1" s="1"/>
  <c r="R1872" i="1"/>
  <c r="T2234" i="1"/>
  <c r="R2235" i="1"/>
  <c r="S2235" i="1"/>
  <c r="U2235" i="1" s="1"/>
  <c r="T2238" i="1"/>
  <c r="S1947" i="1"/>
  <c r="U1947" i="1" s="1"/>
  <c r="R1947" i="1"/>
  <c r="R2232" i="1"/>
  <c r="U2232" i="1"/>
  <c r="W2232" i="1" s="1"/>
  <c r="Y2232" i="1" s="1"/>
  <c r="Y2234" i="1"/>
  <c r="V2234" i="1"/>
  <c r="S2233" i="1"/>
  <c r="U2233" i="1" s="1"/>
  <c r="W2233" i="1" s="1"/>
  <c r="Y2233" i="1" s="1"/>
  <c r="R2233" i="1"/>
  <c r="T1872" i="1"/>
  <c r="R664" i="1"/>
  <c r="S664" i="1"/>
  <c r="U664" i="1" s="1"/>
  <c r="R1873" i="1"/>
  <c r="S1873" i="1"/>
  <c r="U1873" i="1" s="1"/>
  <c r="Y1872" i="1"/>
  <c r="V1872" i="1"/>
  <c r="T2232" i="1"/>
  <c r="R1831" i="1"/>
  <c r="S1831" i="1"/>
  <c r="U1831" i="1" s="1"/>
  <c r="V2232" i="1"/>
  <c r="X2232" i="1" l="1"/>
  <c r="Y2238" i="1"/>
  <c r="W2251" i="1"/>
  <c r="T2251" i="1"/>
  <c r="T2242" i="1"/>
  <c r="X2242" i="1" s="1"/>
  <c r="Y2242" i="1"/>
  <c r="T2240" i="1"/>
  <c r="X2240" i="1" s="1"/>
  <c r="W2235" i="1"/>
  <c r="T2235" i="1"/>
  <c r="V2233" i="1"/>
  <c r="X2234" i="1"/>
  <c r="X2238" i="1"/>
  <c r="T2233" i="1"/>
  <c r="W1947" i="1"/>
  <c r="T1947" i="1"/>
  <c r="X1872" i="1"/>
  <c r="W664" i="1"/>
  <c r="T664" i="1"/>
  <c r="W1873" i="1"/>
  <c r="T1873" i="1"/>
  <c r="W1831" i="1"/>
  <c r="T1831" i="1"/>
  <c r="Y2251" i="1" l="1"/>
  <c r="V2251" i="1"/>
  <c r="X2233" i="1"/>
  <c r="X2251" i="1"/>
  <c r="V2235" i="1"/>
  <c r="X2235" i="1" s="1"/>
  <c r="Y2235" i="1"/>
  <c r="Y1947" i="1"/>
  <c r="V1947" i="1"/>
  <c r="X1947" i="1" s="1"/>
  <c r="V664" i="1"/>
  <c r="X664" i="1" s="1"/>
  <c r="Y664" i="1"/>
  <c r="V1873" i="1"/>
  <c r="X1873" i="1" s="1"/>
  <c r="Y1873" i="1"/>
  <c r="V1831" i="1"/>
  <c r="X1831" i="1" s="1"/>
  <c r="Y1831" i="1"/>
  <c r="A2231" i="1" l="1"/>
  <c r="B2231" i="1"/>
  <c r="C2231" i="1"/>
  <c r="H2231" i="1"/>
  <c r="M2231" i="1"/>
  <c r="O2231" i="1" s="1"/>
  <c r="N2231" i="1" l="1"/>
  <c r="Q2231" i="1" s="1"/>
  <c r="U2231" i="1" s="1"/>
  <c r="W2231" i="1" s="1"/>
  <c r="P2231" i="1" l="1"/>
  <c r="T2231" i="1"/>
  <c r="Y2231" i="1"/>
  <c r="V2231" i="1"/>
  <c r="S2231" i="1" l="1"/>
  <c r="R2231" i="1"/>
  <c r="X2231" i="1" s="1"/>
  <c r="A1364" i="1"/>
  <c r="A1974" i="1"/>
  <c r="A1604" i="1"/>
  <c r="B1364" i="1"/>
  <c r="H1364" i="1" s="1"/>
  <c r="B1974" i="1"/>
  <c r="B1604" i="1"/>
  <c r="C1364" i="1"/>
  <c r="C1974" i="1"/>
  <c r="C1604" i="1"/>
  <c r="H1974" i="1"/>
  <c r="H1604" i="1"/>
  <c r="M1364" i="1"/>
  <c r="N1364" i="1" s="1"/>
  <c r="M1974" i="1"/>
  <c r="N1974" i="1" s="1"/>
  <c r="M1604" i="1"/>
  <c r="O1604" i="1" s="1"/>
  <c r="O1974" i="1"/>
  <c r="P1364" i="1" l="1"/>
  <c r="S1364" i="1" s="1"/>
  <c r="O1364" i="1"/>
  <c r="Q1364" i="1" s="1"/>
  <c r="Q1974" i="1"/>
  <c r="N1604" i="1"/>
  <c r="P1604" i="1" s="1"/>
  <c r="P1974" i="1"/>
  <c r="Q1604" i="1" l="1"/>
  <c r="U1364" i="1"/>
  <c r="W1364" i="1" s="1"/>
  <c r="Y1364" i="1" s="1"/>
  <c r="R1364" i="1"/>
  <c r="T1364" i="1"/>
  <c r="S1604" i="1"/>
  <c r="U1604" i="1" s="1"/>
  <c r="R1604" i="1"/>
  <c r="R1974" i="1"/>
  <c r="S1974" i="1"/>
  <c r="U1974" i="1" s="1"/>
  <c r="V1364" i="1"/>
  <c r="X1364" i="1" s="1"/>
  <c r="W1604" i="1" l="1"/>
  <c r="T1604" i="1"/>
  <c r="W1974" i="1"/>
  <c r="T1974" i="1"/>
  <c r="Y1604" i="1" l="1"/>
  <c r="V1604" i="1"/>
  <c r="X1604" i="1" s="1"/>
  <c r="V1974" i="1"/>
  <c r="X1974" i="1" s="1"/>
  <c r="Y1974" i="1"/>
  <c r="A2048" i="1" l="1"/>
  <c r="A2047" i="1"/>
  <c r="A2046" i="1"/>
  <c r="A2045" i="1"/>
  <c r="A2044" i="1"/>
  <c r="B2048" i="1"/>
  <c r="H2048" i="1" s="1"/>
  <c r="B2047" i="1"/>
  <c r="H2047" i="1" s="1"/>
  <c r="B2046" i="1"/>
  <c r="H2046" i="1" s="1"/>
  <c r="B2045" i="1"/>
  <c r="H2045" i="1" s="1"/>
  <c r="B2044" i="1"/>
  <c r="H2044" i="1" s="1"/>
  <c r="C2048" i="1"/>
  <c r="C2047" i="1"/>
  <c r="C2046" i="1"/>
  <c r="C2045" i="1"/>
  <c r="C2044" i="1"/>
  <c r="M2048" i="1"/>
  <c r="N2048" i="1" s="1"/>
  <c r="M2047" i="1"/>
  <c r="N2047" i="1" s="1"/>
  <c r="M2046" i="1"/>
  <c r="N2046" i="1" s="1"/>
  <c r="M2045" i="1"/>
  <c r="N2045" i="1" s="1"/>
  <c r="M2044" i="1"/>
  <c r="N2044" i="1" s="1"/>
  <c r="O2045" i="1"/>
  <c r="A925" i="1"/>
  <c r="A924" i="1"/>
  <c r="A546" i="1"/>
  <c r="B925" i="1"/>
  <c r="B924" i="1"/>
  <c r="H924" i="1" s="1"/>
  <c r="B546" i="1"/>
  <c r="H546" i="1" s="1"/>
  <c r="C925" i="1"/>
  <c r="C924" i="1"/>
  <c r="C546" i="1"/>
  <c r="H925" i="1"/>
  <c r="M925" i="1"/>
  <c r="N925" i="1" s="1"/>
  <c r="M924" i="1"/>
  <c r="N924" i="1" s="1"/>
  <c r="M546" i="1"/>
  <c r="N54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41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9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6" i="1"/>
  <c r="C967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2142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2143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5" i="1"/>
  <c r="C1366" i="1"/>
  <c r="C1367" i="1"/>
  <c r="C1368" i="1"/>
  <c r="C1369" i="1"/>
  <c r="C1370" i="1"/>
  <c r="C1371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7" i="1"/>
  <c r="C1458" i="1"/>
  <c r="C1459" i="1"/>
  <c r="C1460" i="1"/>
  <c r="C1461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5" i="1"/>
  <c r="C1596" i="1"/>
  <c r="C1597" i="1"/>
  <c r="C1599" i="1"/>
  <c r="C1600" i="1"/>
  <c r="C1601" i="1"/>
  <c r="C1602" i="1"/>
  <c r="C1603" i="1"/>
  <c r="C1605" i="1"/>
  <c r="C1606" i="1"/>
  <c r="C1607" i="1"/>
  <c r="C1608" i="1"/>
  <c r="C1609" i="1"/>
  <c r="C1610" i="1"/>
  <c r="C1598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5" i="1"/>
  <c r="C1636" i="1"/>
  <c r="C1638" i="1"/>
  <c r="C1594" i="1"/>
  <c r="C1641" i="1"/>
  <c r="C1642" i="1"/>
  <c r="C1643" i="1"/>
  <c r="C1645" i="1"/>
  <c r="C1646" i="1"/>
  <c r="C1647" i="1"/>
  <c r="C1648" i="1"/>
  <c r="C1649" i="1"/>
  <c r="C1650" i="1"/>
  <c r="C1651" i="1"/>
  <c r="C1652" i="1"/>
  <c r="C1653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1" i="1"/>
  <c r="C1702" i="1"/>
  <c r="C1703" i="1"/>
  <c r="C1704" i="1"/>
  <c r="C1706" i="1"/>
  <c r="C1707" i="1"/>
  <c r="C1709" i="1"/>
  <c r="C1711" i="1"/>
  <c r="C1712" i="1"/>
  <c r="C1713" i="1"/>
  <c r="C1714" i="1"/>
  <c r="C1715" i="1"/>
  <c r="C1716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9" i="1"/>
  <c r="C1790" i="1"/>
  <c r="C1791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2" i="1"/>
  <c r="C1863" i="1"/>
  <c r="C1864" i="1"/>
  <c r="C1865" i="1"/>
  <c r="C1866" i="1"/>
  <c r="C1867" i="1"/>
  <c r="C1868" i="1"/>
  <c r="C1869" i="1"/>
  <c r="C1870" i="1"/>
  <c r="C1871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5" i="1"/>
  <c r="C1966" i="1"/>
  <c r="C1967" i="1"/>
  <c r="C1968" i="1"/>
  <c r="C1969" i="1"/>
  <c r="C1970" i="1"/>
  <c r="C1971" i="1"/>
  <c r="C1972" i="1"/>
  <c r="C1973" i="1"/>
  <c r="C1975" i="1"/>
  <c r="C1976" i="1"/>
  <c r="C1977" i="1"/>
  <c r="C1978" i="1"/>
  <c r="C1979" i="1"/>
  <c r="C1980" i="1"/>
  <c r="C1981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441" i="1"/>
  <c r="C442" i="1"/>
  <c r="C951" i="1"/>
  <c r="C950" i="1"/>
  <c r="C957" i="1"/>
  <c r="C577" i="1"/>
  <c r="C576" i="1"/>
  <c r="C1454" i="1"/>
  <c r="C1455" i="1"/>
  <c r="C1456" i="1"/>
  <c r="C1592" i="1"/>
  <c r="C1593" i="1"/>
  <c r="C2114" i="1"/>
  <c r="C2115" i="1"/>
  <c r="C2118" i="1"/>
  <c r="C2119" i="1"/>
  <c r="C2117" i="1"/>
  <c r="C2116" i="1"/>
  <c r="C1639" i="1"/>
  <c r="C1999" i="1"/>
  <c r="C1861" i="1"/>
  <c r="C1637" i="1"/>
  <c r="C1634" i="1"/>
  <c r="C1644" i="1"/>
  <c r="C1640" i="1"/>
  <c r="C1633" i="1"/>
  <c r="C1700" i="1"/>
  <c r="C1705" i="1"/>
  <c r="C1708" i="1"/>
  <c r="C1710" i="1"/>
  <c r="C1717" i="1"/>
  <c r="C968" i="1"/>
  <c r="C1462" i="1"/>
  <c r="C1788" i="1"/>
  <c r="C1792" i="1"/>
  <c r="C1372" i="1"/>
  <c r="C1654" i="1"/>
  <c r="A1792" i="1"/>
  <c r="A1372" i="1"/>
  <c r="A1654" i="1"/>
  <c r="B1792" i="1"/>
  <c r="H1792" i="1" s="1"/>
  <c r="B1372" i="1"/>
  <c r="H1372" i="1" s="1"/>
  <c r="B1654" i="1"/>
  <c r="H1654" i="1" s="1"/>
  <c r="M1792" i="1"/>
  <c r="N1792" i="1" s="1"/>
  <c r="M1372" i="1"/>
  <c r="N1372" i="1" s="1"/>
  <c r="M1654" i="1"/>
  <c r="O1654" i="1" s="1"/>
  <c r="A1788" i="1"/>
  <c r="B1788" i="1"/>
  <c r="H1788" i="1" s="1"/>
  <c r="M1788" i="1"/>
  <c r="N1788" i="1" s="1"/>
  <c r="A1462" i="1"/>
  <c r="B1462" i="1"/>
  <c r="H1462" i="1" s="1"/>
  <c r="M1462" i="1"/>
  <c r="N1462" i="1" s="1"/>
  <c r="A968" i="1"/>
  <c r="B968" i="1"/>
  <c r="H968" i="1" s="1"/>
  <c r="M968" i="1"/>
  <c r="N968" i="1" s="1"/>
  <c r="A1717" i="1"/>
  <c r="B1717" i="1"/>
  <c r="H1717" i="1" s="1"/>
  <c r="M1717" i="1"/>
  <c r="N1717" i="1" s="1"/>
  <c r="A1710" i="1"/>
  <c r="B1710" i="1"/>
  <c r="H1710" i="1" s="1"/>
  <c r="M1710" i="1"/>
  <c r="N1710" i="1" s="1"/>
  <c r="A1708" i="1"/>
  <c r="B1708" i="1"/>
  <c r="H1708" i="1" s="1"/>
  <c r="M1708" i="1"/>
  <c r="N1708" i="1" s="1"/>
  <c r="A1705" i="1"/>
  <c r="B1705" i="1"/>
  <c r="H1705" i="1" s="1"/>
  <c r="M1705" i="1"/>
  <c r="N1705" i="1" s="1"/>
  <c r="A1700" i="1"/>
  <c r="B1700" i="1"/>
  <c r="H1700" i="1" s="1"/>
  <c r="M1700" i="1"/>
  <c r="N1700" i="1" s="1"/>
  <c r="A1637" i="1"/>
  <c r="A1634" i="1"/>
  <c r="A1644" i="1"/>
  <c r="A1640" i="1"/>
  <c r="A1633" i="1"/>
  <c r="B1637" i="1"/>
  <c r="H1637" i="1" s="1"/>
  <c r="B1634" i="1"/>
  <c r="H1634" i="1" s="1"/>
  <c r="B1644" i="1"/>
  <c r="H1644" i="1" s="1"/>
  <c r="B1640" i="1"/>
  <c r="H1640" i="1" s="1"/>
  <c r="B1633" i="1"/>
  <c r="H1633" i="1" s="1"/>
  <c r="M1637" i="1"/>
  <c r="N1637" i="1" s="1"/>
  <c r="M1634" i="1"/>
  <c r="N1634" i="1" s="1"/>
  <c r="M1644" i="1"/>
  <c r="N1644" i="1" s="1"/>
  <c r="P1644" i="1" s="1"/>
  <c r="M1640" i="1"/>
  <c r="N1640" i="1" s="1"/>
  <c r="M1633" i="1"/>
  <c r="N1633" i="1" s="1"/>
  <c r="A1861" i="1"/>
  <c r="B1861" i="1"/>
  <c r="H1861" i="1" s="1"/>
  <c r="M1861" i="1"/>
  <c r="N1861" i="1" s="1"/>
  <c r="A1999" i="1"/>
  <c r="B1999" i="1"/>
  <c r="H1999" i="1" s="1"/>
  <c r="M1999" i="1"/>
  <c r="N1999" i="1" s="1"/>
  <c r="A558" i="1"/>
  <c r="B558" i="1"/>
  <c r="H558" i="1" s="1"/>
  <c r="M558" i="1"/>
  <c r="N558" i="1" s="1"/>
  <c r="A1639" i="1"/>
  <c r="B1639" i="1"/>
  <c r="H1639" i="1" s="1"/>
  <c r="M1639" i="1"/>
  <c r="N1639" i="1" s="1"/>
  <c r="A2114" i="1"/>
  <c r="A2115" i="1"/>
  <c r="A2118" i="1"/>
  <c r="A2119" i="1"/>
  <c r="A2117" i="1"/>
  <c r="A2116" i="1"/>
  <c r="B2114" i="1"/>
  <c r="B2115" i="1"/>
  <c r="B2118" i="1"/>
  <c r="B2119" i="1"/>
  <c r="B2117" i="1"/>
  <c r="H2117" i="1" s="1"/>
  <c r="B2116" i="1"/>
  <c r="H2116" i="1" s="1"/>
  <c r="H2114" i="1"/>
  <c r="H2115" i="1"/>
  <c r="H2118" i="1"/>
  <c r="H2119" i="1"/>
  <c r="M2114" i="1"/>
  <c r="O2114" i="1" s="1"/>
  <c r="M2115" i="1"/>
  <c r="N2115" i="1" s="1"/>
  <c r="M2118" i="1"/>
  <c r="N2118" i="1" s="1"/>
  <c r="P2118" i="1" s="1"/>
  <c r="M2119" i="1"/>
  <c r="N2119" i="1" s="1"/>
  <c r="M2117" i="1"/>
  <c r="M2116" i="1"/>
  <c r="N2116" i="1" s="1"/>
  <c r="N2114" i="1"/>
  <c r="A1592" i="1"/>
  <c r="A1593" i="1"/>
  <c r="B1592" i="1"/>
  <c r="H1592" i="1" s="1"/>
  <c r="B1593" i="1"/>
  <c r="H1593" i="1" s="1"/>
  <c r="M1592" i="1"/>
  <c r="O1592" i="1" s="1"/>
  <c r="M1593" i="1"/>
  <c r="N1593" i="1" s="1"/>
  <c r="A1454" i="1"/>
  <c r="A1455" i="1"/>
  <c r="A1456" i="1"/>
  <c r="B1454" i="1"/>
  <c r="H1454" i="1" s="1"/>
  <c r="B1455" i="1"/>
  <c r="H1455" i="1" s="1"/>
  <c r="B1456" i="1"/>
  <c r="H1456" i="1" s="1"/>
  <c r="M1454" i="1"/>
  <c r="N1454" i="1" s="1"/>
  <c r="M1455" i="1"/>
  <c r="N1455" i="1" s="1"/>
  <c r="M1456" i="1"/>
  <c r="N1456" i="1" s="1"/>
  <c r="A1594" i="1"/>
  <c r="B1594" i="1"/>
  <c r="H1594" i="1" s="1"/>
  <c r="M1594" i="1"/>
  <c r="N1594" i="1" s="1"/>
  <c r="A951" i="1"/>
  <c r="A950" i="1"/>
  <c r="A957" i="1"/>
  <c r="A577" i="1"/>
  <c r="A576" i="1"/>
  <c r="B951" i="1"/>
  <c r="H951" i="1" s="1"/>
  <c r="B950" i="1"/>
  <c r="B957" i="1"/>
  <c r="H957" i="1" s="1"/>
  <c r="B577" i="1"/>
  <c r="H577" i="1" s="1"/>
  <c r="B576" i="1"/>
  <c r="H576" i="1" s="1"/>
  <c r="H950" i="1"/>
  <c r="M951" i="1"/>
  <c r="N951" i="1" s="1"/>
  <c r="M950" i="1"/>
  <c r="N950" i="1" s="1"/>
  <c r="M957" i="1"/>
  <c r="N957" i="1" s="1"/>
  <c r="M577" i="1"/>
  <c r="O577" i="1" s="1"/>
  <c r="M576" i="1"/>
  <c r="N576" i="1" s="1"/>
  <c r="O1644" i="1" l="1"/>
  <c r="N1592" i="1"/>
  <c r="P1592" i="1" s="1"/>
  <c r="R1592" i="1" s="1"/>
  <c r="O2044" i="1"/>
  <c r="O2046" i="1"/>
  <c r="Q2046" i="1" s="1"/>
  <c r="O2048" i="1"/>
  <c r="Q2048" i="1" s="1"/>
  <c r="O1633" i="1"/>
  <c r="Q1633" i="1" s="1"/>
  <c r="O1637" i="1"/>
  <c r="Q1637" i="1" s="1"/>
  <c r="O1700" i="1"/>
  <c r="O1705" i="1"/>
  <c r="Q1705" i="1" s="1"/>
  <c r="O1708" i="1"/>
  <c r="O1710" i="1"/>
  <c r="O546" i="1"/>
  <c r="Q546" i="1" s="1"/>
  <c r="Q1710" i="1"/>
  <c r="P546" i="1"/>
  <c r="S546" i="1" s="1"/>
  <c r="O1717" i="1"/>
  <c r="Q1717" i="1" s="1"/>
  <c r="O2047" i="1"/>
  <c r="Q2047" i="1" s="1"/>
  <c r="Q2044" i="1"/>
  <c r="P1710" i="1"/>
  <c r="S1710" i="1" s="1"/>
  <c r="N1654" i="1"/>
  <c r="P1654" i="1" s="1"/>
  <c r="P925" i="1"/>
  <c r="O925" i="1"/>
  <c r="Q925" i="1" s="1"/>
  <c r="P2046" i="1"/>
  <c r="S2046" i="1" s="1"/>
  <c r="O1640" i="1"/>
  <c r="Q1640" i="1" s="1"/>
  <c r="O1634" i="1"/>
  <c r="Q1634" i="1" s="1"/>
  <c r="P2044" i="1"/>
  <c r="P2048" i="1"/>
  <c r="Q2045" i="1"/>
  <c r="S1644" i="1"/>
  <c r="R1644" i="1"/>
  <c r="P1593" i="1"/>
  <c r="O1593" i="1"/>
  <c r="Q1593" i="1" s="1"/>
  <c r="O1861" i="1"/>
  <c r="P1633" i="1"/>
  <c r="P1637" i="1"/>
  <c r="S1637" i="1" s="1"/>
  <c r="Q1700" i="1"/>
  <c r="O1792" i="1"/>
  <c r="Q1792" i="1" s="1"/>
  <c r="O924" i="1"/>
  <c r="Q924" i="1" s="1"/>
  <c r="P2045" i="1"/>
  <c r="P2047" i="1"/>
  <c r="P924" i="1"/>
  <c r="O1788" i="1"/>
  <c r="Q1788" i="1" s="1"/>
  <c r="O1372" i="1"/>
  <c r="Q1372" i="1" s="1"/>
  <c r="P1792" i="1"/>
  <c r="P1788" i="1"/>
  <c r="S1788" i="1" s="1"/>
  <c r="O1462" i="1"/>
  <c r="Q1462" i="1" s="1"/>
  <c r="O968" i="1"/>
  <c r="Q968" i="1" s="1"/>
  <c r="P1717" i="1"/>
  <c r="Q1708" i="1"/>
  <c r="P1700" i="1"/>
  <c r="O558" i="1"/>
  <c r="Q558" i="1" s="1"/>
  <c r="P1705" i="1"/>
  <c r="P1708" i="1"/>
  <c r="R1710" i="1"/>
  <c r="P968" i="1"/>
  <c r="P1462" i="1"/>
  <c r="P1372" i="1"/>
  <c r="U1710" i="1"/>
  <c r="W1710" i="1" s="1"/>
  <c r="Q1861" i="1"/>
  <c r="Q1644" i="1"/>
  <c r="R1637" i="1"/>
  <c r="O957" i="1"/>
  <c r="O1594" i="1"/>
  <c r="O1456" i="1"/>
  <c r="Q1456" i="1" s="1"/>
  <c r="P2114" i="1"/>
  <c r="S2114" i="1" s="1"/>
  <c r="O1639" i="1"/>
  <c r="Q1639" i="1" s="1"/>
  <c r="P558" i="1"/>
  <c r="S558" i="1" s="1"/>
  <c r="O1999" i="1"/>
  <c r="Q1999" i="1" s="1"/>
  <c r="P1861" i="1"/>
  <c r="S1861" i="1" s="1"/>
  <c r="P1640" i="1"/>
  <c r="P1634" i="1"/>
  <c r="P1999" i="1"/>
  <c r="P1639" i="1"/>
  <c r="O2117" i="1"/>
  <c r="N2117" i="1"/>
  <c r="P2117" i="1" s="1"/>
  <c r="S2118" i="1"/>
  <c r="R2118" i="1"/>
  <c r="O2118" i="1"/>
  <c r="Q2118" i="1" s="1"/>
  <c r="P1456" i="1"/>
  <c r="O2116" i="1"/>
  <c r="Q2116" i="1" s="1"/>
  <c r="O2119" i="1"/>
  <c r="Q2119" i="1" s="1"/>
  <c r="O2115" i="1"/>
  <c r="Q2115" i="1" s="1"/>
  <c r="Q2114" i="1"/>
  <c r="P1454" i="1"/>
  <c r="O1454" i="1"/>
  <c r="Q1454" i="1" s="1"/>
  <c r="P2116" i="1"/>
  <c r="P2119" i="1"/>
  <c r="P2115" i="1"/>
  <c r="Q1594" i="1"/>
  <c r="O1455" i="1"/>
  <c r="Q1455" i="1" s="1"/>
  <c r="P957" i="1"/>
  <c r="P1594" i="1"/>
  <c r="S1594" i="1" s="1"/>
  <c r="P1455" i="1"/>
  <c r="P576" i="1"/>
  <c r="S576" i="1" s="1"/>
  <c r="P951" i="1"/>
  <c r="S951" i="1" s="1"/>
  <c r="O951" i="1"/>
  <c r="Q951" i="1" s="1"/>
  <c r="N577" i="1"/>
  <c r="Q577" i="1" s="1"/>
  <c r="Q957" i="1"/>
  <c r="R951" i="1"/>
  <c r="O576" i="1"/>
  <c r="Q576" i="1" s="1"/>
  <c r="O950" i="1"/>
  <c r="Q950" i="1" s="1"/>
  <c r="P950" i="1"/>
  <c r="S1592" i="1" l="1"/>
  <c r="Q1592" i="1"/>
  <c r="U546" i="1"/>
  <c r="Q1654" i="1"/>
  <c r="U2118" i="1"/>
  <c r="R546" i="1"/>
  <c r="U1637" i="1"/>
  <c r="W1637" i="1" s="1"/>
  <c r="S1654" i="1"/>
  <c r="R1654" i="1"/>
  <c r="U1654" i="1"/>
  <c r="W1654" i="1" s="1"/>
  <c r="R2046" i="1"/>
  <c r="U2046" i="1"/>
  <c r="T2046" i="1" s="1"/>
  <c r="U1644" i="1"/>
  <c r="W1644" i="1" s="1"/>
  <c r="Y1644" i="1" s="1"/>
  <c r="S925" i="1"/>
  <c r="U925" i="1" s="1"/>
  <c r="W925" i="1" s="1"/>
  <c r="V925" i="1" s="1"/>
  <c r="R925" i="1"/>
  <c r="S2044" i="1"/>
  <c r="U2044" i="1" s="1"/>
  <c r="T2044" i="1" s="1"/>
  <c r="R2044" i="1"/>
  <c r="R1594" i="1"/>
  <c r="S2048" i="1"/>
  <c r="U2048" i="1" s="1"/>
  <c r="T2048" i="1" s="1"/>
  <c r="R2048" i="1"/>
  <c r="U1788" i="1"/>
  <c r="W1788" i="1" s="1"/>
  <c r="Y1788" i="1" s="1"/>
  <c r="R2045" i="1"/>
  <c r="S2045" i="1"/>
  <c r="U2045" i="1" s="1"/>
  <c r="S1633" i="1"/>
  <c r="U1633" i="1" s="1"/>
  <c r="W1633" i="1" s="1"/>
  <c r="V1633" i="1" s="1"/>
  <c r="R1633" i="1"/>
  <c r="R2047" i="1"/>
  <c r="S2047" i="1"/>
  <c r="U2047" i="1" s="1"/>
  <c r="R1593" i="1"/>
  <c r="S1593" i="1"/>
  <c r="U1593" i="1" s="1"/>
  <c r="W546" i="1"/>
  <c r="V546" i="1" s="1"/>
  <c r="T546" i="1"/>
  <c r="T1654" i="1"/>
  <c r="U1861" i="1"/>
  <c r="W1861" i="1" s="1"/>
  <c r="V1861" i="1" s="1"/>
  <c r="U558" i="1"/>
  <c r="W558" i="1" s="1"/>
  <c r="V558" i="1" s="1"/>
  <c r="U2114" i="1"/>
  <c r="W2114" i="1" s="1"/>
  <c r="Y2114" i="1" s="1"/>
  <c r="R2114" i="1"/>
  <c r="R558" i="1"/>
  <c r="R924" i="1"/>
  <c r="S924" i="1"/>
  <c r="U924" i="1" s="1"/>
  <c r="Y546" i="1"/>
  <c r="S1792" i="1"/>
  <c r="U1792" i="1" s="1"/>
  <c r="R1792" i="1"/>
  <c r="R1788" i="1"/>
  <c r="S1717" i="1"/>
  <c r="U1717" i="1" s="1"/>
  <c r="W1717" i="1" s="1"/>
  <c r="Y1717" i="1" s="1"/>
  <c r="R1717" i="1"/>
  <c r="S1700" i="1"/>
  <c r="U1700" i="1" s="1"/>
  <c r="W1700" i="1" s="1"/>
  <c r="Y1700" i="1" s="1"/>
  <c r="R1700" i="1"/>
  <c r="R1372" i="1"/>
  <c r="S1372" i="1"/>
  <c r="U1372" i="1" s="1"/>
  <c r="S968" i="1"/>
  <c r="U968" i="1" s="1"/>
  <c r="R968" i="1"/>
  <c r="R1708" i="1"/>
  <c r="S1708" i="1"/>
  <c r="U1708" i="1" s="1"/>
  <c r="V1717" i="1"/>
  <c r="U1594" i="1"/>
  <c r="W1594" i="1" s="1"/>
  <c r="Y1594" i="1" s="1"/>
  <c r="R1462" i="1"/>
  <c r="S1462" i="1"/>
  <c r="U1462" i="1" s="1"/>
  <c r="S1705" i="1"/>
  <c r="U1705" i="1" s="1"/>
  <c r="W1705" i="1" s="1"/>
  <c r="V1705" i="1" s="1"/>
  <c r="R1705" i="1"/>
  <c r="Y1654" i="1"/>
  <c r="V1654" i="1"/>
  <c r="T1717" i="1"/>
  <c r="Y1710" i="1"/>
  <c r="V1710" i="1"/>
  <c r="T1710" i="1"/>
  <c r="T1637" i="1"/>
  <c r="R1861" i="1"/>
  <c r="R1640" i="1"/>
  <c r="S1640" i="1"/>
  <c r="U1640" i="1" s="1"/>
  <c r="R1634" i="1"/>
  <c r="S1634" i="1"/>
  <c r="U1634" i="1" s="1"/>
  <c r="V1644" i="1"/>
  <c r="Y1637" i="1"/>
  <c r="V1637" i="1"/>
  <c r="T1861" i="1"/>
  <c r="S1999" i="1"/>
  <c r="U1999" i="1" s="1"/>
  <c r="W1999" i="1" s="1"/>
  <c r="Y1999" i="1" s="1"/>
  <c r="R1999" i="1"/>
  <c r="Q2117" i="1"/>
  <c r="Y1861" i="1"/>
  <c r="S1639" i="1"/>
  <c r="U1639" i="1" s="1"/>
  <c r="R1639" i="1"/>
  <c r="S2117" i="1"/>
  <c r="R2117" i="1"/>
  <c r="W2118" i="1"/>
  <c r="Y2118" i="1" s="1"/>
  <c r="T2118" i="1"/>
  <c r="U951" i="1"/>
  <c r="W951" i="1" s="1"/>
  <c r="S1456" i="1"/>
  <c r="U1456" i="1" s="1"/>
  <c r="W1456" i="1" s="1"/>
  <c r="V1456" i="1" s="1"/>
  <c r="R1456" i="1"/>
  <c r="R2119" i="1"/>
  <c r="S2119" i="1"/>
  <c r="U2119" i="1" s="1"/>
  <c r="R2115" i="1"/>
  <c r="S2115" i="1"/>
  <c r="U2115" i="1" s="1"/>
  <c r="R2116" i="1"/>
  <c r="S2116" i="1"/>
  <c r="U2116" i="1" s="1"/>
  <c r="S1454" i="1"/>
  <c r="U1454" i="1" s="1"/>
  <c r="W1454" i="1" s="1"/>
  <c r="V1454" i="1" s="1"/>
  <c r="R1454" i="1"/>
  <c r="U576" i="1"/>
  <c r="T576" i="1" s="1"/>
  <c r="R576" i="1"/>
  <c r="R1455" i="1"/>
  <c r="S1455" i="1"/>
  <c r="U1455" i="1" s="1"/>
  <c r="S957" i="1"/>
  <c r="U957" i="1" s="1"/>
  <c r="R957" i="1"/>
  <c r="Y1456" i="1"/>
  <c r="P577" i="1"/>
  <c r="S577" i="1" s="1"/>
  <c r="U577" i="1" s="1"/>
  <c r="V1594" i="1"/>
  <c r="R950" i="1"/>
  <c r="S950" i="1"/>
  <c r="U950" i="1" s="1"/>
  <c r="U1592" i="1" l="1"/>
  <c r="W2046" i="1"/>
  <c r="T925" i="1"/>
  <c r="T1594" i="1"/>
  <c r="Y558" i="1"/>
  <c r="Y1633" i="1"/>
  <c r="T1644" i="1"/>
  <c r="V1788" i="1"/>
  <c r="T1788" i="1"/>
  <c r="Y925" i="1"/>
  <c r="W2044" i="1"/>
  <c r="Y1705" i="1"/>
  <c r="T558" i="1"/>
  <c r="X558" i="1" s="1"/>
  <c r="T1633" i="1"/>
  <c r="X1633" i="1" s="1"/>
  <c r="T1700" i="1"/>
  <c r="X1654" i="1"/>
  <c r="W2048" i="1"/>
  <c r="Y2048" i="1" s="1"/>
  <c r="X925" i="1"/>
  <c r="V1700" i="1"/>
  <c r="X546" i="1"/>
  <c r="T1593" i="1"/>
  <c r="W1593" i="1"/>
  <c r="V2048" i="1"/>
  <c r="X2048" i="1" s="1"/>
  <c r="T2047" i="1"/>
  <c r="W2047" i="1"/>
  <c r="V2044" i="1"/>
  <c r="X2044" i="1" s="1"/>
  <c r="Y2044" i="1"/>
  <c r="V2046" i="1"/>
  <c r="X2046" i="1" s="1"/>
  <c r="Y2046" i="1"/>
  <c r="T2045" i="1"/>
  <c r="W2045" i="1"/>
  <c r="T2114" i="1"/>
  <c r="W924" i="1"/>
  <c r="T924" i="1"/>
  <c r="X1637" i="1"/>
  <c r="X1644" i="1"/>
  <c r="X1710" i="1"/>
  <c r="X1788" i="1"/>
  <c r="W1792" i="1"/>
  <c r="T1792" i="1"/>
  <c r="X1717" i="1"/>
  <c r="X1700" i="1"/>
  <c r="W1372" i="1"/>
  <c r="T1372" i="1"/>
  <c r="W1708" i="1"/>
  <c r="T1708" i="1"/>
  <c r="V1999" i="1"/>
  <c r="T1705" i="1"/>
  <c r="X1705" i="1" s="1"/>
  <c r="W1462" i="1"/>
  <c r="T1462" i="1"/>
  <c r="W968" i="1"/>
  <c r="T968" i="1"/>
  <c r="T1999" i="1"/>
  <c r="U2117" i="1"/>
  <c r="W2117" i="1" s="1"/>
  <c r="Y2117" i="1" s="1"/>
  <c r="W1634" i="1"/>
  <c r="T1634" i="1"/>
  <c r="W1640" i="1"/>
  <c r="T1640" i="1"/>
  <c r="X1861" i="1"/>
  <c r="V2117" i="1"/>
  <c r="X1999" i="1"/>
  <c r="Y1454" i="1"/>
  <c r="T1456" i="1"/>
  <c r="X1456" i="1" s="1"/>
  <c r="W1639" i="1"/>
  <c r="T1639" i="1"/>
  <c r="T951" i="1"/>
  <c r="V2114" i="1"/>
  <c r="V2118" i="1"/>
  <c r="X2118" i="1" s="1"/>
  <c r="T1454" i="1"/>
  <c r="X1454" i="1" s="1"/>
  <c r="W2116" i="1"/>
  <c r="T2116" i="1"/>
  <c r="W2115" i="1"/>
  <c r="T2115" i="1"/>
  <c r="W2119" i="1"/>
  <c r="T2119" i="1"/>
  <c r="R577" i="1"/>
  <c r="W576" i="1"/>
  <c r="V576" i="1" s="1"/>
  <c r="X576" i="1" s="1"/>
  <c r="T957" i="1"/>
  <c r="W957" i="1"/>
  <c r="Y957" i="1" s="1"/>
  <c r="X1594" i="1"/>
  <c r="W1455" i="1"/>
  <c r="T1455" i="1"/>
  <c r="W577" i="1"/>
  <c r="Y577" i="1" s="1"/>
  <c r="T577" i="1"/>
  <c r="V951" i="1"/>
  <c r="Y951" i="1"/>
  <c r="T950" i="1"/>
  <c r="W950" i="1"/>
  <c r="T1592" i="1" l="1"/>
  <c r="W1592" i="1"/>
  <c r="V957" i="1"/>
  <c r="X951" i="1"/>
  <c r="X2114" i="1"/>
  <c r="Y1593" i="1"/>
  <c r="V1593" i="1"/>
  <c r="X1593" i="1" s="1"/>
  <c r="V2045" i="1"/>
  <c r="X2045" i="1" s="1"/>
  <c r="Y2045" i="1"/>
  <c r="V2047" i="1"/>
  <c r="X2047" i="1" s="1"/>
  <c r="Y2047" i="1"/>
  <c r="V924" i="1"/>
  <c r="X924" i="1" s="1"/>
  <c r="Y924" i="1"/>
  <c r="Y1792" i="1"/>
  <c r="V1792" i="1"/>
  <c r="X1792" i="1" s="1"/>
  <c r="V1462" i="1"/>
  <c r="X1462" i="1" s="1"/>
  <c r="Y1462" i="1"/>
  <c r="V1708" i="1"/>
  <c r="X1708" i="1" s="1"/>
  <c r="Y1708" i="1"/>
  <c r="Y968" i="1"/>
  <c r="V968" i="1"/>
  <c r="X968" i="1" s="1"/>
  <c r="V1372" i="1"/>
  <c r="X1372" i="1" s="1"/>
  <c r="Y1372" i="1"/>
  <c r="T2117" i="1"/>
  <c r="X2117" i="1" s="1"/>
  <c r="V1640" i="1"/>
  <c r="X1640" i="1" s="1"/>
  <c r="Y1640" i="1"/>
  <c r="V1634" i="1"/>
  <c r="X1634" i="1" s="1"/>
  <c r="Y1634" i="1"/>
  <c r="V577" i="1"/>
  <c r="X577" i="1" s="1"/>
  <c r="V1639" i="1"/>
  <c r="X1639" i="1" s="1"/>
  <c r="Y1639" i="1"/>
  <c r="X957" i="1"/>
  <c r="Y576" i="1"/>
  <c r="V2119" i="1"/>
  <c r="X2119" i="1" s="1"/>
  <c r="Y2119" i="1"/>
  <c r="V2115" i="1"/>
  <c r="X2115" i="1" s="1"/>
  <c r="Y2115" i="1"/>
  <c r="V2116" i="1"/>
  <c r="X2116" i="1" s="1"/>
  <c r="Y2116" i="1"/>
  <c r="V1455" i="1"/>
  <c r="X1455" i="1" s="1"/>
  <c r="Y1455" i="1"/>
  <c r="V950" i="1"/>
  <c r="X950" i="1" s="1"/>
  <c r="Y950" i="1"/>
  <c r="Y1592" i="1" l="1"/>
  <c r="V1592" i="1"/>
  <c r="X1592" i="1" s="1"/>
  <c r="A1598" i="1"/>
  <c r="B1598" i="1"/>
  <c r="H1598" i="1" s="1"/>
  <c r="M1598" i="1"/>
  <c r="O1598" i="1" s="1"/>
  <c r="N1598" i="1" l="1"/>
  <c r="Q1598" i="1" s="1"/>
  <c r="P1598" i="1" l="1"/>
  <c r="S1598" i="1" l="1"/>
  <c r="U1598" i="1" s="1"/>
  <c r="R1598" i="1"/>
  <c r="A2142" i="1"/>
  <c r="B2142" i="1"/>
  <c r="H2142" i="1" s="1"/>
  <c r="M2142" i="1"/>
  <c r="N2142" i="1" s="1"/>
  <c r="W1598" i="1" l="1"/>
  <c r="T1598" i="1"/>
  <c r="O2142" i="1"/>
  <c r="Q2142" i="1" s="1"/>
  <c r="P2142" i="1"/>
  <c r="Y1598" i="1" l="1"/>
  <c r="V1598" i="1"/>
  <c r="X1598" i="1" s="1"/>
  <c r="R2142" i="1"/>
  <c r="S2142" i="1"/>
  <c r="U2142" i="1" s="1"/>
  <c r="W2142" i="1" l="1"/>
  <c r="T2142" i="1"/>
  <c r="V2142" i="1" l="1"/>
  <c r="X2142" i="1" s="1"/>
  <c r="Y2142" i="1"/>
  <c r="A2143" i="1" l="1"/>
  <c r="B2143" i="1"/>
  <c r="H2143" i="1" s="1"/>
  <c r="M2143" i="1"/>
  <c r="N2143" i="1" s="1"/>
  <c r="A2141" i="1"/>
  <c r="B2141" i="1"/>
  <c r="H2141" i="1" s="1"/>
  <c r="M2141" i="1"/>
  <c r="N2141" i="1" s="1"/>
  <c r="O2143" i="1" l="1"/>
  <c r="Q2143" i="1" s="1"/>
  <c r="P2143" i="1"/>
  <c r="O2141" i="1"/>
  <c r="Q2141" i="1" s="1"/>
  <c r="P2141" i="1"/>
  <c r="S2141" i="1" s="1"/>
  <c r="U2141" i="1" l="1"/>
  <c r="W2141" i="1" s="1"/>
  <c r="Y2141" i="1" s="1"/>
  <c r="S2143" i="1"/>
  <c r="U2143" i="1" s="1"/>
  <c r="R2143" i="1"/>
  <c r="R2141" i="1"/>
  <c r="A1902" i="1"/>
  <c r="B1902" i="1"/>
  <c r="H1902" i="1" s="1"/>
  <c r="M1902" i="1"/>
  <c r="N1902" i="1" s="1"/>
  <c r="A1903" i="1"/>
  <c r="B1903" i="1"/>
  <c r="H1903" i="1" s="1"/>
  <c r="M1903" i="1"/>
  <c r="N1903" i="1" s="1"/>
  <c r="V2141" i="1" l="1"/>
  <c r="T2141" i="1"/>
  <c r="X2141" i="1" s="1"/>
  <c r="O1903" i="1"/>
  <c r="Q1903" i="1" s="1"/>
  <c r="O1902" i="1"/>
  <c r="Q1902" i="1" s="1"/>
  <c r="W2143" i="1"/>
  <c r="T2143" i="1"/>
  <c r="P1902" i="1"/>
  <c r="P1903" i="1"/>
  <c r="V2143" i="1" l="1"/>
  <c r="X2143" i="1" s="1"/>
  <c r="Y2143" i="1"/>
  <c r="S1902" i="1"/>
  <c r="U1902" i="1" s="1"/>
  <c r="R1902" i="1"/>
  <c r="R1903" i="1"/>
  <c r="S1903" i="1"/>
  <c r="U1903" i="1" s="1"/>
  <c r="W1902" i="1" l="1"/>
  <c r="T1902" i="1"/>
  <c r="W1903" i="1"/>
  <c r="T1903" i="1"/>
  <c r="Y1902" i="1" l="1"/>
  <c r="V1902" i="1"/>
  <c r="X1902" i="1" s="1"/>
  <c r="V1903" i="1"/>
  <c r="X1903" i="1" s="1"/>
  <c r="Y1903" i="1"/>
  <c r="A441" i="1" l="1"/>
  <c r="A442" i="1"/>
  <c r="B441" i="1"/>
  <c r="B442" i="1"/>
  <c r="H441" i="1"/>
  <c r="H442" i="1"/>
  <c r="M441" i="1"/>
  <c r="N441" i="1" s="1"/>
  <c r="M442" i="1"/>
  <c r="N442" i="1" s="1"/>
  <c r="P442" i="1" s="1"/>
  <c r="O442" i="1" l="1"/>
  <c r="R442" i="1"/>
  <c r="S442" i="1"/>
  <c r="Q442" i="1"/>
  <c r="O441" i="1"/>
  <c r="P441" i="1"/>
  <c r="Q441" i="1"/>
  <c r="U442" i="1"/>
  <c r="T442" i="1" s="1"/>
  <c r="R441" i="1" l="1"/>
  <c r="S441" i="1"/>
  <c r="U441" i="1" s="1"/>
  <c r="T441" i="1" s="1"/>
  <c r="W442" i="1"/>
  <c r="W441" i="1"/>
  <c r="Y441" i="1" s="1"/>
  <c r="V442" i="1"/>
  <c r="X442" i="1" s="1"/>
  <c r="Y442" i="1"/>
  <c r="A922" i="1"/>
  <c r="B922" i="1"/>
  <c r="H922" i="1" s="1"/>
  <c r="M922" i="1"/>
  <c r="N922" i="1" s="1"/>
  <c r="A376" i="1"/>
  <c r="A2020" i="1"/>
  <c r="B376" i="1"/>
  <c r="B2020" i="1"/>
  <c r="H376" i="1"/>
  <c r="H2020" i="1"/>
  <c r="M376" i="1"/>
  <c r="M2020" i="1"/>
  <c r="N376" i="1"/>
  <c r="N2020" i="1"/>
  <c r="O376" i="1"/>
  <c r="O2020" i="1"/>
  <c r="P376" i="1"/>
  <c r="P2020" i="1"/>
  <c r="Q376" i="1"/>
  <c r="Q2020" i="1"/>
  <c r="R376" i="1"/>
  <c r="R2020" i="1"/>
  <c r="S376" i="1"/>
  <c r="U376" i="1" s="1"/>
  <c r="S2020" i="1"/>
  <c r="A1961" i="1"/>
  <c r="B1961" i="1"/>
  <c r="H1961" i="1" s="1"/>
  <c r="M1961" i="1"/>
  <c r="N1961" i="1" s="1"/>
  <c r="A1917" i="1"/>
  <c r="B1917" i="1"/>
  <c r="H1917" i="1" s="1"/>
  <c r="M1917" i="1"/>
  <c r="N1917" i="1" s="1"/>
  <c r="V441" i="1" l="1"/>
  <c r="X441" i="1" s="1"/>
  <c r="T376" i="1"/>
  <c r="O922" i="1"/>
  <c r="O1961" i="1"/>
  <c r="Q922" i="1"/>
  <c r="Q1961" i="1"/>
  <c r="P922" i="1"/>
  <c r="S922" i="1" s="1"/>
  <c r="P1961" i="1"/>
  <c r="S1961" i="1" s="1"/>
  <c r="R922" i="1"/>
  <c r="W376" i="1"/>
  <c r="U2020" i="1"/>
  <c r="O1917" i="1"/>
  <c r="Q1917" i="1" s="1"/>
  <c r="P1917" i="1"/>
  <c r="W2020" i="1" l="1"/>
  <c r="U922" i="1"/>
  <c r="U1961" i="1"/>
  <c r="T2020" i="1"/>
  <c r="R1961" i="1"/>
  <c r="T922" i="1"/>
  <c r="T1961" i="1"/>
  <c r="V376" i="1"/>
  <c r="X376" i="1" s="1"/>
  <c r="Y376" i="1"/>
  <c r="Y2020" i="1"/>
  <c r="V2020" i="1"/>
  <c r="S1917" i="1"/>
  <c r="R1917" i="1"/>
  <c r="U1917" i="1" l="1"/>
  <c r="W922" i="1"/>
  <c r="W1961" i="1"/>
  <c r="X2020" i="1"/>
  <c r="T1917" i="1"/>
  <c r="V1961" i="1" l="1"/>
  <c r="X1961" i="1" s="1"/>
  <c r="Y1961" i="1"/>
  <c r="W1917" i="1"/>
  <c r="V922" i="1"/>
  <c r="X922" i="1" s="1"/>
  <c r="Y922" i="1"/>
  <c r="V1917" i="1"/>
  <c r="X1917" i="1" s="1"/>
  <c r="Y1917" i="1" l="1"/>
  <c r="A2152" i="1"/>
  <c r="B2152" i="1"/>
  <c r="H2152" i="1" s="1"/>
  <c r="M2152" i="1"/>
  <c r="O2152" i="1" s="1"/>
  <c r="N2152" i="1" l="1"/>
  <c r="Q2152" i="1" s="1"/>
  <c r="U2152" i="1" s="1"/>
  <c r="W2152" i="1" s="1"/>
  <c r="P2152" i="1" l="1"/>
  <c r="T2152" i="1"/>
  <c r="Y2152" i="1"/>
  <c r="V2152" i="1"/>
  <c r="S2152" i="1" l="1"/>
  <c r="R2152" i="1"/>
  <c r="X2152" i="1" s="1"/>
  <c r="A1130" i="1"/>
  <c r="A1110" i="1"/>
  <c r="B1130" i="1"/>
  <c r="B1110" i="1"/>
  <c r="H1130" i="1"/>
  <c r="H1110" i="1"/>
  <c r="M1130" i="1"/>
  <c r="M1110" i="1"/>
  <c r="N1110" i="1" s="1"/>
  <c r="N1130" i="1"/>
  <c r="O1130" i="1"/>
  <c r="Q1130" i="1" s="1"/>
  <c r="P1130" i="1"/>
  <c r="S1130" i="1" s="1"/>
  <c r="R1130" i="1"/>
  <c r="P1110" i="1" l="1"/>
  <c r="R1110" i="1" s="1"/>
  <c r="O1110" i="1"/>
  <c r="Q1110" i="1" s="1"/>
  <c r="U1130" i="1"/>
  <c r="T1130" i="1" s="1"/>
  <c r="S1110" i="1" l="1"/>
  <c r="W1130" i="1"/>
  <c r="U1110" i="1"/>
  <c r="T1110" i="1" s="1"/>
  <c r="V1130" i="1"/>
  <c r="X1130" i="1" s="1"/>
  <c r="Y1130" i="1"/>
  <c r="A2144" i="1"/>
  <c r="B2144" i="1"/>
  <c r="H2144" i="1" s="1"/>
  <c r="M2144" i="1"/>
  <c r="N2144" i="1" s="1"/>
  <c r="W1110" i="1" l="1"/>
  <c r="V1110" i="1"/>
  <c r="Y1110" i="1"/>
  <c r="X1110" i="1"/>
  <c r="O2144" i="1"/>
  <c r="Q2144" i="1" s="1"/>
  <c r="P2144" i="1"/>
  <c r="S2144" i="1" s="1"/>
  <c r="R2144" i="1" l="1"/>
  <c r="U2144" i="1"/>
  <c r="W2144" i="1" s="1"/>
  <c r="T2144" i="1" l="1"/>
  <c r="Y2144" i="1"/>
  <c r="V2144" i="1"/>
  <c r="X2144" i="1" s="1"/>
  <c r="A853" i="1" l="1"/>
  <c r="A849" i="1"/>
  <c r="B853" i="1"/>
  <c r="B849" i="1"/>
  <c r="H853" i="1"/>
  <c r="H849" i="1"/>
  <c r="M853" i="1"/>
  <c r="M849" i="1"/>
  <c r="N849" i="1" s="1"/>
  <c r="N853" i="1"/>
  <c r="O853" i="1"/>
  <c r="Q853" i="1" s="1"/>
  <c r="P853" i="1"/>
  <c r="R853" i="1" s="1"/>
  <c r="S853" i="1"/>
  <c r="P849" i="1" l="1"/>
  <c r="O849" i="1"/>
  <c r="Q849" i="1" s="1"/>
  <c r="U853" i="1"/>
  <c r="W853" i="1" s="1"/>
  <c r="R849" i="1" l="1"/>
  <c r="S849" i="1"/>
  <c r="U849" i="1" s="1"/>
  <c r="V853" i="1"/>
  <c r="T853" i="1"/>
  <c r="Y853" i="1"/>
  <c r="A1176" i="1"/>
  <c r="B1176" i="1"/>
  <c r="H1176" i="1" s="1"/>
  <c r="M1176" i="1"/>
  <c r="N1176" i="1" s="1"/>
  <c r="W849" i="1" l="1"/>
  <c r="T849" i="1"/>
  <c r="X853" i="1"/>
  <c r="O1176" i="1"/>
  <c r="Q1176" i="1" s="1"/>
  <c r="P1176" i="1"/>
  <c r="S1176" i="1" s="1"/>
  <c r="V849" i="1" l="1"/>
  <c r="X849" i="1" s="1"/>
  <c r="Y849" i="1"/>
  <c r="R1176" i="1"/>
  <c r="U1176" i="1"/>
  <c r="W1176" i="1" s="1"/>
  <c r="V1176" i="1" s="1"/>
  <c r="Y1176" i="1" l="1"/>
  <c r="T1176" i="1"/>
  <c r="X1176" i="1" s="1"/>
  <c r="A1142" i="1"/>
  <c r="B1142" i="1"/>
  <c r="H1142" i="1" s="1"/>
  <c r="M1142" i="1"/>
  <c r="N1142" i="1" s="1"/>
  <c r="A1078" i="1"/>
  <c r="A1082" i="1"/>
  <c r="A1086" i="1"/>
  <c r="B1078" i="1"/>
  <c r="H1078" i="1" s="1"/>
  <c r="B1082" i="1"/>
  <c r="H1082" i="1" s="1"/>
  <c r="B1086" i="1"/>
  <c r="H1086" i="1" s="1"/>
  <c r="M1078" i="1"/>
  <c r="N1078" i="1" s="1"/>
  <c r="P1078" i="1" s="1"/>
  <c r="S1078" i="1" s="1"/>
  <c r="M1082" i="1"/>
  <c r="N1082" i="1" s="1"/>
  <c r="M1086" i="1"/>
  <c r="O1086" i="1" s="1"/>
  <c r="O1142" i="1" l="1"/>
  <c r="Q1142" i="1" s="1"/>
  <c r="N1086" i="1"/>
  <c r="P1086" i="1" s="1"/>
  <c r="P1142" i="1"/>
  <c r="S1142" i="1" s="1"/>
  <c r="O1082" i="1"/>
  <c r="Q1082" i="1" s="1"/>
  <c r="R1078" i="1"/>
  <c r="O1078" i="1"/>
  <c r="Q1078" i="1" s="1"/>
  <c r="P1082" i="1"/>
  <c r="Q1086" i="1" l="1"/>
  <c r="U1142" i="1"/>
  <c r="T1142" i="1" s="1"/>
  <c r="R1142" i="1"/>
  <c r="U1078" i="1"/>
  <c r="S1086" i="1"/>
  <c r="R1086" i="1"/>
  <c r="R1082" i="1"/>
  <c r="S1082" i="1"/>
  <c r="U1082" i="1" l="1"/>
  <c r="T1082" i="1" s="1"/>
  <c r="U1086" i="1"/>
  <c r="T1086" i="1" s="1"/>
  <c r="W1078" i="1"/>
  <c r="W1142" i="1"/>
  <c r="V1142" i="1" s="1"/>
  <c r="X1142" i="1" s="1"/>
  <c r="V1078" i="1"/>
  <c r="T1078" i="1"/>
  <c r="W1082" i="1" l="1"/>
  <c r="Y1142" i="1"/>
  <c r="W1086" i="1"/>
  <c r="Y1078" i="1"/>
  <c r="X1078" i="1"/>
  <c r="V1082" i="1"/>
  <c r="X1082" i="1" s="1"/>
  <c r="Y1082" i="1"/>
  <c r="Y1086" i="1" l="1"/>
  <c r="V1086" i="1"/>
  <c r="X1086" i="1" s="1"/>
  <c r="A393" i="1"/>
  <c r="A415" i="1"/>
  <c r="A416" i="1"/>
  <c r="B393" i="1"/>
  <c r="H393" i="1" s="1"/>
  <c r="B415" i="1"/>
  <c r="B416" i="1"/>
  <c r="H416" i="1" s="1"/>
  <c r="H415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147" i="1"/>
  <c r="B2147" i="1"/>
  <c r="H2147" i="1" s="1"/>
  <c r="M2147" i="1"/>
  <c r="N2147" i="1" s="1"/>
  <c r="R416" i="1" l="1"/>
  <c r="U393" i="1"/>
  <c r="T393" i="1"/>
  <c r="S393" i="1"/>
  <c r="R393" i="1"/>
  <c r="W416" i="1"/>
  <c r="T416" i="1"/>
  <c r="O2147" i="1"/>
  <c r="Q2147" i="1" s="1"/>
  <c r="P2147" i="1"/>
  <c r="R415" i="1"/>
  <c r="S415" i="1"/>
  <c r="Y416" i="1"/>
  <c r="V416" i="1" l="1"/>
  <c r="X416" i="1" s="1"/>
  <c r="W393" i="1"/>
  <c r="Y393" i="1" s="1"/>
  <c r="U415" i="1"/>
  <c r="W415" i="1" s="1"/>
  <c r="T415" i="1"/>
  <c r="S2147" i="1"/>
  <c r="U2147" i="1" s="1"/>
  <c r="R2147" i="1"/>
  <c r="V393" i="1" l="1"/>
  <c r="X393" i="1" s="1"/>
  <c r="W2147" i="1"/>
  <c r="T2147" i="1"/>
  <c r="V415" i="1"/>
  <c r="X415" i="1" s="1"/>
  <c r="Y415" i="1"/>
  <c r="V2147" i="1" l="1"/>
  <c r="X2147" i="1" s="1"/>
  <c r="Y2147" i="1"/>
  <c r="A2148" i="1" l="1"/>
  <c r="B2148" i="1"/>
  <c r="H2148" i="1" s="1"/>
  <c r="M2148" i="1"/>
  <c r="O2148" i="1" s="1"/>
  <c r="N2148" i="1" l="1"/>
  <c r="Q2148" i="1" s="1"/>
  <c r="P2148" i="1" l="1"/>
  <c r="S2148" i="1" l="1"/>
  <c r="U2148" i="1" s="1"/>
  <c r="R2148" i="1"/>
  <c r="A2145" i="1"/>
  <c r="B2145" i="1"/>
  <c r="H2145" i="1" s="1"/>
  <c r="M2145" i="1"/>
  <c r="N2145" i="1" s="1"/>
  <c r="A2146" i="1"/>
  <c r="B2146" i="1"/>
  <c r="H2146" i="1" s="1"/>
  <c r="M2146" i="1"/>
  <c r="N2146" i="1" s="1"/>
  <c r="O2145" i="1" l="1"/>
  <c r="Q2145" i="1" s="1"/>
  <c r="O2146" i="1"/>
  <c r="P2145" i="1"/>
  <c r="S2145" i="1" s="1"/>
  <c r="W2148" i="1"/>
  <c r="T2148" i="1"/>
  <c r="Q2146" i="1"/>
  <c r="T2146" i="1" s="1"/>
  <c r="R2145" i="1"/>
  <c r="P2146" i="1"/>
  <c r="S2146" i="1" s="1"/>
  <c r="U2146" i="1" l="1"/>
  <c r="W2146" i="1" s="1"/>
  <c r="Y2146" i="1" s="1"/>
  <c r="R2146" i="1"/>
  <c r="U2145" i="1"/>
  <c r="W2145" i="1" s="1"/>
  <c r="V2145" i="1" s="1"/>
  <c r="T2145" i="1"/>
  <c r="V2148" i="1"/>
  <c r="X2148" i="1" s="1"/>
  <c r="Y2148" i="1"/>
  <c r="Y2145" i="1"/>
  <c r="V2146" i="1"/>
  <c r="X2145" i="1" l="1"/>
  <c r="X2146" i="1"/>
  <c r="A530" i="1"/>
  <c r="B530" i="1"/>
  <c r="H530" i="1" s="1"/>
  <c r="M530" i="1"/>
  <c r="N530" i="1" s="1"/>
  <c r="A374" i="1"/>
  <c r="B374" i="1"/>
  <c r="H374" i="1" s="1"/>
  <c r="M374" i="1"/>
  <c r="N374" i="1" s="1"/>
  <c r="O530" i="1" l="1"/>
  <c r="Q530" i="1" s="1"/>
  <c r="P530" i="1"/>
  <c r="S530" i="1" s="1"/>
  <c r="O374" i="1"/>
  <c r="Q374" i="1" s="1"/>
  <c r="P374" i="1"/>
  <c r="S374" i="1" s="1"/>
  <c r="U530" i="1" l="1"/>
  <c r="U374" i="1"/>
  <c r="R530" i="1"/>
  <c r="R374" i="1"/>
  <c r="T530" i="1"/>
  <c r="W530" i="1" l="1"/>
  <c r="W374" i="1"/>
  <c r="Y374" i="1" s="1"/>
  <c r="T374" i="1"/>
  <c r="A1042" i="1"/>
  <c r="B1042" i="1"/>
  <c r="H1042" i="1" s="1"/>
  <c r="M1042" i="1"/>
  <c r="N1042" i="1" s="1"/>
  <c r="A1046" i="1"/>
  <c r="B1046" i="1"/>
  <c r="H1046" i="1" s="1"/>
  <c r="M1046" i="1"/>
  <c r="N1046" i="1" s="1"/>
  <c r="A1236" i="1"/>
  <c r="B1236" i="1"/>
  <c r="H1236" i="1" s="1"/>
  <c r="M1236" i="1"/>
  <c r="N1236" i="1" s="1"/>
  <c r="V374" i="1" l="1"/>
  <c r="X374" i="1" s="1"/>
  <c r="Y530" i="1"/>
  <c r="V530" i="1"/>
  <c r="X530" i="1" s="1"/>
  <c r="O1042" i="1"/>
  <c r="Q1042" i="1" s="1"/>
  <c r="O1236" i="1"/>
  <c r="Q1236" i="1" s="1"/>
  <c r="P1236" i="1"/>
  <c r="S1236" i="1" s="1"/>
  <c r="O1046" i="1"/>
  <c r="P1042" i="1"/>
  <c r="S1042" i="1" s="1"/>
  <c r="Q1046" i="1"/>
  <c r="P1046" i="1"/>
  <c r="T1042" i="1" l="1"/>
  <c r="U1042" i="1"/>
  <c r="R1236" i="1"/>
  <c r="R1042" i="1"/>
  <c r="U1236" i="1"/>
  <c r="R1046" i="1"/>
  <c r="S1046" i="1"/>
  <c r="U1046" i="1" l="1"/>
  <c r="W1236" i="1"/>
  <c r="W1042" i="1"/>
  <c r="T1236" i="1"/>
  <c r="W1046" i="1"/>
  <c r="T1046" i="1"/>
  <c r="V1042" i="1" l="1"/>
  <c r="X1042" i="1" s="1"/>
  <c r="Y1042" i="1"/>
  <c r="V1236" i="1"/>
  <c r="Y1236" i="1"/>
  <c r="X1236" i="1"/>
  <c r="V1046" i="1"/>
  <c r="X1046" i="1" s="1"/>
  <c r="Y1046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4" i="1"/>
  <c r="M573" i="1"/>
  <c r="M575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6" i="1"/>
  <c r="M657" i="1"/>
  <c r="M658" i="1"/>
  <c r="M659" i="1"/>
  <c r="M660" i="1"/>
  <c r="M663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50" i="1"/>
  <c r="M851" i="1"/>
  <c r="M852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3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7" i="1"/>
  <c r="M942" i="1"/>
  <c r="M945" i="1"/>
  <c r="M946" i="1"/>
  <c r="M948" i="1"/>
  <c r="M949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5" i="1"/>
  <c r="M966" i="1"/>
  <c r="M967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3" i="1"/>
  <c r="M1044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9" i="1"/>
  <c r="M1080" i="1"/>
  <c r="M1081" i="1"/>
  <c r="M1083" i="1"/>
  <c r="M1084" i="1"/>
  <c r="M1085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5" i="1"/>
  <c r="M1366" i="1"/>
  <c r="M1367" i="1"/>
  <c r="M1368" i="1"/>
  <c r="M1369" i="1"/>
  <c r="M1370" i="1"/>
  <c r="M1371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7" i="1"/>
  <c r="M1458" i="1"/>
  <c r="M1459" i="1"/>
  <c r="M1460" i="1"/>
  <c r="M1461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9" i="1"/>
  <c r="M1568" i="1"/>
  <c r="M1570" i="1"/>
  <c r="M1571" i="1"/>
  <c r="M1572" i="1"/>
  <c r="M1573" i="1"/>
  <c r="M1574" i="1"/>
  <c r="M1575" i="1"/>
  <c r="M1576" i="1"/>
  <c r="M1577" i="1"/>
  <c r="M1578" i="1"/>
  <c r="M1580" i="1"/>
  <c r="M1579" i="1"/>
  <c r="M1581" i="1"/>
  <c r="M1582" i="1"/>
  <c r="M1583" i="1"/>
  <c r="M1584" i="1"/>
  <c r="M1585" i="1"/>
  <c r="M1586" i="1"/>
  <c r="M1587" i="1"/>
  <c r="M1588" i="1"/>
  <c r="M1589" i="1"/>
  <c r="M1590" i="1"/>
  <c r="M1591" i="1"/>
  <c r="M1595" i="1"/>
  <c r="M1596" i="1"/>
  <c r="M1597" i="1"/>
  <c r="M1599" i="1"/>
  <c r="M1600" i="1"/>
  <c r="M1601" i="1"/>
  <c r="M1602" i="1"/>
  <c r="M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5" i="1"/>
  <c r="M1636" i="1"/>
  <c r="M1638" i="1"/>
  <c r="M1641" i="1"/>
  <c r="M1642" i="1"/>
  <c r="M1643" i="1"/>
  <c r="M1645" i="1"/>
  <c r="M1646" i="1"/>
  <c r="M1647" i="1"/>
  <c r="M1648" i="1"/>
  <c r="M1649" i="1"/>
  <c r="M1650" i="1"/>
  <c r="M1651" i="1"/>
  <c r="M1652" i="1"/>
  <c r="M1653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1" i="1"/>
  <c r="M1702" i="1"/>
  <c r="M1703" i="1"/>
  <c r="M1704" i="1"/>
  <c r="M1706" i="1"/>
  <c r="M1707" i="1"/>
  <c r="M1709" i="1"/>
  <c r="M1711" i="1"/>
  <c r="M1712" i="1"/>
  <c r="M1713" i="1"/>
  <c r="M1714" i="1"/>
  <c r="M1715" i="1"/>
  <c r="M1716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9" i="1"/>
  <c r="M1790" i="1"/>
  <c r="M1791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2" i="1"/>
  <c r="M1863" i="1"/>
  <c r="M1864" i="1"/>
  <c r="M1865" i="1"/>
  <c r="M1866" i="1"/>
  <c r="M1867" i="1"/>
  <c r="M1868" i="1"/>
  <c r="M1869" i="1"/>
  <c r="M1870" i="1"/>
  <c r="M1871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4" i="1"/>
  <c r="M1905" i="1"/>
  <c r="M1906" i="1"/>
  <c r="M1907" i="1"/>
  <c r="M1908" i="1"/>
  <c r="M1909" i="1"/>
  <c r="M1910" i="1"/>
  <c r="M1911" i="1"/>
  <c r="M1912" i="1"/>
  <c r="M1913" i="1"/>
  <c r="N1913" i="1" s="1"/>
  <c r="M1914" i="1"/>
  <c r="M1915" i="1"/>
  <c r="M1916" i="1"/>
  <c r="M1918" i="1"/>
  <c r="N1918" i="1" s="1"/>
  <c r="M1919" i="1"/>
  <c r="M1920" i="1"/>
  <c r="M1923" i="1"/>
  <c r="N1923" i="1" s="1"/>
  <c r="M1924" i="1"/>
  <c r="M1925" i="1"/>
  <c r="M1926" i="1"/>
  <c r="M1927" i="1"/>
  <c r="N1927" i="1" s="1"/>
  <c r="M1928" i="1"/>
  <c r="M1929" i="1"/>
  <c r="M1930" i="1"/>
  <c r="M1931" i="1"/>
  <c r="N1931" i="1" s="1"/>
  <c r="M1932" i="1"/>
  <c r="M1933" i="1"/>
  <c r="M1934" i="1"/>
  <c r="M1935" i="1"/>
  <c r="N1935" i="1" s="1"/>
  <c r="M1936" i="1"/>
  <c r="M1937" i="1"/>
  <c r="M1938" i="1"/>
  <c r="M1939" i="1"/>
  <c r="M1940" i="1"/>
  <c r="M1941" i="1"/>
  <c r="M1942" i="1"/>
  <c r="M1943" i="1"/>
  <c r="M1944" i="1"/>
  <c r="M1945" i="1"/>
  <c r="M1946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2" i="1"/>
  <c r="M1963" i="1"/>
  <c r="M1965" i="1"/>
  <c r="M1966" i="1"/>
  <c r="M1967" i="1"/>
  <c r="M1968" i="1"/>
  <c r="M1969" i="1"/>
  <c r="M1970" i="1"/>
  <c r="M1971" i="1"/>
  <c r="M1972" i="1"/>
  <c r="M1973" i="1"/>
  <c r="M1975" i="1"/>
  <c r="M1976" i="1"/>
  <c r="M1977" i="1"/>
  <c r="M1978" i="1"/>
  <c r="M1979" i="1"/>
  <c r="M1980" i="1"/>
  <c r="M1981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N2038" i="1" s="1"/>
  <c r="M2039" i="1"/>
  <c r="M2040" i="1"/>
  <c r="M2041" i="1"/>
  <c r="M2042" i="1"/>
  <c r="N2042" i="1" s="1"/>
  <c r="M2043" i="1"/>
  <c r="M2049" i="1"/>
  <c r="M2050" i="1"/>
  <c r="M2051" i="1"/>
  <c r="N2051" i="1" s="1"/>
  <c r="M2052" i="1"/>
  <c r="M2053" i="1"/>
  <c r="M2054" i="1"/>
  <c r="M2055" i="1"/>
  <c r="N2055" i="1" s="1"/>
  <c r="M2056" i="1"/>
  <c r="M2057" i="1"/>
  <c r="M2058" i="1"/>
  <c r="M2059" i="1"/>
  <c r="N2059" i="1" s="1"/>
  <c r="M2060" i="1"/>
  <c r="M2061" i="1"/>
  <c r="M2062" i="1"/>
  <c r="M2063" i="1"/>
  <c r="N2063" i="1" s="1"/>
  <c r="M2064" i="1"/>
  <c r="M2065" i="1"/>
  <c r="M2066" i="1"/>
  <c r="M2067" i="1"/>
  <c r="N2067" i="1" s="1"/>
  <c r="M2068" i="1"/>
  <c r="M2069" i="1"/>
  <c r="M2070" i="1"/>
  <c r="M2071" i="1"/>
  <c r="N2071" i="1" s="1"/>
  <c r="M2072" i="1"/>
  <c r="M2073" i="1"/>
  <c r="M2074" i="1"/>
  <c r="M2075" i="1"/>
  <c r="N2075" i="1" s="1"/>
  <c r="M2076" i="1"/>
  <c r="M2077" i="1"/>
  <c r="M2078" i="1"/>
  <c r="M2079" i="1"/>
  <c r="N2079" i="1" s="1"/>
  <c r="M2080" i="1"/>
  <c r="M2081" i="1"/>
  <c r="M2082" i="1"/>
  <c r="M2083" i="1"/>
  <c r="N2083" i="1" s="1"/>
  <c r="M2084" i="1"/>
  <c r="M2085" i="1"/>
  <c r="M2086" i="1"/>
  <c r="M2087" i="1"/>
  <c r="N2087" i="1" s="1"/>
  <c r="M2088" i="1"/>
  <c r="M2089" i="1"/>
  <c r="M2090" i="1"/>
  <c r="M2091" i="1"/>
  <c r="N2091" i="1" s="1"/>
  <c r="M2092" i="1"/>
  <c r="M2093" i="1"/>
  <c r="M2094" i="1"/>
  <c r="M2095" i="1"/>
  <c r="N2095" i="1" s="1"/>
  <c r="M2096" i="1"/>
  <c r="M2097" i="1"/>
  <c r="M2098" i="1"/>
  <c r="M2099" i="1"/>
  <c r="N2099" i="1" s="1"/>
  <c r="M2100" i="1"/>
  <c r="M2101" i="1"/>
  <c r="M2102" i="1"/>
  <c r="M2103" i="1"/>
  <c r="N2103" i="1" s="1"/>
  <c r="M2104" i="1"/>
  <c r="M2105" i="1"/>
  <c r="M2106" i="1"/>
  <c r="M2107" i="1"/>
  <c r="N2107" i="1" s="1"/>
  <c r="M2108" i="1"/>
  <c r="M2109" i="1"/>
  <c r="M2110" i="1"/>
  <c r="M2111" i="1"/>
  <c r="N2111" i="1" s="1"/>
  <c r="M2112" i="1"/>
  <c r="M2113" i="1"/>
  <c r="M2120" i="1"/>
  <c r="M2121" i="1"/>
  <c r="N2121" i="1" s="1"/>
  <c r="M2122" i="1"/>
  <c r="M2123" i="1"/>
  <c r="M2124" i="1"/>
  <c r="M2125" i="1"/>
  <c r="N2125" i="1" s="1"/>
  <c r="M2126" i="1"/>
  <c r="M2127" i="1"/>
  <c r="M2128" i="1"/>
  <c r="M2129" i="1"/>
  <c r="N2129" i="1" s="1"/>
  <c r="M2130" i="1"/>
  <c r="M2131" i="1"/>
  <c r="M2132" i="1"/>
  <c r="M2133" i="1"/>
  <c r="N2133" i="1" s="1"/>
  <c r="M2134" i="1"/>
  <c r="M2135" i="1"/>
  <c r="M2136" i="1"/>
  <c r="M2137" i="1"/>
  <c r="N2137" i="1" s="1"/>
  <c r="M2138" i="1"/>
  <c r="M2139" i="1"/>
  <c r="M2140" i="1"/>
  <c r="M2149" i="1"/>
  <c r="N2149" i="1" s="1"/>
  <c r="M2150" i="1"/>
  <c r="M2151" i="1"/>
  <c r="M2153" i="1"/>
  <c r="M2154" i="1"/>
  <c r="N2154" i="1" s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N2214" i="1" s="1"/>
  <c r="M2215" i="1"/>
  <c r="M2216" i="1"/>
  <c r="M2217" i="1"/>
  <c r="M2218" i="1"/>
  <c r="N2218" i="1" s="1"/>
  <c r="M2219" i="1"/>
  <c r="M2220" i="1"/>
  <c r="M2221" i="1"/>
  <c r="M2222" i="1"/>
  <c r="N2222" i="1" s="1"/>
  <c r="M2223" i="1"/>
  <c r="M2224" i="1"/>
  <c r="M2225" i="1"/>
  <c r="M2226" i="1"/>
  <c r="N2226" i="1" s="1"/>
  <c r="M2227" i="1"/>
  <c r="M2228" i="1"/>
  <c r="M2229" i="1"/>
  <c r="M2230" i="1"/>
  <c r="N2230" i="1" s="1"/>
  <c r="M1028" i="1"/>
  <c r="M1029" i="1"/>
  <c r="M655" i="1"/>
  <c r="M1619" i="1"/>
  <c r="N1619" i="1" s="1"/>
  <c r="M1618" i="1"/>
  <c r="M661" i="1"/>
  <c r="M662" i="1"/>
  <c r="M654" i="1"/>
  <c r="N654" i="1" s="1"/>
  <c r="M653" i="1"/>
  <c r="M1497" i="1"/>
  <c r="S344" i="1" l="1"/>
  <c r="R344" i="1"/>
  <c r="S328" i="1"/>
  <c r="R328" i="1"/>
  <c r="O1497" i="1"/>
  <c r="O661" i="1"/>
  <c r="O1029" i="1"/>
  <c r="O2228" i="1"/>
  <c r="O2224" i="1"/>
  <c r="O2220" i="1"/>
  <c r="O2216" i="1"/>
  <c r="O2212" i="1"/>
  <c r="O2210" i="1"/>
  <c r="O2206" i="1"/>
  <c r="O2202" i="1"/>
  <c r="O2198" i="1"/>
  <c r="O2194" i="1"/>
  <c r="O2190" i="1"/>
  <c r="O2186" i="1"/>
  <c r="O2182" i="1"/>
  <c r="O2178" i="1"/>
  <c r="O2174" i="1"/>
  <c r="O2170" i="1"/>
  <c r="O2166" i="1"/>
  <c r="O2162" i="1"/>
  <c r="O2158" i="1"/>
  <c r="O2151" i="1"/>
  <c r="O2139" i="1"/>
  <c r="O2135" i="1"/>
  <c r="O2131" i="1"/>
  <c r="O2127" i="1"/>
  <c r="O2123" i="1"/>
  <c r="O2113" i="1"/>
  <c r="O2109" i="1"/>
  <c r="O2105" i="1"/>
  <c r="O2101" i="1"/>
  <c r="O2097" i="1"/>
  <c r="O2093" i="1"/>
  <c r="O2089" i="1"/>
  <c r="O2085" i="1"/>
  <c r="O2081" i="1"/>
  <c r="O2077" i="1"/>
  <c r="O2073" i="1"/>
  <c r="O2069" i="1"/>
  <c r="O2065" i="1"/>
  <c r="O2061" i="1"/>
  <c r="O2057" i="1"/>
  <c r="O2053" i="1"/>
  <c r="O2049" i="1"/>
  <c r="O2040" i="1"/>
  <c r="O2034" i="1"/>
  <c r="O2030" i="1"/>
  <c r="O2026" i="1"/>
  <c r="O2022" i="1"/>
  <c r="O2017" i="1"/>
  <c r="O2013" i="1"/>
  <c r="O2009" i="1"/>
  <c r="O2005" i="1"/>
  <c r="O2001" i="1"/>
  <c r="O1996" i="1"/>
  <c r="O1992" i="1"/>
  <c r="O1988" i="1"/>
  <c r="O1984" i="1"/>
  <c r="O1979" i="1"/>
  <c r="O1975" i="1"/>
  <c r="O1970" i="1"/>
  <c r="O1966" i="1"/>
  <c r="O1960" i="1"/>
  <c r="O1956" i="1"/>
  <c r="O1952" i="1"/>
  <c r="O1948" i="1"/>
  <c r="O1943" i="1"/>
  <c r="O1939" i="1"/>
  <c r="O1937" i="1"/>
  <c r="O1933" i="1"/>
  <c r="O1929" i="1"/>
  <c r="O1925" i="1"/>
  <c r="O1920" i="1"/>
  <c r="O1915" i="1"/>
  <c r="O1911" i="1"/>
  <c r="O1909" i="1"/>
  <c r="O1905" i="1"/>
  <c r="O1899" i="1"/>
  <c r="O1895" i="1"/>
  <c r="O1891" i="1"/>
  <c r="O1889" i="1"/>
  <c r="O1887" i="1"/>
  <c r="O1883" i="1"/>
  <c r="O1881" i="1"/>
  <c r="O1879" i="1"/>
  <c r="O1877" i="1"/>
  <c r="O1875" i="1"/>
  <c r="O1871" i="1"/>
  <c r="O1869" i="1"/>
  <c r="O1867" i="1"/>
  <c r="O1865" i="1"/>
  <c r="O1863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O1829" i="1"/>
  <c r="O1827" i="1"/>
  <c r="O1825" i="1"/>
  <c r="O1823" i="1"/>
  <c r="O1821" i="1"/>
  <c r="O1819" i="1"/>
  <c r="O1817" i="1"/>
  <c r="O1815" i="1"/>
  <c r="O1813" i="1"/>
  <c r="O1811" i="1"/>
  <c r="O1809" i="1"/>
  <c r="O1807" i="1"/>
  <c r="O1805" i="1"/>
  <c r="O1803" i="1"/>
  <c r="O1801" i="1"/>
  <c r="O1799" i="1"/>
  <c r="O1797" i="1"/>
  <c r="P1795" i="1"/>
  <c r="O1795" i="1"/>
  <c r="O1793" i="1"/>
  <c r="O1790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P1725" i="1"/>
  <c r="O1725" i="1"/>
  <c r="P1723" i="1"/>
  <c r="O1723" i="1"/>
  <c r="P1721" i="1"/>
  <c r="O1721" i="1"/>
  <c r="O1719" i="1"/>
  <c r="O1716" i="1"/>
  <c r="O1714" i="1"/>
  <c r="O1712" i="1"/>
  <c r="O1709" i="1"/>
  <c r="O1706" i="1"/>
  <c r="O1703" i="1"/>
  <c r="O1701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3" i="1"/>
  <c r="O1651" i="1"/>
  <c r="O1649" i="1"/>
  <c r="O1647" i="1"/>
  <c r="O1645" i="1"/>
  <c r="O1642" i="1"/>
  <c r="O1638" i="1"/>
  <c r="O1635" i="1"/>
  <c r="O1631" i="1"/>
  <c r="O1629" i="1"/>
  <c r="O1627" i="1"/>
  <c r="O1625" i="1"/>
  <c r="O1623" i="1"/>
  <c r="O1621" i="1"/>
  <c r="O1617" i="1"/>
  <c r="O1615" i="1"/>
  <c r="O1613" i="1"/>
  <c r="O1611" i="1"/>
  <c r="O1609" i="1"/>
  <c r="O1607" i="1"/>
  <c r="O1605" i="1"/>
  <c r="O1602" i="1"/>
  <c r="O1600" i="1"/>
  <c r="O1597" i="1"/>
  <c r="O1595" i="1"/>
  <c r="O1590" i="1"/>
  <c r="O1588" i="1"/>
  <c r="O1586" i="1"/>
  <c r="O1584" i="1"/>
  <c r="O1582" i="1"/>
  <c r="O1579" i="1"/>
  <c r="O1578" i="1"/>
  <c r="O1576" i="1"/>
  <c r="O1574" i="1"/>
  <c r="O1572" i="1"/>
  <c r="O1570" i="1"/>
  <c r="O1569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5" i="1"/>
  <c r="O1493" i="1"/>
  <c r="O1491" i="1"/>
  <c r="O1489" i="1"/>
  <c r="O1487" i="1"/>
  <c r="O1485" i="1"/>
  <c r="O1483" i="1"/>
  <c r="O1481" i="1"/>
  <c r="O1479" i="1"/>
  <c r="O1477" i="1"/>
  <c r="O1475" i="1"/>
  <c r="O1473" i="1"/>
  <c r="O1471" i="1"/>
  <c r="O1469" i="1"/>
  <c r="O1467" i="1"/>
  <c r="O1465" i="1"/>
  <c r="O1463" i="1"/>
  <c r="O1460" i="1"/>
  <c r="O1458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3" i="1"/>
  <c r="O1381" i="1"/>
  <c r="O1379" i="1"/>
  <c r="O1377" i="1"/>
  <c r="O1375" i="1"/>
  <c r="O1373" i="1"/>
  <c r="O1370" i="1"/>
  <c r="O1368" i="1"/>
  <c r="O1366" i="1"/>
  <c r="N1363" i="1"/>
  <c r="O1363" i="1"/>
  <c r="O1361" i="1"/>
  <c r="N1359" i="1"/>
  <c r="P1359" i="1" s="1"/>
  <c r="O1359" i="1"/>
  <c r="O1357" i="1"/>
  <c r="N1355" i="1"/>
  <c r="O1355" i="1"/>
  <c r="O1353" i="1"/>
  <c r="N1351" i="1"/>
  <c r="P1351" i="1" s="1"/>
  <c r="O1351" i="1"/>
  <c r="O1349" i="1"/>
  <c r="N1347" i="1"/>
  <c r="O1347" i="1"/>
  <c r="O1345" i="1"/>
  <c r="N1343" i="1"/>
  <c r="P1343" i="1" s="1"/>
  <c r="O1343" i="1"/>
  <c r="O1341" i="1"/>
  <c r="N1339" i="1"/>
  <c r="O1339" i="1"/>
  <c r="O1337" i="1"/>
  <c r="N1335" i="1"/>
  <c r="P1335" i="1" s="1"/>
  <c r="O1335" i="1"/>
  <c r="O1333" i="1"/>
  <c r="N1331" i="1"/>
  <c r="O1331" i="1"/>
  <c r="O1329" i="1"/>
  <c r="N1327" i="1"/>
  <c r="P1327" i="1" s="1"/>
  <c r="O1327" i="1"/>
  <c r="O1325" i="1"/>
  <c r="N1323" i="1"/>
  <c r="O1323" i="1"/>
  <c r="O1321" i="1"/>
  <c r="N1319" i="1"/>
  <c r="P1319" i="1" s="1"/>
  <c r="O1319" i="1"/>
  <c r="O1317" i="1"/>
  <c r="N1315" i="1"/>
  <c r="O1315" i="1"/>
  <c r="O1313" i="1"/>
  <c r="N1311" i="1"/>
  <c r="P1311" i="1" s="1"/>
  <c r="O1311" i="1"/>
  <c r="O1309" i="1"/>
  <c r="N1307" i="1"/>
  <c r="O1307" i="1"/>
  <c r="O1305" i="1"/>
  <c r="N1303" i="1"/>
  <c r="P1303" i="1" s="1"/>
  <c r="O1303" i="1"/>
  <c r="O1301" i="1"/>
  <c r="N1299" i="1"/>
  <c r="O1299" i="1"/>
  <c r="O1297" i="1"/>
  <c r="N1295" i="1"/>
  <c r="P1295" i="1" s="1"/>
  <c r="O1295" i="1"/>
  <c r="O1293" i="1"/>
  <c r="N1291" i="1"/>
  <c r="O1291" i="1"/>
  <c r="O1289" i="1"/>
  <c r="N1287" i="1"/>
  <c r="P1287" i="1" s="1"/>
  <c r="O1287" i="1"/>
  <c r="O1285" i="1"/>
  <c r="N1283" i="1"/>
  <c r="O1283" i="1"/>
  <c r="O1281" i="1"/>
  <c r="N1279" i="1"/>
  <c r="P1279" i="1" s="1"/>
  <c r="O1279" i="1"/>
  <c r="O1277" i="1"/>
  <c r="N1275" i="1"/>
  <c r="O1275" i="1"/>
  <c r="O1273" i="1"/>
  <c r="N1271" i="1"/>
  <c r="P1271" i="1" s="1"/>
  <c r="O1271" i="1"/>
  <c r="O1269" i="1"/>
  <c r="N1267" i="1"/>
  <c r="O1267" i="1"/>
  <c r="O1265" i="1"/>
  <c r="N1263" i="1"/>
  <c r="P1263" i="1" s="1"/>
  <c r="O1263" i="1"/>
  <c r="O1261" i="1"/>
  <c r="N1259" i="1"/>
  <c r="O1259" i="1"/>
  <c r="O1257" i="1"/>
  <c r="N1255" i="1"/>
  <c r="P1255" i="1" s="1"/>
  <c r="O1255" i="1"/>
  <c r="O1253" i="1"/>
  <c r="N1251" i="1"/>
  <c r="O1251" i="1"/>
  <c r="O1249" i="1"/>
  <c r="N1247" i="1"/>
  <c r="P1247" i="1" s="1"/>
  <c r="O1247" i="1"/>
  <c r="O1245" i="1"/>
  <c r="N1243" i="1"/>
  <c r="O1243" i="1"/>
  <c r="O1241" i="1"/>
  <c r="N1239" i="1"/>
  <c r="P1239" i="1" s="1"/>
  <c r="O1239" i="1"/>
  <c r="O1237" i="1"/>
  <c r="N1234" i="1"/>
  <c r="O1234" i="1"/>
  <c r="O1232" i="1"/>
  <c r="N1230" i="1"/>
  <c r="P1230" i="1" s="1"/>
  <c r="O1230" i="1"/>
  <c r="O1228" i="1"/>
  <c r="N1226" i="1"/>
  <c r="O1226" i="1"/>
  <c r="O1224" i="1"/>
  <c r="N1222" i="1"/>
  <c r="P1222" i="1" s="1"/>
  <c r="O1222" i="1"/>
  <c r="O1220" i="1"/>
  <c r="N1218" i="1"/>
  <c r="O1218" i="1"/>
  <c r="O1216" i="1"/>
  <c r="N1214" i="1"/>
  <c r="P1214" i="1" s="1"/>
  <c r="O1214" i="1"/>
  <c r="O1212" i="1"/>
  <c r="N1210" i="1"/>
  <c r="O1210" i="1"/>
  <c r="O1208" i="1"/>
  <c r="N1206" i="1"/>
  <c r="P1206" i="1" s="1"/>
  <c r="O1206" i="1"/>
  <c r="O1204" i="1"/>
  <c r="N1202" i="1"/>
  <c r="O1202" i="1"/>
  <c r="O1200" i="1"/>
  <c r="N1198" i="1"/>
  <c r="P1198" i="1" s="1"/>
  <c r="O1198" i="1"/>
  <c r="O1196" i="1"/>
  <c r="N1194" i="1"/>
  <c r="O1194" i="1"/>
  <c r="O1192" i="1"/>
  <c r="N1190" i="1"/>
  <c r="P1190" i="1" s="1"/>
  <c r="O1190" i="1"/>
  <c r="O1188" i="1"/>
  <c r="N1186" i="1"/>
  <c r="O1186" i="1"/>
  <c r="O1184" i="1"/>
  <c r="N1182" i="1"/>
  <c r="P1182" i="1" s="1"/>
  <c r="O1182" i="1"/>
  <c r="O1180" i="1"/>
  <c r="N1178" i="1"/>
  <c r="O1178" i="1"/>
  <c r="O1175" i="1"/>
  <c r="N1173" i="1"/>
  <c r="P1173" i="1" s="1"/>
  <c r="O1173" i="1"/>
  <c r="O1171" i="1"/>
  <c r="N1169" i="1"/>
  <c r="O1169" i="1"/>
  <c r="O1167" i="1"/>
  <c r="N1165" i="1"/>
  <c r="P1165" i="1" s="1"/>
  <c r="O1165" i="1"/>
  <c r="O1163" i="1"/>
  <c r="N1161" i="1"/>
  <c r="O1161" i="1"/>
  <c r="O1159" i="1"/>
  <c r="N1157" i="1"/>
  <c r="P1157" i="1" s="1"/>
  <c r="O1157" i="1"/>
  <c r="O1155" i="1"/>
  <c r="N1153" i="1"/>
  <c r="O1153" i="1"/>
  <c r="O1151" i="1"/>
  <c r="N1149" i="1"/>
  <c r="P1149" i="1" s="1"/>
  <c r="O1149" i="1"/>
  <c r="O1147" i="1"/>
  <c r="N1145" i="1"/>
  <c r="O1145" i="1"/>
  <c r="O1143" i="1"/>
  <c r="N1140" i="1"/>
  <c r="P1140" i="1" s="1"/>
  <c r="O1140" i="1"/>
  <c r="O1138" i="1"/>
  <c r="N1136" i="1"/>
  <c r="O1136" i="1"/>
  <c r="O1134" i="1"/>
  <c r="N1132" i="1"/>
  <c r="P1132" i="1" s="1"/>
  <c r="O1132" i="1"/>
  <c r="O1129" i="1"/>
  <c r="N1127" i="1"/>
  <c r="O1127" i="1"/>
  <c r="O1125" i="1"/>
  <c r="N1123" i="1"/>
  <c r="P1123" i="1" s="1"/>
  <c r="O1123" i="1"/>
  <c r="O1121" i="1"/>
  <c r="N1119" i="1"/>
  <c r="O1119" i="1"/>
  <c r="O1117" i="1"/>
  <c r="N1115" i="1"/>
  <c r="P1115" i="1" s="1"/>
  <c r="O1115" i="1"/>
  <c r="O1113" i="1"/>
  <c r="N1111" i="1"/>
  <c r="O1111" i="1"/>
  <c r="O1108" i="1"/>
  <c r="N1106" i="1"/>
  <c r="P1106" i="1" s="1"/>
  <c r="O1106" i="1"/>
  <c r="O1104" i="1"/>
  <c r="N1102" i="1"/>
  <c r="O1102" i="1"/>
  <c r="O1100" i="1"/>
  <c r="N1098" i="1"/>
  <c r="P1098" i="1" s="1"/>
  <c r="O1098" i="1"/>
  <c r="O1096" i="1"/>
  <c r="N1094" i="1"/>
  <c r="O1094" i="1"/>
  <c r="O1092" i="1"/>
  <c r="N1090" i="1"/>
  <c r="P1090" i="1" s="1"/>
  <c r="O1090" i="1"/>
  <c r="O1088" i="1"/>
  <c r="N1085" i="1"/>
  <c r="O1085" i="1"/>
  <c r="O1083" i="1"/>
  <c r="N1080" i="1"/>
  <c r="P1080" i="1" s="1"/>
  <c r="O1080" i="1"/>
  <c r="P1077" i="1"/>
  <c r="O1077" i="1"/>
  <c r="N1075" i="1"/>
  <c r="O1075" i="1"/>
  <c r="O1073" i="1"/>
  <c r="N1071" i="1"/>
  <c r="P1071" i="1" s="1"/>
  <c r="O1071" i="1"/>
  <c r="O1069" i="1"/>
  <c r="N1067" i="1"/>
  <c r="O1067" i="1"/>
  <c r="O1065" i="1"/>
  <c r="N1063" i="1"/>
  <c r="P1063" i="1" s="1"/>
  <c r="O1063" i="1"/>
  <c r="O1061" i="1"/>
  <c r="N1059" i="1"/>
  <c r="O1059" i="1"/>
  <c r="O1057" i="1"/>
  <c r="N1055" i="1"/>
  <c r="P1055" i="1" s="1"/>
  <c r="O1055" i="1"/>
  <c r="O1053" i="1"/>
  <c r="N1051" i="1"/>
  <c r="O1051" i="1"/>
  <c r="O1049" i="1"/>
  <c r="N1047" i="1"/>
  <c r="P1047" i="1" s="1"/>
  <c r="O1047" i="1"/>
  <c r="O1044" i="1"/>
  <c r="N1041" i="1"/>
  <c r="O1041" i="1"/>
  <c r="O1039" i="1"/>
  <c r="N1037" i="1"/>
  <c r="P1037" i="1" s="1"/>
  <c r="O1037" i="1"/>
  <c r="O1035" i="1"/>
  <c r="N1033" i="1"/>
  <c r="O1033" i="1"/>
  <c r="O1031" i="1"/>
  <c r="N1027" i="1"/>
  <c r="P1027" i="1" s="1"/>
  <c r="O1027" i="1"/>
  <c r="O1025" i="1"/>
  <c r="N1023" i="1"/>
  <c r="O1023" i="1"/>
  <c r="O1021" i="1"/>
  <c r="N1019" i="1"/>
  <c r="P1019" i="1" s="1"/>
  <c r="O1019" i="1"/>
  <c r="O1017" i="1"/>
  <c r="N1015" i="1"/>
  <c r="O1015" i="1"/>
  <c r="O1013" i="1"/>
  <c r="N1011" i="1"/>
  <c r="P1011" i="1" s="1"/>
  <c r="O1011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5" i="1"/>
  <c r="O975" i="1"/>
  <c r="O973" i="1"/>
  <c r="N971" i="1"/>
  <c r="P971" i="1" s="1"/>
  <c r="O971" i="1"/>
  <c r="O969" i="1"/>
  <c r="N966" i="1"/>
  <c r="O966" i="1"/>
  <c r="O964" i="1"/>
  <c r="N962" i="1"/>
  <c r="P962" i="1" s="1"/>
  <c r="O962" i="1"/>
  <c r="O960" i="1"/>
  <c r="N958" i="1"/>
  <c r="O958" i="1"/>
  <c r="O955" i="1"/>
  <c r="N953" i="1"/>
  <c r="P953" i="1" s="1"/>
  <c r="O953" i="1"/>
  <c r="O949" i="1"/>
  <c r="N946" i="1"/>
  <c r="O946" i="1"/>
  <c r="O942" i="1"/>
  <c r="N944" i="1"/>
  <c r="P944" i="1" s="1"/>
  <c r="O944" i="1"/>
  <c r="O941" i="1"/>
  <c r="N939" i="1"/>
  <c r="O939" i="1"/>
  <c r="O937" i="1"/>
  <c r="N935" i="1"/>
  <c r="P935" i="1" s="1"/>
  <c r="O935" i="1"/>
  <c r="O933" i="1"/>
  <c r="N931" i="1"/>
  <c r="O931" i="1"/>
  <c r="O929" i="1"/>
  <c r="N927" i="1"/>
  <c r="P927" i="1" s="1"/>
  <c r="O927" i="1"/>
  <c r="O923" i="1"/>
  <c r="N920" i="1"/>
  <c r="O920" i="1"/>
  <c r="O918" i="1"/>
  <c r="N916" i="1"/>
  <c r="P916" i="1" s="1"/>
  <c r="O916" i="1"/>
  <c r="O914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1" i="1"/>
  <c r="P851" i="1" s="1"/>
  <c r="O851" i="1"/>
  <c r="O848" i="1"/>
  <c r="N846" i="1"/>
  <c r="O846" i="1"/>
  <c r="O844" i="1"/>
  <c r="N842" i="1"/>
  <c r="P842" i="1" s="1"/>
  <c r="O842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3" i="1"/>
  <c r="N659" i="1"/>
  <c r="O659" i="1"/>
  <c r="O657" i="1"/>
  <c r="N652" i="1"/>
  <c r="P652" i="1" s="1"/>
  <c r="O652" i="1"/>
  <c r="O650" i="1"/>
  <c r="N648" i="1"/>
  <c r="O648" i="1"/>
  <c r="O646" i="1"/>
  <c r="N644" i="1"/>
  <c r="P644" i="1" s="1"/>
  <c r="O644" i="1"/>
  <c r="O642" i="1"/>
  <c r="N640" i="1"/>
  <c r="O640" i="1"/>
  <c r="O638" i="1"/>
  <c r="N636" i="1"/>
  <c r="P636" i="1" s="1"/>
  <c r="O636" i="1"/>
  <c r="O634" i="1"/>
  <c r="N632" i="1"/>
  <c r="O632" i="1"/>
  <c r="O630" i="1"/>
  <c r="N628" i="1"/>
  <c r="P628" i="1" s="1"/>
  <c r="O628" i="1"/>
  <c r="O626" i="1"/>
  <c r="N624" i="1"/>
  <c r="O624" i="1"/>
  <c r="O622" i="1"/>
  <c r="N620" i="1"/>
  <c r="P620" i="1" s="1"/>
  <c r="O620" i="1"/>
  <c r="O618" i="1"/>
  <c r="N616" i="1"/>
  <c r="O616" i="1"/>
  <c r="O614" i="1"/>
  <c r="N612" i="1"/>
  <c r="P612" i="1" s="1"/>
  <c r="O612" i="1"/>
  <c r="O610" i="1"/>
  <c r="N608" i="1"/>
  <c r="O608" i="1"/>
  <c r="O606" i="1"/>
  <c r="N604" i="1"/>
  <c r="P604" i="1" s="1"/>
  <c r="O604" i="1"/>
  <c r="O602" i="1"/>
  <c r="N600" i="1"/>
  <c r="O600" i="1"/>
  <c r="O598" i="1"/>
  <c r="N596" i="1"/>
  <c r="P596" i="1" s="1"/>
  <c r="O596" i="1"/>
  <c r="O594" i="1"/>
  <c r="N592" i="1"/>
  <c r="O592" i="1"/>
  <c r="O590" i="1"/>
  <c r="N588" i="1"/>
  <c r="P588" i="1" s="1"/>
  <c r="O588" i="1"/>
  <c r="O586" i="1"/>
  <c r="N584" i="1"/>
  <c r="O584" i="1"/>
  <c r="O581" i="1"/>
  <c r="N579" i="1"/>
  <c r="P579" i="1" s="1"/>
  <c r="O579" i="1"/>
  <c r="O575" i="1"/>
  <c r="N574" i="1"/>
  <c r="O574" i="1"/>
  <c r="O571" i="1"/>
  <c r="N569" i="1"/>
  <c r="P569" i="1" s="1"/>
  <c r="O569" i="1"/>
  <c r="O567" i="1"/>
  <c r="N565" i="1"/>
  <c r="O565" i="1"/>
  <c r="O563" i="1"/>
  <c r="N561" i="1"/>
  <c r="P561" i="1" s="1"/>
  <c r="O561" i="1"/>
  <c r="O559" i="1"/>
  <c r="N556" i="1"/>
  <c r="O556" i="1"/>
  <c r="O554" i="1"/>
  <c r="N552" i="1"/>
  <c r="P552" i="1" s="1"/>
  <c r="O552" i="1"/>
  <c r="O550" i="1"/>
  <c r="N548" i="1"/>
  <c r="O548" i="1"/>
  <c r="O545" i="1"/>
  <c r="N545" i="1"/>
  <c r="N543" i="1"/>
  <c r="O543" i="1"/>
  <c r="O541" i="1"/>
  <c r="N539" i="1"/>
  <c r="P539" i="1" s="1"/>
  <c r="O539" i="1"/>
  <c r="O537" i="1"/>
  <c r="N537" i="1"/>
  <c r="N535" i="1"/>
  <c r="P535" i="1" s="1"/>
  <c r="O535" i="1"/>
  <c r="O533" i="1"/>
  <c r="N531" i="1"/>
  <c r="O531" i="1"/>
  <c r="O528" i="1"/>
  <c r="N528" i="1"/>
  <c r="N526" i="1"/>
  <c r="O526" i="1"/>
  <c r="O524" i="1"/>
  <c r="N522" i="1"/>
  <c r="P522" i="1" s="1"/>
  <c r="O522" i="1"/>
  <c r="O520" i="1"/>
  <c r="N520" i="1"/>
  <c r="N518" i="1"/>
  <c r="P518" i="1" s="1"/>
  <c r="O518" i="1"/>
  <c r="O516" i="1"/>
  <c r="N514" i="1"/>
  <c r="O514" i="1"/>
  <c r="O512" i="1"/>
  <c r="N512" i="1"/>
  <c r="N510" i="1"/>
  <c r="O510" i="1"/>
  <c r="O508" i="1"/>
  <c r="N506" i="1"/>
  <c r="P506" i="1" s="1"/>
  <c r="O506" i="1"/>
  <c r="O504" i="1"/>
  <c r="N504" i="1"/>
  <c r="N502" i="1"/>
  <c r="P502" i="1" s="1"/>
  <c r="O502" i="1"/>
  <c r="O500" i="1"/>
  <c r="N498" i="1"/>
  <c r="O498" i="1"/>
  <c r="O496" i="1"/>
  <c r="N496" i="1"/>
  <c r="N494" i="1"/>
  <c r="O494" i="1"/>
  <c r="O492" i="1"/>
  <c r="N490" i="1"/>
  <c r="P490" i="1" s="1"/>
  <c r="O490" i="1"/>
  <c r="O488" i="1"/>
  <c r="N488" i="1"/>
  <c r="N486" i="1"/>
  <c r="P486" i="1" s="1"/>
  <c r="O486" i="1"/>
  <c r="O484" i="1"/>
  <c r="N482" i="1"/>
  <c r="O482" i="1"/>
  <c r="O480" i="1"/>
  <c r="N480" i="1"/>
  <c r="N478" i="1"/>
  <c r="O478" i="1"/>
  <c r="O476" i="1"/>
  <c r="N474" i="1"/>
  <c r="P474" i="1" s="1"/>
  <c r="O474" i="1"/>
  <c r="O472" i="1"/>
  <c r="N472" i="1"/>
  <c r="N470" i="1"/>
  <c r="P470" i="1" s="1"/>
  <c r="O470" i="1"/>
  <c r="O468" i="1"/>
  <c r="N466" i="1"/>
  <c r="O466" i="1"/>
  <c r="O464" i="1"/>
  <c r="N464" i="1"/>
  <c r="N462" i="1"/>
  <c r="O462" i="1"/>
  <c r="O460" i="1"/>
  <c r="N458" i="1"/>
  <c r="P458" i="1" s="1"/>
  <c r="O458" i="1"/>
  <c r="O456" i="1"/>
  <c r="N456" i="1"/>
  <c r="N454" i="1"/>
  <c r="P454" i="1" s="1"/>
  <c r="O454" i="1"/>
  <c r="O452" i="1"/>
  <c r="N450" i="1"/>
  <c r="O450" i="1"/>
  <c r="O448" i="1"/>
  <c r="N448" i="1"/>
  <c r="N446" i="1"/>
  <c r="O446" i="1"/>
  <c r="O444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10" i="1"/>
  <c r="Q2210" i="1" s="1"/>
  <c r="N2206" i="1"/>
  <c r="N2202" i="1"/>
  <c r="Q2202" i="1" s="1"/>
  <c r="N2198" i="1"/>
  <c r="N2194" i="1"/>
  <c r="Q2194" i="1" s="1"/>
  <c r="N2190" i="1"/>
  <c r="N2186" i="1"/>
  <c r="Q2186" i="1" s="1"/>
  <c r="N2182" i="1"/>
  <c r="N2178" i="1"/>
  <c r="Q2178" i="1" s="1"/>
  <c r="N2174" i="1"/>
  <c r="N2170" i="1"/>
  <c r="Q2170" i="1" s="1"/>
  <c r="N2166" i="1"/>
  <c r="N2162" i="1"/>
  <c r="Q2162" i="1" s="1"/>
  <c r="N2158" i="1"/>
  <c r="N2034" i="1"/>
  <c r="Q2034" i="1" s="1"/>
  <c r="N2030" i="1"/>
  <c r="N2026" i="1"/>
  <c r="Q2026" i="1" s="1"/>
  <c r="N2022" i="1"/>
  <c r="N2017" i="1"/>
  <c r="Q2017" i="1" s="1"/>
  <c r="N2013" i="1"/>
  <c r="N2009" i="1"/>
  <c r="Q2009" i="1" s="1"/>
  <c r="N2005" i="1"/>
  <c r="N2001" i="1"/>
  <c r="Q2001" i="1" s="1"/>
  <c r="N1996" i="1"/>
  <c r="N1992" i="1"/>
  <c r="Q1992" i="1" s="1"/>
  <c r="N1988" i="1"/>
  <c r="N1984" i="1"/>
  <c r="Q1984" i="1" s="1"/>
  <c r="N1979" i="1"/>
  <c r="N1975" i="1"/>
  <c r="Q1975" i="1" s="1"/>
  <c r="N1970" i="1"/>
  <c r="N1966" i="1"/>
  <c r="Q1966" i="1" s="1"/>
  <c r="N1960" i="1"/>
  <c r="N1956" i="1"/>
  <c r="Q1956" i="1" s="1"/>
  <c r="N1952" i="1"/>
  <c r="N1948" i="1"/>
  <c r="Q1948" i="1" s="1"/>
  <c r="N1943" i="1"/>
  <c r="N1939" i="1"/>
  <c r="Q1939" i="1" s="1"/>
  <c r="N1909" i="1"/>
  <c r="Q1909" i="1" s="1"/>
  <c r="N1905" i="1"/>
  <c r="N1899" i="1"/>
  <c r="Q1899" i="1" s="1"/>
  <c r="N1895" i="1"/>
  <c r="N1891" i="1"/>
  <c r="Q1891" i="1" s="1"/>
  <c r="N1887" i="1"/>
  <c r="Q1887" i="1" s="1"/>
  <c r="N1883" i="1"/>
  <c r="N1879" i="1"/>
  <c r="N1875" i="1"/>
  <c r="N1869" i="1"/>
  <c r="N1865" i="1"/>
  <c r="N1860" i="1"/>
  <c r="N1856" i="1"/>
  <c r="N1852" i="1"/>
  <c r="N1848" i="1"/>
  <c r="N1844" i="1"/>
  <c r="N1840" i="1"/>
  <c r="N1836" i="1"/>
  <c r="N1832" i="1"/>
  <c r="N1827" i="1"/>
  <c r="N1823" i="1"/>
  <c r="N1819" i="1"/>
  <c r="N1815" i="1"/>
  <c r="N1811" i="1"/>
  <c r="N1807" i="1"/>
  <c r="N1803" i="1"/>
  <c r="N1799" i="1"/>
  <c r="N1795" i="1"/>
  <c r="Q1795" i="1" s="1"/>
  <c r="N1790" i="1"/>
  <c r="Q1790" i="1" s="1"/>
  <c r="N1785" i="1"/>
  <c r="Q1785" i="1" s="1"/>
  <c r="N1781" i="1"/>
  <c r="Q1781" i="1" s="1"/>
  <c r="N1777" i="1"/>
  <c r="Q1777" i="1" s="1"/>
  <c r="N1773" i="1"/>
  <c r="Q1773" i="1" s="1"/>
  <c r="N1769" i="1"/>
  <c r="Q1769" i="1" s="1"/>
  <c r="N1765" i="1"/>
  <c r="Q1765" i="1" s="1"/>
  <c r="N1761" i="1"/>
  <c r="Q1761" i="1" s="1"/>
  <c r="N1757" i="1"/>
  <c r="Q1757" i="1" s="1"/>
  <c r="N1753" i="1"/>
  <c r="Q1753" i="1" s="1"/>
  <c r="N1749" i="1"/>
  <c r="Q1749" i="1" s="1"/>
  <c r="N1745" i="1"/>
  <c r="Q1745" i="1" s="1"/>
  <c r="N1741" i="1"/>
  <c r="Q1741" i="1" s="1"/>
  <c r="N1737" i="1"/>
  <c r="Q1737" i="1" s="1"/>
  <c r="N1733" i="1"/>
  <c r="Q1733" i="1" s="1"/>
  <c r="N1729" i="1"/>
  <c r="Q1729" i="1" s="1"/>
  <c r="N1725" i="1"/>
  <c r="N1721" i="1"/>
  <c r="N1716" i="1"/>
  <c r="N1712" i="1"/>
  <c r="N1706" i="1"/>
  <c r="N1701" i="1"/>
  <c r="N1696" i="1"/>
  <c r="N1692" i="1"/>
  <c r="N1688" i="1"/>
  <c r="N1684" i="1"/>
  <c r="N1680" i="1"/>
  <c r="N1676" i="1"/>
  <c r="N1672" i="1"/>
  <c r="N1668" i="1"/>
  <c r="N1664" i="1"/>
  <c r="N1660" i="1"/>
  <c r="N1656" i="1"/>
  <c r="N1651" i="1"/>
  <c r="N1647" i="1"/>
  <c r="N1642" i="1"/>
  <c r="N1635" i="1"/>
  <c r="N1629" i="1"/>
  <c r="N1625" i="1"/>
  <c r="N1621" i="1"/>
  <c r="N1615" i="1"/>
  <c r="N1611" i="1"/>
  <c r="N1607" i="1"/>
  <c r="N1602" i="1"/>
  <c r="N1597" i="1"/>
  <c r="N1590" i="1"/>
  <c r="N1586" i="1"/>
  <c r="N1582" i="1"/>
  <c r="N1578" i="1"/>
  <c r="N1574" i="1"/>
  <c r="N1570" i="1"/>
  <c r="N1566" i="1"/>
  <c r="N1562" i="1"/>
  <c r="N1558" i="1"/>
  <c r="N1554" i="1"/>
  <c r="N1550" i="1"/>
  <c r="N1546" i="1"/>
  <c r="N1542" i="1"/>
  <c r="N1538" i="1"/>
  <c r="N1534" i="1"/>
  <c r="N1530" i="1"/>
  <c r="N1526" i="1"/>
  <c r="N1522" i="1"/>
  <c r="N1518" i="1"/>
  <c r="N1514" i="1"/>
  <c r="N1510" i="1"/>
  <c r="N1506" i="1"/>
  <c r="N1502" i="1"/>
  <c r="N1498" i="1"/>
  <c r="N1493" i="1"/>
  <c r="N1489" i="1"/>
  <c r="N1485" i="1"/>
  <c r="N1481" i="1"/>
  <c r="N1477" i="1"/>
  <c r="N1473" i="1"/>
  <c r="N1469" i="1"/>
  <c r="N1465" i="1"/>
  <c r="N1460" i="1"/>
  <c r="N1453" i="1"/>
  <c r="N1449" i="1"/>
  <c r="N1445" i="1"/>
  <c r="N1441" i="1"/>
  <c r="N1437" i="1"/>
  <c r="N1433" i="1"/>
  <c r="N1429" i="1"/>
  <c r="N1425" i="1"/>
  <c r="N1421" i="1"/>
  <c r="N1417" i="1"/>
  <c r="N1413" i="1"/>
  <c r="N1409" i="1"/>
  <c r="N1405" i="1"/>
  <c r="N1401" i="1"/>
  <c r="N1397" i="1"/>
  <c r="N1393" i="1"/>
  <c r="N1389" i="1"/>
  <c r="N1385" i="1"/>
  <c r="N1381" i="1"/>
  <c r="N1377" i="1"/>
  <c r="N1373" i="1"/>
  <c r="N1368" i="1"/>
  <c r="N1361" i="1"/>
  <c r="N1353" i="1"/>
  <c r="N1345" i="1"/>
  <c r="N1337" i="1"/>
  <c r="N1329" i="1"/>
  <c r="N1321" i="1"/>
  <c r="N1313" i="1"/>
  <c r="N1305" i="1"/>
  <c r="N1297" i="1"/>
  <c r="N1289" i="1"/>
  <c r="N1281" i="1"/>
  <c r="N1273" i="1"/>
  <c r="N1265" i="1"/>
  <c r="N1257" i="1"/>
  <c r="N1249" i="1"/>
  <c r="N1241" i="1"/>
  <c r="N1232" i="1"/>
  <c r="Q1232" i="1" s="1"/>
  <c r="N1224" i="1"/>
  <c r="N1216" i="1"/>
  <c r="Q1216" i="1" s="1"/>
  <c r="N1208" i="1"/>
  <c r="N1200" i="1"/>
  <c r="Q1200" i="1" s="1"/>
  <c r="N1192" i="1"/>
  <c r="N1184" i="1"/>
  <c r="Q1184" i="1" s="1"/>
  <c r="N1175" i="1"/>
  <c r="N1167" i="1"/>
  <c r="Q1167" i="1" s="1"/>
  <c r="N1159" i="1"/>
  <c r="N1151" i="1"/>
  <c r="Q1151" i="1" s="1"/>
  <c r="N1143" i="1"/>
  <c r="N1134" i="1"/>
  <c r="Q1134" i="1" s="1"/>
  <c r="N1125" i="1"/>
  <c r="N1117" i="1"/>
  <c r="Q1117" i="1" s="1"/>
  <c r="N1108" i="1"/>
  <c r="N1100" i="1"/>
  <c r="N1092" i="1"/>
  <c r="N1083" i="1"/>
  <c r="N1073" i="1"/>
  <c r="Q1073" i="1" s="1"/>
  <c r="N1065" i="1"/>
  <c r="Q1065" i="1" s="1"/>
  <c r="N1057" i="1"/>
  <c r="Q1057" i="1" s="1"/>
  <c r="N1049" i="1"/>
  <c r="Q1049" i="1" s="1"/>
  <c r="N1039" i="1"/>
  <c r="Q1039" i="1" s="1"/>
  <c r="N1031" i="1"/>
  <c r="N1021" i="1"/>
  <c r="Q1021" i="1" s="1"/>
  <c r="N1013" i="1"/>
  <c r="N1005" i="1"/>
  <c r="Q1005" i="1" s="1"/>
  <c r="N997" i="1"/>
  <c r="N989" i="1"/>
  <c r="Q989" i="1" s="1"/>
  <c r="N981" i="1"/>
  <c r="N973" i="1"/>
  <c r="Q973" i="1" s="1"/>
  <c r="N964" i="1"/>
  <c r="N955" i="1"/>
  <c r="Q955" i="1" s="1"/>
  <c r="N942" i="1"/>
  <c r="N937" i="1"/>
  <c r="Q937" i="1" s="1"/>
  <c r="N929" i="1"/>
  <c r="N918" i="1"/>
  <c r="Q918" i="1" s="1"/>
  <c r="N910" i="1"/>
  <c r="N902" i="1"/>
  <c r="Q902" i="1" s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4" i="1"/>
  <c r="Q844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N756" i="1"/>
  <c r="Q756" i="1" s="1"/>
  <c r="N748" i="1"/>
  <c r="N740" i="1"/>
  <c r="Q740" i="1" s="1"/>
  <c r="N732" i="1"/>
  <c r="N724" i="1"/>
  <c r="Q724" i="1" s="1"/>
  <c r="N716" i="1"/>
  <c r="N708" i="1"/>
  <c r="Q708" i="1" s="1"/>
  <c r="N700" i="1"/>
  <c r="N692" i="1"/>
  <c r="Q692" i="1" s="1"/>
  <c r="N684" i="1"/>
  <c r="N676" i="1"/>
  <c r="Q676" i="1" s="1"/>
  <c r="N668" i="1"/>
  <c r="N657" i="1"/>
  <c r="Q657" i="1" s="1"/>
  <c r="N646" i="1"/>
  <c r="N638" i="1"/>
  <c r="Q638" i="1" s="1"/>
  <c r="N630" i="1"/>
  <c r="Q630" i="1" s="1"/>
  <c r="N622" i="1"/>
  <c r="Q622" i="1" s="1"/>
  <c r="N614" i="1"/>
  <c r="Q614" i="1" s="1"/>
  <c r="N606" i="1"/>
  <c r="Q606" i="1" s="1"/>
  <c r="N598" i="1"/>
  <c r="Q598" i="1" s="1"/>
  <c r="N590" i="1"/>
  <c r="Q590" i="1" s="1"/>
  <c r="N581" i="1"/>
  <c r="Q581" i="1" s="1"/>
  <c r="N571" i="1"/>
  <c r="Q571" i="1" s="1"/>
  <c r="N563" i="1"/>
  <c r="Q563" i="1" s="1"/>
  <c r="N554" i="1"/>
  <c r="Q554" i="1" s="1"/>
  <c r="N541" i="1"/>
  <c r="Q541" i="1" s="1"/>
  <c r="N524" i="1"/>
  <c r="Q524" i="1" s="1"/>
  <c r="N508" i="1"/>
  <c r="Q508" i="1" s="1"/>
  <c r="N492" i="1"/>
  <c r="Q492" i="1" s="1"/>
  <c r="N476" i="1"/>
  <c r="N460" i="1"/>
  <c r="Q460" i="1" s="1"/>
  <c r="N444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N293" i="1"/>
  <c r="Q293" i="1" s="1"/>
  <c r="N277" i="1"/>
  <c r="N261" i="1"/>
  <c r="Q261" i="1" s="1"/>
  <c r="N245" i="1"/>
  <c r="N229" i="1"/>
  <c r="Q229" i="1" s="1"/>
  <c r="N213" i="1"/>
  <c r="N197" i="1"/>
  <c r="Q197" i="1" s="1"/>
  <c r="P654" i="1"/>
  <c r="O654" i="1"/>
  <c r="Q654" i="1" s="1"/>
  <c r="P1619" i="1"/>
  <c r="O1619" i="1"/>
  <c r="Q1619" i="1" s="1"/>
  <c r="P2230" i="1"/>
  <c r="O2230" i="1"/>
  <c r="Q2230" i="1" s="1"/>
  <c r="P2226" i="1"/>
  <c r="O2226" i="1"/>
  <c r="Q2226" i="1" s="1"/>
  <c r="P2222" i="1"/>
  <c r="O2222" i="1"/>
  <c r="Q2222" i="1" s="1"/>
  <c r="P2218" i="1"/>
  <c r="O2218" i="1"/>
  <c r="Q2218" i="1" s="1"/>
  <c r="P2214" i="1"/>
  <c r="O2214" i="1"/>
  <c r="Q2214" i="1" s="1"/>
  <c r="O2208" i="1"/>
  <c r="O2204" i="1"/>
  <c r="O2200" i="1"/>
  <c r="O2196" i="1"/>
  <c r="O2192" i="1"/>
  <c r="O2188" i="1"/>
  <c r="O2184" i="1"/>
  <c r="O2180" i="1"/>
  <c r="O2176" i="1"/>
  <c r="O2172" i="1"/>
  <c r="O2168" i="1"/>
  <c r="O2164" i="1"/>
  <c r="O2160" i="1"/>
  <c r="O2156" i="1"/>
  <c r="P2154" i="1"/>
  <c r="O2154" i="1"/>
  <c r="Q2154" i="1" s="1"/>
  <c r="P2149" i="1"/>
  <c r="O2149" i="1"/>
  <c r="Q2149" i="1" s="1"/>
  <c r="P2137" i="1"/>
  <c r="O2137" i="1"/>
  <c r="Q2137" i="1" s="1"/>
  <c r="P2133" i="1"/>
  <c r="O2133" i="1"/>
  <c r="Q2133" i="1" s="1"/>
  <c r="P2129" i="1"/>
  <c r="O2129" i="1"/>
  <c r="Q2129" i="1" s="1"/>
  <c r="P2125" i="1"/>
  <c r="O2125" i="1"/>
  <c r="Q2125" i="1" s="1"/>
  <c r="P2121" i="1"/>
  <c r="O2121" i="1"/>
  <c r="Q2121" i="1" s="1"/>
  <c r="P2111" i="1"/>
  <c r="O2111" i="1"/>
  <c r="Q2111" i="1" s="1"/>
  <c r="P2107" i="1"/>
  <c r="O2107" i="1"/>
  <c r="Q2107" i="1" s="1"/>
  <c r="P2103" i="1"/>
  <c r="O2103" i="1"/>
  <c r="Q2103" i="1" s="1"/>
  <c r="P2099" i="1"/>
  <c r="O2099" i="1"/>
  <c r="Q2099" i="1" s="1"/>
  <c r="P2095" i="1"/>
  <c r="O2095" i="1"/>
  <c r="Q2095" i="1" s="1"/>
  <c r="P2091" i="1"/>
  <c r="O2091" i="1"/>
  <c r="Q2091" i="1" s="1"/>
  <c r="P2087" i="1"/>
  <c r="O2087" i="1"/>
  <c r="Q2087" i="1" s="1"/>
  <c r="P2083" i="1"/>
  <c r="O2083" i="1"/>
  <c r="Q2083" i="1" s="1"/>
  <c r="P2079" i="1"/>
  <c r="O2079" i="1"/>
  <c r="Q2079" i="1" s="1"/>
  <c r="P2075" i="1"/>
  <c r="O2075" i="1"/>
  <c r="Q2075" i="1" s="1"/>
  <c r="P2071" i="1"/>
  <c r="O2071" i="1"/>
  <c r="Q2071" i="1" s="1"/>
  <c r="P2067" i="1"/>
  <c r="O2067" i="1"/>
  <c r="Q2067" i="1" s="1"/>
  <c r="P2063" i="1"/>
  <c r="O2063" i="1"/>
  <c r="Q2063" i="1" s="1"/>
  <c r="P2059" i="1"/>
  <c r="O2059" i="1"/>
  <c r="Q2059" i="1" s="1"/>
  <c r="P2055" i="1"/>
  <c r="O2055" i="1"/>
  <c r="Q2055" i="1" s="1"/>
  <c r="P2051" i="1"/>
  <c r="O2051" i="1"/>
  <c r="Q2051" i="1" s="1"/>
  <c r="P2042" i="1"/>
  <c r="O2042" i="1"/>
  <c r="Q2042" i="1" s="1"/>
  <c r="P2038" i="1"/>
  <c r="O2038" i="1"/>
  <c r="Q2038" i="1" s="1"/>
  <c r="O2036" i="1"/>
  <c r="O2032" i="1"/>
  <c r="O2028" i="1"/>
  <c r="O2024" i="1"/>
  <c r="O2019" i="1"/>
  <c r="O2015" i="1"/>
  <c r="O2011" i="1"/>
  <c r="O2007" i="1"/>
  <c r="O2003" i="1"/>
  <c r="O1998" i="1"/>
  <c r="O1994" i="1"/>
  <c r="O1990" i="1"/>
  <c r="O1986" i="1"/>
  <c r="O1981" i="1"/>
  <c r="O1977" i="1"/>
  <c r="O1972" i="1"/>
  <c r="O1968" i="1"/>
  <c r="O1963" i="1"/>
  <c r="O1958" i="1"/>
  <c r="O1954" i="1"/>
  <c r="O1950" i="1"/>
  <c r="O1945" i="1"/>
  <c r="O1941" i="1"/>
  <c r="P1935" i="1"/>
  <c r="O1935" i="1"/>
  <c r="Q1935" i="1" s="1"/>
  <c r="P1931" i="1"/>
  <c r="O1931" i="1"/>
  <c r="Q1931" i="1" s="1"/>
  <c r="P1927" i="1"/>
  <c r="O1927" i="1"/>
  <c r="Q1927" i="1" s="1"/>
  <c r="P1923" i="1"/>
  <c r="O1923" i="1"/>
  <c r="Q1923" i="1" s="1"/>
  <c r="P1918" i="1"/>
  <c r="O1918" i="1"/>
  <c r="Q1918" i="1" s="1"/>
  <c r="P1913" i="1"/>
  <c r="O1913" i="1"/>
  <c r="Q1913" i="1" s="1"/>
  <c r="O1907" i="1"/>
  <c r="O1901" i="1"/>
  <c r="O1897" i="1"/>
  <c r="O1893" i="1"/>
  <c r="O1885" i="1"/>
  <c r="O653" i="1"/>
  <c r="N653" i="1"/>
  <c r="O662" i="1"/>
  <c r="N662" i="1"/>
  <c r="O1618" i="1"/>
  <c r="N1618" i="1"/>
  <c r="O655" i="1"/>
  <c r="N655" i="1"/>
  <c r="O1028" i="1"/>
  <c r="N1028" i="1"/>
  <c r="O2229" i="1"/>
  <c r="N2229" i="1"/>
  <c r="O2227" i="1"/>
  <c r="N2227" i="1"/>
  <c r="O2225" i="1"/>
  <c r="N2225" i="1"/>
  <c r="O2223" i="1"/>
  <c r="N2223" i="1"/>
  <c r="O2221" i="1"/>
  <c r="N2221" i="1"/>
  <c r="O2219" i="1"/>
  <c r="N2219" i="1"/>
  <c r="O2217" i="1"/>
  <c r="N2217" i="1"/>
  <c r="O2215" i="1"/>
  <c r="N2215" i="1"/>
  <c r="O2213" i="1"/>
  <c r="N2213" i="1"/>
  <c r="O2211" i="1"/>
  <c r="N2211" i="1"/>
  <c r="O2209" i="1"/>
  <c r="N2209" i="1"/>
  <c r="O2207" i="1"/>
  <c r="N2207" i="1"/>
  <c r="O2205" i="1"/>
  <c r="N2205" i="1"/>
  <c r="O2203" i="1"/>
  <c r="N2203" i="1"/>
  <c r="O2201" i="1"/>
  <c r="N2201" i="1"/>
  <c r="O2199" i="1"/>
  <c r="N2199" i="1"/>
  <c r="O2197" i="1"/>
  <c r="N2197" i="1"/>
  <c r="O2195" i="1"/>
  <c r="N2195" i="1"/>
  <c r="O2193" i="1"/>
  <c r="N2193" i="1"/>
  <c r="O2191" i="1"/>
  <c r="N2191" i="1"/>
  <c r="P2189" i="1"/>
  <c r="O2189" i="1"/>
  <c r="N2189" i="1"/>
  <c r="O2187" i="1"/>
  <c r="N2187" i="1"/>
  <c r="O2185" i="1"/>
  <c r="N2185" i="1"/>
  <c r="O2183" i="1"/>
  <c r="N2183" i="1"/>
  <c r="O2181" i="1"/>
  <c r="N2181" i="1"/>
  <c r="O2179" i="1"/>
  <c r="N2179" i="1"/>
  <c r="O2177" i="1"/>
  <c r="N2177" i="1"/>
  <c r="O2175" i="1"/>
  <c r="N2175" i="1"/>
  <c r="O2173" i="1"/>
  <c r="N2173" i="1"/>
  <c r="O2171" i="1"/>
  <c r="N2171" i="1"/>
  <c r="O2169" i="1"/>
  <c r="N2169" i="1"/>
  <c r="O2167" i="1"/>
  <c r="N2167" i="1"/>
  <c r="O2165" i="1"/>
  <c r="N2165" i="1"/>
  <c r="O2163" i="1"/>
  <c r="N2163" i="1"/>
  <c r="O2161" i="1"/>
  <c r="N2161" i="1"/>
  <c r="O2159" i="1"/>
  <c r="N2159" i="1"/>
  <c r="O2157" i="1"/>
  <c r="N2157" i="1"/>
  <c r="O2155" i="1"/>
  <c r="N2155" i="1"/>
  <c r="O2153" i="1"/>
  <c r="N2153" i="1"/>
  <c r="O2150" i="1"/>
  <c r="N2150" i="1"/>
  <c r="O2140" i="1"/>
  <c r="N2140" i="1"/>
  <c r="O2138" i="1"/>
  <c r="N2138" i="1"/>
  <c r="O2136" i="1"/>
  <c r="N2136" i="1"/>
  <c r="O2134" i="1"/>
  <c r="N2134" i="1"/>
  <c r="O2132" i="1"/>
  <c r="N2132" i="1"/>
  <c r="O2130" i="1"/>
  <c r="N2130" i="1"/>
  <c r="O2128" i="1"/>
  <c r="N2128" i="1"/>
  <c r="O2126" i="1"/>
  <c r="N2126" i="1"/>
  <c r="O2124" i="1"/>
  <c r="N2124" i="1"/>
  <c r="O2122" i="1"/>
  <c r="N2122" i="1"/>
  <c r="O2120" i="1"/>
  <c r="N2120" i="1"/>
  <c r="O2112" i="1"/>
  <c r="N2112" i="1"/>
  <c r="O2110" i="1"/>
  <c r="N2110" i="1"/>
  <c r="O2108" i="1"/>
  <c r="N2108" i="1"/>
  <c r="O2106" i="1"/>
  <c r="N2106" i="1"/>
  <c r="O2104" i="1"/>
  <c r="N2104" i="1"/>
  <c r="O2102" i="1"/>
  <c r="N2102" i="1"/>
  <c r="O2100" i="1"/>
  <c r="N2100" i="1"/>
  <c r="O2098" i="1"/>
  <c r="N2098" i="1"/>
  <c r="O2096" i="1"/>
  <c r="N2096" i="1"/>
  <c r="O2094" i="1"/>
  <c r="N2094" i="1"/>
  <c r="O2092" i="1"/>
  <c r="N2092" i="1"/>
  <c r="O2090" i="1"/>
  <c r="N2090" i="1"/>
  <c r="O2088" i="1"/>
  <c r="N2088" i="1"/>
  <c r="O2086" i="1"/>
  <c r="N2086" i="1"/>
  <c r="O2084" i="1"/>
  <c r="N2084" i="1"/>
  <c r="O2082" i="1"/>
  <c r="N2082" i="1"/>
  <c r="O2080" i="1"/>
  <c r="N2080" i="1"/>
  <c r="O2078" i="1"/>
  <c r="N2078" i="1"/>
  <c r="O2076" i="1"/>
  <c r="N2076" i="1"/>
  <c r="O2074" i="1"/>
  <c r="N2074" i="1"/>
  <c r="O2072" i="1"/>
  <c r="N2072" i="1"/>
  <c r="O2070" i="1"/>
  <c r="N2070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50" i="1"/>
  <c r="N2050" i="1"/>
  <c r="O2043" i="1"/>
  <c r="N2043" i="1"/>
  <c r="O2041" i="1"/>
  <c r="N2041" i="1"/>
  <c r="O2039" i="1"/>
  <c r="N2039" i="1"/>
  <c r="O2037" i="1"/>
  <c r="N2037" i="1"/>
  <c r="O2035" i="1"/>
  <c r="N2035" i="1"/>
  <c r="O2033" i="1"/>
  <c r="N2033" i="1"/>
  <c r="O2031" i="1"/>
  <c r="N2031" i="1"/>
  <c r="O2029" i="1"/>
  <c r="N2029" i="1"/>
  <c r="O2027" i="1"/>
  <c r="N2027" i="1"/>
  <c r="O2025" i="1"/>
  <c r="N2025" i="1"/>
  <c r="O2023" i="1"/>
  <c r="N2023" i="1"/>
  <c r="O2021" i="1"/>
  <c r="N2021" i="1"/>
  <c r="O2018" i="1"/>
  <c r="N2018" i="1"/>
  <c r="O2016" i="1"/>
  <c r="N2016" i="1"/>
  <c r="O2014" i="1"/>
  <c r="N2014" i="1"/>
  <c r="O2012" i="1"/>
  <c r="N2012" i="1"/>
  <c r="O2010" i="1"/>
  <c r="N2010" i="1"/>
  <c r="O2008" i="1"/>
  <c r="N2008" i="1"/>
  <c r="O2006" i="1"/>
  <c r="N2006" i="1"/>
  <c r="O2004" i="1"/>
  <c r="N2004" i="1"/>
  <c r="O2002" i="1"/>
  <c r="N2002" i="1"/>
  <c r="O2000" i="1"/>
  <c r="N2000" i="1"/>
  <c r="O1997" i="1"/>
  <c r="N1997" i="1"/>
  <c r="O1995" i="1"/>
  <c r="N1995" i="1"/>
  <c r="O1993" i="1"/>
  <c r="N1993" i="1"/>
  <c r="O1991" i="1"/>
  <c r="N1991" i="1"/>
  <c r="O1989" i="1"/>
  <c r="N1989" i="1"/>
  <c r="O1987" i="1"/>
  <c r="N1987" i="1"/>
  <c r="O1985" i="1"/>
  <c r="N1985" i="1"/>
  <c r="O1983" i="1"/>
  <c r="N1983" i="1"/>
  <c r="O1980" i="1"/>
  <c r="N1980" i="1"/>
  <c r="O1978" i="1"/>
  <c r="N1978" i="1"/>
  <c r="O1976" i="1"/>
  <c r="N1976" i="1"/>
  <c r="O1973" i="1"/>
  <c r="N1973" i="1"/>
  <c r="O1971" i="1"/>
  <c r="N1971" i="1"/>
  <c r="O1969" i="1"/>
  <c r="N1969" i="1"/>
  <c r="O1967" i="1"/>
  <c r="N1967" i="1"/>
  <c r="O1965" i="1"/>
  <c r="N1965" i="1"/>
  <c r="O1962" i="1"/>
  <c r="N1962" i="1"/>
  <c r="O1959" i="1"/>
  <c r="N1959" i="1"/>
  <c r="O1957" i="1"/>
  <c r="N1957" i="1"/>
  <c r="O1955" i="1"/>
  <c r="N1955" i="1"/>
  <c r="O1953" i="1"/>
  <c r="N1953" i="1"/>
  <c r="O1951" i="1"/>
  <c r="N1951" i="1"/>
  <c r="O1949" i="1"/>
  <c r="N1949" i="1"/>
  <c r="O1946" i="1"/>
  <c r="N1946" i="1"/>
  <c r="O1944" i="1"/>
  <c r="N1944" i="1"/>
  <c r="O1942" i="1"/>
  <c r="N1942" i="1"/>
  <c r="O1940" i="1"/>
  <c r="N1940" i="1"/>
  <c r="O1938" i="1"/>
  <c r="N1938" i="1"/>
  <c r="O1936" i="1"/>
  <c r="N1936" i="1"/>
  <c r="O1934" i="1"/>
  <c r="N1934" i="1"/>
  <c r="O1932" i="1"/>
  <c r="N1932" i="1"/>
  <c r="O1930" i="1"/>
  <c r="N1930" i="1"/>
  <c r="O1928" i="1"/>
  <c r="N1928" i="1"/>
  <c r="O1926" i="1"/>
  <c r="N1926" i="1"/>
  <c r="O1924" i="1"/>
  <c r="N1924" i="1"/>
  <c r="O1919" i="1"/>
  <c r="N1919" i="1"/>
  <c r="O1916" i="1"/>
  <c r="N1916" i="1"/>
  <c r="O1914" i="1"/>
  <c r="N1914" i="1"/>
  <c r="O1912" i="1"/>
  <c r="N1912" i="1"/>
  <c r="O1910" i="1"/>
  <c r="N1910" i="1"/>
  <c r="O1908" i="1"/>
  <c r="N1908" i="1"/>
  <c r="O1906" i="1"/>
  <c r="N1906" i="1"/>
  <c r="O1904" i="1"/>
  <c r="N1904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8" i="1"/>
  <c r="N1888" i="1"/>
  <c r="O1886" i="1"/>
  <c r="N1886" i="1"/>
  <c r="O1884" i="1"/>
  <c r="N1884" i="1"/>
  <c r="O1882" i="1"/>
  <c r="N1882" i="1"/>
  <c r="O1880" i="1"/>
  <c r="N1880" i="1"/>
  <c r="O1878" i="1"/>
  <c r="N1878" i="1"/>
  <c r="O1876" i="1"/>
  <c r="N1876" i="1"/>
  <c r="O1874" i="1"/>
  <c r="N1874" i="1"/>
  <c r="O1870" i="1"/>
  <c r="N1870" i="1"/>
  <c r="O1868" i="1"/>
  <c r="N1868" i="1"/>
  <c r="O1866" i="1"/>
  <c r="N1866" i="1"/>
  <c r="O1864" i="1"/>
  <c r="N1864" i="1"/>
  <c r="O1862" i="1"/>
  <c r="N1862" i="1"/>
  <c r="O1859" i="1"/>
  <c r="N1859" i="1"/>
  <c r="O1857" i="1"/>
  <c r="N1857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0" i="1"/>
  <c r="N1830" i="1"/>
  <c r="O1828" i="1"/>
  <c r="N1828" i="1"/>
  <c r="O1826" i="1"/>
  <c r="N1826" i="1"/>
  <c r="O1824" i="1"/>
  <c r="N1824" i="1"/>
  <c r="O1822" i="1"/>
  <c r="N1822" i="1"/>
  <c r="O1820" i="1"/>
  <c r="N1820" i="1"/>
  <c r="O1818" i="1"/>
  <c r="N1818" i="1"/>
  <c r="O1816" i="1"/>
  <c r="N1816" i="1"/>
  <c r="O1814" i="1"/>
  <c r="N1814" i="1"/>
  <c r="O1812" i="1"/>
  <c r="N1812" i="1"/>
  <c r="O1810" i="1"/>
  <c r="N1810" i="1"/>
  <c r="O1808" i="1"/>
  <c r="N1808" i="1"/>
  <c r="O1806" i="1"/>
  <c r="N1806" i="1"/>
  <c r="O1804" i="1"/>
  <c r="N1804" i="1"/>
  <c r="O1802" i="1"/>
  <c r="N1802" i="1"/>
  <c r="O1800" i="1"/>
  <c r="N1800" i="1"/>
  <c r="O1798" i="1"/>
  <c r="N1798" i="1"/>
  <c r="O1796" i="1"/>
  <c r="N1796" i="1"/>
  <c r="O1794" i="1"/>
  <c r="N1794" i="1"/>
  <c r="O1791" i="1"/>
  <c r="N1791" i="1"/>
  <c r="O1789" i="1"/>
  <c r="N1789" i="1"/>
  <c r="O1786" i="1"/>
  <c r="N1786" i="1"/>
  <c r="O1784" i="1"/>
  <c r="N1784" i="1"/>
  <c r="O1782" i="1"/>
  <c r="N1782" i="1"/>
  <c r="O1780" i="1"/>
  <c r="N1780" i="1"/>
  <c r="O1778" i="1"/>
  <c r="N1778" i="1"/>
  <c r="O1776" i="1"/>
  <c r="N1776" i="1"/>
  <c r="O1774" i="1"/>
  <c r="N1774" i="1"/>
  <c r="O1772" i="1"/>
  <c r="N1772" i="1"/>
  <c r="O1770" i="1"/>
  <c r="N1770" i="1"/>
  <c r="O1768" i="1"/>
  <c r="N1768" i="1"/>
  <c r="O1766" i="1"/>
  <c r="N1766" i="1"/>
  <c r="O1764" i="1"/>
  <c r="N1764" i="1"/>
  <c r="O1762" i="1"/>
  <c r="N1762" i="1"/>
  <c r="O1760" i="1"/>
  <c r="N1760" i="1"/>
  <c r="O1758" i="1"/>
  <c r="N1758" i="1"/>
  <c r="O1756" i="1"/>
  <c r="N1756" i="1"/>
  <c r="O1754" i="1"/>
  <c r="N1754" i="1"/>
  <c r="O1752" i="1"/>
  <c r="N1752" i="1"/>
  <c r="O1750" i="1"/>
  <c r="N1750" i="1"/>
  <c r="O1748" i="1"/>
  <c r="N1748" i="1"/>
  <c r="O1746" i="1"/>
  <c r="N1746" i="1"/>
  <c r="O1744" i="1"/>
  <c r="N1744" i="1"/>
  <c r="O1742" i="1"/>
  <c r="N1742" i="1"/>
  <c r="O1740" i="1"/>
  <c r="N1740" i="1"/>
  <c r="O1738" i="1"/>
  <c r="N1738" i="1"/>
  <c r="O1736" i="1"/>
  <c r="N1736" i="1"/>
  <c r="O1734" i="1"/>
  <c r="N1734" i="1"/>
  <c r="O1732" i="1"/>
  <c r="N1732" i="1"/>
  <c r="O1730" i="1"/>
  <c r="N1730" i="1"/>
  <c r="O1728" i="1"/>
  <c r="N1728" i="1"/>
  <c r="O1726" i="1"/>
  <c r="P1726" i="1"/>
  <c r="N1726" i="1"/>
  <c r="P1724" i="1"/>
  <c r="O1724" i="1"/>
  <c r="N1724" i="1"/>
  <c r="O1722" i="1"/>
  <c r="N1722" i="1"/>
  <c r="P1722" i="1"/>
  <c r="O1720" i="1"/>
  <c r="N1720" i="1"/>
  <c r="O1718" i="1"/>
  <c r="N1718" i="1"/>
  <c r="O1715" i="1"/>
  <c r="N1715" i="1"/>
  <c r="O1713" i="1"/>
  <c r="N1713" i="1"/>
  <c r="O1711" i="1"/>
  <c r="N1711" i="1"/>
  <c r="O1707" i="1"/>
  <c r="N1707" i="1"/>
  <c r="O1704" i="1"/>
  <c r="N1704" i="1"/>
  <c r="O1702" i="1"/>
  <c r="N1702" i="1"/>
  <c r="O1699" i="1"/>
  <c r="N1699" i="1"/>
  <c r="O1697" i="1"/>
  <c r="N1697" i="1"/>
  <c r="O1695" i="1"/>
  <c r="N1695" i="1"/>
  <c r="O1693" i="1"/>
  <c r="N1693" i="1"/>
  <c r="O1691" i="1"/>
  <c r="N1691" i="1"/>
  <c r="O1689" i="1"/>
  <c r="N1689" i="1"/>
  <c r="O1687" i="1"/>
  <c r="N1687" i="1"/>
  <c r="O1685" i="1"/>
  <c r="N1685" i="1"/>
  <c r="O1683" i="1"/>
  <c r="N1683" i="1"/>
  <c r="O1681" i="1"/>
  <c r="N1681" i="1"/>
  <c r="O1679" i="1"/>
  <c r="N1679" i="1"/>
  <c r="O1677" i="1"/>
  <c r="N1677" i="1"/>
  <c r="O1675" i="1"/>
  <c r="N1675" i="1"/>
  <c r="O1673" i="1"/>
  <c r="N1673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5" i="1"/>
  <c r="N1655" i="1"/>
  <c r="O1652" i="1"/>
  <c r="N1652" i="1"/>
  <c r="O1650" i="1"/>
  <c r="N1650" i="1"/>
  <c r="O1648" i="1"/>
  <c r="N1648" i="1"/>
  <c r="O1646" i="1"/>
  <c r="N1646" i="1"/>
  <c r="O1643" i="1"/>
  <c r="N1643" i="1"/>
  <c r="O1641" i="1"/>
  <c r="N1641" i="1"/>
  <c r="O1636" i="1"/>
  <c r="N1636" i="1"/>
  <c r="O1632" i="1"/>
  <c r="N1632" i="1"/>
  <c r="O1630" i="1"/>
  <c r="N1630" i="1"/>
  <c r="O1628" i="1"/>
  <c r="N1628" i="1"/>
  <c r="O1626" i="1"/>
  <c r="N1626" i="1"/>
  <c r="O1624" i="1"/>
  <c r="N1624" i="1"/>
  <c r="O1622" i="1"/>
  <c r="N1622" i="1"/>
  <c r="O1620" i="1"/>
  <c r="N1620" i="1"/>
  <c r="O1616" i="1"/>
  <c r="N1616" i="1"/>
  <c r="O1614" i="1"/>
  <c r="N1614" i="1"/>
  <c r="O1612" i="1"/>
  <c r="N1612" i="1"/>
  <c r="O1610" i="1"/>
  <c r="N1610" i="1"/>
  <c r="O1608" i="1"/>
  <c r="N1608" i="1"/>
  <c r="O1606" i="1"/>
  <c r="N1606" i="1"/>
  <c r="O1603" i="1"/>
  <c r="N1603" i="1"/>
  <c r="O1601" i="1"/>
  <c r="N1601" i="1"/>
  <c r="O1599" i="1"/>
  <c r="N1599" i="1"/>
  <c r="O1596" i="1"/>
  <c r="N1596" i="1"/>
  <c r="O1591" i="1"/>
  <c r="N1591" i="1"/>
  <c r="O1589" i="1"/>
  <c r="N1589" i="1"/>
  <c r="O1587" i="1"/>
  <c r="N1587" i="1"/>
  <c r="O1585" i="1"/>
  <c r="N1585" i="1"/>
  <c r="O1583" i="1"/>
  <c r="N1583" i="1"/>
  <c r="O1581" i="1"/>
  <c r="N1581" i="1"/>
  <c r="O1580" i="1"/>
  <c r="N1580" i="1"/>
  <c r="O1577" i="1"/>
  <c r="N1577" i="1"/>
  <c r="O1575" i="1"/>
  <c r="N1575" i="1"/>
  <c r="O1573" i="1"/>
  <c r="N1573" i="1"/>
  <c r="O1571" i="1"/>
  <c r="N1571" i="1"/>
  <c r="O1568" i="1"/>
  <c r="N1568" i="1"/>
  <c r="O1567" i="1"/>
  <c r="N1567" i="1"/>
  <c r="O1565" i="1"/>
  <c r="N1565" i="1"/>
  <c r="O1563" i="1"/>
  <c r="N1563" i="1"/>
  <c r="O1561" i="1"/>
  <c r="N1561" i="1"/>
  <c r="O1559" i="1"/>
  <c r="N1559" i="1"/>
  <c r="O1557" i="1"/>
  <c r="N1557" i="1"/>
  <c r="O1555" i="1"/>
  <c r="N1555" i="1"/>
  <c r="O1553" i="1"/>
  <c r="N1553" i="1"/>
  <c r="O1551" i="1"/>
  <c r="N1551" i="1"/>
  <c r="O1549" i="1"/>
  <c r="N1549" i="1"/>
  <c r="O1547" i="1"/>
  <c r="N1547" i="1"/>
  <c r="O1545" i="1"/>
  <c r="N1545" i="1"/>
  <c r="O1543" i="1"/>
  <c r="N1543" i="1"/>
  <c r="O1541" i="1"/>
  <c r="N1541" i="1"/>
  <c r="O1539" i="1"/>
  <c r="N1539" i="1"/>
  <c r="O1537" i="1"/>
  <c r="N1537" i="1"/>
  <c r="O1535" i="1"/>
  <c r="N1535" i="1"/>
  <c r="O1533" i="1"/>
  <c r="N1533" i="1"/>
  <c r="O1531" i="1"/>
  <c r="N1531" i="1"/>
  <c r="O1529" i="1"/>
  <c r="N1529" i="1"/>
  <c r="O1527" i="1"/>
  <c r="N1527" i="1"/>
  <c r="O1525" i="1"/>
  <c r="N1525" i="1"/>
  <c r="O1523" i="1"/>
  <c r="N1523" i="1"/>
  <c r="O1521" i="1"/>
  <c r="N1521" i="1"/>
  <c r="O1519" i="1"/>
  <c r="N1519" i="1"/>
  <c r="O1517" i="1"/>
  <c r="N1517" i="1"/>
  <c r="O1515" i="1"/>
  <c r="N1515" i="1"/>
  <c r="O1513" i="1"/>
  <c r="N1513" i="1"/>
  <c r="O1511" i="1"/>
  <c r="N1511" i="1"/>
  <c r="O1509" i="1"/>
  <c r="N1509" i="1"/>
  <c r="O1507" i="1"/>
  <c r="N1507" i="1"/>
  <c r="O1505" i="1"/>
  <c r="N1505" i="1"/>
  <c r="O1503" i="1"/>
  <c r="N1503" i="1"/>
  <c r="O1501" i="1"/>
  <c r="N1501" i="1"/>
  <c r="O1499" i="1"/>
  <c r="N1499" i="1"/>
  <c r="O1496" i="1"/>
  <c r="N1496" i="1"/>
  <c r="O1494" i="1"/>
  <c r="N1494" i="1"/>
  <c r="O1492" i="1"/>
  <c r="N1492" i="1"/>
  <c r="O1490" i="1"/>
  <c r="N1490" i="1"/>
  <c r="O1488" i="1"/>
  <c r="N1488" i="1"/>
  <c r="O1486" i="1"/>
  <c r="N1486" i="1"/>
  <c r="O1484" i="1"/>
  <c r="N1484" i="1"/>
  <c r="O1482" i="1"/>
  <c r="N1482" i="1"/>
  <c r="O1480" i="1"/>
  <c r="N1480" i="1"/>
  <c r="O1478" i="1"/>
  <c r="N1478" i="1"/>
  <c r="O1476" i="1"/>
  <c r="N1476" i="1"/>
  <c r="O1474" i="1"/>
  <c r="N1474" i="1"/>
  <c r="O1472" i="1"/>
  <c r="N1472" i="1"/>
  <c r="O1470" i="1"/>
  <c r="N1470" i="1"/>
  <c r="O1468" i="1"/>
  <c r="N1468" i="1"/>
  <c r="O1466" i="1"/>
  <c r="N1466" i="1"/>
  <c r="O1464" i="1"/>
  <c r="N1464" i="1"/>
  <c r="O1461" i="1"/>
  <c r="N1461" i="1"/>
  <c r="O1459" i="1"/>
  <c r="N1459" i="1"/>
  <c r="O1457" i="1"/>
  <c r="N1457" i="1"/>
  <c r="O1452" i="1"/>
  <c r="N1452" i="1"/>
  <c r="O1450" i="1"/>
  <c r="N1450" i="1"/>
  <c r="O1448" i="1"/>
  <c r="N1448" i="1"/>
  <c r="O1446" i="1"/>
  <c r="N1446" i="1"/>
  <c r="O1444" i="1"/>
  <c r="N1444" i="1"/>
  <c r="O1442" i="1"/>
  <c r="N1442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8" i="1"/>
  <c r="N1418" i="1"/>
  <c r="O1416" i="1"/>
  <c r="N1416" i="1"/>
  <c r="O1414" i="1"/>
  <c r="N1414" i="1"/>
  <c r="O1412" i="1"/>
  <c r="N1412" i="1"/>
  <c r="O1410" i="1"/>
  <c r="N1410" i="1"/>
  <c r="O1408" i="1"/>
  <c r="N1408" i="1"/>
  <c r="O1406" i="1"/>
  <c r="N1406" i="1"/>
  <c r="O1404" i="1"/>
  <c r="N1404" i="1"/>
  <c r="O1402" i="1"/>
  <c r="N1402" i="1"/>
  <c r="O1400" i="1"/>
  <c r="N1400" i="1"/>
  <c r="O1398" i="1"/>
  <c r="N1398" i="1"/>
  <c r="O1396" i="1"/>
  <c r="N1396" i="1"/>
  <c r="O1394" i="1"/>
  <c r="N1394" i="1"/>
  <c r="O1392" i="1"/>
  <c r="N1392" i="1"/>
  <c r="O1390" i="1"/>
  <c r="N1390" i="1"/>
  <c r="O1388" i="1"/>
  <c r="N1388" i="1"/>
  <c r="O1386" i="1"/>
  <c r="N1386" i="1"/>
  <c r="O1384" i="1"/>
  <c r="N1384" i="1"/>
  <c r="O1382" i="1"/>
  <c r="N1382" i="1"/>
  <c r="P1380" i="1"/>
  <c r="O1380" i="1"/>
  <c r="N1380" i="1"/>
  <c r="O1378" i="1"/>
  <c r="N1378" i="1"/>
  <c r="O1376" i="1"/>
  <c r="N1376" i="1"/>
  <c r="O1374" i="1"/>
  <c r="N1374" i="1"/>
  <c r="O1371" i="1"/>
  <c r="N1371" i="1"/>
  <c r="O1369" i="1"/>
  <c r="N1369" i="1"/>
  <c r="O1367" i="1"/>
  <c r="N1367" i="1"/>
  <c r="O1365" i="1"/>
  <c r="N1365" i="1"/>
  <c r="O1362" i="1"/>
  <c r="N1362" i="1"/>
  <c r="O1360" i="1"/>
  <c r="N1360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6" i="1"/>
  <c r="N1346" i="1"/>
  <c r="O1344" i="1"/>
  <c r="N1344" i="1"/>
  <c r="O1342" i="1"/>
  <c r="N1342" i="1"/>
  <c r="O1340" i="1"/>
  <c r="N1340" i="1"/>
  <c r="O1338" i="1"/>
  <c r="N1338" i="1"/>
  <c r="O1336" i="1"/>
  <c r="N1336" i="1"/>
  <c r="O1334" i="1"/>
  <c r="N1334" i="1"/>
  <c r="O1332" i="1"/>
  <c r="N1332" i="1"/>
  <c r="O1330" i="1"/>
  <c r="N1330" i="1"/>
  <c r="O1328" i="1"/>
  <c r="N1328" i="1"/>
  <c r="O1326" i="1"/>
  <c r="N1326" i="1"/>
  <c r="O1324" i="1"/>
  <c r="N1324" i="1"/>
  <c r="O1322" i="1"/>
  <c r="N1322" i="1"/>
  <c r="O1320" i="1"/>
  <c r="N1320" i="1"/>
  <c r="O1318" i="1"/>
  <c r="N1318" i="1"/>
  <c r="O1316" i="1"/>
  <c r="N1316" i="1"/>
  <c r="O1314" i="1"/>
  <c r="N1314" i="1"/>
  <c r="O1312" i="1"/>
  <c r="N1312" i="1"/>
  <c r="O1310" i="1"/>
  <c r="N1310" i="1"/>
  <c r="O1308" i="1"/>
  <c r="N1308" i="1"/>
  <c r="O1306" i="1"/>
  <c r="N1306" i="1"/>
  <c r="O1304" i="1"/>
  <c r="N1304" i="1"/>
  <c r="O1302" i="1"/>
  <c r="N1302" i="1"/>
  <c r="O1300" i="1"/>
  <c r="N1300" i="1"/>
  <c r="O1298" i="1"/>
  <c r="N1298" i="1"/>
  <c r="O1296" i="1"/>
  <c r="N1296" i="1"/>
  <c r="O1294" i="1"/>
  <c r="N1294" i="1"/>
  <c r="O1292" i="1"/>
  <c r="N1292" i="1"/>
  <c r="O1290" i="1"/>
  <c r="N1290" i="1"/>
  <c r="O1288" i="1"/>
  <c r="N1288" i="1"/>
  <c r="O1286" i="1"/>
  <c r="N1286" i="1"/>
  <c r="O1284" i="1"/>
  <c r="N1284" i="1"/>
  <c r="O1282" i="1"/>
  <c r="N1282" i="1"/>
  <c r="O1280" i="1"/>
  <c r="N1280" i="1"/>
  <c r="O1278" i="1"/>
  <c r="N1278" i="1"/>
  <c r="O1276" i="1"/>
  <c r="N1276" i="1"/>
  <c r="O1274" i="1"/>
  <c r="N1274" i="1"/>
  <c r="O1272" i="1"/>
  <c r="N1272" i="1"/>
  <c r="O1270" i="1"/>
  <c r="N1270" i="1"/>
  <c r="O1268" i="1"/>
  <c r="N1268" i="1"/>
  <c r="O1266" i="1"/>
  <c r="N1266" i="1"/>
  <c r="O1264" i="1"/>
  <c r="N1264" i="1"/>
  <c r="O1262" i="1"/>
  <c r="N1262" i="1"/>
  <c r="O1260" i="1"/>
  <c r="N1260" i="1"/>
  <c r="O1258" i="1"/>
  <c r="N1258" i="1"/>
  <c r="O1256" i="1"/>
  <c r="N1256" i="1"/>
  <c r="O1254" i="1"/>
  <c r="N1254" i="1"/>
  <c r="O1252" i="1"/>
  <c r="N1252" i="1"/>
  <c r="O1250" i="1"/>
  <c r="N1250" i="1"/>
  <c r="O1248" i="1"/>
  <c r="N1248" i="1"/>
  <c r="O1246" i="1"/>
  <c r="N1246" i="1"/>
  <c r="O1244" i="1"/>
  <c r="N1244" i="1"/>
  <c r="O1242" i="1"/>
  <c r="N1242" i="1"/>
  <c r="O1240" i="1"/>
  <c r="N1240" i="1"/>
  <c r="O1238" i="1"/>
  <c r="N1238" i="1"/>
  <c r="O1235" i="1"/>
  <c r="N1235" i="1"/>
  <c r="O1233" i="1"/>
  <c r="N1233" i="1"/>
  <c r="O1231" i="1"/>
  <c r="N1231" i="1"/>
  <c r="O1229" i="1"/>
  <c r="N1229" i="1"/>
  <c r="O1227" i="1"/>
  <c r="N1227" i="1"/>
  <c r="O1225" i="1"/>
  <c r="N1225" i="1"/>
  <c r="O1223" i="1"/>
  <c r="N1223" i="1"/>
  <c r="O1221" i="1"/>
  <c r="N1221" i="1"/>
  <c r="O1219" i="1"/>
  <c r="N1219" i="1"/>
  <c r="O1217" i="1"/>
  <c r="N1217" i="1"/>
  <c r="O1215" i="1"/>
  <c r="N1215" i="1"/>
  <c r="O1213" i="1"/>
  <c r="N1213" i="1"/>
  <c r="O1211" i="1"/>
  <c r="N1211" i="1"/>
  <c r="O1209" i="1"/>
  <c r="N1209" i="1"/>
  <c r="O1207" i="1"/>
  <c r="N1207" i="1"/>
  <c r="O1205" i="1"/>
  <c r="N1205" i="1"/>
  <c r="O1203" i="1"/>
  <c r="N1203" i="1"/>
  <c r="O1201" i="1"/>
  <c r="N1201" i="1"/>
  <c r="O1199" i="1"/>
  <c r="N1199" i="1"/>
  <c r="O1197" i="1"/>
  <c r="N1197" i="1"/>
  <c r="O1195" i="1"/>
  <c r="N1195" i="1"/>
  <c r="O1193" i="1"/>
  <c r="N1193" i="1"/>
  <c r="O1191" i="1"/>
  <c r="N1191" i="1"/>
  <c r="O1189" i="1"/>
  <c r="N1189" i="1"/>
  <c r="O1187" i="1"/>
  <c r="N1187" i="1"/>
  <c r="O1185" i="1"/>
  <c r="N1185" i="1"/>
  <c r="O1183" i="1"/>
  <c r="N1183" i="1"/>
  <c r="O1181" i="1"/>
  <c r="N1181" i="1"/>
  <c r="O1179" i="1"/>
  <c r="N1179" i="1"/>
  <c r="O1177" i="1"/>
  <c r="N1177" i="1"/>
  <c r="O1174" i="1"/>
  <c r="N1174" i="1"/>
  <c r="O1172" i="1"/>
  <c r="N1172" i="1"/>
  <c r="O1170" i="1"/>
  <c r="N1170" i="1"/>
  <c r="O1168" i="1"/>
  <c r="N1168" i="1"/>
  <c r="O1166" i="1"/>
  <c r="N1166" i="1"/>
  <c r="O1164" i="1"/>
  <c r="N1164" i="1"/>
  <c r="O1162" i="1"/>
  <c r="N1162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1" i="1"/>
  <c r="N1141" i="1"/>
  <c r="O1139" i="1"/>
  <c r="N1139" i="1"/>
  <c r="O1137" i="1"/>
  <c r="N1137" i="1"/>
  <c r="O1135" i="1"/>
  <c r="N1135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6" i="1"/>
  <c r="N1116" i="1"/>
  <c r="O1114" i="1"/>
  <c r="N1114" i="1"/>
  <c r="O1112" i="1"/>
  <c r="N1112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5" i="1"/>
  <c r="N1095" i="1"/>
  <c r="O1093" i="1"/>
  <c r="N1093" i="1"/>
  <c r="O1091" i="1"/>
  <c r="N1091" i="1"/>
  <c r="O1089" i="1"/>
  <c r="N1089" i="1"/>
  <c r="O1087" i="1"/>
  <c r="N1087" i="1"/>
  <c r="O1084" i="1"/>
  <c r="N1084" i="1"/>
  <c r="O1081" i="1"/>
  <c r="N1081" i="1"/>
  <c r="O1079" i="1"/>
  <c r="N1079" i="1"/>
  <c r="O1076" i="1"/>
  <c r="N1076" i="1"/>
  <c r="O1074" i="1"/>
  <c r="N1074" i="1"/>
  <c r="O1072" i="1"/>
  <c r="N1072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P1048" i="1"/>
  <c r="O1045" i="1"/>
  <c r="N1045" i="1"/>
  <c r="O1043" i="1"/>
  <c r="N1043" i="1"/>
  <c r="O1040" i="1"/>
  <c r="N1040" i="1"/>
  <c r="O1038" i="1"/>
  <c r="N1038" i="1"/>
  <c r="O1036" i="1"/>
  <c r="N1036" i="1"/>
  <c r="O1034" i="1"/>
  <c r="N1034" i="1"/>
  <c r="O1032" i="1"/>
  <c r="N1032" i="1"/>
  <c r="O1030" i="1"/>
  <c r="N1030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4" i="1"/>
  <c r="N1014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7" i="1"/>
  <c r="N967" i="1"/>
  <c r="O965" i="1"/>
  <c r="N965" i="1"/>
  <c r="O963" i="1"/>
  <c r="N963" i="1"/>
  <c r="O961" i="1"/>
  <c r="N961" i="1"/>
  <c r="O959" i="1"/>
  <c r="N959" i="1"/>
  <c r="O956" i="1"/>
  <c r="N956" i="1"/>
  <c r="O954" i="1"/>
  <c r="N954" i="1"/>
  <c r="O952" i="1"/>
  <c r="N952" i="1"/>
  <c r="O948" i="1"/>
  <c r="N948" i="1"/>
  <c r="O945" i="1"/>
  <c r="N945" i="1"/>
  <c r="O947" i="1"/>
  <c r="N947" i="1"/>
  <c r="O943" i="1"/>
  <c r="N943" i="1"/>
  <c r="O940" i="1"/>
  <c r="N940" i="1"/>
  <c r="O938" i="1"/>
  <c r="N938" i="1"/>
  <c r="O936" i="1"/>
  <c r="N936" i="1"/>
  <c r="O934" i="1"/>
  <c r="N934" i="1"/>
  <c r="O932" i="1"/>
  <c r="N932" i="1"/>
  <c r="O930" i="1"/>
  <c r="N930" i="1"/>
  <c r="O928" i="1"/>
  <c r="N928" i="1"/>
  <c r="O926" i="1"/>
  <c r="N926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2" i="1"/>
  <c r="N852" i="1"/>
  <c r="O850" i="1"/>
  <c r="N850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0" i="1"/>
  <c r="N660" i="1"/>
  <c r="O658" i="1"/>
  <c r="N658" i="1"/>
  <c r="O656" i="1"/>
  <c r="N656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2" i="1"/>
  <c r="N582" i="1"/>
  <c r="O580" i="1"/>
  <c r="N580" i="1"/>
  <c r="O578" i="1"/>
  <c r="N578" i="1"/>
  <c r="O573" i="1"/>
  <c r="N573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60" i="1"/>
  <c r="N560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97" i="1"/>
  <c r="Q1497" i="1" s="1"/>
  <c r="N661" i="1"/>
  <c r="N1029" i="1"/>
  <c r="Q1029" i="1" s="1"/>
  <c r="N2228" i="1"/>
  <c r="N2224" i="1"/>
  <c r="Q2224" i="1" s="1"/>
  <c r="N2220" i="1"/>
  <c r="N2216" i="1"/>
  <c r="Q2216" i="1" s="1"/>
  <c r="N2212" i="1"/>
  <c r="N2208" i="1"/>
  <c r="Q2208" i="1" s="1"/>
  <c r="N2204" i="1"/>
  <c r="N2200" i="1"/>
  <c r="Q2200" i="1" s="1"/>
  <c r="N2196" i="1"/>
  <c r="N2192" i="1"/>
  <c r="Q2192" i="1" s="1"/>
  <c r="N2188" i="1"/>
  <c r="N2184" i="1"/>
  <c r="Q2184" i="1" s="1"/>
  <c r="N2180" i="1"/>
  <c r="N2176" i="1"/>
  <c r="Q2176" i="1" s="1"/>
  <c r="N2172" i="1"/>
  <c r="N2168" i="1"/>
  <c r="Q2168" i="1" s="1"/>
  <c r="N2164" i="1"/>
  <c r="N2160" i="1"/>
  <c r="Q2160" i="1" s="1"/>
  <c r="N2156" i="1"/>
  <c r="N2151" i="1"/>
  <c r="Q2151" i="1" s="1"/>
  <c r="N2139" i="1"/>
  <c r="N2135" i="1"/>
  <c r="Q2135" i="1" s="1"/>
  <c r="N2131" i="1"/>
  <c r="N2127" i="1"/>
  <c r="Q2127" i="1" s="1"/>
  <c r="N2123" i="1"/>
  <c r="N2113" i="1"/>
  <c r="Q2113" i="1" s="1"/>
  <c r="N2109" i="1"/>
  <c r="N2105" i="1"/>
  <c r="Q2105" i="1" s="1"/>
  <c r="N2101" i="1"/>
  <c r="N2097" i="1"/>
  <c r="Q2097" i="1" s="1"/>
  <c r="N2093" i="1"/>
  <c r="N2089" i="1"/>
  <c r="Q2089" i="1" s="1"/>
  <c r="N2085" i="1"/>
  <c r="N2081" i="1"/>
  <c r="Q2081" i="1" s="1"/>
  <c r="N2077" i="1"/>
  <c r="N2073" i="1"/>
  <c r="Q2073" i="1" s="1"/>
  <c r="N2069" i="1"/>
  <c r="N2065" i="1"/>
  <c r="Q2065" i="1" s="1"/>
  <c r="N2061" i="1"/>
  <c r="N2057" i="1"/>
  <c r="Q2057" i="1" s="1"/>
  <c r="N2053" i="1"/>
  <c r="N2049" i="1"/>
  <c r="Q2049" i="1" s="1"/>
  <c r="N2040" i="1"/>
  <c r="N2036" i="1"/>
  <c r="Q2036" i="1" s="1"/>
  <c r="N2032" i="1"/>
  <c r="N2028" i="1"/>
  <c r="Q2028" i="1" s="1"/>
  <c r="N2024" i="1"/>
  <c r="N2019" i="1"/>
  <c r="Q2019" i="1" s="1"/>
  <c r="N2015" i="1"/>
  <c r="N2011" i="1"/>
  <c r="Q2011" i="1" s="1"/>
  <c r="N2007" i="1"/>
  <c r="N2003" i="1"/>
  <c r="Q2003" i="1" s="1"/>
  <c r="N1998" i="1"/>
  <c r="N1994" i="1"/>
  <c r="Q1994" i="1" s="1"/>
  <c r="N1990" i="1"/>
  <c r="N1986" i="1"/>
  <c r="Q1986" i="1" s="1"/>
  <c r="N1981" i="1"/>
  <c r="N1977" i="1"/>
  <c r="Q1977" i="1" s="1"/>
  <c r="N1972" i="1"/>
  <c r="N1968" i="1"/>
  <c r="Q1968" i="1" s="1"/>
  <c r="N1963" i="1"/>
  <c r="N1958" i="1"/>
  <c r="Q1958" i="1" s="1"/>
  <c r="N1954" i="1"/>
  <c r="N1950" i="1"/>
  <c r="Q1950" i="1" s="1"/>
  <c r="N1945" i="1"/>
  <c r="N1941" i="1"/>
  <c r="Q1941" i="1" s="1"/>
  <c r="N1937" i="1"/>
  <c r="N1933" i="1"/>
  <c r="Q1933" i="1" s="1"/>
  <c r="N1929" i="1"/>
  <c r="N1925" i="1"/>
  <c r="Q1925" i="1" s="1"/>
  <c r="N1920" i="1"/>
  <c r="N1915" i="1"/>
  <c r="Q1915" i="1" s="1"/>
  <c r="N1911" i="1"/>
  <c r="N1907" i="1"/>
  <c r="N1901" i="1"/>
  <c r="N1897" i="1"/>
  <c r="N1893" i="1"/>
  <c r="N1889" i="1"/>
  <c r="N1885" i="1"/>
  <c r="N1881" i="1"/>
  <c r="Q1881" i="1" s="1"/>
  <c r="N1877" i="1"/>
  <c r="N1871" i="1"/>
  <c r="Q1871" i="1" s="1"/>
  <c r="N1867" i="1"/>
  <c r="N1863" i="1"/>
  <c r="Q1863" i="1" s="1"/>
  <c r="N1858" i="1"/>
  <c r="N1854" i="1"/>
  <c r="Q1854" i="1" s="1"/>
  <c r="N1850" i="1"/>
  <c r="N1846" i="1"/>
  <c r="Q1846" i="1" s="1"/>
  <c r="N1842" i="1"/>
  <c r="N1838" i="1"/>
  <c r="Q1838" i="1" s="1"/>
  <c r="N1834" i="1"/>
  <c r="N1829" i="1"/>
  <c r="Q1829" i="1" s="1"/>
  <c r="N1825" i="1"/>
  <c r="N1821" i="1"/>
  <c r="Q1821" i="1" s="1"/>
  <c r="N1817" i="1"/>
  <c r="N1813" i="1"/>
  <c r="Q1813" i="1" s="1"/>
  <c r="N1809" i="1"/>
  <c r="N1805" i="1"/>
  <c r="Q1805" i="1" s="1"/>
  <c r="N1801" i="1"/>
  <c r="N1797" i="1"/>
  <c r="Q1797" i="1" s="1"/>
  <c r="N1793" i="1"/>
  <c r="N1787" i="1"/>
  <c r="N1783" i="1"/>
  <c r="N1779" i="1"/>
  <c r="N1775" i="1"/>
  <c r="N1771" i="1"/>
  <c r="N1767" i="1"/>
  <c r="N1763" i="1"/>
  <c r="N1759" i="1"/>
  <c r="N1755" i="1"/>
  <c r="N1751" i="1"/>
  <c r="N1747" i="1"/>
  <c r="N1743" i="1"/>
  <c r="N1739" i="1"/>
  <c r="N1735" i="1"/>
  <c r="N1731" i="1"/>
  <c r="N1727" i="1"/>
  <c r="N1723" i="1"/>
  <c r="N1719" i="1"/>
  <c r="N1714" i="1"/>
  <c r="Q1714" i="1" s="1"/>
  <c r="N1709" i="1"/>
  <c r="N1703" i="1"/>
  <c r="Q1703" i="1" s="1"/>
  <c r="N1698" i="1"/>
  <c r="N1694" i="1"/>
  <c r="Q1694" i="1" s="1"/>
  <c r="N1690" i="1"/>
  <c r="N1686" i="1"/>
  <c r="Q1686" i="1" s="1"/>
  <c r="N1682" i="1"/>
  <c r="N1678" i="1"/>
  <c r="Q1678" i="1" s="1"/>
  <c r="N1674" i="1"/>
  <c r="N1670" i="1"/>
  <c r="Q1670" i="1" s="1"/>
  <c r="N1666" i="1"/>
  <c r="N1662" i="1"/>
  <c r="Q1662" i="1" s="1"/>
  <c r="N1658" i="1"/>
  <c r="N1653" i="1"/>
  <c r="Q1653" i="1" s="1"/>
  <c r="N1649" i="1"/>
  <c r="N1645" i="1"/>
  <c r="Q1645" i="1" s="1"/>
  <c r="N1638" i="1"/>
  <c r="N1631" i="1"/>
  <c r="Q1631" i="1" s="1"/>
  <c r="N1627" i="1"/>
  <c r="N1623" i="1"/>
  <c r="Q1623" i="1" s="1"/>
  <c r="N1617" i="1"/>
  <c r="N1613" i="1"/>
  <c r="Q1613" i="1" s="1"/>
  <c r="N1609" i="1"/>
  <c r="N1605" i="1"/>
  <c r="Q1605" i="1" s="1"/>
  <c r="N1600" i="1"/>
  <c r="N1595" i="1"/>
  <c r="Q1595" i="1" s="1"/>
  <c r="N1588" i="1"/>
  <c r="N1584" i="1"/>
  <c r="Q1584" i="1" s="1"/>
  <c r="N1579" i="1"/>
  <c r="N1576" i="1"/>
  <c r="Q1576" i="1" s="1"/>
  <c r="N1572" i="1"/>
  <c r="N1569" i="1"/>
  <c r="Q1569" i="1" s="1"/>
  <c r="N1564" i="1"/>
  <c r="N1560" i="1"/>
  <c r="Q1560" i="1" s="1"/>
  <c r="N1556" i="1"/>
  <c r="N1552" i="1"/>
  <c r="Q1552" i="1" s="1"/>
  <c r="N1548" i="1"/>
  <c r="N1544" i="1"/>
  <c r="Q1544" i="1" s="1"/>
  <c r="N1540" i="1"/>
  <c r="N1536" i="1"/>
  <c r="Q1536" i="1" s="1"/>
  <c r="N1532" i="1"/>
  <c r="N1528" i="1"/>
  <c r="Q1528" i="1" s="1"/>
  <c r="N1524" i="1"/>
  <c r="N1520" i="1"/>
  <c r="Q1520" i="1" s="1"/>
  <c r="N1516" i="1"/>
  <c r="N1512" i="1"/>
  <c r="Q1512" i="1" s="1"/>
  <c r="N1508" i="1"/>
  <c r="N1504" i="1"/>
  <c r="Q1504" i="1" s="1"/>
  <c r="N1500" i="1"/>
  <c r="N1495" i="1"/>
  <c r="Q1495" i="1" s="1"/>
  <c r="N1491" i="1"/>
  <c r="N1487" i="1"/>
  <c r="Q1487" i="1" s="1"/>
  <c r="N1483" i="1"/>
  <c r="N1479" i="1"/>
  <c r="Q1479" i="1" s="1"/>
  <c r="N1475" i="1"/>
  <c r="N1471" i="1"/>
  <c r="Q1471" i="1" s="1"/>
  <c r="N1467" i="1"/>
  <c r="N1463" i="1"/>
  <c r="Q1463" i="1" s="1"/>
  <c r="N1458" i="1"/>
  <c r="N1451" i="1"/>
  <c r="Q1451" i="1" s="1"/>
  <c r="N1447" i="1"/>
  <c r="N1443" i="1"/>
  <c r="Q1443" i="1" s="1"/>
  <c r="N1439" i="1"/>
  <c r="N1435" i="1"/>
  <c r="Q1435" i="1" s="1"/>
  <c r="N1431" i="1"/>
  <c r="N1427" i="1"/>
  <c r="Q1427" i="1" s="1"/>
  <c r="N1423" i="1"/>
  <c r="N1419" i="1"/>
  <c r="Q1419" i="1" s="1"/>
  <c r="N1415" i="1"/>
  <c r="N1411" i="1"/>
  <c r="Q1411" i="1" s="1"/>
  <c r="N1407" i="1"/>
  <c r="N1403" i="1"/>
  <c r="Q1403" i="1" s="1"/>
  <c r="N1399" i="1"/>
  <c r="N1395" i="1"/>
  <c r="Q1395" i="1" s="1"/>
  <c r="N1391" i="1"/>
  <c r="N1387" i="1"/>
  <c r="Q1387" i="1" s="1"/>
  <c r="N1383" i="1"/>
  <c r="N1379" i="1"/>
  <c r="Q1379" i="1" s="1"/>
  <c r="N1375" i="1"/>
  <c r="N1370" i="1"/>
  <c r="Q1370" i="1" s="1"/>
  <c r="N1366" i="1"/>
  <c r="N1357" i="1"/>
  <c r="Q1357" i="1" s="1"/>
  <c r="N1349" i="1"/>
  <c r="N1341" i="1"/>
  <c r="Q1341" i="1" s="1"/>
  <c r="N1333" i="1"/>
  <c r="N1325" i="1"/>
  <c r="Q1325" i="1" s="1"/>
  <c r="N1317" i="1"/>
  <c r="N1309" i="1"/>
  <c r="Q1309" i="1" s="1"/>
  <c r="N1301" i="1"/>
  <c r="N1293" i="1"/>
  <c r="Q1293" i="1" s="1"/>
  <c r="N1285" i="1"/>
  <c r="N1277" i="1"/>
  <c r="Q1277" i="1" s="1"/>
  <c r="N1269" i="1"/>
  <c r="N1261" i="1"/>
  <c r="Q1261" i="1" s="1"/>
  <c r="N1253" i="1"/>
  <c r="N1245" i="1"/>
  <c r="Q1245" i="1" s="1"/>
  <c r="N1237" i="1"/>
  <c r="N1228" i="1"/>
  <c r="N1220" i="1"/>
  <c r="N1212" i="1"/>
  <c r="N1204" i="1"/>
  <c r="N1196" i="1"/>
  <c r="N1188" i="1"/>
  <c r="N1180" i="1"/>
  <c r="N1171" i="1"/>
  <c r="N1163" i="1"/>
  <c r="N1155" i="1"/>
  <c r="N1147" i="1"/>
  <c r="N1138" i="1"/>
  <c r="N1129" i="1"/>
  <c r="N1121" i="1"/>
  <c r="N1113" i="1"/>
  <c r="N1104" i="1"/>
  <c r="N1096" i="1"/>
  <c r="Q1096" i="1" s="1"/>
  <c r="N1088" i="1"/>
  <c r="N1077" i="1"/>
  <c r="N1069" i="1"/>
  <c r="N1061" i="1"/>
  <c r="N1053" i="1"/>
  <c r="N1044" i="1"/>
  <c r="Q1044" i="1" s="1"/>
  <c r="N1035" i="1"/>
  <c r="N1025" i="1"/>
  <c r="Q1025" i="1" s="1"/>
  <c r="N1017" i="1"/>
  <c r="N1009" i="1"/>
  <c r="Q1009" i="1" s="1"/>
  <c r="N1001" i="1"/>
  <c r="N993" i="1"/>
  <c r="Q993" i="1" s="1"/>
  <c r="N985" i="1"/>
  <c r="N977" i="1"/>
  <c r="Q977" i="1" s="1"/>
  <c r="N969" i="1"/>
  <c r="N960" i="1"/>
  <c r="Q960" i="1" s="1"/>
  <c r="N949" i="1"/>
  <c r="N941" i="1"/>
  <c r="Q941" i="1" s="1"/>
  <c r="N933" i="1"/>
  <c r="N923" i="1"/>
  <c r="Q923" i="1" s="1"/>
  <c r="N914" i="1"/>
  <c r="N906" i="1"/>
  <c r="N898" i="1"/>
  <c r="N890" i="1"/>
  <c r="N882" i="1"/>
  <c r="N874" i="1"/>
  <c r="N866" i="1"/>
  <c r="N858" i="1"/>
  <c r="N848" i="1"/>
  <c r="N840" i="1"/>
  <c r="N832" i="1"/>
  <c r="N824" i="1"/>
  <c r="N816" i="1"/>
  <c r="N808" i="1"/>
  <c r="N800" i="1"/>
  <c r="N792" i="1"/>
  <c r="N784" i="1"/>
  <c r="N776" i="1"/>
  <c r="Q776" i="1" s="1"/>
  <c r="N768" i="1"/>
  <c r="N760" i="1"/>
  <c r="Q760" i="1" s="1"/>
  <c r="N752" i="1"/>
  <c r="N744" i="1"/>
  <c r="Q744" i="1" s="1"/>
  <c r="N736" i="1"/>
  <c r="N728" i="1"/>
  <c r="Q728" i="1" s="1"/>
  <c r="N720" i="1"/>
  <c r="N712" i="1"/>
  <c r="Q712" i="1" s="1"/>
  <c r="N704" i="1"/>
  <c r="N696" i="1"/>
  <c r="Q696" i="1" s="1"/>
  <c r="N688" i="1"/>
  <c r="N680" i="1"/>
  <c r="Q680" i="1" s="1"/>
  <c r="N672" i="1"/>
  <c r="N663" i="1"/>
  <c r="Q663" i="1" s="1"/>
  <c r="N650" i="1"/>
  <c r="N642" i="1"/>
  <c r="N634" i="1"/>
  <c r="N626" i="1"/>
  <c r="N618" i="1"/>
  <c r="N610" i="1"/>
  <c r="N602" i="1"/>
  <c r="N594" i="1"/>
  <c r="N586" i="1"/>
  <c r="N575" i="1"/>
  <c r="N567" i="1"/>
  <c r="N559" i="1"/>
  <c r="N550" i="1"/>
  <c r="N533" i="1"/>
  <c r="N516" i="1"/>
  <c r="N500" i="1"/>
  <c r="Q500" i="1" s="1"/>
  <c r="N484" i="1"/>
  <c r="N468" i="1"/>
  <c r="Q468" i="1" s="1"/>
  <c r="N452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P244" i="1" s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Q245" i="1" l="1"/>
  <c r="Q277" i="1"/>
  <c r="Q309" i="1"/>
  <c r="Q1092" i="1"/>
  <c r="U1092" i="1" s="1"/>
  <c r="Q1108" i="1"/>
  <c r="Q1125" i="1"/>
  <c r="Q1143" i="1"/>
  <c r="Q1159" i="1"/>
  <c r="Q1175" i="1"/>
  <c r="Q1192" i="1"/>
  <c r="Q1208" i="1"/>
  <c r="T1208" i="1" s="1"/>
  <c r="Q1224" i="1"/>
  <c r="Q1241" i="1"/>
  <c r="Q1257" i="1"/>
  <c r="Q1273" i="1"/>
  <c r="T1273" i="1" s="1"/>
  <c r="Q1289" i="1"/>
  <c r="U1289" i="1" s="1"/>
  <c r="W1289" i="1" s="1"/>
  <c r="Q1305" i="1"/>
  <c r="Q1321" i="1"/>
  <c r="Q1337" i="1"/>
  <c r="Q1353" i="1"/>
  <c r="U1353" i="1" s="1"/>
  <c r="Q1368" i="1"/>
  <c r="Q1377" i="1"/>
  <c r="Q1385" i="1"/>
  <c r="Q1393" i="1"/>
  <c r="U1393" i="1" s="1"/>
  <c r="W1393" i="1" s="1"/>
  <c r="Q1401" i="1"/>
  <c r="Q1409" i="1"/>
  <c r="Q1417" i="1"/>
  <c r="Q1425" i="1"/>
  <c r="Q1433" i="1"/>
  <c r="Q1441" i="1"/>
  <c r="Q1449" i="1"/>
  <c r="Q1460" i="1"/>
  <c r="Q1469" i="1"/>
  <c r="Q1477" i="1"/>
  <c r="Q1485" i="1"/>
  <c r="T1485" i="1" s="1"/>
  <c r="Q1493" i="1"/>
  <c r="Q1502" i="1"/>
  <c r="Q1510" i="1"/>
  <c r="Q1518" i="1"/>
  <c r="Q1526" i="1"/>
  <c r="Q1534" i="1"/>
  <c r="Q1542" i="1"/>
  <c r="T1542" i="1" s="1"/>
  <c r="Q1550" i="1"/>
  <c r="Q1558" i="1"/>
  <c r="T1558" i="1" s="1"/>
  <c r="Q1566" i="1"/>
  <c r="Q1574" i="1"/>
  <c r="Q1582" i="1"/>
  <c r="Q1590" i="1"/>
  <c r="Q1602" i="1"/>
  <c r="Q1611" i="1"/>
  <c r="Q1621" i="1"/>
  <c r="Q1629" i="1"/>
  <c r="Q1642" i="1"/>
  <c r="Q1651" i="1"/>
  <c r="Q1660" i="1"/>
  <c r="Q1668" i="1"/>
  <c r="Q1676" i="1"/>
  <c r="Q1684" i="1"/>
  <c r="Q1692" i="1"/>
  <c r="Q1701" i="1"/>
  <c r="Q1712" i="1"/>
  <c r="Q1721" i="1"/>
  <c r="Q1803" i="1"/>
  <c r="T1803" i="1" s="1"/>
  <c r="Q1811" i="1"/>
  <c r="Q1819" i="1"/>
  <c r="Q1827" i="1"/>
  <c r="U1827" i="1" s="1"/>
  <c r="W1827" i="1" s="1"/>
  <c r="Q1836" i="1"/>
  <c r="Q1844" i="1"/>
  <c r="Q1852" i="1"/>
  <c r="Q1860" i="1"/>
  <c r="Q1869" i="1"/>
  <c r="Q1879" i="1"/>
  <c r="Q1895" i="1"/>
  <c r="Q1905" i="1"/>
  <c r="Q1041" i="1"/>
  <c r="Q1102" i="1"/>
  <c r="Q1599" i="1"/>
  <c r="P1599" i="1"/>
  <c r="R1599" i="1" s="1"/>
  <c r="Q1601" i="1"/>
  <c r="Q1603" i="1"/>
  <c r="Q1606" i="1"/>
  <c r="Q1608" i="1"/>
  <c r="Q1616" i="1"/>
  <c r="Q1636" i="1"/>
  <c r="Q1673" i="1"/>
  <c r="Q512" i="1"/>
  <c r="U205" i="1"/>
  <c r="W205" i="1" s="1"/>
  <c r="T205" i="1"/>
  <c r="U400" i="1"/>
  <c r="W400" i="1" s="1"/>
  <c r="T400" i="1"/>
  <c r="U680" i="1"/>
  <c r="T680" i="1"/>
  <c r="U977" i="1"/>
  <c r="W977" i="1" s="1"/>
  <c r="T977" i="1"/>
  <c r="U1325" i="1"/>
  <c r="W1325" i="1" s="1"/>
  <c r="T1325" i="1"/>
  <c r="U1443" i="1"/>
  <c r="W1443" i="1" s="1"/>
  <c r="T1443" i="1"/>
  <c r="U1797" i="1"/>
  <c r="W1797" i="1" s="1"/>
  <c r="T1797" i="1"/>
  <c r="U2065" i="1"/>
  <c r="W2065" i="1" s="1"/>
  <c r="T2065" i="1"/>
  <c r="U2105" i="1"/>
  <c r="W2105" i="1" s="1"/>
  <c r="T2105" i="1"/>
  <c r="U2151" i="1"/>
  <c r="W2151" i="1" s="1"/>
  <c r="T2151" i="1"/>
  <c r="U2067" i="1"/>
  <c r="W2067" i="1" s="1"/>
  <c r="T2067" i="1"/>
  <c r="U391" i="1"/>
  <c r="T391" i="1"/>
  <c r="U426" i="1"/>
  <c r="T426" i="1"/>
  <c r="U492" i="1"/>
  <c r="W492" i="1" s="1"/>
  <c r="T492" i="1"/>
  <c r="U554" i="1"/>
  <c r="T554" i="1"/>
  <c r="U740" i="1"/>
  <c r="W740" i="1" s="1"/>
  <c r="T740" i="1"/>
  <c r="U918" i="1"/>
  <c r="W918" i="1" s="1"/>
  <c r="T918" i="1"/>
  <c r="U973" i="1"/>
  <c r="W973" i="1" s="1"/>
  <c r="T973" i="1"/>
  <c r="U1745" i="1"/>
  <c r="W1745" i="1" s="1"/>
  <c r="T1745" i="1"/>
  <c r="U2017" i="1"/>
  <c r="W2017" i="1" s="1"/>
  <c r="T2017" i="1"/>
  <c r="U500" i="1"/>
  <c r="W500" i="1" s="1"/>
  <c r="T500" i="1"/>
  <c r="U1009" i="1"/>
  <c r="W1009" i="1" s="1"/>
  <c r="T1009" i="1"/>
  <c r="U1277" i="1"/>
  <c r="W1277" i="1" s="1"/>
  <c r="T1277" i="1"/>
  <c r="U1544" i="1"/>
  <c r="W1544" i="1" s="1"/>
  <c r="T1544" i="1"/>
  <c r="U1927" i="1"/>
  <c r="W1927" i="1" s="1"/>
  <c r="T1927" i="1"/>
  <c r="U541" i="1"/>
  <c r="W541" i="1" s="1"/>
  <c r="T541" i="1"/>
  <c r="U1200" i="1"/>
  <c r="W1200" i="1" s="1"/>
  <c r="T1200" i="1"/>
  <c r="U1741" i="1"/>
  <c r="W1741" i="1" s="1"/>
  <c r="T1741" i="1"/>
  <c r="U1749" i="1"/>
  <c r="W1749" i="1" s="1"/>
  <c r="T1749" i="1"/>
  <c r="Q233" i="1"/>
  <c r="Q774" i="1"/>
  <c r="Q1363" i="1"/>
  <c r="Q1398" i="1"/>
  <c r="Q1726" i="1"/>
  <c r="Q1466" i="1"/>
  <c r="P1466" i="1"/>
  <c r="R1466" i="1" s="1"/>
  <c r="Q237" i="1"/>
  <c r="Q269" i="1"/>
  <c r="Q301" i="1"/>
  <c r="Q333" i="1"/>
  <c r="Q365" i="1"/>
  <c r="Q533" i="1"/>
  <c r="Q559" i="1"/>
  <c r="Q575" i="1"/>
  <c r="Q594" i="1"/>
  <c r="Q610" i="1"/>
  <c r="Q626" i="1"/>
  <c r="Q642" i="1"/>
  <c r="Q792" i="1"/>
  <c r="Q808" i="1"/>
  <c r="Q824" i="1"/>
  <c r="Q840" i="1"/>
  <c r="Q858" i="1"/>
  <c r="Q874" i="1"/>
  <c r="Q890" i="1"/>
  <c r="Q906" i="1"/>
  <c r="Q1061" i="1"/>
  <c r="Q1077" i="1"/>
  <c r="Q1113" i="1"/>
  <c r="Q1129" i="1"/>
  <c r="Q1147" i="1"/>
  <c r="Q1163" i="1"/>
  <c r="Q1180" i="1"/>
  <c r="Q1196" i="1"/>
  <c r="Q1212" i="1"/>
  <c r="Q1228" i="1"/>
  <c r="Q1723" i="1"/>
  <c r="Q1731" i="1"/>
  <c r="Q1739" i="1"/>
  <c r="Q1747" i="1"/>
  <c r="Q1755" i="1"/>
  <c r="Q1763" i="1"/>
  <c r="Q1771" i="1"/>
  <c r="Q1779" i="1"/>
  <c r="Q1787" i="1"/>
  <c r="Q1889" i="1"/>
  <c r="Q1468" i="1"/>
  <c r="Q1470" i="1"/>
  <c r="Q1472" i="1"/>
  <c r="Q1474" i="1"/>
  <c r="Q1482" i="1"/>
  <c r="Q1499" i="1"/>
  <c r="Q1531" i="1"/>
  <c r="Q1742" i="1"/>
  <c r="Q1774" i="1"/>
  <c r="Q341" i="1"/>
  <c r="Q373" i="1"/>
  <c r="Q408" i="1"/>
  <c r="Q646" i="1"/>
  <c r="Q668" i="1"/>
  <c r="Q684" i="1"/>
  <c r="Q700" i="1"/>
  <c r="Q910" i="1"/>
  <c r="Q929" i="1"/>
  <c r="Q942" i="1"/>
  <c r="Q964" i="1"/>
  <c r="Q1249" i="1"/>
  <c r="Q1265" i="1"/>
  <c r="Q1281" i="1"/>
  <c r="Q1297" i="1"/>
  <c r="Q379" i="1"/>
  <c r="Q640" i="1"/>
  <c r="Q904" i="1"/>
  <c r="Q1234" i="1"/>
  <c r="Q1897" i="1"/>
  <c r="Q1907" i="1"/>
  <c r="Q1374" i="1"/>
  <c r="P1398" i="1"/>
  <c r="R1398" i="1" s="1"/>
  <c r="Q1400" i="1"/>
  <c r="Q1402" i="1"/>
  <c r="Q1404" i="1"/>
  <c r="Q1406" i="1"/>
  <c r="Q1414" i="1"/>
  <c r="Q1430" i="1"/>
  <c r="P1531" i="1"/>
  <c r="S1531" i="1" s="1"/>
  <c r="Q1533" i="1"/>
  <c r="Q1535" i="1"/>
  <c r="Q1537" i="1"/>
  <c r="Q1539" i="1"/>
  <c r="Q1547" i="1"/>
  <c r="Q1563" i="1"/>
  <c r="P1673" i="1"/>
  <c r="R1673" i="1" s="1"/>
  <c r="Q1675" i="1"/>
  <c r="Q1677" i="1"/>
  <c r="Q1679" i="1"/>
  <c r="Q1681" i="1"/>
  <c r="Q1689" i="1"/>
  <c r="Q1707" i="1"/>
  <c r="P1774" i="1"/>
  <c r="R1774" i="1" s="1"/>
  <c r="Q1776" i="1"/>
  <c r="Q1778" i="1"/>
  <c r="Q1780" i="1"/>
  <c r="Q1782" i="1"/>
  <c r="Q213" i="1"/>
  <c r="Q444" i="1"/>
  <c r="Q476" i="1"/>
  <c r="Q716" i="1"/>
  <c r="Q732" i="1"/>
  <c r="Q748" i="1"/>
  <c r="Q764" i="1"/>
  <c r="Q981" i="1"/>
  <c r="Q997" i="1"/>
  <c r="Q1013" i="1"/>
  <c r="Q1031" i="1"/>
  <c r="Q1083" i="1"/>
  <c r="Q1100" i="1"/>
  <c r="Q1313" i="1"/>
  <c r="Q1329" i="1"/>
  <c r="Q1345" i="1"/>
  <c r="Q1361" i="1"/>
  <c r="Q1373" i="1"/>
  <c r="Q1381" i="1"/>
  <c r="Q1389" i="1"/>
  <c r="Q1397" i="1"/>
  <c r="Q1405" i="1"/>
  <c r="Q1413" i="1"/>
  <c r="Q1421" i="1"/>
  <c r="Q1429" i="1"/>
  <c r="Q1437" i="1"/>
  <c r="Q1445" i="1"/>
  <c r="Q1453" i="1"/>
  <c r="Q1465" i="1"/>
  <c r="Q1473" i="1"/>
  <c r="Q1481" i="1"/>
  <c r="Q1489" i="1"/>
  <c r="Q1498" i="1"/>
  <c r="Q1506" i="1"/>
  <c r="Q1514" i="1"/>
  <c r="Q1522" i="1"/>
  <c r="Q1530" i="1"/>
  <c r="Q1538" i="1"/>
  <c r="Q1546" i="1"/>
  <c r="Q1554" i="1"/>
  <c r="Q1562" i="1"/>
  <c r="Q1570" i="1"/>
  <c r="Q1578" i="1"/>
  <c r="Q1586" i="1"/>
  <c r="Q1597" i="1"/>
  <c r="Q1607" i="1"/>
  <c r="Q1615" i="1"/>
  <c r="Q1625" i="1"/>
  <c r="Q1635" i="1"/>
  <c r="Q1647" i="1"/>
  <c r="Q1656" i="1"/>
  <c r="Q1664" i="1"/>
  <c r="Q1672" i="1"/>
  <c r="Q1680" i="1"/>
  <c r="Q1688" i="1"/>
  <c r="Q1696" i="1"/>
  <c r="Q1706" i="1"/>
  <c r="Q1716" i="1"/>
  <c r="Q1725" i="1"/>
  <c r="Q1799" i="1"/>
  <c r="Q1807" i="1"/>
  <c r="Q1815" i="1"/>
  <c r="Q1823" i="1"/>
  <c r="Q1832" i="1"/>
  <c r="Q1840" i="1"/>
  <c r="Q1848" i="1"/>
  <c r="Q1856" i="1"/>
  <c r="Q1865" i="1"/>
  <c r="Q1875" i="1"/>
  <c r="Q1883" i="1"/>
  <c r="Q1943" i="1"/>
  <c r="Q1952" i="1"/>
  <c r="Q1960" i="1"/>
  <c r="Q1970" i="1"/>
  <c r="Q1979" i="1"/>
  <c r="Q1988" i="1"/>
  <c r="Q1996" i="1"/>
  <c r="Q2005" i="1"/>
  <c r="Q2013" i="1"/>
  <c r="Q2022" i="1"/>
  <c r="Q2030" i="1"/>
  <c r="Q2158" i="1"/>
  <c r="Q2166" i="1"/>
  <c r="Q2174" i="1"/>
  <c r="Q2182" i="1"/>
  <c r="Q2190" i="1"/>
  <c r="Q2198" i="1"/>
  <c r="Q2206" i="1"/>
  <c r="Q297" i="1"/>
  <c r="Q448" i="1"/>
  <c r="Q574" i="1"/>
  <c r="Q710" i="1"/>
  <c r="Q838" i="1"/>
  <c r="Q975" i="1"/>
  <c r="Q1169" i="1"/>
  <c r="Q1299" i="1"/>
  <c r="Q392" i="1"/>
  <c r="Q397" i="1"/>
  <c r="Q401" i="1"/>
  <c r="Q405" i="1"/>
  <c r="Q409" i="1"/>
  <c r="Q414" i="1"/>
  <c r="Q419" i="1"/>
  <c r="Q1382" i="1"/>
  <c r="P1430" i="1"/>
  <c r="S1430" i="1" s="1"/>
  <c r="Q1432" i="1"/>
  <c r="Q1434" i="1"/>
  <c r="Q1436" i="1"/>
  <c r="Q1438" i="1"/>
  <c r="Q1446" i="1"/>
  <c r="P1499" i="1"/>
  <c r="R1499" i="1" s="1"/>
  <c r="Q1501" i="1"/>
  <c r="Q1503" i="1"/>
  <c r="Q1505" i="1"/>
  <c r="Q1507" i="1"/>
  <c r="Q1515" i="1"/>
  <c r="P1563" i="1"/>
  <c r="R1563" i="1" s="1"/>
  <c r="Q1565" i="1"/>
  <c r="Q1567" i="1"/>
  <c r="Q1568" i="1"/>
  <c r="Q1571" i="1"/>
  <c r="Q1580" i="1"/>
  <c r="P1636" i="1"/>
  <c r="R1636" i="1" s="1"/>
  <c r="Q1641" i="1"/>
  <c r="Q1643" i="1"/>
  <c r="Q1646" i="1"/>
  <c r="Q1648" i="1"/>
  <c r="Q1657" i="1"/>
  <c r="P1707" i="1"/>
  <c r="S1707" i="1" s="1"/>
  <c r="Q1711" i="1"/>
  <c r="Q1713" i="1"/>
  <c r="Q1715" i="1"/>
  <c r="Q1718" i="1"/>
  <c r="P1742" i="1"/>
  <c r="S1742" i="1" s="1"/>
  <c r="Q1744" i="1"/>
  <c r="Q1746" i="1"/>
  <c r="Q1748" i="1"/>
  <c r="Q1750" i="1"/>
  <c r="Q1758" i="1"/>
  <c r="Q201" i="1"/>
  <c r="Q265" i="1"/>
  <c r="Q329" i="1"/>
  <c r="Q343" i="1"/>
  <c r="Q345" i="1"/>
  <c r="Q347" i="1"/>
  <c r="Q413" i="1"/>
  <c r="Q480" i="1"/>
  <c r="Q545" i="1"/>
  <c r="Q608" i="1"/>
  <c r="Q678" i="1"/>
  <c r="Q742" i="1"/>
  <c r="Q806" i="1"/>
  <c r="Q872" i="1"/>
  <c r="Q939" i="1"/>
  <c r="Q1007" i="1"/>
  <c r="Q1075" i="1"/>
  <c r="Q1136" i="1"/>
  <c r="Q1202" i="1"/>
  <c r="Q1267" i="1"/>
  <c r="Q1331" i="1"/>
  <c r="Q423" i="1"/>
  <c r="Q427" i="1"/>
  <c r="Q431" i="1"/>
  <c r="Q435" i="1"/>
  <c r="Q439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4" i="1"/>
  <c r="Q538" i="1"/>
  <c r="Q542" i="1"/>
  <c r="Q547" i="1"/>
  <c r="Q551" i="1"/>
  <c r="Q555" i="1"/>
  <c r="Q560" i="1"/>
  <c r="Q564" i="1"/>
  <c r="Q568" i="1"/>
  <c r="Q572" i="1"/>
  <c r="Q578" i="1"/>
  <c r="Q582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8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50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6" i="1"/>
  <c r="Q930" i="1"/>
  <c r="Q934" i="1"/>
  <c r="Q938" i="1"/>
  <c r="Q943" i="1"/>
  <c r="Q945" i="1"/>
  <c r="Q952" i="1"/>
  <c r="Q956" i="1"/>
  <c r="Q961" i="1"/>
  <c r="Q965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2" i="1"/>
  <c r="Q1036" i="1"/>
  <c r="Q1040" i="1"/>
  <c r="Q1045" i="1"/>
  <c r="P1374" i="1"/>
  <c r="R1374" i="1" s="1"/>
  <c r="Q1376" i="1"/>
  <c r="Q1378" i="1"/>
  <c r="Q1380" i="1"/>
  <c r="P1382" i="1"/>
  <c r="R1382" i="1" s="1"/>
  <c r="Q1384" i="1"/>
  <c r="Q1386" i="1"/>
  <c r="Q1388" i="1"/>
  <c r="Q1390" i="1"/>
  <c r="P1414" i="1"/>
  <c r="S1414" i="1" s="1"/>
  <c r="Q1416" i="1"/>
  <c r="Q1418" i="1"/>
  <c r="Q1420" i="1"/>
  <c r="Q1422" i="1"/>
  <c r="P1446" i="1"/>
  <c r="R1446" i="1" s="1"/>
  <c r="Q1448" i="1"/>
  <c r="Q1450" i="1"/>
  <c r="Q1452" i="1"/>
  <c r="Q1457" i="1"/>
  <c r="P1482" i="1"/>
  <c r="S1482" i="1" s="1"/>
  <c r="Q1484" i="1"/>
  <c r="Q1486" i="1"/>
  <c r="Q1488" i="1"/>
  <c r="Q1490" i="1"/>
  <c r="P1515" i="1"/>
  <c r="R1515" i="1" s="1"/>
  <c r="Q1517" i="1"/>
  <c r="Q1519" i="1"/>
  <c r="Q1521" i="1"/>
  <c r="Q1523" i="1"/>
  <c r="P1547" i="1"/>
  <c r="S1547" i="1" s="1"/>
  <c r="Q1549" i="1"/>
  <c r="Q1551" i="1"/>
  <c r="Q1553" i="1"/>
  <c r="Q1555" i="1"/>
  <c r="P1580" i="1"/>
  <c r="Q1581" i="1"/>
  <c r="Q1583" i="1"/>
  <c r="Q1585" i="1"/>
  <c r="Q1587" i="1"/>
  <c r="P1616" i="1"/>
  <c r="R1616" i="1" s="1"/>
  <c r="Q1620" i="1"/>
  <c r="Q1622" i="1"/>
  <c r="Q1624" i="1"/>
  <c r="Q1626" i="1"/>
  <c r="P1657" i="1"/>
  <c r="Q1659" i="1"/>
  <c r="Q1661" i="1"/>
  <c r="Q1663" i="1"/>
  <c r="Q1665" i="1"/>
  <c r="P1689" i="1"/>
  <c r="S1689" i="1" s="1"/>
  <c r="Q1691" i="1"/>
  <c r="Q1693" i="1"/>
  <c r="Q1695" i="1"/>
  <c r="Q1697" i="1"/>
  <c r="Q1722" i="1"/>
  <c r="Q1724" i="1"/>
  <c r="Q1728" i="1"/>
  <c r="Q1730" i="1"/>
  <c r="Q1732" i="1"/>
  <c r="Q1734" i="1"/>
  <c r="P1758" i="1"/>
  <c r="Q1760" i="1"/>
  <c r="Q1762" i="1"/>
  <c r="Q1764" i="1"/>
  <c r="Q1766" i="1"/>
  <c r="Q2193" i="1"/>
  <c r="Q2197" i="1"/>
  <c r="Q2201" i="1"/>
  <c r="Q2205" i="1"/>
  <c r="Q2209" i="1"/>
  <c r="Q2213" i="1"/>
  <c r="Q2217" i="1"/>
  <c r="Q2221" i="1"/>
  <c r="Q2225" i="1"/>
  <c r="Q2229" i="1"/>
  <c r="Q655" i="1"/>
  <c r="Q662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4" i="1"/>
  <c r="Q496" i="1"/>
  <c r="Q528" i="1"/>
  <c r="Q556" i="1"/>
  <c r="Q592" i="1"/>
  <c r="Q624" i="1"/>
  <c r="Q659" i="1"/>
  <c r="Q694" i="1"/>
  <c r="Q726" i="1"/>
  <c r="Q758" i="1"/>
  <c r="Q790" i="1"/>
  <c r="Q822" i="1"/>
  <c r="Q856" i="1"/>
  <c r="Q888" i="1"/>
  <c r="Q920" i="1"/>
  <c r="Q958" i="1"/>
  <c r="Q991" i="1"/>
  <c r="Q1023" i="1"/>
  <c r="Q1059" i="1"/>
  <c r="Q1085" i="1"/>
  <c r="Q1119" i="1"/>
  <c r="Q1153" i="1"/>
  <c r="Q1186" i="1"/>
  <c r="Q1218" i="1"/>
  <c r="Q1251" i="1"/>
  <c r="Q1283" i="1"/>
  <c r="Q1315" i="1"/>
  <c r="Q1347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4" i="1"/>
  <c r="R454" i="1"/>
  <c r="S486" i="1"/>
  <c r="R486" i="1"/>
  <c r="S518" i="1"/>
  <c r="R518" i="1"/>
  <c r="S552" i="1"/>
  <c r="R552" i="1"/>
  <c r="S588" i="1"/>
  <c r="R588" i="1"/>
  <c r="S620" i="1"/>
  <c r="R620" i="1"/>
  <c r="S652" i="1"/>
  <c r="R652" i="1"/>
  <c r="S690" i="1"/>
  <c r="R690" i="1"/>
  <c r="S722" i="1"/>
  <c r="R722" i="1"/>
  <c r="S754" i="1"/>
  <c r="R754" i="1"/>
  <c r="S786" i="1"/>
  <c r="R786" i="1"/>
  <c r="S818" i="1"/>
  <c r="R818" i="1"/>
  <c r="S851" i="1"/>
  <c r="R851" i="1"/>
  <c r="S884" i="1"/>
  <c r="R884" i="1"/>
  <c r="S916" i="1"/>
  <c r="R916" i="1"/>
  <c r="S953" i="1"/>
  <c r="R953" i="1"/>
  <c r="S987" i="1"/>
  <c r="R987" i="1"/>
  <c r="S1019" i="1"/>
  <c r="R1019" i="1"/>
  <c r="S1055" i="1"/>
  <c r="R1055" i="1"/>
  <c r="S1080" i="1"/>
  <c r="R1080" i="1"/>
  <c r="S1115" i="1"/>
  <c r="R1115" i="1"/>
  <c r="S1149" i="1"/>
  <c r="R1149" i="1"/>
  <c r="S1182" i="1"/>
  <c r="R1182" i="1"/>
  <c r="S1214" i="1"/>
  <c r="R1214" i="1"/>
  <c r="S1247" i="1"/>
  <c r="R1247" i="1"/>
  <c r="S1279" i="1"/>
  <c r="R1279" i="1"/>
  <c r="S1311" i="1"/>
  <c r="R1311" i="1"/>
  <c r="S1343" i="1"/>
  <c r="R1343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70" i="1"/>
  <c r="R470" i="1"/>
  <c r="S502" i="1"/>
  <c r="R502" i="1"/>
  <c r="S535" i="1"/>
  <c r="R535" i="1"/>
  <c r="S569" i="1"/>
  <c r="R569" i="1"/>
  <c r="S604" i="1"/>
  <c r="R604" i="1"/>
  <c r="S636" i="1"/>
  <c r="R636" i="1"/>
  <c r="S674" i="1"/>
  <c r="R674" i="1"/>
  <c r="S706" i="1"/>
  <c r="R706" i="1"/>
  <c r="S738" i="1"/>
  <c r="R738" i="1"/>
  <c r="S770" i="1"/>
  <c r="R770" i="1"/>
  <c r="S802" i="1"/>
  <c r="R802" i="1"/>
  <c r="S834" i="1"/>
  <c r="R834" i="1"/>
  <c r="S868" i="1"/>
  <c r="R868" i="1"/>
  <c r="S900" i="1"/>
  <c r="R900" i="1"/>
  <c r="S935" i="1"/>
  <c r="R935" i="1"/>
  <c r="S971" i="1"/>
  <c r="R971" i="1"/>
  <c r="S1003" i="1"/>
  <c r="R1003" i="1"/>
  <c r="S1037" i="1"/>
  <c r="R1037" i="1"/>
  <c r="S1071" i="1"/>
  <c r="R1071" i="1"/>
  <c r="S1098" i="1"/>
  <c r="R1098" i="1"/>
  <c r="S1132" i="1"/>
  <c r="R1132" i="1"/>
  <c r="S1165" i="1"/>
  <c r="R1165" i="1"/>
  <c r="S1198" i="1"/>
  <c r="R1198" i="1"/>
  <c r="S1230" i="1"/>
  <c r="R1230" i="1"/>
  <c r="S1263" i="1"/>
  <c r="R1263" i="1"/>
  <c r="S1295" i="1"/>
  <c r="R1295" i="1"/>
  <c r="S1327" i="1"/>
  <c r="R1327" i="1"/>
  <c r="S1359" i="1"/>
  <c r="R1359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48" i="1"/>
  <c r="Q1050" i="1"/>
  <c r="Q1054" i="1"/>
  <c r="Q1058" i="1"/>
  <c r="Q1062" i="1"/>
  <c r="Q1066" i="1"/>
  <c r="Q1070" i="1"/>
  <c r="Q1074" i="1"/>
  <c r="Q1079" i="1"/>
  <c r="Q1084" i="1"/>
  <c r="Q1089" i="1"/>
  <c r="Q1093" i="1"/>
  <c r="Q1097" i="1"/>
  <c r="Q1101" i="1"/>
  <c r="Q1105" i="1"/>
  <c r="Q1109" i="1"/>
  <c r="Q1114" i="1"/>
  <c r="Q1118" i="1"/>
  <c r="Q1122" i="1"/>
  <c r="Q1126" i="1"/>
  <c r="Q1131" i="1"/>
  <c r="Q1135" i="1"/>
  <c r="Q1139" i="1"/>
  <c r="Q1144" i="1"/>
  <c r="Q1148" i="1"/>
  <c r="Q1152" i="1"/>
  <c r="Q1156" i="1"/>
  <c r="Q1160" i="1"/>
  <c r="Q1164" i="1"/>
  <c r="Q1168" i="1"/>
  <c r="Q1172" i="1"/>
  <c r="Q1177" i="1"/>
  <c r="Q1181" i="1"/>
  <c r="Q1185" i="1"/>
  <c r="Q1189" i="1"/>
  <c r="Q1193" i="1"/>
  <c r="Q1197" i="1"/>
  <c r="Q1201" i="1"/>
  <c r="Q1205" i="1"/>
  <c r="Q1209" i="1"/>
  <c r="Q1213" i="1"/>
  <c r="Q1217" i="1"/>
  <c r="Q1221" i="1"/>
  <c r="Q1225" i="1"/>
  <c r="Q1229" i="1"/>
  <c r="Q1233" i="1"/>
  <c r="Q1238" i="1"/>
  <c r="Q1242" i="1"/>
  <c r="Q1246" i="1"/>
  <c r="Q1250" i="1"/>
  <c r="Q1254" i="1"/>
  <c r="Q1258" i="1"/>
  <c r="Q1262" i="1"/>
  <c r="Q1266" i="1"/>
  <c r="Q1270" i="1"/>
  <c r="Q1274" i="1"/>
  <c r="Q1278" i="1"/>
  <c r="Q1282" i="1"/>
  <c r="Q1286" i="1"/>
  <c r="Q1290" i="1"/>
  <c r="Q1294" i="1"/>
  <c r="Q1298" i="1"/>
  <c r="Q1302" i="1"/>
  <c r="Q1306" i="1"/>
  <c r="Q1310" i="1"/>
  <c r="Q1314" i="1"/>
  <c r="Q1318" i="1"/>
  <c r="Q1322" i="1"/>
  <c r="Q1326" i="1"/>
  <c r="Q1330" i="1"/>
  <c r="Q1334" i="1"/>
  <c r="Q1338" i="1"/>
  <c r="Q1342" i="1"/>
  <c r="Q1346" i="1"/>
  <c r="Q1350" i="1"/>
  <c r="Q1354" i="1"/>
  <c r="Q1358" i="1"/>
  <c r="Q1362" i="1"/>
  <c r="Q1367" i="1"/>
  <c r="P1390" i="1"/>
  <c r="Q1392" i="1"/>
  <c r="Q1394" i="1"/>
  <c r="Q1396" i="1"/>
  <c r="P1406" i="1"/>
  <c r="Q1408" i="1"/>
  <c r="Q1410" i="1"/>
  <c r="Q1412" i="1"/>
  <c r="P1422" i="1"/>
  <c r="Q1424" i="1"/>
  <c r="Q1426" i="1"/>
  <c r="Q1428" i="1"/>
  <c r="P1438" i="1"/>
  <c r="Q1440" i="1"/>
  <c r="Q1442" i="1"/>
  <c r="Q1444" i="1"/>
  <c r="P1457" i="1"/>
  <c r="Q1459" i="1"/>
  <c r="Q1461" i="1"/>
  <c r="Q1464" i="1"/>
  <c r="P1474" i="1"/>
  <c r="Q1476" i="1"/>
  <c r="Q1478" i="1"/>
  <c r="Q1480" i="1"/>
  <c r="P1490" i="1"/>
  <c r="Q1492" i="1"/>
  <c r="Q1494" i="1"/>
  <c r="Q1496" i="1"/>
  <c r="P1507" i="1"/>
  <c r="Q1509" i="1"/>
  <c r="Q1511" i="1"/>
  <c r="Q1513" i="1"/>
  <c r="P1523" i="1"/>
  <c r="Q1525" i="1"/>
  <c r="Q1527" i="1"/>
  <c r="Q1529" i="1"/>
  <c r="P1539" i="1"/>
  <c r="Q1541" i="1"/>
  <c r="Q1543" i="1"/>
  <c r="Q1545" i="1"/>
  <c r="P1555" i="1"/>
  <c r="Q1557" i="1"/>
  <c r="Q1559" i="1"/>
  <c r="Q1561" i="1"/>
  <c r="P1571" i="1"/>
  <c r="Q1573" i="1"/>
  <c r="Q1575" i="1"/>
  <c r="Q1577" i="1"/>
  <c r="P1587" i="1"/>
  <c r="Q1589" i="1"/>
  <c r="Q1591" i="1"/>
  <c r="Q1596" i="1"/>
  <c r="P1608" i="1"/>
  <c r="Q1610" i="1"/>
  <c r="Q1612" i="1"/>
  <c r="Q1614" i="1"/>
  <c r="P1626" i="1"/>
  <c r="Q1628" i="1"/>
  <c r="Q1630" i="1"/>
  <c r="Q1632" i="1"/>
  <c r="P1648" i="1"/>
  <c r="Q1650" i="1"/>
  <c r="Q1652" i="1"/>
  <c r="Q1655" i="1"/>
  <c r="P1665" i="1"/>
  <c r="Q1667" i="1"/>
  <c r="Q1669" i="1"/>
  <c r="Q1671" i="1"/>
  <c r="P1681" i="1"/>
  <c r="Q1683" i="1"/>
  <c r="Q1685" i="1"/>
  <c r="Q1687" i="1"/>
  <c r="P1697" i="1"/>
  <c r="Q1699" i="1"/>
  <c r="Q1702" i="1"/>
  <c r="Q1704" i="1"/>
  <c r="P1718" i="1"/>
  <c r="Q1720" i="1"/>
  <c r="S1722" i="1"/>
  <c r="R1722" i="1"/>
  <c r="P1734" i="1"/>
  <c r="Q1736" i="1"/>
  <c r="Q1738" i="1"/>
  <c r="Q1740" i="1"/>
  <c r="P1750" i="1"/>
  <c r="Q1752" i="1"/>
  <c r="Q1754" i="1"/>
  <c r="Q1756" i="1"/>
  <c r="P1766" i="1"/>
  <c r="Q1768" i="1"/>
  <c r="Q1770" i="1"/>
  <c r="Q1772" i="1"/>
  <c r="P1782" i="1"/>
  <c r="Q1784" i="1"/>
  <c r="Q1786" i="1"/>
  <c r="Q1789" i="1"/>
  <c r="Q1794" i="1"/>
  <c r="Q1798" i="1"/>
  <c r="Q1802" i="1"/>
  <c r="Q1806" i="1"/>
  <c r="Q1810" i="1"/>
  <c r="Q1814" i="1"/>
  <c r="Q1818" i="1"/>
  <c r="Q1822" i="1"/>
  <c r="Q1826" i="1"/>
  <c r="Q1830" i="1"/>
  <c r="Q1835" i="1"/>
  <c r="Q1839" i="1"/>
  <c r="Q1843" i="1"/>
  <c r="Q1847" i="1"/>
  <c r="Q1851" i="1"/>
  <c r="Q1855" i="1"/>
  <c r="Q1859" i="1"/>
  <c r="Q1864" i="1"/>
  <c r="Q1868" i="1"/>
  <c r="Q1874" i="1"/>
  <c r="Q1878" i="1"/>
  <c r="Q1882" i="1"/>
  <c r="Q1886" i="1"/>
  <c r="Q1890" i="1"/>
  <c r="Q1894" i="1"/>
  <c r="Q1898" i="1"/>
  <c r="Q1904" i="1"/>
  <c r="Q1908" i="1"/>
  <c r="Q1912" i="1"/>
  <c r="Q1916" i="1"/>
  <c r="Q1926" i="1"/>
  <c r="Q1930" i="1"/>
  <c r="Q1934" i="1"/>
  <c r="Q1938" i="1"/>
  <c r="Q1942" i="1"/>
  <c r="Q1946" i="1"/>
  <c r="Q1951" i="1"/>
  <c r="Q1955" i="1"/>
  <c r="Q1959" i="1"/>
  <c r="Q1965" i="1"/>
  <c r="Q1969" i="1"/>
  <c r="Q1973" i="1"/>
  <c r="Q1978" i="1"/>
  <c r="Q1983" i="1"/>
  <c r="Q1987" i="1"/>
  <c r="Q1991" i="1"/>
  <c r="Q1995" i="1"/>
  <c r="Q2000" i="1"/>
  <c r="Q2004" i="1"/>
  <c r="Q2008" i="1"/>
  <c r="Q2012" i="1"/>
  <c r="Q2016" i="1"/>
  <c r="Q2021" i="1"/>
  <c r="Q2025" i="1"/>
  <c r="Q2029" i="1"/>
  <c r="Q2033" i="1"/>
  <c r="Q2037" i="1"/>
  <c r="Q2041" i="1"/>
  <c r="Q2050" i="1"/>
  <c r="Q2054" i="1"/>
  <c r="Q2058" i="1"/>
  <c r="Q2062" i="1"/>
  <c r="Q2066" i="1"/>
  <c r="Q2070" i="1"/>
  <c r="Q2074" i="1"/>
  <c r="Q2078" i="1"/>
  <c r="Q2082" i="1"/>
  <c r="Q2086" i="1"/>
  <c r="Q2090" i="1"/>
  <c r="Q2094" i="1"/>
  <c r="Q2098" i="1"/>
  <c r="Q2102" i="1"/>
  <c r="Q2106" i="1"/>
  <c r="Q2110" i="1"/>
  <c r="Q2120" i="1"/>
  <c r="Q2124" i="1"/>
  <c r="Q2128" i="1"/>
  <c r="Q2132" i="1"/>
  <c r="Q2136" i="1"/>
  <c r="Q2140" i="1"/>
  <c r="Q2153" i="1"/>
  <c r="Q2157" i="1"/>
  <c r="Q2161" i="1"/>
  <c r="Q2165" i="1"/>
  <c r="Q2169" i="1"/>
  <c r="Q2173" i="1"/>
  <c r="Q2177" i="1"/>
  <c r="Q2181" i="1"/>
  <c r="Q2185" i="1"/>
  <c r="Q2189" i="1"/>
  <c r="S2189" i="1"/>
  <c r="R2189" i="1"/>
  <c r="S1913" i="1"/>
  <c r="R1913" i="1"/>
  <c r="S1918" i="1"/>
  <c r="U1918" i="1" s="1"/>
  <c r="R1918" i="1"/>
  <c r="S1923" i="1"/>
  <c r="R1923" i="1"/>
  <c r="S1927" i="1"/>
  <c r="R1927" i="1"/>
  <c r="S1931" i="1"/>
  <c r="U1931" i="1" s="1"/>
  <c r="R1931" i="1"/>
  <c r="S1935" i="1"/>
  <c r="R1935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8" i="1"/>
  <c r="R458" i="1"/>
  <c r="S474" i="1"/>
  <c r="R474" i="1"/>
  <c r="S490" i="1"/>
  <c r="R490" i="1"/>
  <c r="S506" i="1"/>
  <c r="R506" i="1"/>
  <c r="S522" i="1"/>
  <c r="R522" i="1"/>
  <c r="S539" i="1"/>
  <c r="R539" i="1"/>
  <c r="S561" i="1"/>
  <c r="R561" i="1"/>
  <c r="S579" i="1"/>
  <c r="R579" i="1"/>
  <c r="S596" i="1"/>
  <c r="R596" i="1"/>
  <c r="S612" i="1"/>
  <c r="R612" i="1"/>
  <c r="S628" i="1"/>
  <c r="R628" i="1"/>
  <c r="S644" i="1"/>
  <c r="R644" i="1"/>
  <c r="S666" i="1"/>
  <c r="R666" i="1"/>
  <c r="S682" i="1"/>
  <c r="R682" i="1"/>
  <c r="S698" i="1"/>
  <c r="R698" i="1"/>
  <c r="S714" i="1"/>
  <c r="R714" i="1"/>
  <c r="S730" i="1"/>
  <c r="R730" i="1"/>
  <c r="S746" i="1"/>
  <c r="R746" i="1"/>
  <c r="S762" i="1"/>
  <c r="R762" i="1"/>
  <c r="S778" i="1"/>
  <c r="R778" i="1"/>
  <c r="S794" i="1"/>
  <c r="R794" i="1"/>
  <c r="S810" i="1"/>
  <c r="R810" i="1"/>
  <c r="S826" i="1"/>
  <c r="R826" i="1"/>
  <c r="S842" i="1"/>
  <c r="R842" i="1"/>
  <c r="S860" i="1"/>
  <c r="R860" i="1"/>
  <c r="S876" i="1"/>
  <c r="R876" i="1"/>
  <c r="S892" i="1"/>
  <c r="R892" i="1"/>
  <c r="S908" i="1"/>
  <c r="R908" i="1"/>
  <c r="S927" i="1"/>
  <c r="R927" i="1"/>
  <c r="S944" i="1"/>
  <c r="R944" i="1"/>
  <c r="S962" i="1"/>
  <c r="R962" i="1"/>
  <c r="S979" i="1"/>
  <c r="R979" i="1"/>
  <c r="S995" i="1"/>
  <c r="R995" i="1"/>
  <c r="S1011" i="1"/>
  <c r="R1011" i="1"/>
  <c r="S1027" i="1"/>
  <c r="R1027" i="1"/>
  <c r="S1047" i="1"/>
  <c r="R1047" i="1"/>
  <c r="S1063" i="1"/>
  <c r="R1063" i="1"/>
  <c r="S1077" i="1"/>
  <c r="R1077" i="1"/>
  <c r="S1090" i="1"/>
  <c r="R1090" i="1"/>
  <c r="S1106" i="1"/>
  <c r="R1106" i="1"/>
  <c r="S1123" i="1"/>
  <c r="R1123" i="1"/>
  <c r="S1140" i="1"/>
  <c r="R1140" i="1"/>
  <c r="S1157" i="1"/>
  <c r="R1157" i="1"/>
  <c r="S1173" i="1"/>
  <c r="R1173" i="1"/>
  <c r="S1190" i="1"/>
  <c r="R1190" i="1"/>
  <c r="S1206" i="1"/>
  <c r="R1206" i="1"/>
  <c r="S1222" i="1"/>
  <c r="R1222" i="1"/>
  <c r="S1239" i="1"/>
  <c r="R1239" i="1"/>
  <c r="S1255" i="1"/>
  <c r="R1255" i="1"/>
  <c r="S1271" i="1"/>
  <c r="R1271" i="1"/>
  <c r="S1287" i="1"/>
  <c r="R1287" i="1"/>
  <c r="S1303" i="1"/>
  <c r="R1303" i="1"/>
  <c r="S1319" i="1"/>
  <c r="R1319" i="1"/>
  <c r="S1335" i="1"/>
  <c r="R1335" i="1"/>
  <c r="S1351" i="1"/>
  <c r="R1351" i="1"/>
  <c r="S1795" i="1"/>
  <c r="R1795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48" i="1"/>
  <c r="R1048" i="1"/>
  <c r="S1380" i="1"/>
  <c r="R1380" i="1"/>
  <c r="R1430" i="1"/>
  <c r="R1580" i="1"/>
  <c r="R1657" i="1"/>
  <c r="S1724" i="1"/>
  <c r="R1724" i="1"/>
  <c r="S1726" i="1"/>
  <c r="R1726" i="1"/>
  <c r="R1758" i="1"/>
  <c r="S2038" i="1"/>
  <c r="R2038" i="1"/>
  <c r="S2042" i="1"/>
  <c r="R2042" i="1"/>
  <c r="S2051" i="1"/>
  <c r="R2051" i="1"/>
  <c r="S2055" i="1"/>
  <c r="R2055" i="1"/>
  <c r="S2059" i="1"/>
  <c r="R2059" i="1"/>
  <c r="S2063" i="1"/>
  <c r="R2063" i="1"/>
  <c r="S2067" i="1"/>
  <c r="R2067" i="1"/>
  <c r="S2071" i="1"/>
  <c r="R2071" i="1"/>
  <c r="S2075" i="1"/>
  <c r="R2075" i="1"/>
  <c r="S2079" i="1"/>
  <c r="R2079" i="1"/>
  <c r="S2083" i="1"/>
  <c r="R2083" i="1"/>
  <c r="S2087" i="1"/>
  <c r="R2087" i="1"/>
  <c r="S2091" i="1"/>
  <c r="R2091" i="1"/>
  <c r="S2095" i="1"/>
  <c r="R2095" i="1"/>
  <c r="S2099" i="1"/>
  <c r="R2099" i="1"/>
  <c r="S2103" i="1"/>
  <c r="R2103" i="1"/>
  <c r="S2107" i="1"/>
  <c r="R2107" i="1"/>
  <c r="S2111" i="1"/>
  <c r="R2111" i="1"/>
  <c r="S2121" i="1"/>
  <c r="R2121" i="1"/>
  <c r="S2125" i="1"/>
  <c r="R2125" i="1"/>
  <c r="S2129" i="1"/>
  <c r="R2129" i="1"/>
  <c r="S2133" i="1"/>
  <c r="R2133" i="1"/>
  <c r="S2137" i="1"/>
  <c r="R2137" i="1"/>
  <c r="S2149" i="1"/>
  <c r="R2149" i="1"/>
  <c r="S2154" i="1"/>
  <c r="R2154" i="1"/>
  <c r="S2214" i="1"/>
  <c r="R2214" i="1"/>
  <c r="S2218" i="1"/>
  <c r="R2218" i="1"/>
  <c r="S2222" i="1"/>
  <c r="R2222" i="1"/>
  <c r="S2226" i="1"/>
  <c r="R2226" i="1"/>
  <c r="S2230" i="1"/>
  <c r="R2230" i="1"/>
  <c r="S1619" i="1"/>
  <c r="R1619" i="1"/>
  <c r="S654" i="1"/>
  <c r="R65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6" i="1"/>
  <c r="Q450" i="1"/>
  <c r="Q462" i="1"/>
  <c r="Q466" i="1"/>
  <c r="Q478" i="1"/>
  <c r="Q482" i="1"/>
  <c r="Q494" i="1"/>
  <c r="Q498" i="1"/>
  <c r="Q510" i="1"/>
  <c r="Q514" i="1"/>
  <c r="Q526" i="1"/>
  <c r="Q531" i="1"/>
  <c r="Q543" i="1"/>
  <c r="Q548" i="1"/>
  <c r="Q565" i="1"/>
  <c r="Q584" i="1"/>
  <c r="Q600" i="1"/>
  <c r="Q616" i="1"/>
  <c r="Q632" i="1"/>
  <c r="Q648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4" i="1"/>
  <c r="Q880" i="1"/>
  <c r="Q896" i="1"/>
  <c r="Q912" i="1"/>
  <c r="Q931" i="1"/>
  <c r="Q946" i="1"/>
  <c r="Q966" i="1"/>
  <c r="Q983" i="1"/>
  <c r="Q999" i="1"/>
  <c r="Q1015" i="1"/>
  <c r="Q1033" i="1"/>
  <c r="Q1051" i="1"/>
  <c r="Q1067" i="1"/>
  <c r="Q1094" i="1"/>
  <c r="Q1111" i="1"/>
  <c r="Q1127" i="1"/>
  <c r="Q1145" i="1"/>
  <c r="Q1161" i="1"/>
  <c r="Q1178" i="1"/>
  <c r="Q1194" i="1"/>
  <c r="Q1210" i="1"/>
  <c r="Q1226" i="1"/>
  <c r="Q1243" i="1"/>
  <c r="Q1259" i="1"/>
  <c r="Q1275" i="1"/>
  <c r="Q1291" i="1"/>
  <c r="Q1307" i="1"/>
  <c r="Q1323" i="1"/>
  <c r="Q1339" i="1"/>
  <c r="Q1355" i="1"/>
  <c r="S1721" i="1"/>
  <c r="R1721" i="1"/>
  <c r="S1723" i="1"/>
  <c r="R1723" i="1"/>
  <c r="S1725" i="1"/>
  <c r="R1725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3" i="1"/>
  <c r="P443" i="1"/>
  <c r="P445" i="1"/>
  <c r="Q451" i="1"/>
  <c r="P451" i="1"/>
  <c r="P453" i="1"/>
  <c r="Q459" i="1"/>
  <c r="P459" i="1"/>
  <c r="P461" i="1"/>
  <c r="Q467" i="1"/>
  <c r="P467" i="1"/>
  <c r="P477" i="1"/>
  <c r="Q483" i="1"/>
  <c r="P483" i="1"/>
  <c r="P485" i="1"/>
  <c r="Q491" i="1"/>
  <c r="P491" i="1"/>
  <c r="P493" i="1"/>
  <c r="P501" i="1"/>
  <c r="Q507" i="1"/>
  <c r="P507" i="1"/>
  <c r="P509" i="1"/>
  <c r="Q515" i="1"/>
  <c r="P515" i="1"/>
  <c r="P517" i="1"/>
  <c r="Q523" i="1"/>
  <c r="P523" i="1"/>
  <c r="P525" i="1"/>
  <c r="Q532" i="1"/>
  <c r="P532" i="1"/>
  <c r="P534" i="1"/>
  <c r="Q540" i="1"/>
  <c r="P540" i="1"/>
  <c r="P542" i="1"/>
  <c r="Q549" i="1"/>
  <c r="P549" i="1"/>
  <c r="P551" i="1"/>
  <c r="Q557" i="1"/>
  <c r="P557" i="1"/>
  <c r="P560" i="1"/>
  <c r="Q566" i="1"/>
  <c r="P566" i="1"/>
  <c r="P568" i="1"/>
  <c r="Q573" i="1"/>
  <c r="P573" i="1"/>
  <c r="P578" i="1"/>
  <c r="Q585" i="1"/>
  <c r="P585" i="1"/>
  <c r="P587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49" i="1"/>
  <c r="P649" i="1"/>
  <c r="P651" i="1"/>
  <c r="Q660" i="1"/>
  <c r="P660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7" i="1"/>
  <c r="P847" i="1"/>
  <c r="P850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5" i="1"/>
  <c r="Q921" i="1"/>
  <c r="P921" i="1"/>
  <c r="P926" i="1"/>
  <c r="Q932" i="1"/>
  <c r="P932" i="1"/>
  <c r="P934" i="1"/>
  <c r="Q940" i="1"/>
  <c r="P940" i="1"/>
  <c r="P943" i="1"/>
  <c r="Q948" i="1"/>
  <c r="P948" i="1"/>
  <c r="P952" i="1"/>
  <c r="Q959" i="1"/>
  <c r="P959" i="1"/>
  <c r="P961" i="1"/>
  <c r="Q967" i="1"/>
  <c r="P967" i="1"/>
  <c r="P970" i="1"/>
  <c r="Q976" i="1"/>
  <c r="P976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6" i="1"/>
  <c r="P1016" i="1"/>
  <c r="P1018" i="1"/>
  <c r="Q1024" i="1"/>
  <c r="P1024" i="1"/>
  <c r="P1026" i="1"/>
  <c r="Q1034" i="1"/>
  <c r="P1034" i="1"/>
  <c r="P1036" i="1"/>
  <c r="Q1043" i="1"/>
  <c r="P1043" i="1"/>
  <c r="P1045" i="1"/>
  <c r="P1050" i="1"/>
  <c r="Q1056" i="1"/>
  <c r="P1056" i="1"/>
  <c r="P1058" i="1"/>
  <c r="Q1064" i="1"/>
  <c r="P1064" i="1"/>
  <c r="P1066" i="1"/>
  <c r="Q1072" i="1"/>
  <c r="P1072" i="1"/>
  <c r="P1074" i="1"/>
  <c r="Q1081" i="1"/>
  <c r="P1081" i="1"/>
  <c r="P1084" i="1"/>
  <c r="Q1091" i="1"/>
  <c r="P1091" i="1"/>
  <c r="P1093" i="1"/>
  <c r="Q1099" i="1"/>
  <c r="P1099" i="1"/>
  <c r="P1101" i="1"/>
  <c r="Q1107" i="1"/>
  <c r="P1107" i="1"/>
  <c r="P1109" i="1"/>
  <c r="Q1116" i="1"/>
  <c r="P1116" i="1"/>
  <c r="P1118" i="1"/>
  <c r="Q1124" i="1"/>
  <c r="P1124" i="1"/>
  <c r="P1126" i="1"/>
  <c r="Q1133" i="1"/>
  <c r="P1133" i="1"/>
  <c r="P1135" i="1"/>
  <c r="Q1141" i="1"/>
  <c r="P1141" i="1"/>
  <c r="P1144" i="1"/>
  <c r="Q1150" i="1"/>
  <c r="P1150" i="1"/>
  <c r="P1152" i="1"/>
  <c r="Q1158" i="1"/>
  <c r="P1158" i="1"/>
  <c r="P1160" i="1"/>
  <c r="Q1166" i="1"/>
  <c r="P1166" i="1"/>
  <c r="P1168" i="1"/>
  <c r="Q1174" i="1"/>
  <c r="P1174" i="1"/>
  <c r="P1177" i="1"/>
  <c r="Q1183" i="1"/>
  <c r="P1183" i="1"/>
  <c r="P1185" i="1"/>
  <c r="Q1191" i="1"/>
  <c r="P1191" i="1"/>
  <c r="P1193" i="1"/>
  <c r="Q1199" i="1"/>
  <c r="P1199" i="1"/>
  <c r="P1201" i="1"/>
  <c r="Q1207" i="1"/>
  <c r="P1207" i="1"/>
  <c r="P1209" i="1"/>
  <c r="Q1215" i="1"/>
  <c r="P1215" i="1"/>
  <c r="P1217" i="1"/>
  <c r="Q1223" i="1"/>
  <c r="P1223" i="1"/>
  <c r="P1225" i="1"/>
  <c r="Q1231" i="1"/>
  <c r="P1231" i="1"/>
  <c r="P1233" i="1"/>
  <c r="Q1240" i="1"/>
  <c r="P1240" i="1"/>
  <c r="P1242" i="1"/>
  <c r="Q1248" i="1"/>
  <c r="P1248" i="1"/>
  <c r="P1250" i="1"/>
  <c r="Q1256" i="1"/>
  <c r="P1256" i="1"/>
  <c r="P1258" i="1"/>
  <c r="Q1264" i="1"/>
  <c r="P1264" i="1"/>
  <c r="P1266" i="1"/>
  <c r="Q1272" i="1"/>
  <c r="P1272" i="1"/>
  <c r="P1274" i="1"/>
  <c r="Q1280" i="1"/>
  <c r="P1280" i="1"/>
  <c r="P1282" i="1"/>
  <c r="Q1288" i="1"/>
  <c r="P1288" i="1"/>
  <c r="P1290" i="1"/>
  <c r="Q1296" i="1"/>
  <c r="P1296" i="1"/>
  <c r="P1298" i="1"/>
  <c r="Q1304" i="1"/>
  <c r="P1304" i="1"/>
  <c r="P1306" i="1"/>
  <c r="Q1312" i="1"/>
  <c r="P1312" i="1"/>
  <c r="P1314" i="1"/>
  <c r="Q1320" i="1"/>
  <c r="P1320" i="1"/>
  <c r="P1322" i="1"/>
  <c r="Q1328" i="1"/>
  <c r="P1328" i="1"/>
  <c r="P1330" i="1"/>
  <c r="Q1336" i="1"/>
  <c r="P1336" i="1"/>
  <c r="P1338" i="1"/>
  <c r="Q1344" i="1"/>
  <c r="P1344" i="1"/>
  <c r="P1346" i="1"/>
  <c r="Q1352" i="1"/>
  <c r="P1352" i="1"/>
  <c r="P1354" i="1"/>
  <c r="Q1360" i="1"/>
  <c r="P1360" i="1"/>
  <c r="P1362" i="1"/>
  <c r="Q1369" i="1"/>
  <c r="P1369" i="1"/>
  <c r="Q1371" i="1"/>
  <c r="P1371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9" i="1"/>
  <c r="Q475" i="1"/>
  <c r="P475" i="1"/>
  <c r="Q499" i="1"/>
  <c r="P499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2" i="1"/>
  <c r="P452" i="1"/>
  <c r="Q484" i="1"/>
  <c r="P484" i="1"/>
  <c r="Q516" i="1"/>
  <c r="P516" i="1"/>
  <c r="Q550" i="1"/>
  <c r="P550" i="1"/>
  <c r="Q567" i="1"/>
  <c r="P567" i="1"/>
  <c r="Q586" i="1"/>
  <c r="P586" i="1"/>
  <c r="Q602" i="1"/>
  <c r="P602" i="1"/>
  <c r="Q618" i="1"/>
  <c r="P618" i="1"/>
  <c r="Q634" i="1"/>
  <c r="P634" i="1"/>
  <c r="Q650" i="1"/>
  <c r="P650" i="1"/>
  <c r="Q672" i="1"/>
  <c r="P672" i="1"/>
  <c r="Q688" i="1"/>
  <c r="P688" i="1"/>
  <c r="Q704" i="1"/>
  <c r="P704" i="1"/>
  <c r="Q720" i="1"/>
  <c r="P720" i="1"/>
  <c r="Q736" i="1"/>
  <c r="P736" i="1"/>
  <c r="Q752" i="1"/>
  <c r="P752" i="1"/>
  <c r="Q768" i="1"/>
  <c r="P768" i="1"/>
  <c r="Q784" i="1"/>
  <c r="P784" i="1"/>
  <c r="Q800" i="1"/>
  <c r="P800" i="1"/>
  <c r="Q816" i="1"/>
  <c r="P816" i="1"/>
  <c r="Q832" i="1"/>
  <c r="P832" i="1"/>
  <c r="Q848" i="1"/>
  <c r="P848" i="1"/>
  <c r="Q866" i="1"/>
  <c r="P866" i="1"/>
  <c r="Q882" i="1"/>
  <c r="P882" i="1"/>
  <c r="Q898" i="1"/>
  <c r="P898" i="1"/>
  <c r="Q914" i="1"/>
  <c r="P914" i="1"/>
  <c r="Q933" i="1"/>
  <c r="P933" i="1"/>
  <c r="Q949" i="1"/>
  <c r="P949" i="1"/>
  <c r="Q969" i="1"/>
  <c r="P969" i="1"/>
  <c r="Q985" i="1"/>
  <c r="P985" i="1"/>
  <c r="Q1001" i="1"/>
  <c r="P1001" i="1"/>
  <c r="Q1017" i="1"/>
  <c r="P1017" i="1"/>
  <c r="Q1035" i="1"/>
  <c r="P1035" i="1"/>
  <c r="Q1053" i="1"/>
  <c r="P1053" i="1"/>
  <c r="Q1069" i="1"/>
  <c r="P1069" i="1"/>
  <c r="Q1088" i="1"/>
  <c r="P1088" i="1"/>
  <c r="Q1104" i="1"/>
  <c r="P1104" i="1"/>
  <c r="Q1121" i="1"/>
  <c r="P1121" i="1"/>
  <c r="Q1138" i="1"/>
  <c r="P1138" i="1"/>
  <c r="Q1155" i="1"/>
  <c r="P1155" i="1"/>
  <c r="Q1171" i="1"/>
  <c r="P1171" i="1"/>
  <c r="Q1188" i="1"/>
  <c r="P1188" i="1"/>
  <c r="Q1204" i="1"/>
  <c r="P1204" i="1"/>
  <c r="Q1220" i="1"/>
  <c r="P1220" i="1"/>
  <c r="Q1237" i="1"/>
  <c r="P1237" i="1"/>
  <c r="Q1253" i="1"/>
  <c r="P1253" i="1"/>
  <c r="Q1269" i="1"/>
  <c r="P1269" i="1"/>
  <c r="Q1285" i="1"/>
  <c r="P1285" i="1"/>
  <c r="Q1301" i="1"/>
  <c r="P1301" i="1"/>
  <c r="Q1317" i="1"/>
  <c r="P1317" i="1"/>
  <c r="Q1333" i="1"/>
  <c r="P1333" i="1"/>
  <c r="Q1349" i="1"/>
  <c r="P1349" i="1"/>
  <c r="Q1366" i="1"/>
  <c r="P1366" i="1"/>
  <c r="Q1375" i="1"/>
  <c r="P1375" i="1"/>
  <c r="Q1383" i="1"/>
  <c r="P1383" i="1"/>
  <c r="Q1391" i="1"/>
  <c r="P1391" i="1"/>
  <c r="Q1399" i="1"/>
  <c r="P1399" i="1"/>
  <c r="Q1407" i="1"/>
  <c r="P1407" i="1"/>
  <c r="Q1415" i="1"/>
  <c r="P1415" i="1"/>
  <c r="Q1423" i="1"/>
  <c r="P1423" i="1"/>
  <c r="Q1431" i="1"/>
  <c r="P1431" i="1"/>
  <c r="Q1439" i="1"/>
  <c r="P1439" i="1"/>
  <c r="Q1447" i="1"/>
  <c r="P1447" i="1"/>
  <c r="Q1458" i="1"/>
  <c r="P1458" i="1"/>
  <c r="Q1467" i="1"/>
  <c r="P1467" i="1"/>
  <c r="Q1475" i="1"/>
  <c r="P1475" i="1"/>
  <c r="Q1483" i="1"/>
  <c r="P1483" i="1"/>
  <c r="Q1491" i="1"/>
  <c r="P1491" i="1"/>
  <c r="Q1500" i="1"/>
  <c r="P1500" i="1"/>
  <c r="Q1508" i="1"/>
  <c r="P1508" i="1"/>
  <c r="Q1516" i="1"/>
  <c r="P1516" i="1"/>
  <c r="Q1524" i="1"/>
  <c r="P1524" i="1"/>
  <c r="Q1532" i="1"/>
  <c r="P1532" i="1"/>
  <c r="Q1540" i="1"/>
  <c r="P1540" i="1"/>
  <c r="Q1548" i="1"/>
  <c r="P1548" i="1"/>
  <c r="Q1556" i="1"/>
  <c r="P1556" i="1"/>
  <c r="Q1564" i="1"/>
  <c r="P1564" i="1"/>
  <c r="Q1572" i="1"/>
  <c r="P1572" i="1"/>
  <c r="Q1579" i="1"/>
  <c r="P1579" i="1"/>
  <c r="Q1588" i="1"/>
  <c r="P1588" i="1"/>
  <c r="Q1600" i="1"/>
  <c r="P1600" i="1"/>
  <c r="Q1609" i="1"/>
  <c r="P1609" i="1"/>
  <c r="Q1617" i="1"/>
  <c r="P1617" i="1"/>
  <c r="Q1627" i="1"/>
  <c r="P1627" i="1"/>
  <c r="Q1638" i="1"/>
  <c r="P1638" i="1"/>
  <c r="Q1649" i="1"/>
  <c r="P1649" i="1"/>
  <c r="Q1658" i="1"/>
  <c r="P1658" i="1"/>
  <c r="Q1666" i="1"/>
  <c r="P1666" i="1"/>
  <c r="Q1674" i="1"/>
  <c r="P1674" i="1"/>
  <c r="Q1682" i="1"/>
  <c r="P1682" i="1"/>
  <c r="Q1690" i="1"/>
  <c r="P1690" i="1"/>
  <c r="Q1698" i="1"/>
  <c r="P1698" i="1"/>
  <c r="Q1709" i="1"/>
  <c r="P1709" i="1"/>
  <c r="Q1719" i="1"/>
  <c r="P1719" i="1"/>
  <c r="Q1727" i="1"/>
  <c r="P1727" i="1"/>
  <c r="Q1735" i="1"/>
  <c r="P1735" i="1"/>
  <c r="Q1743" i="1"/>
  <c r="P1743" i="1"/>
  <c r="Q1751" i="1"/>
  <c r="P1751" i="1"/>
  <c r="Q1759" i="1"/>
  <c r="P1759" i="1"/>
  <c r="Q1767" i="1"/>
  <c r="P1767" i="1"/>
  <c r="Q1775" i="1"/>
  <c r="P1775" i="1"/>
  <c r="Q1783" i="1"/>
  <c r="P1783" i="1"/>
  <c r="Q1793" i="1"/>
  <c r="P1793" i="1"/>
  <c r="Q1801" i="1"/>
  <c r="P1801" i="1"/>
  <c r="Q1809" i="1"/>
  <c r="P1809" i="1"/>
  <c r="Q1817" i="1"/>
  <c r="P1817" i="1"/>
  <c r="Q1825" i="1"/>
  <c r="P1825" i="1"/>
  <c r="Q1834" i="1"/>
  <c r="P1834" i="1"/>
  <c r="Q1842" i="1"/>
  <c r="P1842" i="1"/>
  <c r="Q1850" i="1"/>
  <c r="P1850" i="1"/>
  <c r="Q1858" i="1"/>
  <c r="P1858" i="1"/>
  <c r="Q1867" i="1"/>
  <c r="P1867" i="1"/>
  <c r="Q1877" i="1"/>
  <c r="P1877" i="1"/>
  <c r="Q1885" i="1"/>
  <c r="P1885" i="1"/>
  <c r="Q1893" i="1"/>
  <c r="P1893" i="1"/>
  <c r="Q1901" i="1"/>
  <c r="P1901" i="1"/>
  <c r="Q1911" i="1"/>
  <c r="P1911" i="1"/>
  <c r="Q1920" i="1"/>
  <c r="P1920" i="1"/>
  <c r="Q1929" i="1"/>
  <c r="P1929" i="1"/>
  <c r="Q1937" i="1"/>
  <c r="P1937" i="1"/>
  <c r="Q1945" i="1"/>
  <c r="P1945" i="1"/>
  <c r="Q1954" i="1"/>
  <c r="P1954" i="1"/>
  <c r="Q1963" i="1"/>
  <c r="P1963" i="1"/>
  <c r="Q1972" i="1"/>
  <c r="P1972" i="1"/>
  <c r="Q1981" i="1"/>
  <c r="P1981" i="1"/>
  <c r="Q1990" i="1"/>
  <c r="P1990" i="1"/>
  <c r="Q1998" i="1"/>
  <c r="P1998" i="1"/>
  <c r="Q2007" i="1"/>
  <c r="P2007" i="1"/>
  <c r="Q2015" i="1"/>
  <c r="P2015" i="1"/>
  <c r="Q2024" i="1"/>
  <c r="P2024" i="1"/>
  <c r="Q2032" i="1"/>
  <c r="P2032" i="1"/>
  <c r="Q2040" i="1"/>
  <c r="P2040" i="1"/>
  <c r="Q2053" i="1"/>
  <c r="P2053" i="1"/>
  <c r="Q2061" i="1"/>
  <c r="P2061" i="1"/>
  <c r="Q2069" i="1"/>
  <c r="P2069" i="1"/>
  <c r="Q2077" i="1"/>
  <c r="P2077" i="1"/>
  <c r="Q2085" i="1"/>
  <c r="P2085" i="1"/>
  <c r="Q2093" i="1"/>
  <c r="P2093" i="1"/>
  <c r="Q2101" i="1"/>
  <c r="P2101" i="1"/>
  <c r="Q2109" i="1"/>
  <c r="P2109" i="1"/>
  <c r="Q2123" i="1"/>
  <c r="P2123" i="1"/>
  <c r="Q2131" i="1"/>
  <c r="P2131" i="1"/>
  <c r="Q2139" i="1"/>
  <c r="P2139" i="1"/>
  <c r="Q2156" i="1"/>
  <c r="P2156" i="1"/>
  <c r="Q2164" i="1"/>
  <c r="P2164" i="1"/>
  <c r="Q2172" i="1"/>
  <c r="P2172" i="1"/>
  <c r="Q2180" i="1"/>
  <c r="P2180" i="1"/>
  <c r="Q2188" i="1"/>
  <c r="P2188" i="1"/>
  <c r="Q2196" i="1"/>
  <c r="P2196" i="1"/>
  <c r="Q2204" i="1"/>
  <c r="P2204" i="1"/>
  <c r="Q2212" i="1"/>
  <c r="P2212" i="1"/>
  <c r="Q2220" i="1"/>
  <c r="P2220" i="1"/>
  <c r="Q2228" i="1"/>
  <c r="P2228" i="1"/>
  <c r="Q661" i="1"/>
  <c r="P661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73" i="1"/>
  <c r="Q479" i="1"/>
  <c r="P479" i="1"/>
  <c r="P481" i="1"/>
  <c r="Q487" i="1"/>
  <c r="P487" i="1"/>
  <c r="P489" i="1"/>
  <c r="Q495" i="1"/>
  <c r="P495" i="1"/>
  <c r="P497" i="1"/>
  <c r="Q503" i="1"/>
  <c r="P503" i="1"/>
  <c r="P505" i="1"/>
  <c r="Q511" i="1"/>
  <c r="P511" i="1"/>
  <c r="P513" i="1"/>
  <c r="Q519" i="1"/>
  <c r="P519" i="1"/>
  <c r="P521" i="1"/>
  <c r="Q527" i="1"/>
  <c r="P527" i="1"/>
  <c r="P529" i="1"/>
  <c r="Q536" i="1"/>
  <c r="P536" i="1"/>
  <c r="P538" i="1"/>
  <c r="Q544" i="1"/>
  <c r="P544" i="1"/>
  <c r="P547" i="1"/>
  <c r="Q553" i="1"/>
  <c r="P553" i="1"/>
  <c r="P555" i="1"/>
  <c r="Q562" i="1"/>
  <c r="P562" i="1"/>
  <c r="P564" i="1"/>
  <c r="Q570" i="1"/>
  <c r="P570" i="1"/>
  <c r="P572" i="1"/>
  <c r="Q580" i="1"/>
  <c r="P580" i="1"/>
  <c r="P582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5" i="1"/>
  <c r="P645" i="1"/>
  <c r="P647" i="1"/>
  <c r="Q656" i="1"/>
  <c r="P656" i="1"/>
  <c r="P658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3" i="1"/>
  <c r="P843" i="1"/>
  <c r="P845" i="1"/>
  <c r="Q852" i="1"/>
  <c r="P852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7" i="1"/>
  <c r="P917" i="1"/>
  <c r="P919" i="1"/>
  <c r="Q928" i="1"/>
  <c r="P928" i="1"/>
  <c r="P930" i="1"/>
  <c r="Q936" i="1"/>
  <c r="P936" i="1"/>
  <c r="P938" i="1"/>
  <c r="Q947" i="1"/>
  <c r="P947" i="1"/>
  <c r="P945" i="1"/>
  <c r="Q954" i="1"/>
  <c r="P954" i="1"/>
  <c r="P956" i="1"/>
  <c r="Q963" i="1"/>
  <c r="P963" i="1"/>
  <c r="P965" i="1"/>
  <c r="Q972" i="1"/>
  <c r="P972" i="1"/>
  <c r="P974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2" i="1"/>
  <c r="P1012" i="1"/>
  <c r="P1014" i="1"/>
  <c r="Q1020" i="1"/>
  <c r="P1020" i="1"/>
  <c r="P1022" i="1"/>
  <c r="Q1030" i="1"/>
  <c r="P1030" i="1"/>
  <c r="P1032" i="1"/>
  <c r="Q1038" i="1"/>
  <c r="P1038" i="1"/>
  <c r="P1040" i="1"/>
  <c r="Q1052" i="1"/>
  <c r="P1052" i="1"/>
  <c r="P1054" i="1"/>
  <c r="Q1060" i="1"/>
  <c r="P1060" i="1"/>
  <c r="P1062" i="1"/>
  <c r="Q1068" i="1"/>
  <c r="P1068" i="1"/>
  <c r="P1070" i="1"/>
  <c r="Q1076" i="1"/>
  <c r="P1076" i="1"/>
  <c r="P1079" i="1"/>
  <c r="Q1087" i="1"/>
  <c r="P1087" i="1"/>
  <c r="P1089" i="1"/>
  <c r="Q1095" i="1"/>
  <c r="P1095" i="1"/>
  <c r="P1097" i="1"/>
  <c r="Q1103" i="1"/>
  <c r="P1103" i="1"/>
  <c r="P1105" i="1"/>
  <c r="Q1112" i="1"/>
  <c r="P1112" i="1"/>
  <c r="P1114" i="1"/>
  <c r="Q1120" i="1"/>
  <c r="P1120" i="1"/>
  <c r="P1122" i="1"/>
  <c r="Q1128" i="1"/>
  <c r="P1128" i="1"/>
  <c r="P1131" i="1"/>
  <c r="Q1137" i="1"/>
  <c r="P1137" i="1"/>
  <c r="P1139" i="1"/>
  <c r="Q1146" i="1"/>
  <c r="P1146" i="1"/>
  <c r="P1148" i="1"/>
  <c r="Q1154" i="1"/>
  <c r="P1154" i="1"/>
  <c r="P1156" i="1"/>
  <c r="Q1162" i="1"/>
  <c r="P1162" i="1"/>
  <c r="P1164" i="1"/>
  <c r="Q1170" i="1"/>
  <c r="P1170" i="1"/>
  <c r="P1172" i="1"/>
  <c r="Q1179" i="1"/>
  <c r="P1179" i="1"/>
  <c r="P1181" i="1"/>
  <c r="Q1187" i="1"/>
  <c r="P1187" i="1"/>
  <c r="P1189" i="1"/>
  <c r="Q1195" i="1"/>
  <c r="P1195" i="1"/>
  <c r="P1197" i="1"/>
  <c r="Q1203" i="1"/>
  <c r="P1203" i="1"/>
  <c r="P1205" i="1"/>
  <c r="Q1211" i="1"/>
  <c r="P1211" i="1"/>
  <c r="P1213" i="1"/>
  <c r="Q1219" i="1"/>
  <c r="P1219" i="1"/>
  <c r="P1221" i="1"/>
  <c r="Q1227" i="1"/>
  <c r="P1227" i="1"/>
  <c r="P1229" i="1"/>
  <c r="Q1235" i="1"/>
  <c r="P1235" i="1"/>
  <c r="P1238" i="1"/>
  <c r="Q1244" i="1"/>
  <c r="P1244" i="1"/>
  <c r="P1246" i="1"/>
  <c r="Q1252" i="1"/>
  <c r="P1252" i="1"/>
  <c r="P1254" i="1"/>
  <c r="Q1260" i="1"/>
  <c r="P1260" i="1"/>
  <c r="P1262" i="1"/>
  <c r="Q1268" i="1"/>
  <c r="P1268" i="1"/>
  <c r="P1270" i="1"/>
  <c r="Q1276" i="1"/>
  <c r="P1276" i="1"/>
  <c r="P1278" i="1"/>
  <c r="Q1284" i="1"/>
  <c r="P1284" i="1"/>
  <c r="P1286" i="1"/>
  <c r="Q1292" i="1"/>
  <c r="P1292" i="1"/>
  <c r="P1294" i="1"/>
  <c r="Q1300" i="1"/>
  <c r="P1300" i="1"/>
  <c r="P1302" i="1"/>
  <c r="Q1308" i="1"/>
  <c r="P1308" i="1"/>
  <c r="P1310" i="1"/>
  <c r="Q1316" i="1"/>
  <c r="P1316" i="1"/>
  <c r="P1318" i="1"/>
  <c r="Q1324" i="1"/>
  <c r="P1324" i="1"/>
  <c r="P1326" i="1"/>
  <c r="Q1332" i="1"/>
  <c r="P1332" i="1"/>
  <c r="P1334" i="1"/>
  <c r="Q1340" i="1"/>
  <c r="P1340" i="1"/>
  <c r="P1342" i="1"/>
  <c r="Q1348" i="1"/>
  <c r="P1348" i="1"/>
  <c r="P1350" i="1"/>
  <c r="Q1356" i="1"/>
  <c r="P1356" i="1"/>
  <c r="P1358" i="1"/>
  <c r="Q1365" i="1"/>
  <c r="P1365" i="1"/>
  <c r="P1367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78" i="1"/>
  <c r="P1386" i="1"/>
  <c r="P1394" i="1"/>
  <c r="P1402" i="1"/>
  <c r="P1410" i="1"/>
  <c r="P1418" i="1"/>
  <c r="P1426" i="1"/>
  <c r="P1434" i="1"/>
  <c r="P1442" i="1"/>
  <c r="P1450" i="1"/>
  <c r="P1461" i="1"/>
  <c r="P1470" i="1"/>
  <c r="P1478" i="1"/>
  <c r="P1486" i="1"/>
  <c r="P1494" i="1"/>
  <c r="P1503" i="1"/>
  <c r="P1511" i="1"/>
  <c r="P1519" i="1"/>
  <c r="P1527" i="1"/>
  <c r="P1535" i="1"/>
  <c r="P1543" i="1"/>
  <c r="P1551" i="1"/>
  <c r="P1559" i="1"/>
  <c r="P1567" i="1"/>
  <c r="P1575" i="1"/>
  <c r="P1583" i="1"/>
  <c r="P1591" i="1"/>
  <c r="P1603" i="1"/>
  <c r="P1612" i="1"/>
  <c r="P1622" i="1"/>
  <c r="P1630" i="1"/>
  <c r="P1643" i="1"/>
  <c r="P1652" i="1"/>
  <c r="P1661" i="1"/>
  <c r="P1669" i="1"/>
  <c r="P1677" i="1"/>
  <c r="P1685" i="1"/>
  <c r="P1693" i="1"/>
  <c r="P1702" i="1"/>
  <c r="P1713" i="1"/>
  <c r="P1730" i="1"/>
  <c r="P1738" i="1"/>
  <c r="P1746" i="1"/>
  <c r="P1754" i="1"/>
  <c r="P1762" i="1"/>
  <c r="P1770" i="1"/>
  <c r="P1778" i="1"/>
  <c r="P1786" i="1"/>
  <c r="Q1791" i="1"/>
  <c r="P1791" i="1"/>
  <c r="Q1796" i="1"/>
  <c r="P1796" i="1"/>
  <c r="Q1800" i="1"/>
  <c r="P1800" i="1"/>
  <c r="Q1804" i="1"/>
  <c r="P1804" i="1"/>
  <c r="Q1808" i="1"/>
  <c r="P1808" i="1"/>
  <c r="Q1812" i="1"/>
  <c r="P1812" i="1"/>
  <c r="Q1816" i="1"/>
  <c r="P1816" i="1"/>
  <c r="Q1820" i="1"/>
  <c r="P1820" i="1"/>
  <c r="Q1824" i="1"/>
  <c r="P1824" i="1"/>
  <c r="Q1828" i="1"/>
  <c r="P1828" i="1"/>
  <c r="Q1833" i="1"/>
  <c r="P1833" i="1"/>
  <c r="Q1837" i="1"/>
  <c r="P1837" i="1"/>
  <c r="Q1841" i="1"/>
  <c r="P1841" i="1"/>
  <c r="Q1845" i="1"/>
  <c r="P1845" i="1"/>
  <c r="Q1849" i="1"/>
  <c r="P1849" i="1"/>
  <c r="Q1853" i="1"/>
  <c r="P1853" i="1"/>
  <c r="Q1857" i="1"/>
  <c r="P1857" i="1"/>
  <c r="Q1862" i="1"/>
  <c r="P1862" i="1"/>
  <c r="Q1866" i="1"/>
  <c r="P1866" i="1"/>
  <c r="Q1870" i="1"/>
  <c r="P1870" i="1"/>
  <c r="Q1876" i="1"/>
  <c r="P1876" i="1"/>
  <c r="Q1880" i="1"/>
  <c r="P1880" i="1"/>
  <c r="Q1884" i="1"/>
  <c r="P1884" i="1"/>
  <c r="Q1888" i="1"/>
  <c r="P1888" i="1"/>
  <c r="Q1892" i="1"/>
  <c r="P1892" i="1"/>
  <c r="Q1896" i="1"/>
  <c r="P1896" i="1"/>
  <c r="Q1900" i="1"/>
  <c r="P1900" i="1"/>
  <c r="Q1906" i="1"/>
  <c r="P1906" i="1"/>
  <c r="Q1910" i="1"/>
  <c r="P1910" i="1"/>
  <c r="Q1914" i="1"/>
  <c r="P1914" i="1"/>
  <c r="Q1919" i="1"/>
  <c r="P1919" i="1"/>
  <c r="Q1924" i="1"/>
  <c r="P1924" i="1"/>
  <c r="Q1928" i="1"/>
  <c r="P1928" i="1"/>
  <c r="Q1932" i="1"/>
  <c r="P1932" i="1"/>
  <c r="Q1936" i="1"/>
  <c r="P1936" i="1"/>
  <c r="Q1940" i="1"/>
  <c r="P1940" i="1"/>
  <c r="Q1944" i="1"/>
  <c r="P1944" i="1"/>
  <c r="Q1949" i="1"/>
  <c r="P1949" i="1"/>
  <c r="Q1953" i="1"/>
  <c r="P1953" i="1"/>
  <c r="Q1957" i="1"/>
  <c r="P1957" i="1"/>
  <c r="Q1962" i="1"/>
  <c r="P1962" i="1"/>
  <c r="Q1967" i="1"/>
  <c r="P1967" i="1"/>
  <c r="Q1971" i="1"/>
  <c r="P1971" i="1"/>
  <c r="Q1976" i="1"/>
  <c r="P1976" i="1"/>
  <c r="Q1980" i="1"/>
  <c r="P1980" i="1"/>
  <c r="Q1985" i="1"/>
  <c r="P1985" i="1"/>
  <c r="Q1989" i="1"/>
  <c r="P1989" i="1"/>
  <c r="Q1993" i="1"/>
  <c r="P1993" i="1"/>
  <c r="Q1997" i="1"/>
  <c r="P1997" i="1"/>
  <c r="Q2002" i="1"/>
  <c r="P2002" i="1"/>
  <c r="Q2006" i="1"/>
  <c r="P2006" i="1"/>
  <c r="Q2010" i="1"/>
  <c r="P2010" i="1"/>
  <c r="Q2014" i="1"/>
  <c r="P2014" i="1"/>
  <c r="Q2018" i="1"/>
  <c r="P2018" i="1"/>
  <c r="Q2023" i="1"/>
  <c r="P2023" i="1"/>
  <c r="Q2027" i="1"/>
  <c r="P2027" i="1"/>
  <c r="Q2031" i="1"/>
  <c r="P2031" i="1"/>
  <c r="Q2035" i="1"/>
  <c r="P2035" i="1"/>
  <c r="Q2039" i="1"/>
  <c r="P2039" i="1"/>
  <c r="Q2043" i="1"/>
  <c r="P2043" i="1"/>
  <c r="Q2052" i="1"/>
  <c r="P2052" i="1"/>
  <c r="Q2056" i="1"/>
  <c r="P2056" i="1"/>
  <c r="Q2060" i="1"/>
  <c r="P2060" i="1"/>
  <c r="Q2064" i="1"/>
  <c r="P2064" i="1"/>
  <c r="Q2068" i="1"/>
  <c r="P2068" i="1"/>
  <c r="Q2072" i="1"/>
  <c r="P2072" i="1"/>
  <c r="Q2076" i="1"/>
  <c r="P2076" i="1"/>
  <c r="Q2080" i="1"/>
  <c r="P2080" i="1"/>
  <c r="Q2084" i="1"/>
  <c r="P2084" i="1"/>
  <c r="Q2088" i="1"/>
  <c r="P2088" i="1"/>
  <c r="Q2092" i="1"/>
  <c r="P2092" i="1"/>
  <c r="Q2096" i="1"/>
  <c r="P2096" i="1"/>
  <c r="Q2100" i="1"/>
  <c r="P2100" i="1"/>
  <c r="Q2104" i="1"/>
  <c r="P2104" i="1"/>
  <c r="Q2108" i="1"/>
  <c r="P2108" i="1"/>
  <c r="Q2112" i="1"/>
  <c r="P2112" i="1"/>
  <c r="Q2122" i="1"/>
  <c r="P2122" i="1"/>
  <c r="Q2126" i="1"/>
  <c r="P2126" i="1"/>
  <c r="Q2130" i="1"/>
  <c r="P2130" i="1"/>
  <c r="Q2134" i="1"/>
  <c r="P2134" i="1"/>
  <c r="Q2138" i="1"/>
  <c r="P2138" i="1"/>
  <c r="Q2150" i="1"/>
  <c r="P2150" i="1"/>
  <c r="Q2155" i="1"/>
  <c r="P2155" i="1"/>
  <c r="Q2159" i="1"/>
  <c r="P2159" i="1"/>
  <c r="Q2163" i="1"/>
  <c r="P2163" i="1"/>
  <c r="Q2167" i="1"/>
  <c r="P2167" i="1"/>
  <c r="Q2171" i="1"/>
  <c r="P2171" i="1"/>
  <c r="Q2175" i="1"/>
  <c r="P2175" i="1"/>
  <c r="Q2179" i="1"/>
  <c r="P2179" i="1"/>
  <c r="Q2183" i="1"/>
  <c r="P2183" i="1"/>
  <c r="Q2187" i="1"/>
  <c r="P2187" i="1"/>
  <c r="Q2191" i="1"/>
  <c r="P2191" i="1"/>
  <c r="Q2195" i="1"/>
  <c r="P2195" i="1"/>
  <c r="Q2199" i="1"/>
  <c r="P2199" i="1"/>
  <c r="Q2203" i="1"/>
  <c r="P2203" i="1"/>
  <c r="Q2207" i="1"/>
  <c r="P2207" i="1"/>
  <c r="Q2211" i="1"/>
  <c r="P2211" i="1"/>
  <c r="Q2215" i="1"/>
  <c r="P2215" i="1"/>
  <c r="Q2219" i="1"/>
  <c r="P2219" i="1"/>
  <c r="Q2223" i="1"/>
  <c r="P2223" i="1"/>
  <c r="Q2227" i="1"/>
  <c r="P2227" i="1"/>
  <c r="Q1028" i="1"/>
  <c r="P1028" i="1"/>
  <c r="Q1618" i="1"/>
  <c r="P1618" i="1"/>
  <c r="Q653" i="1"/>
  <c r="P653" i="1"/>
  <c r="P1897" i="1"/>
  <c r="P1907" i="1"/>
  <c r="P1941" i="1"/>
  <c r="P1950" i="1"/>
  <c r="P1958" i="1"/>
  <c r="P1968" i="1"/>
  <c r="P1977" i="1"/>
  <c r="P1986" i="1"/>
  <c r="P1994" i="1"/>
  <c r="P2003" i="1"/>
  <c r="P2011" i="1"/>
  <c r="P2019" i="1"/>
  <c r="P2028" i="1"/>
  <c r="P2036" i="1"/>
  <c r="P2160" i="1"/>
  <c r="P2168" i="1"/>
  <c r="P2176" i="1"/>
  <c r="P2184" i="1"/>
  <c r="P2192" i="1"/>
  <c r="P2200" i="1"/>
  <c r="P220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6" i="1"/>
  <c r="P450" i="1"/>
  <c r="Q454" i="1"/>
  <c r="Q456" i="1"/>
  <c r="P456" i="1"/>
  <c r="Q458" i="1"/>
  <c r="P462" i="1"/>
  <c r="P466" i="1"/>
  <c r="P468" i="1"/>
  <c r="Q470" i="1"/>
  <c r="Q472" i="1"/>
  <c r="P472" i="1"/>
  <c r="Q474" i="1"/>
  <c r="P478" i="1"/>
  <c r="P482" i="1"/>
  <c r="Q486" i="1"/>
  <c r="Q488" i="1"/>
  <c r="P488" i="1"/>
  <c r="Q490" i="1"/>
  <c r="P494" i="1"/>
  <c r="P498" i="1"/>
  <c r="P500" i="1"/>
  <c r="Q502" i="1"/>
  <c r="Q504" i="1"/>
  <c r="P504" i="1"/>
  <c r="Q506" i="1"/>
  <c r="P510" i="1"/>
  <c r="P514" i="1"/>
  <c r="Q518" i="1"/>
  <c r="Q520" i="1"/>
  <c r="P520" i="1"/>
  <c r="Q522" i="1"/>
  <c r="P526" i="1"/>
  <c r="P531" i="1"/>
  <c r="P533" i="1"/>
  <c r="Q535" i="1"/>
  <c r="Q537" i="1"/>
  <c r="P537" i="1"/>
  <c r="Q539" i="1"/>
  <c r="P543" i="1"/>
  <c r="P548" i="1"/>
  <c r="Q552" i="1"/>
  <c r="P556" i="1"/>
  <c r="P559" i="1"/>
  <c r="Q561" i="1"/>
  <c r="P565" i="1"/>
  <c r="Q569" i="1"/>
  <c r="P574" i="1"/>
  <c r="P575" i="1"/>
  <c r="Q579" i="1"/>
  <c r="P584" i="1"/>
  <c r="Q588" i="1"/>
  <c r="P592" i="1"/>
  <c r="P594" i="1"/>
  <c r="Q596" i="1"/>
  <c r="P600" i="1"/>
  <c r="Q604" i="1"/>
  <c r="P608" i="1"/>
  <c r="P610" i="1"/>
  <c r="Q612" i="1"/>
  <c r="P616" i="1"/>
  <c r="Q620" i="1"/>
  <c r="P624" i="1"/>
  <c r="P626" i="1"/>
  <c r="Q628" i="1"/>
  <c r="P632" i="1"/>
  <c r="Q636" i="1"/>
  <c r="P640" i="1"/>
  <c r="P642" i="1"/>
  <c r="Q644" i="1"/>
  <c r="P648" i="1"/>
  <c r="Q652" i="1"/>
  <c r="P659" i="1"/>
  <c r="P663" i="1"/>
  <c r="Q666" i="1"/>
  <c r="P670" i="1"/>
  <c r="Q674" i="1"/>
  <c r="P678" i="1"/>
  <c r="P680" i="1"/>
  <c r="Q682" i="1"/>
  <c r="P686" i="1"/>
  <c r="Q690" i="1"/>
  <c r="P694" i="1"/>
  <c r="P696" i="1"/>
  <c r="Q698" i="1"/>
  <c r="P702" i="1"/>
  <c r="Q706" i="1"/>
  <c r="P710" i="1"/>
  <c r="P712" i="1"/>
  <c r="Q714" i="1"/>
  <c r="P718" i="1"/>
  <c r="Q722" i="1"/>
  <c r="P726" i="1"/>
  <c r="P728" i="1"/>
  <c r="Q730" i="1"/>
  <c r="P734" i="1"/>
  <c r="Q738" i="1"/>
  <c r="P742" i="1"/>
  <c r="P744" i="1"/>
  <c r="Q746" i="1"/>
  <c r="P750" i="1"/>
  <c r="Q754" i="1"/>
  <c r="P758" i="1"/>
  <c r="P760" i="1"/>
  <c r="Q762" i="1"/>
  <c r="P766" i="1"/>
  <c r="Q770" i="1"/>
  <c r="P774" i="1"/>
  <c r="P776" i="1"/>
  <c r="Q778" i="1"/>
  <c r="P782" i="1"/>
  <c r="Q786" i="1"/>
  <c r="P790" i="1"/>
  <c r="P792" i="1"/>
  <c r="Q794" i="1"/>
  <c r="P798" i="1"/>
  <c r="Q802" i="1"/>
  <c r="P806" i="1"/>
  <c r="P808" i="1"/>
  <c r="Q810" i="1"/>
  <c r="P814" i="1"/>
  <c r="Q818" i="1"/>
  <c r="P822" i="1"/>
  <c r="P824" i="1"/>
  <c r="Q826" i="1"/>
  <c r="P830" i="1"/>
  <c r="Q834" i="1"/>
  <c r="P838" i="1"/>
  <c r="P840" i="1"/>
  <c r="Q842" i="1"/>
  <c r="P846" i="1"/>
  <c r="Q851" i="1"/>
  <c r="P856" i="1"/>
  <c r="P858" i="1"/>
  <c r="Q860" i="1"/>
  <c r="P864" i="1"/>
  <c r="Q868" i="1"/>
  <c r="P872" i="1"/>
  <c r="P874" i="1"/>
  <c r="Q876" i="1"/>
  <c r="P880" i="1"/>
  <c r="Q884" i="1"/>
  <c r="P888" i="1"/>
  <c r="P890" i="1"/>
  <c r="Q892" i="1"/>
  <c r="P896" i="1"/>
  <c r="Q900" i="1"/>
  <c r="P904" i="1"/>
  <c r="P906" i="1"/>
  <c r="Q908" i="1"/>
  <c r="P912" i="1"/>
  <c r="Q916" i="1"/>
  <c r="P920" i="1"/>
  <c r="P923" i="1"/>
  <c r="Q927" i="1"/>
  <c r="P931" i="1"/>
  <c r="Q935" i="1"/>
  <c r="P939" i="1"/>
  <c r="P941" i="1"/>
  <c r="Q944" i="1"/>
  <c r="P946" i="1"/>
  <c r="Q953" i="1"/>
  <c r="P958" i="1"/>
  <c r="P960" i="1"/>
  <c r="Q962" i="1"/>
  <c r="P966" i="1"/>
  <c r="Q971" i="1"/>
  <c r="P975" i="1"/>
  <c r="P977" i="1"/>
  <c r="Q979" i="1"/>
  <c r="P983" i="1"/>
  <c r="Q987" i="1"/>
  <c r="P991" i="1"/>
  <c r="P993" i="1"/>
  <c r="Q995" i="1"/>
  <c r="P999" i="1"/>
  <c r="Q1003" i="1"/>
  <c r="P1007" i="1"/>
  <c r="P1009" i="1"/>
  <c r="Q1011" i="1"/>
  <c r="P1015" i="1"/>
  <c r="Q1019" i="1"/>
  <c r="P1023" i="1"/>
  <c r="P1025" i="1"/>
  <c r="Q1027" i="1"/>
  <c r="P1033" i="1"/>
  <c r="Q1037" i="1"/>
  <c r="P1041" i="1"/>
  <c r="P1044" i="1"/>
  <c r="Q1047" i="1"/>
  <c r="P1051" i="1"/>
  <c r="Q1055" i="1"/>
  <c r="P1059" i="1"/>
  <c r="P1061" i="1"/>
  <c r="Q1063" i="1"/>
  <c r="P1067" i="1"/>
  <c r="Q1071" i="1"/>
  <c r="P1075" i="1"/>
  <c r="Q1080" i="1"/>
  <c r="P1085" i="1"/>
  <c r="Q1090" i="1"/>
  <c r="P1094" i="1"/>
  <c r="P1096" i="1"/>
  <c r="Q1098" i="1"/>
  <c r="P1102" i="1"/>
  <c r="Q1106" i="1"/>
  <c r="P1111" i="1"/>
  <c r="P1113" i="1"/>
  <c r="Q1115" i="1"/>
  <c r="P1119" i="1"/>
  <c r="Q1123" i="1"/>
  <c r="P1127" i="1"/>
  <c r="P1129" i="1"/>
  <c r="Q1132" i="1"/>
  <c r="P1136" i="1"/>
  <c r="Q1140" i="1"/>
  <c r="P1145" i="1"/>
  <c r="P1147" i="1"/>
  <c r="Q1149" i="1"/>
  <c r="P1153" i="1"/>
  <c r="Q1157" i="1"/>
  <c r="P1161" i="1"/>
  <c r="P1163" i="1"/>
  <c r="Q1165" i="1"/>
  <c r="P1169" i="1"/>
  <c r="Q1173" i="1"/>
  <c r="P1178" i="1"/>
  <c r="P1180" i="1"/>
  <c r="Q1182" i="1"/>
  <c r="P1186" i="1"/>
  <c r="Q1190" i="1"/>
  <c r="P1194" i="1"/>
  <c r="P1196" i="1"/>
  <c r="Q1198" i="1"/>
  <c r="P1202" i="1"/>
  <c r="Q1206" i="1"/>
  <c r="P1210" i="1"/>
  <c r="P1212" i="1"/>
  <c r="Q1214" i="1"/>
  <c r="P1218" i="1"/>
  <c r="Q1222" i="1"/>
  <c r="P1226" i="1"/>
  <c r="P1228" i="1"/>
  <c r="Q1230" i="1"/>
  <c r="P1234" i="1"/>
  <c r="Q1239" i="1"/>
  <c r="P1243" i="1"/>
  <c r="P1245" i="1"/>
  <c r="Q1247" i="1"/>
  <c r="P1251" i="1"/>
  <c r="Q1255" i="1"/>
  <c r="P1259" i="1"/>
  <c r="P1261" i="1"/>
  <c r="Q1263" i="1"/>
  <c r="P1267" i="1"/>
  <c r="Q1271" i="1"/>
  <c r="P1275" i="1"/>
  <c r="P1277" i="1"/>
  <c r="Q1279" i="1"/>
  <c r="P1283" i="1"/>
  <c r="Q1287" i="1"/>
  <c r="P1291" i="1"/>
  <c r="P1293" i="1"/>
  <c r="Q1295" i="1"/>
  <c r="P1299" i="1"/>
  <c r="Q1303" i="1"/>
  <c r="P1307" i="1"/>
  <c r="P1309" i="1"/>
  <c r="Q1311" i="1"/>
  <c r="P1315" i="1"/>
  <c r="Q1319" i="1"/>
  <c r="P1323" i="1"/>
  <c r="P1325" i="1"/>
  <c r="Q1327" i="1"/>
  <c r="P1331" i="1"/>
  <c r="Q1335" i="1"/>
  <c r="P1339" i="1"/>
  <c r="P1341" i="1"/>
  <c r="Q1343" i="1"/>
  <c r="P1347" i="1"/>
  <c r="Q1351" i="1"/>
  <c r="P1355" i="1"/>
  <c r="P1357" i="1"/>
  <c r="Q1359" i="1"/>
  <c r="P1363" i="1"/>
  <c r="P1368" i="1"/>
  <c r="P1370" i="1"/>
  <c r="P1373" i="1"/>
  <c r="P1377" i="1"/>
  <c r="P1379" i="1"/>
  <c r="P1381" i="1"/>
  <c r="P1385" i="1"/>
  <c r="P1387" i="1"/>
  <c r="P1389" i="1"/>
  <c r="P1393" i="1"/>
  <c r="P1395" i="1"/>
  <c r="P1397" i="1"/>
  <c r="P1401" i="1"/>
  <c r="P1403" i="1"/>
  <c r="P1405" i="1"/>
  <c r="P1409" i="1"/>
  <c r="P1411" i="1"/>
  <c r="P1413" i="1"/>
  <c r="P1417" i="1"/>
  <c r="P1419" i="1"/>
  <c r="P1421" i="1"/>
  <c r="P1425" i="1"/>
  <c r="P1427" i="1"/>
  <c r="P1429" i="1"/>
  <c r="P1433" i="1"/>
  <c r="P1435" i="1"/>
  <c r="P1437" i="1"/>
  <c r="P1441" i="1"/>
  <c r="P1443" i="1"/>
  <c r="P1445" i="1"/>
  <c r="P1449" i="1"/>
  <c r="P1451" i="1"/>
  <c r="P1453" i="1"/>
  <c r="P1460" i="1"/>
  <c r="P1463" i="1"/>
  <c r="P1465" i="1"/>
  <c r="P1469" i="1"/>
  <c r="P1471" i="1"/>
  <c r="P1473" i="1"/>
  <c r="P1477" i="1"/>
  <c r="P1479" i="1"/>
  <c r="P1481" i="1"/>
  <c r="P1485" i="1"/>
  <c r="P1487" i="1"/>
  <c r="P1489" i="1"/>
  <c r="P1493" i="1"/>
  <c r="P1495" i="1"/>
  <c r="P1498" i="1"/>
  <c r="P1502" i="1"/>
  <c r="P1504" i="1"/>
  <c r="P1506" i="1"/>
  <c r="P1510" i="1"/>
  <c r="P1512" i="1"/>
  <c r="P1514" i="1"/>
  <c r="P1518" i="1"/>
  <c r="P1520" i="1"/>
  <c r="P1522" i="1"/>
  <c r="P1526" i="1"/>
  <c r="P1528" i="1"/>
  <c r="P1530" i="1"/>
  <c r="P1534" i="1"/>
  <c r="P1536" i="1"/>
  <c r="P1538" i="1"/>
  <c r="P1542" i="1"/>
  <c r="P1544" i="1"/>
  <c r="P1546" i="1"/>
  <c r="P1550" i="1"/>
  <c r="P1552" i="1"/>
  <c r="P1554" i="1"/>
  <c r="P1558" i="1"/>
  <c r="P1560" i="1"/>
  <c r="P1562" i="1"/>
  <c r="P1566" i="1"/>
  <c r="P1569" i="1"/>
  <c r="P1570" i="1"/>
  <c r="P1574" i="1"/>
  <c r="P1576" i="1"/>
  <c r="P1578" i="1"/>
  <c r="P1582" i="1"/>
  <c r="P1584" i="1"/>
  <c r="P1586" i="1"/>
  <c r="P1590" i="1"/>
  <c r="P1595" i="1"/>
  <c r="P1597" i="1"/>
  <c r="P1602" i="1"/>
  <c r="P1605" i="1"/>
  <c r="P1607" i="1"/>
  <c r="P1611" i="1"/>
  <c r="P1613" i="1"/>
  <c r="P1615" i="1"/>
  <c r="P1621" i="1"/>
  <c r="P1623" i="1"/>
  <c r="P1625" i="1"/>
  <c r="P1629" i="1"/>
  <c r="P1631" i="1"/>
  <c r="P1635" i="1"/>
  <c r="P1642" i="1"/>
  <c r="P1645" i="1"/>
  <c r="P1647" i="1"/>
  <c r="P1651" i="1"/>
  <c r="P1653" i="1"/>
  <c r="P1656" i="1"/>
  <c r="P1660" i="1"/>
  <c r="P1662" i="1"/>
  <c r="P1664" i="1"/>
  <c r="P1668" i="1"/>
  <c r="P1670" i="1"/>
  <c r="P1672" i="1"/>
  <c r="P1676" i="1"/>
  <c r="P1678" i="1"/>
  <c r="P1680" i="1"/>
  <c r="P1684" i="1"/>
  <c r="P1686" i="1"/>
  <c r="P1688" i="1"/>
  <c r="P1692" i="1"/>
  <c r="P1694" i="1"/>
  <c r="P1696" i="1"/>
  <c r="P1701" i="1"/>
  <c r="P1703" i="1"/>
  <c r="P1706" i="1"/>
  <c r="P1712" i="1"/>
  <c r="P1714" i="1"/>
  <c r="P1716" i="1"/>
  <c r="P1729" i="1"/>
  <c r="P1731" i="1"/>
  <c r="P1733" i="1"/>
  <c r="P1737" i="1"/>
  <c r="P1739" i="1"/>
  <c r="P1741" i="1"/>
  <c r="P1745" i="1"/>
  <c r="P1747" i="1"/>
  <c r="P1749" i="1"/>
  <c r="P1753" i="1"/>
  <c r="P1755" i="1"/>
  <c r="P1757" i="1"/>
  <c r="P1761" i="1"/>
  <c r="P1763" i="1"/>
  <c r="P1765" i="1"/>
  <c r="P1769" i="1"/>
  <c r="P1771" i="1"/>
  <c r="P1773" i="1"/>
  <c r="P1777" i="1"/>
  <c r="P1779" i="1"/>
  <c r="P1781" i="1"/>
  <c r="P1785" i="1"/>
  <c r="P1787" i="1"/>
  <c r="P1790" i="1"/>
  <c r="P1799" i="1"/>
  <c r="P1803" i="1"/>
  <c r="P1807" i="1"/>
  <c r="P1811" i="1"/>
  <c r="P1815" i="1"/>
  <c r="P1819" i="1"/>
  <c r="P1823" i="1"/>
  <c r="P1827" i="1"/>
  <c r="P1832" i="1"/>
  <c r="P1836" i="1"/>
  <c r="P1840" i="1"/>
  <c r="P1844" i="1"/>
  <c r="P1848" i="1"/>
  <c r="P1852" i="1"/>
  <c r="P1856" i="1"/>
  <c r="P1860" i="1"/>
  <c r="P1865" i="1"/>
  <c r="P1869" i="1"/>
  <c r="P1875" i="1"/>
  <c r="P1879" i="1"/>
  <c r="P1883" i="1"/>
  <c r="P1887" i="1"/>
  <c r="P1891" i="1"/>
  <c r="P1895" i="1"/>
  <c r="P1899" i="1"/>
  <c r="P1905" i="1"/>
  <c r="P1909" i="1"/>
  <c r="P1939" i="1"/>
  <c r="P1943" i="1"/>
  <c r="P1948" i="1"/>
  <c r="P1952" i="1"/>
  <c r="P1956" i="1"/>
  <c r="P1960" i="1"/>
  <c r="P1966" i="1"/>
  <c r="P1970" i="1"/>
  <c r="P1975" i="1"/>
  <c r="P1979" i="1"/>
  <c r="P1984" i="1"/>
  <c r="P1988" i="1"/>
  <c r="P1992" i="1"/>
  <c r="P1996" i="1"/>
  <c r="P2001" i="1"/>
  <c r="P2005" i="1"/>
  <c r="P2009" i="1"/>
  <c r="P2013" i="1"/>
  <c r="P2017" i="1"/>
  <c r="P2022" i="1"/>
  <c r="P2026" i="1"/>
  <c r="P2030" i="1"/>
  <c r="P2034" i="1"/>
  <c r="P2158" i="1"/>
  <c r="P2162" i="1"/>
  <c r="P2166" i="1"/>
  <c r="P2170" i="1"/>
  <c r="P2174" i="1"/>
  <c r="P2178" i="1"/>
  <c r="P2182" i="1"/>
  <c r="P2186" i="1"/>
  <c r="P2190" i="1"/>
  <c r="P2194" i="1"/>
  <c r="P2198" i="1"/>
  <c r="P2202" i="1"/>
  <c r="P2206" i="1"/>
  <c r="P2210" i="1"/>
  <c r="P1376" i="1"/>
  <c r="P1384" i="1"/>
  <c r="P1388" i="1"/>
  <c r="P1392" i="1"/>
  <c r="P1396" i="1"/>
  <c r="P1400" i="1"/>
  <c r="P1404" i="1"/>
  <c r="P1408" i="1"/>
  <c r="P1412" i="1"/>
  <c r="P1416" i="1"/>
  <c r="P1420" i="1"/>
  <c r="P1424" i="1"/>
  <c r="P1428" i="1"/>
  <c r="P1432" i="1"/>
  <c r="P1436" i="1"/>
  <c r="P1440" i="1"/>
  <c r="P1444" i="1"/>
  <c r="P1448" i="1"/>
  <c r="P1452" i="1"/>
  <c r="P1459" i="1"/>
  <c r="P1464" i="1"/>
  <c r="P1468" i="1"/>
  <c r="P1472" i="1"/>
  <c r="P1476" i="1"/>
  <c r="P1480" i="1"/>
  <c r="P1484" i="1"/>
  <c r="P1488" i="1"/>
  <c r="P1492" i="1"/>
  <c r="P1496" i="1"/>
  <c r="P1501" i="1"/>
  <c r="P1505" i="1"/>
  <c r="P1509" i="1"/>
  <c r="P1513" i="1"/>
  <c r="P1517" i="1"/>
  <c r="P1521" i="1"/>
  <c r="P1525" i="1"/>
  <c r="P1529" i="1"/>
  <c r="P1533" i="1"/>
  <c r="P1537" i="1"/>
  <c r="P1541" i="1"/>
  <c r="P1545" i="1"/>
  <c r="P1549" i="1"/>
  <c r="P1553" i="1"/>
  <c r="P1557" i="1"/>
  <c r="P1561" i="1"/>
  <c r="P1565" i="1"/>
  <c r="P1568" i="1"/>
  <c r="P1573" i="1"/>
  <c r="P1577" i="1"/>
  <c r="P1581" i="1"/>
  <c r="P1585" i="1"/>
  <c r="P1589" i="1"/>
  <c r="P1596" i="1"/>
  <c r="P1601" i="1"/>
  <c r="P1606" i="1"/>
  <c r="P1610" i="1"/>
  <c r="P1614" i="1"/>
  <c r="P1620" i="1"/>
  <c r="P1624" i="1"/>
  <c r="P1628" i="1"/>
  <c r="P1632" i="1"/>
  <c r="P1641" i="1"/>
  <c r="P1646" i="1"/>
  <c r="P1650" i="1"/>
  <c r="P1655" i="1"/>
  <c r="P1659" i="1"/>
  <c r="P1663" i="1"/>
  <c r="P1667" i="1"/>
  <c r="P1671" i="1"/>
  <c r="P1675" i="1"/>
  <c r="P1679" i="1"/>
  <c r="P1683" i="1"/>
  <c r="P1687" i="1"/>
  <c r="P1691" i="1"/>
  <c r="P1695" i="1"/>
  <c r="P1699" i="1"/>
  <c r="P1704" i="1"/>
  <c r="P1711" i="1"/>
  <c r="P1715" i="1"/>
  <c r="P1720" i="1"/>
  <c r="P1728" i="1"/>
  <c r="P1732" i="1"/>
  <c r="P1736" i="1"/>
  <c r="P1740" i="1"/>
  <c r="P1744" i="1"/>
  <c r="P1748" i="1"/>
  <c r="P1752" i="1"/>
  <c r="P1756" i="1"/>
  <c r="P1760" i="1"/>
  <c r="P1764" i="1"/>
  <c r="P1768" i="1"/>
  <c r="P1772" i="1"/>
  <c r="P1776" i="1"/>
  <c r="P1780" i="1"/>
  <c r="P1784" i="1"/>
  <c r="P1789" i="1"/>
  <c r="P1794" i="1"/>
  <c r="P1798" i="1"/>
  <c r="P1802" i="1"/>
  <c r="P1806" i="1"/>
  <c r="P1810" i="1"/>
  <c r="P1814" i="1"/>
  <c r="P1818" i="1"/>
  <c r="P1822" i="1"/>
  <c r="P1826" i="1"/>
  <c r="P1830" i="1"/>
  <c r="P1835" i="1"/>
  <c r="P1839" i="1"/>
  <c r="P1843" i="1"/>
  <c r="P1847" i="1"/>
  <c r="P1851" i="1"/>
  <c r="P1855" i="1"/>
  <c r="P1859" i="1"/>
  <c r="P1864" i="1"/>
  <c r="P1868" i="1"/>
  <c r="P1874" i="1"/>
  <c r="P1878" i="1"/>
  <c r="P1882" i="1"/>
  <c r="P1886" i="1"/>
  <c r="P1890" i="1"/>
  <c r="P1894" i="1"/>
  <c r="P1898" i="1"/>
  <c r="P1904" i="1"/>
  <c r="P1908" i="1"/>
  <c r="P1912" i="1"/>
  <c r="P1916" i="1"/>
  <c r="P1926" i="1"/>
  <c r="P1930" i="1"/>
  <c r="P1934" i="1"/>
  <c r="P1938" i="1"/>
  <c r="P1942" i="1"/>
  <c r="P1946" i="1"/>
  <c r="P1951" i="1"/>
  <c r="P1955" i="1"/>
  <c r="P1959" i="1"/>
  <c r="P1965" i="1"/>
  <c r="P1969" i="1"/>
  <c r="P1973" i="1"/>
  <c r="P1978" i="1"/>
  <c r="P1983" i="1"/>
  <c r="P1987" i="1"/>
  <c r="P1991" i="1"/>
  <c r="P1995" i="1"/>
  <c r="P2000" i="1"/>
  <c r="P2004" i="1"/>
  <c r="P2008" i="1"/>
  <c r="P2012" i="1"/>
  <c r="P2016" i="1"/>
  <c r="P2021" i="1"/>
  <c r="P2025" i="1"/>
  <c r="P2029" i="1"/>
  <c r="P2033" i="1"/>
  <c r="P2037" i="1"/>
  <c r="P2041" i="1"/>
  <c r="P2050" i="1"/>
  <c r="P2054" i="1"/>
  <c r="P2058" i="1"/>
  <c r="P2062" i="1"/>
  <c r="P2066" i="1"/>
  <c r="P2070" i="1"/>
  <c r="P2074" i="1"/>
  <c r="P2078" i="1"/>
  <c r="P2082" i="1"/>
  <c r="P2086" i="1"/>
  <c r="P2090" i="1"/>
  <c r="P2094" i="1"/>
  <c r="P2098" i="1"/>
  <c r="P2102" i="1"/>
  <c r="P2106" i="1"/>
  <c r="P2110" i="1"/>
  <c r="P2120" i="1"/>
  <c r="P2124" i="1"/>
  <c r="P2128" i="1"/>
  <c r="P2132" i="1"/>
  <c r="P2136" i="1"/>
  <c r="P2140" i="1"/>
  <c r="P2153" i="1"/>
  <c r="P2157" i="1"/>
  <c r="P2161" i="1"/>
  <c r="P2165" i="1"/>
  <c r="P2169" i="1"/>
  <c r="P2173" i="1"/>
  <c r="P2177" i="1"/>
  <c r="P2181" i="1"/>
  <c r="P2185" i="1"/>
  <c r="P2193" i="1"/>
  <c r="P2197" i="1"/>
  <c r="P2201" i="1"/>
  <c r="P2205" i="1"/>
  <c r="P2209" i="1"/>
  <c r="P2213" i="1"/>
  <c r="P2217" i="1"/>
  <c r="P2221" i="1"/>
  <c r="P2225" i="1"/>
  <c r="P2229" i="1"/>
  <c r="P655" i="1"/>
  <c r="P66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4" i="1"/>
  <c r="P448" i="1"/>
  <c r="P460" i="1"/>
  <c r="P464" i="1"/>
  <c r="P476" i="1"/>
  <c r="P480" i="1"/>
  <c r="P492" i="1"/>
  <c r="P496" i="1"/>
  <c r="P508" i="1"/>
  <c r="P512" i="1"/>
  <c r="P524" i="1"/>
  <c r="P528" i="1"/>
  <c r="P541" i="1"/>
  <c r="P545" i="1"/>
  <c r="P554" i="1"/>
  <c r="P563" i="1"/>
  <c r="P571" i="1"/>
  <c r="P581" i="1"/>
  <c r="P590" i="1"/>
  <c r="P598" i="1"/>
  <c r="P606" i="1"/>
  <c r="P614" i="1"/>
  <c r="P622" i="1"/>
  <c r="P630" i="1"/>
  <c r="P638" i="1"/>
  <c r="P646" i="1"/>
  <c r="P657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4" i="1"/>
  <c r="P862" i="1"/>
  <c r="P870" i="1"/>
  <c r="P878" i="1"/>
  <c r="P886" i="1"/>
  <c r="P894" i="1"/>
  <c r="P902" i="1"/>
  <c r="P910" i="1"/>
  <c r="P918" i="1"/>
  <c r="P929" i="1"/>
  <c r="P937" i="1"/>
  <c r="P942" i="1"/>
  <c r="P955" i="1"/>
  <c r="P964" i="1"/>
  <c r="P973" i="1"/>
  <c r="P981" i="1"/>
  <c r="P989" i="1"/>
  <c r="P997" i="1"/>
  <c r="P1005" i="1"/>
  <c r="P1013" i="1"/>
  <c r="P1021" i="1"/>
  <c r="P1031" i="1"/>
  <c r="P1039" i="1"/>
  <c r="P1049" i="1"/>
  <c r="P1057" i="1"/>
  <c r="P1065" i="1"/>
  <c r="P1073" i="1"/>
  <c r="P1083" i="1"/>
  <c r="P1092" i="1"/>
  <c r="P1100" i="1"/>
  <c r="P1108" i="1"/>
  <c r="P1117" i="1"/>
  <c r="P1125" i="1"/>
  <c r="P1134" i="1"/>
  <c r="P1143" i="1"/>
  <c r="P1151" i="1"/>
  <c r="P1159" i="1"/>
  <c r="P1167" i="1"/>
  <c r="P1175" i="1"/>
  <c r="P1184" i="1"/>
  <c r="P1192" i="1"/>
  <c r="P1200" i="1"/>
  <c r="P1208" i="1"/>
  <c r="P1216" i="1"/>
  <c r="P1224" i="1"/>
  <c r="P1232" i="1"/>
  <c r="P1241" i="1"/>
  <c r="P1249" i="1"/>
  <c r="P1257" i="1"/>
  <c r="P1265" i="1"/>
  <c r="P1273" i="1"/>
  <c r="P1281" i="1"/>
  <c r="P1289" i="1"/>
  <c r="P1297" i="1"/>
  <c r="P1305" i="1"/>
  <c r="P1313" i="1"/>
  <c r="P1321" i="1"/>
  <c r="P1329" i="1"/>
  <c r="P1337" i="1"/>
  <c r="P1345" i="1"/>
  <c r="P1353" i="1"/>
  <c r="P1361" i="1"/>
  <c r="P1797" i="1"/>
  <c r="P1805" i="1"/>
  <c r="P1813" i="1"/>
  <c r="P1821" i="1"/>
  <c r="P1829" i="1"/>
  <c r="P1838" i="1"/>
  <c r="P1846" i="1"/>
  <c r="P1854" i="1"/>
  <c r="P1863" i="1"/>
  <c r="P1871" i="1"/>
  <c r="P1881" i="1"/>
  <c r="P1889" i="1"/>
  <c r="P1915" i="1"/>
  <c r="P1925" i="1"/>
  <c r="P1933" i="1"/>
  <c r="P2049" i="1"/>
  <c r="P2057" i="1"/>
  <c r="P2065" i="1"/>
  <c r="P2073" i="1"/>
  <c r="P2081" i="1"/>
  <c r="P2089" i="1"/>
  <c r="P2097" i="1"/>
  <c r="P2105" i="1"/>
  <c r="P2113" i="1"/>
  <c r="P2127" i="1"/>
  <c r="P2135" i="1"/>
  <c r="P2151" i="1"/>
  <c r="P2216" i="1"/>
  <c r="P2224" i="1"/>
  <c r="P1029" i="1"/>
  <c r="P1497" i="1"/>
  <c r="S1599" i="1" l="1"/>
  <c r="R1531" i="1"/>
  <c r="R1482" i="1"/>
  <c r="T1393" i="1"/>
  <c r="T1289" i="1"/>
  <c r="U1558" i="1"/>
  <c r="W1558" i="1" s="1"/>
  <c r="T1353" i="1"/>
  <c r="T1092" i="1"/>
  <c r="U1542" i="1"/>
  <c r="W1542" i="1" s="1"/>
  <c r="V1542" i="1" s="1"/>
  <c r="W554" i="1"/>
  <c r="W426" i="1"/>
  <c r="V426" i="1" s="1"/>
  <c r="W391" i="1"/>
  <c r="W680" i="1"/>
  <c r="Y680" i="1" s="1"/>
  <c r="R1707" i="1"/>
  <c r="S1563" i="1"/>
  <c r="U1485" i="1"/>
  <c r="W1485" i="1" s="1"/>
  <c r="Y1485" i="1" s="1"/>
  <c r="U1273" i="1"/>
  <c r="W1273" i="1" s="1"/>
  <c r="V1273" i="1" s="1"/>
  <c r="W1353" i="1"/>
  <c r="V1353" i="1" s="1"/>
  <c r="W1092" i="1"/>
  <c r="V1092" i="1" s="1"/>
  <c r="T1827" i="1"/>
  <c r="U1803" i="1"/>
  <c r="W1803" i="1" s="1"/>
  <c r="V1803" i="1" s="1"/>
  <c r="U1208" i="1"/>
  <c r="W1208" i="1" s="1"/>
  <c r="V1208" i="1" s="1"/>
  <c r="S1774" i="1"/>
  <c r="R1742" i="1"/>
  <c r="R1689" i="1"/>
  <c r="S1616" i="1"/>
  <c r="R1547" i="1"/>
  <c r="R1414" i="1"/>
  <c r="U1599" i="1"/>
  <c r="W1599" i="1" s="1"/>
  <c r="W1931" i="1"/>
  <c r="T1931" i="1"/>
  <c r="W1918" i="1"/>
  <c r="T1918" i="1"/>
  <c r="U1351" i="1"/>
  <c r="W1351" i="1" s="1"/>
  <c r="T1351" i="1"/>
  <c r="U1343" i="1"/>
  <c r="W1343" i="1" s="1"/>
  <c r="U1319" i="1"/>
  <c r="W1319" i="1" s="1"/>
  <c r="U1311" i="1"/>
  <c r="W1311" i="1" s="1"/>
  <c r="U1287" i="1"/>
  <c r="U1279" i="1"/>
  <c r="W1279" i="1" s="1"/>
  <c r="U1255" i="1"/>
  <c r="W1255" i="1" s="1"/>
  <c r="U1247" i="1"/>
  <c r="W1247" i="1" s="1"/>
  <c r="U1222" i="1"/>
  <c r="W1222" i="1" s="1"/>
  <c r="U1214" i="1"/>
  <c r="U1190" i="1"/>
  <c r="T1190" i="1"/>
  <c r="U1182" i="1"/>
  <c r="U1157" i="1"/>
  <c r="W1157" i="1" s="1"/>
  <c r="U1149" i="1"/>
  <c r="W1149" i="1" s="1"/>
  <c r="U1123" i="1"/>
  <c r="W1123" i="1" s="1"/>
  <c r="U1115" i="1"/>
  <c r="W1115" i="1" s="1"/>
  <c r="U1090" i="1"/>
  <c r="U1080" i="1"/>
  <c r="W1080" i="1" s="1"/>
  <c r="U1071" i="1"/>
  <c r="W1071" i="1" s="1"/>
  <c r="U1063" i="1"/>
  <c r="W1063" i="1" s="1"/>
  <c r="U1037" i="1"/>
  <c r="W1037" i="1" s="1"/>
  <c r="U1027" i="1"/>
  <c r="W1027" i="1" s="1"/>
  <c r="U1003" i="1"/>
  <c r="W1003" i="1" s="1"/>
  <c r="U995" i="1"/>
  <c r="W995" i="1" s="1"/>
  <c r="U971" i="1"/>
  <c r="W971" i="1" s="1"/>
  <c r="U962" i="1"/>
  <c r="W962" i="1" s="1"/>
  <c r="U935" i="1"/>
  <c r="W935" i="1" s="1"/>
  <c r="U927" i="1"/>
  <c r="U900" i="1"/>
  <c r="W900" i="1" s="1"/>
  <c r="U892" i="1"/>
  <c r="W892" i="1" s="1"/>
  <c r="U868" i="1"/>
  <c r="W868" i="1" s="1"/>
  <c r="U860" i="1"/>
  <c r="W860" i="1" s="1"/>
  <c r="U834" i="1"/>
  <c r="W834" i="1" s="1"/>
  <c r="U826" i="1"/>
  <c r="W826" i="1" s="1"/>
  <c r="U802" i="1"/>
  <c r="W802" i="1" s="1"/>
  <c r="U794" i="1"/>
  <c r="W794" i="1" s="1"/>
  <c r="U770" i="1"/>
  <c r="W770" i="1" s="1"/>
  <c r="U762" i="1"/>
  <c r="W762" i="1" s="1"/>
  <c r="U738" i="1"/>
  <c r="W738" i="1" s="1"/>
  <c r="U730" i="1"/>
  <c r="W730" i="1" s="1"/>
  <c r="U706" i="1"/>
  <c r="W706" i="1" s="1"/>
  <c r="U698" i="1"/>
  <c r="W698" i="1" s="1"/>
  <c r="U674" i="1"/>
  <c r="W674" i="1" s="1"/>
  <c r="U666" i="1"/>
  <c r="W666" i="1" s="1"/>
  <c r="U636" i="1"/>
  <c r="W636" i="1" s="1"/>
  <c r="U628" i="1"/>
  <c r="W628" i="1" s="1"/>
  <c r="U604" i="1"/>
  <c r="W604" i="1" s="1"/>
  <c r="U596" i="1"/>
  <c r="W596" i="1" s="1"/>
  <c r="U569" i="1"/>
  <c r="W569" i="1" s="1"/>
  <c r="U561" i="1"/>
  <c r="W561" i="1" s="1"/>
  <c r="U539" i="1"/>
  <c r="W539" i="1" s="1"/>
  <c r="T539" i="1"/>
  <c r="U537" i="1"/>
  <c r="W537" i="1" s="1"/>
  <c r="T537" i="1"/>
  <c r="U518" i="1"/>
  <c r="W518" i="1" s="1"/>
  <c r="U502" i="1"/>
  <c r="W502" i="1" s="1"/>
  <c r="U490" i="1"/>
  <c r="T490" i="1"/>
  <c r="U474" i="1"/>
  <c r="W474" i="1" s="1"/>
  <c r="U454" i="1"/>
  <c r="W454" i="1" s="1"/>
  <c r="U436" i="1"/>
  <c r="W436" i="1" s="1"/>
  <c r="U424" i="1"/>
  <c r="T424" i="1"/>
  <c r="U422" i="1"/>
  <c r="W422" i="1" s="1"/>
  <c r="T422" i="1"/>
  <c r="U406" i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48" i="1"/>
  <c r="W1348" i="1" s="1"/>
  <c r="T1348" i="1"/>
  <c r="U1300" i="1"/>
  <c r="W1300" i="1" s="1"/>
  <c r="T1300" i="1"/>
  <c r="U1203" i="1"/>
  <c r="W1203" i="1" s="1"/>
  <c r="T1203" i="1"/>
  <c r="U1187" i="1"/>
  <c r="W1187" i="1" s="1"/>
  <c r="T1187" i="1"/>
  <c r="U980" i="1"/>
  <c r="W980" i="1" s="1"/>
  <c r="T980" i="1"/>
  <c r="U928" i="1"/>
  <c r="T928" i="1"/>
  <c r="U683" i="1"/>
  <c r="W683" i="1" s="1"/>
  <c r="T683" i="1"/>
  <c r="U511" i="1"/>
  <c r="T511" i="1"/>
  <c r="U479" i="1"/>
  <c r="W479" i="1" s="1"/>
  <c r="T479" i="1"/>
  <c r="U429" i="1"/>
  <c r="W429" i="1" s="1"/>
  <c r="T429" i="1"/>
  <c r="U412" i="1"/>
  <c r="T412" i="1"/>
  <c r="U395" i="1"/>
  <c r="W395" i="1" s="1"/>
  <c r="T395" i="1"/>
  <c r="U2196" i="1"/>
  <c r="W2196" i="1" s="1"/>
  <c r="T2196" i="1"/>
  <c r="U2015" i="1"/>
  <c r="W2015" i="1" s="1"/>
  <c r="T2015" i="1"/>
  <c r="U1963" i="1"/>
  <c r="W1963" i="1" s="1"/>
  <c r="T1963" i="1"/>
  <c r="U1858" i="1"/>
  <c r="W1858" i="1" s="1"/>
  <c r="T1858" i="1"/>
  <c r="U1801" i="1"/>
  <c r="W1801" i="1" s="1"/>
  <c r="T1801" i="1"/>
  <c r="U1743" i="1"/>
  <c r="T1743" i="1"/>
  <c r="U1564" i="1"/>
  <c r="T1564" i="1"/>
  <c r="U1349" i="1"/>
  <c r="T1349" i="1"/>
  <c r="U1301" i="1"/>
  <c r="W1301" i="1" s="1"/>
  <c r="T1301" i="1"/>
  <c r="U1204" i="1"/>
  <c r="W1204" i="1" s="1"/>
  <c r="T1204" i="1"/>
  <c r="U1188" i="1"/>
  <c r="T1188" i="1"/>
  <c r="U985" i="1"/>
  <c r="W985" i="1" s="1"/>
  <c r="T985" i="1"/>
  <c r="U933" i="1"/>
  <c r="W933" i="1" s="1"/>
  <c r="T933" i="1"/>
  <c r="U586" i="1"/>
  <c r="W586" i="1" s="1"/>
  <c r="T586" i="1"/>
  <c r="U484" i="1"/>
  <c r="W484" i="1" s="1"/>
  <c r="T484" i="1"/>
  <c r="U418" i="1"/>
  <c r="T418" i="1"/>
  <c r="U317" i="1"/>
  <c r="W317" i="1" s="1"/>
  <c r="T317" i="1"/>
  <c r="U206" i="1"/>
  <c r="W206" i="1" s="1"/>
  <c r="T206" i="1"/>
  <c r="U499" i="1"/>
  <c r="W499" i="1" s="1"/>
  <c r="T499" i="1"/>
  <c r="U475" i="1"/>
  <c r="W475" i="1" s="1"/>
  <c r="T475" i="1"/>
  <c r="U1352" i="1"/>
  <c r="T1352" i="1"/>
  <c r="U1207" i="1"/>
  <c r="W1207" i="1" s="1"/>
  <c r="T1207" i="1"/>
  <c r="U1191" i="1"/>
  <c r="W1191" i="1" s="1"/>
  <c r="T1191" i="1"/>
  <c r="U1056" i="1"/>
  <c r="W1056" i="1" s="1"/>
  <c r="T1056" i="1"/>
  <c r="U1043" i="1"/>
  <c r="T1043" i="1"/>
  <c r="U976" i="1"/>
  <c r="W976" i="1" s="1"/>
  <c r="T976" i="1"/>
  <c r="U679" i="1"/>
  <c r="T679" i="1"/>
  <c r="U540" i="1"/>
  <c r="W540" i="1" s="1"/>
  <c r="T540" i="1"/>
  <c r="U523" i="1"/>
  <c r="W523" i="1" s="1"/>
  <c r="T523" i="1"/>
  <c r="U491" i="1"/>
  <c r="W491" i="1" s="1"/>
  <c r="T491" i="1"/>
  <c r="U390" i="1"/>
  <c r="T390" i="1"/>
  <c r="U200" i="1"/>
  <c r="W200" i="1" s="1"/>
  <c r="T200" i="1"/>
  <c r="U1323" i="1"/>
  <c r="W1323" i="1" s="1"/>
  <c r="T1323" i="1"/>
  <c r="U1291" i="1"/>
  <c r="W1291" i="1" s="1"/>
  <c r="T1291" i="1"/>
  <c r="U983" i="1"/>
  <c r="W983" i="1" s="1"/>
  <c r="T983" i="1"/>
  <c r="U686" i="1"/>
  <c r="T686" i="1"/>
  <c r="U531" i="1"/>
  <c r="W531" i="1" s="1"/>
  <c r="T531" i="1"/>
  <c r="U498" i="1"/>
  <c r="W498" i="1" s="1"/>
  <c r="T498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66" i="1"/>
  <c r="W2066" i="1" s="1"/>
  <c r="T2066" i="1"/>
  <c r="U1908" i="1"/>
  <c r="W1908" i="1" s="1"/>
  <c r="T1908" i="1"/>
  <c r="U1798" i="1"/>
  <c r="W1798" i="1" s="1"/>
  <c r="T1798" i="1"/>
  <c r="U1561" i="1"/>
  <c r="T1561" i="1"/>
  <c r="U1545" i="1"/>
  <c r="W1545" i="1" s="1"/>
  <c r="T1545" i="1"/>
  <c r="U1541" i="1"/>
  <c r="W1541" i="1" s="1"/>
  <c r="T1541" i="1"/>
  <c r="U1350" i="1"/>
  <c r="W1350" i="1" s="1"/>
  <c r="T1350" i="1"/>
  <c r="U1326" i="1"/>
  <c r="T1326" i="1"/>
  <c r="U1302" i="1"/>
  <c r="T1302" i="1"/>
  <c r="U1205" i="1"/>
  <c r="W1205" i="1" s="1"/>
  <c r="T1205" i="1"/>
  <c r="U316" i="1"/>
  <c r="W316" i="1" s="1"/>
  <c r="T316" i="1"/>
  <c r="U202" i="1"/>
  <c r="W202" i="1" s="1"/>
  <c r="T202" i="1"/>
  <c r="U694" i="1"/>
  <c r="W694" i="1" s="1"/>
  <c r="T694" i="1"/>
  <c r="U1045" i="1"/>
  <c r="W1045" i="1" s="1"/>
  <c r="T1045" i="1"/>
  <c r="U978" i="1"/>
  <c r="W978" i="1" s="1"/>
  <c r="T978" i="1"/>
  <c r="U681" i="1"/>
  <c r="W681" i="1" s="1"/>
  <c r="T681" i="1"/>
  <c r="U587" i="1"/>
  <c r="W587" i="1" s="1"/>
  <c r="T587" i="1"/>
  <c r="U542" i="1"/>
  <c r="W542" i="1" s="1"/>
  <c r="T542" i="1"/>
  <c r="U525" i="1"/>
  <c r="W525" i="1" s="1"/>
  <c r="T525" i="1"/>
  <c r="U501" i="1"/>
  <c r="W501" i="1" s="1"/>
  <c r="T501" i="1"/>
  <c r="U493" i="1"/>
  <c r="W493" i="1" s="1"/>
  <c r="T493" i="1"/>
  <c r="U477" i="1"/>
  <c r="W477" i="1" s="1"/>
  <c r="T477" i="1"/>
  <c r="U427" i="1"/>
  <c r="W427" i="1" s="1"/>
  <c r="T427" i="1"/>
  <c r="U1202" i="1"/>
  <c r="W1202" i="1" s="1"/>
  <c r="T1202" i="1"/>
  <c r="U678" i="1"/>
  <c r="T678" i="1"/>
  <c r="U413" i="1"/>
  <c r="T413" i="1"/>
  <c r="U1746" i="1"/>
  <c r="W1746" i="1" s="1"/>
  <c r="T1746" i="1"/>
  <c r="U1565" i="1"/>
  <c r="T1565" i="1"/>
  <c r="U414" i="1"/>
  <c r="T414" i="1"/>
  <c r="U405" i="1"/>
  <c r="W405" i="1" s="1"/>
  <c r="T405" i="1"/>
  <c r="U397" i="1"/>
  <c r="W397" i="1" s="1"/>
  <c r="T397" i="1"/>
  <c r="U1299" i="1"/>
  <c r="W1299" i="1" s="1"/>
  <c r="T1299" i="1"/>
  <c r="U975" i="1"/>
  <c r="W975" i="1" s="1"/>
  <c r="T975" i="1"/>
  <c r="U2022" i="1"/>
  <c r="W2022" i="1" s="1"/>
  <c r="T2022" i="1"/>
  <c r="U1988" i="1"/>
  <c r="W1988" i="1" s="1"/>
  <c r="T1988" i="1"/>
  <c r="U1799" i="1"/>
  <c r="W1799" i="1" s="1"/>
  <c r="T1799" i="1"/>
  <c r="U1313" i="1"/>
  <c r="W1313" i="1" s="1"/>
  <c r="T1313" i="1"/>
  <c r="U981" i="1"/>
  <c r="W981" i="1" s="1"/>
  <c r="T981" i="1"/>
  <c r="U1563" i="1"/>
  <c r="T1563" i="1"/>
  <c r="U684" i="1"/>
  <c r="W684" i="1" s="1"/>
  <c r="T684" i="1"/>
  <c r="U373" i="1"/>
  <c r="W373" i="1" s="1"/>
  <c r="T373" i="1"/>
  <c r="U1482" i="1"/>
  <c r="W1482" i="1" s="1"/>
  <c r="T1482" i="1"/>
  <c r="U1755" i="1"/>
  <c r="T1755" i="1"/>
  <c r="Y1749" i="1"/>
  <c r="V1749" i="1"/>
  <c r="Y1741" i="1"/>
  <c r="V1741" i="1"/>
  <c r="Y1009" i="1"/>
  <c r="V1009" i="1"/>
  <c r="Y500" i="1"/>
  <c r="V500" i="1"/>
  <c r="Y1542" i="1"/>
  <c r="Y1393" i="1"/>
  <c r="V1393" i="1"/>
  <c r="Y1289" i="1"/>
  <c r="V1289" i="1"/>
  <c r="Y492" i="1"/>
  <c r="V492" i="1"/>
  <c r="Y2067" i="1"/>
  <c r="V2067" i="1"/>
  <c r="X2067" i="1" s="1"/>
  <c r="Y2151" i="1"/>
  <c r="V2151" i="1"/>
  <c r="Y1325" i="1"/>
  <c r="V1325" i="1"/>
  <c r="Y977" i="1"/>
  <c r="V977" i="1"/>
  <c r="V680" i="1"/>
  <c r="U1359" i="1"/>
  <c r="W1359" i="1" s="1"/>
  <c r="T1359" i="1"/>
  <c r="U1335" i="1"/>
  <c r="W1335" i="1" s="1"/>
  <c r="U1327" i="1"/>
  <c r="W1327" i="1" s="1"/>
  <c r="U1303" i="1"/>
  <c r="W1303" i="1" s="1"/>
  <c r="T1303" i="1"/>
  <c r="U1295" i="1"/>
  <c r="W1295" i="1" s="1"/>
  <c r="U1271" i="1"/>
  <c r="U1263" i="1"/>
  <c r="W1263" i="1" s="1"/>
  <c r="U1239" i="1"/>
  <c r="W1239" i="1" s="1"/>
  <c r="U1230" i="1"/>
  <c r="W1230" i="1" s="1"/>
  <c r="U1206" i="1"/>
  <c r="W1206" i="1" s="1"/>
  <c r="T1206" i="1"/>
  <c r="U1198" i="1"/>
  <c r="W1198" i="1" s="1"/>
  <c r="T1198" i="1"/>
  <c r="U1173" i="1"/>
  <c r="W1173" i="1" s="1"/>
  <c r="U1165" i="1"/>
  <c r="W1165" i="1" s="1"/>
  <c r="U1140" i="1"/>
  <c r="W1140" i="1" s="1"/>
  <c r="U1132" i="1"/>
  <c r="U1106" i="1"/>
  <c r="U1098" i="1"/>
  <c r="W1098" i="1" s="1"/>
  <c r="U1055" i="1"/>
  <c r="W1055" i="1" s="1"/>
  <c r="T1055" i="1"/>
  <c r="U1047" i="1"/>
  <c r="W1047" i="1" s="1"/>
  <c r="T1047" i="1"/>
  <c r="U1019" i="1"/>
  <c r="W1019" i="1" s="1"/>
  <c r="U1011" i="1"/>
  <c r="W1011" i="1" s="1"/>
  <c r="U987" i="1"/>
  <c r="W987" i="1" s="1"/>
  <c r="U979" i="1"/>
  <c r="W979" i="1" s="1"/>
  <c r="T979" i="1"/>
  <c r="U953" i="1"/>
  <c r="W953" i="1" s="1"/>
  <c r="U944" i="1"/>
  <c r="W944" i="1" s="1"/>
  <c r="U916" i="1"/>
  <c r="W916" i="1" s="1"/>
  <c r="U908" i="1"/>
  <c r="U884" i="1"/>
  <c r="W884" i="1" s="1"/>
  <c r="U876" i="1"/>
  <c r="W876" i="1" s="1"/>
  <c r="U851" i="1"/>
  <c r="W851" i="1" s="1"/>
  <c r="U842" i="1"/>
  <c r="W842" i="1" s="1"/>
  <c r="U818" i="1"/>
  <c r="W818" i="1" s="1"/>
  <c r="U810" i="1"/>
  <c r="W810" i="1" s="1"/>
  <c r="U786" i="1"/>
  <c r="W786" i="1" s="1"/>
  <c r="U778" i="1"/>
  <c r="W778" i="1" s="1"/>
  <c r="U754" i="1"/>
  <c r="W754" i="1" s="1"/>
  <c r="U746" i="1"/>
  <c r="W746" i="1" s="1"/>
  <c r="U722" i="1"/>
  <c r="W722" i="1" s="1"/>
  <c r="U714" i="1"/>
  <c r="W714" i="1" s="1"/>
  <c r="U690" i="1"/>
  <c r="W690" i="1" s="1"/>
  <c r="U682" i="1"/>
  <c r="W682" i="1" s="1"/>
  <c r="T682" i="1"/>
  <c r="U652" i="1"/>
  <c r="W652" i="1" s="1"/>
  <c r="U644" i="1"/>
  <c r="W644" i="1" s="1"/>
  <c r="U620" i="1"/>
  <c r="W620" i="1" s="1"/>
  <c r="U612" i="1"/>
  <c r="W612" i="1" s="1"/>
  <c r="U588" i="1"/>
  <c r="W588" i="1" s="1"/>
  <c r="U579" i="1"/>
  <c r="U552" i="1"/>
  <c r="U535" i="1"/>
  <c r="W535" i="1" s="1"/>
  <c r="T535" i="1"/>
  <c r="U522" i="1"/>
  <c r="U506" i="1"/>
  <c r="W506" i="1" s="1"/>
  <c r="U486" i="1"/>
  <c r="W486" i="1" s="1"/>
  <c r="T486" i="1"/>
  <c r="U470" i="1"/>
  <c r="W470" i="1" s="1"/>
  <c r="T470" i="1"/>
  <c r="U458" i="1"/>
  <c r="W458" i="1" s="1"/>
  <c r="U440" i="1"/>
  <c r="W440" i="1" s="1"/>
  <c r="U420" i="1"/>
  <c r="T420" i="1"/>
  <c r="U402" i="1"/>
  <c r="W402" i="1" s="1"/>
  <c r="T402" i="1"/>
  <c r="U389" i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199" i="1"/>
  <c r="W2199" i="1" s="1"/>
  <c r="T2199" i="1"/>
  <c r="U2195" i="1"/>
  <c r="W2195" i="1" s="1"/>
  <c r="T2195" i="1"/>
  <c r="U2064" i="1"/>
  <c r="W2064" i="1" s="1"/>
  <c r="T2064" i="1"/>
  <c r="U1989" i="1"/>
  <c r="W1989" i="1" s="1"/>
  <c r="T1989" i="1"/>
  <c r="U1962" i="1"/>
  <c r="W1962" i="1" s="1"/>
  <c r="T1962" i="1"/>
  <c r="U1936" i="1"/>
  <c r="W1936" i="1" s="1"/>
  <c r="T1936" i="1"/>
  <c r="U1800" i="1"/>
  <c r="W1800" i="1" s="1"/>
  <c r="T1800" i="1"/>
  <c r="U1796" i="1"/>
  <c r="W1796" i="1" s="1"/>
  <c r="T1796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24" i="1"/>
  <c r="W1324" i="1" s="1"/>
  <c r="T1324" i="1"/>
  <c r="U1260" i="1"/>
  <c r="W1260" i="1" s="1"/>
  <c r="T1260" i="1"/>
  <c r="U1179" i="1"/>
  <c r="W1179" i="1" s="1"/>
  <c r="T1179" i="1"/>
  <c r="U739" i="1"/>
  <c r="W739" i="1" s="1"/>
  <c r="T739" i="1"/>
  <c r="U589" i="1"/>
  <c r="W589" i="1" s="1"/>
  <c r="T589" i="1"/>
  <c r="U536" i="1"/>
  <c r="W536" i="1" s="1"/>
  <c r="T536" i="1"/>
  <c r="U487" i="1"/>
  <c r="T487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60" i="1"/>
  <c r="W1360" i="1" s="1"/>
  <c r="T1360" i="1"/>
  <c r="U1312" i="1"/>
  <c r="T1312" i="1"/>
  <c r="U1199" i="1"/>
  <c r="W1199" i="1" s="1"/>
  <c r="T1199" i="1"/>
  <c r="U1183" i="1"/>
  <c r="W1183" i="1" s="1"/>
  <c r="T1183" i="1"/>
  <c r="U1016" i="1"/>
  <c r="W1016" i="1" s="1"/>
  <c r="T1016" i="1"/>
  <c r="U984" i="1"/>
  <c r="W984" i="1" s="1"/>
  <c r="T984" i="1"/>
  <c r="U687" i="1"/>
  <c r="T687" i="1"/>
  <c r="U585" i="1"/>
  <c r="W585" i="1" s="1"/>
  <c r="T585" i="1"/>
  <c r="U532" i="1"/>
  <c r="W532" i="1" s="1"/>
  <c r="T532" i="1"/>
  <c r="U483" i="1"/>
  <c r="W483" i="1" s="1"/>
  <c r="T483" i="1"/>
  <c r="U425" i="1"/>
  <c r="T425" i="1"/>
  <c r="U407" i="1"/>
  <c r="T407" i="1"/>
  <c r="U1210" i="1"/>
  <c r="T1210" i="1"/>
  <c r="U1178" i="1"/>
  <c r="W1178" i="1" s="1"/>
  <c r="T1178" i="1"/>
  <c r="U931" i="1"/>
  <c r="T931" i="1"/>
  <c r="U543" i="1"/>
  <c r="W543" i="1" s="1"/>
  <c r="T543" i="1"/>
  <c r="U526" i="1"/>
  <c r="W526" i="1" s="1"/>
  <c r="T526" i="1"/>
  <c r="U510" i="1"/>
  <c r="T510" i="1"/>
  <c r="U494" i="1"/>
  <c r="T494" i="1"/>
  <c r="U410" i="1"/>
  <c r="T410" i="1"/>
  <c r="U394" i="1"/>
  <c r="W394" i="1" s="1"/>
  <c r="T394" i="1"/>
  <c r="U311" i="1"/>
  <c r="W311" i="1" s="1"/>
  <c r="T311" i="1"/>
  <c r="U2189" i="1"/>
  <c r="W2189" i="1" s="1"/>
  <c r="U2016" i="1"/>
  <c r="W2016" i="1" s="1"/>
  <c r="T2016" i="1"/>
  <c r="U1983" i="1"/>
  <c r="W1983" i="1" s="1"/>
  <c r="T1983" i="1"/>
  <c r="U1965" i="1"/>
  <c r="W1965" i="1" s="1"/>
  <c r="T1965" i="1"/>
  <c r="U1904" i="1"/>
  <c r="W1904" i="1" s="1"/>
  <c r="T1904" i="1"/>
  <c r="U1802" i="1"/>
  <c r="W1802" i="1" s="1"/>
  <c r="T1802" i="1"/>
  <c r="U1786" i="1"/>
  <c r="W1786" i="1" s="1"/>
  <c r="T1786" i="1"/>
  <c r="U1543" i="1"/>
  <c r="W1543" i="1" s="1"/>
  <c r="T1543" i="1"/>
  <c r="U1298" i="1"/>
  <c r="T1298" i="1"/>
  <c r="U1290" i="1"/>
  <c r="W1290" i="1" s="1"/>
  <c r="T1290" i="1"/>
  <c r="U1274" i="1"/>
  <c r="W1274" i="1" s="1"/>
  <c r="T1274" i="1"/>
  <c r="U1209" i="1"/>
  <c r="W1209" i="1" s="1"/>
  <c r="T1209" i="1"/>
  <c r="U1201" i="1"/>
  <c r="W1201" i="1" s="1"/>
  <c r="T1201" i="1"/>
  <c r="U1093" i="1"/>
  <c r="W1093" i="1" s="1"/>
  <c r="T1093" i="1"/>
  <c r="U358" i="1"/>
  <c r="W358" i="1" s="1"/>
  <c r="U342" i="1"/>
  <c r="W342" i="1" s="1"/>
  <c r="U318" i="1"/>
  <c r="W318" i="1" s="1"/>
  <c r="T318" i="1"/>
  <c r="U528" i="1"/>
  <c r="W528" i="1" s="1"/>
  <c r="T528" i="1"/>
  <c r="U396" i="1"/>
  <c r="W396" i="1" s="1"/>
  <c r="T396" i="1"/>
  <c r="U313" i="1"/>
  <c r="W313" i="1" s="1"/>
  <c r="T313" i="1"/>
  <c r="U2197" i="1"/>
  <c r="W2197" i="1" s="1"/>
  <c r="T2197" i="1"/>
  <c r="U1762" i="1"/>
  <c r="T1762" i="1"/>
  <c r="U990" i="1"/>
  <c r="W990" i="1" s="1"/>
  <c r="T990" i="1"/>
  <c r="U982" i="1"/>
  <c r="W982" i="1" s="1"/>
  <c r="T982" i="1"/>
  <c r="U930" i="1"/>
  <c r="W930" i="1" s="1"/>
  <c r="T930" i="1"/>
  <c r="U741" i="1"/>
  <c r="W741" i="1" s="1"/>
  <c r="T741" i="1"/>
  <c r="U685" i="1"/>
  <c r="W685" i="1" s="1"/>
  <c r="T685" i="1"/>
  <c r="U538" i="1"/>
  <c r="W538" i="1" s="1"/>
  <c r="T538" i="1"/>
  <c r="U497" i="1"/>
  <c r="W497" i="1" s="1"/>
  <c r="T497" i="1"/>
  <c r="U489" i="1"/>
  <c r="W489" i="1" s="1"/>
  <c r="T489" i="1"/>
  <c r="U481" i="1"/>
  <c r="W481" i="1" s="1"/>
  <c r="T481" i="1"/>
  <c r="U473" i="1"/>
  <c r="W473" i="1" s="1"/>
  <c r="T473" i="1"/>
  <c r="U423" i="1"/>
  <c r="W423" i="1" s="1"/>
  <c r="T423" i="1"/>
  <c r="U1748" i="1"/>
  <c r="W1748" i="1" s="1"/>
  <c r="T1748" i="1"/>
  <c r="U1744" i="1"/>
  <c r="W1744" i="1" s="1"/>
  <c r="T1744" i="1"/>
  <c r="U419" i="1"/>
  <c r="T419" i="1"/>
  <c r="U409" i="1"/>
  <c r="T409" i="1"/>
  <c r="U401" i="1"/>
  <c r="W401" i="1" s="1"/>
  <c r="T401" i="1"/>
  <c r="U392" i="1"/>
  <c r="T392" i="1"/>
  <c r="U1979" i="1"/>
  <c r="W1979" i="1" s="1"/>
  <c r="T1979" i="1"/>
  <c r="U1562" i="1"/>
  <c r="T1562" i="1"/>
  <c r="U1707" i="1"/>
  <c r="W1707" i="1" s="1"/>
  <c r="U1547" i="1"/>
  <c r="W1547" i="1" s="1"/>
  <c r="U1430" i="1"/>
  <c r="W1430" i="1" s="1"/>
  <c r="U1907" i="1"/>
  <c r="W1907" i="1" s="1"/>
  <c r="T1907" i="1"/>
  <c r="U929" i="1"/>
  <c r="W929" i="1" s="1"/>
  <c r="T929" i="1"/>
  <c r="U700" i="1"/>
  <c r="W700" i="1" s="1"/>
  <c r="T700" i="1"/>
  <c r="U408" i="1"/>
  <c r="T408" i="1"/>
  <c r="U1742" i="1"/>
  <c r="W1742" i="1" s="1"/>
  <c r="T1742" i="1"/>
  <c r="U1747" i="1"/>
  <c r="W1747" i="1" s="1"/>
  <c r="T1747" i="1"/>
  <c r="U1077" i="1"/>
  <c r="W1077" i="1" s="1"/>
  <c r="U1726" i="1"/>
  <c r="W1726" i="1" s="1"/>
  <c r="Y1200" i="1"/>
  <c r="V1200" i="1"/>
  <c r="Y541" i="1"/>
  <c r="V541" i="1"/>
  <c r="Y1927" i="1"/>
  <c r="V1927" i="1"/>
  <c r="X1927" i="1" s="1"/>
  <c r="Y1544" i="1"/>
  <c r="V1544" i="1"/>
  <c r="Y1277" i="1"/>
  <c r="V1277" i="1"/>
  <c r="Y2017" i="1"/>
  <c r="V2017" i="1"/>
  <c r="Y1827" i="1"/>
  <c r="V1827" i="1"/>
  <c r="Y1803" i="1"/>
  <c r="Y1745" i="1"/>
  <c r="V1745" i="1"/>
  <c r="Y1353" i="1"/>
  <c r="Y1208" i="1"/>
  <c r="Y973" i="1"/>
  <c r="V973" i="1"/>
  <c r="Y918" i="1"/>
  <c r="V918" i="1"/>
  <c r="Y740" i="1"/>
  <c r="V740" i="1"/>
  <c r="Y554" i="1"/>
  <c r="V554" i="1"/>
  <c r="Y426" i="1"/>
  <c r="Y391" i="1"/>
  <c r="V391" i="1"/>
  <c r="Y2105" i="1"/>
  <c r="V2105" i="1"/>
  <c r="Y2065" i="1"/>
  <c r="V2065" i="1"/>
  <c r="Y1797" i="1"/>
  <c r="V1797" i="1"/>
  <c r="Y1443" i="1"/>
  <c r="V1443" i="1"/>
  <c r="Y400" i="1"/>
  <c r="V400" i="1"/>
  <c r="Y205" i="1"/>
  <c r="V205" i="1"/>
  <c r="U1721" i="1"/>
  <c r="U1722" i="1"/>
  <c r="W1722" i="1" s="1"/>
  <c r="U347" i="1"/>
  <c r="W347" i="1" s="1"/>
  <c r="U343" i="1"/>
  <c r="W343" i="1" s="1"/>
  <c r="U1725" i="1"/>
  <c r="W1725" i="1" s="1"/>
  <c r="U1619" i="1"/>
  <c r="U2226" i="1"/>
  <c r="U2218" i="1"/>
  <c r="U2154" i="1"/>
  <c r="U2137" i="1"/>
  <c r="U2129" i="1"/>
  <c r="U2121" i="1"/>
  <c r="U2107" i="1"/>
  <c r="U2099" i="1"/>
  <c r="U2091" i="1"/>
  <c r="U2083" i="1"/>
  <c r="U2075" i="1"/>
  <c r="U2063" i="1"/>
  <c r="U2055" i="1"/>
  <c r="U2042" i="1"/>
  <c r="U1616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58" i="1"/>
  <c r="S1673" i="1"/>
  <c r="S1657" i="1"/>
  <c r="S1636" i="1"/>
  <c r="S1580" i="1"/>
  <c r="S1515" i="1"/>
  <c r="S1499" i="1"/>
  <c r="S1466" i="1"/>
  <c r="U1466" i="1" s="1"/>
  <c r="W1466" i="1" s="1"/>
  <c r="S1446" i="1"/>
  <c r="S1398" i="1"/>
  <c r="U1398" i="1" s="1"/>
  <c r="W1398" i="1" s="1"/>
  <c r="S1382" i="1"/>
  <c r="S1374" i="1"/>
  <c r="U1374" i="1" s="1"/>
  <c r="W1374" i="1" s="1"/>
  <c r="U1048" i="1"/>
  <c r="W1048" i="1" s="1"/>
  <c r="U372" i="1"/>
  <c r="W372" i="1" s="1"/>
  <c r="U356" i="1"/>
  <c r="W356" i="1" s="1"/>
  <c r="U348" i="1"/>
  <c r="W348" i="1" s="1"/>
  <c r="U340" i="1"/>
  <c r="W340" i="1" s="1"/>
  <c r="U324" i="1"/>
  <c r="W324" i="1" s="1"/>
  <c r="U1724" i="1"/>
  <c r="W1724" i="1" s="1"/>
  <c r="U1380" i="1"/>
  <c r="W1380" i="1" s="1"/>
  <c r="U345" i="1"/>
  <c r="W345" i="1" s="1"/>
  <c r="U1515" i="1"/>
  <c r="W1515" i="1" s="1"/>
  <c r="U1689" i="1"/>
  <c r="W1689" i="1" s="1"/>
  <c r="U1414" i="1"/>
  <c r="W1414" i="1" s="1"/>
  <c r="U1774" i="1"/>
  <c r="W1774" i="1" s="1"/>
  <c r="U1531" i="1"/>
  <c r="W1531" i="1" s="1"/>
  <c r="U1723" i="1"/>
  <c r="W1723" i="1" s="1"/>
  <c r="U1935" i="1"/>
  <c r="U1923" i="1"/>
  <c r="U1913" i="1"/>
  <c r="U1795" i="1"/>
  <c r="U654" i="1"/>
  <c r="U2230" i="1"/>
  <c r="U2222" i="1"/>
  <c r="U2214" i="1"/>
  <c r="U2149" i="1"/>
  <c r="U2133" i="1"/>
  <c r="U2125" i="1"/>
  <c r="U2111" i="1"/>
  <c r="U2103" i="1"/>
  <c r="U2095" i="1"/>
  <c r="U2087" i="1"/>
  <c r="U2079" i="1"/>
  <c r="U2071" i="1"/>
  <c r="U2059" i="1"/>
  <c r="U2051" i="1"/>
  <c r="U2038" i="1"/>
  <c r="S1497" i="1"/>
  <c r="R1497" i="1"/>
  <c r="S2151" i="1"/>
  <c r="R2151" i="1"/>
  <c r="S2105" i="1"/>
  <c r="R2105" i="1"/>
  <c r="X2105" i="1" s="1"/>
  <c r="S2073" i="1"/>
  <c r="R2073" i="1"/>
  <c r="S1933" i="1"/>
  <c r="R1933" i="1"/>
  <c r="S1881" i="1"/>
  <c r="R1881" i="1"/>
  <c r="S1846" i="1"/>
  <c r="R1846" i="1"/>
  <c r="S1813" i="1"/>
  <c r="R1813" i="1"/>
  <c r="S1353" i="1"/>
  <c r="R1353" i="1"/>
  <c r="S1321" i="1"/>
  <c r="R1321" i="1"/>
  <c r="S1289" i="1"/>
  <c r="R1289" i="1"/>
  <c r="S1257" i="1"/>
  <c r="R1257" i="1"/>
  <c r="S1224" i="1"/>
  <c r="R1224" i="1"/>
  <c r="S1208" i="1"/>
  <c r="R1208" i="1"/>
  <c r="S1175" i="1"/>
  <c r="R1175" i="1"/>
  <c r="S1143" i="1"/>
  <c r="R1143" i="1"/>
  <c r="S1108" i="1"/>
  <c r="R1108" i="1"/>
  <c r="S1073" i="1"/>
  <c r="R1073" i="1"/>
  <c r="S1057" i="1"/>
  <c r="R1057" i="1"/>
  <c r="S1021" i="1"/>
  <c r="R1021" i="1"/>
  <c r="S1005" i="1"/>
  <c r="R1005" i="1"/>
  <c r="S973" i="1"/>
  <c r="R973" i="1"/>
  <c r="S937" i="1"/>
  <c r="R937" i="1"/>
  <c r="S902" i="1"/>
  <c r="R902" i="1"/>
  <c r="S886" i="1"/>
  <c r="R886" i="1"/>
  <c r="S854" i="1"/>
  <c r="R854" i="1"/>
  <c r="S820" i="1"/>
  <c r="R820" i="1"/>
  <c r="S788" i="1"/>
  <c r="R788" i="1"/>
  <c r="S756" i="1"/>
  <c r="R756" i="1"/>
  <c r="S740" i="1"/>
  <c r="R740" i="1"/>
  <c r="S724" i="1"/>
  <c r="R724" i="1"/>
  <c r="S692" i="1"/>
  <c r="R692" i="1"/>
  <c r="S657" i="1"/>
  <c r="R657" i="1"/>
  <c r="S622" i="1"/>
  <c r="R622" i="1"/>
  <c r="S590" i="1"/>
  <c r="R590" i="1"/>
  <c r="S554" i="1"/>
  <c r="R554" i="1"/>
  <c r="S541" i="1"/>
  <c r="R541" i="1"/>
  <c r="S508" i="1"/>
  <c r="R508" i="1"/>
  <c r="S460" i="1"/>
  <c r="R460" i="1"/>
  <c r="S1029" i="1"/>
  <c r="R1029" i="1"/>
  <c r="S2216" i="1"/>
  <c r="R2216" i="1"/>
  <c r="S2135" i="1"/>
  <c r="R2135" i="1"/>
  <c r="S2113" i="1"/>
  <c r="R2113" i="1"/>
  <c r="S2097" i="1"/>
  <c r="R2097" i="1"/>
  <c r="S2081" i="1"/>
  <c r="R2081" i="1"/>
  <c r="S2065" i="1"/>
  <c r="R2065" i="1"/>
  <c r="X2065" i="1" s="1"/>
  <c r="S2049" i="1"/>
  <c r="R2049" i="1"/>
  <c r="S1925" i="1"/>
  <c r="R1925" i="1"/>
  <c r="S1889" i="1"/>
  <c r="R1889" i="1"/>
  <c r="S1871" i="1"/>
  <c r="R1871" i="1"/>
  <c r="S1854" i="1"/>
  <c r="R1854" i="1"/>
  <c r="S1838" i="1"/>
  <c r="R1838" i="1"/>
  <c r="S1821" i="1"/>
  <c r="R1821" i="1"/>
  <c r="S1805" i="1"/>
  <c r="R1805" i="1"/>
  <c r="S1361" i="1"/>
  <c r="R1361" i="1"/>
  <c r="S1345" i="1"/>
  <c r="R1345" i="1"/>
  <c r="S1329" i="1"/>
  <c r="R1329" i="1"/>
  <c r="S1313" i="1"/>
  <c r="R1313" i="1"/>
  <c r="S1297" i="1"/>
  <c r="R1297" i="1"/>
  <c r="S1281" i="1"/>
  <c r="R1281" i="1"/>
  <c r="S1265" i="1"/>
  <c r="R1265" i="1"/>
  <c r="S1249" i="1"/>
  <c r="R1249" i="1"/>
  <c r="S1232" i="1"/>
  <c r="R1232" i="1"/>
  <c r="S1216" i="1"/>
  <c r="R1216" i="1"/>
  <c r="S1200" i="1"/>
  <c r="R1200" i="1"/>
  <c r="S1184" i="1"/>
  <c r="R1184" i="1"/>
  <c r="S1167" i="1"/>
  <c r="R1167" i="1"/>
  <c r="S1151" i="1"/>
  <c r="R1151" i="1"/>
  <c r="S1134" i="1"/>
  <c r="R1134" i="1"/>
  <c r="S1117" i="1"/>
  <c r="R1117" i="1"/>
  <c r="S1100" i="1"/>
  <c r="R1100" i="1"/>
  <c r="S1083" i="1"/>
  <c r="R1083" i="1"/>
  <c r="S1065" i="1"/>
  <c r="R1065" i="1"/>
  <c r="S1049" i="1"/>
  <c r="R1049" i="1"/>
  <c r="S1031" i="1"/>
  <c r="R1031" i="1"/>
  <c r="S1013" i="1"/>
  <c r="U1013" i="1" s="1"/>
  <c r="W1013" i="1" s="1"/>
  <c r="R1013" i="1"/>
  <c r="S997" i="1"/>
  <c r="R997" i="1"/>
  <c r="S981" i="1"/>
  <c r="R981" i="1"/>
  <c r="S964" i="1"/>
  <c r="R964" i="1"/>
  <c r="S942" i="1"/>
  <c r="U942" i="1" s="1"/>
  <c r="W942" i="1" s="1"/>
  <c r="R942" i="1"/>
  <c r="S929" i="1"/>
  <c r="R929" i="1"/>
  <c r="S910" i="1"/>
  <c r="R910" i="1"/>
  <c r="S894" i="1"/>
  <c r="R894" i="1"/>
  <c r="S878" i="1"/>
  <c r="R878" i="1"/>
  <c r="S862" i="1"/>
  <c r="R862" i="1"/>
  <c r="S844" i="1"/>
  <c r="R844" i="1"/>
  <c r="S828" i="1"/>
  <c r="R828" i="1"/>
  <c r="S812" i="1"/>
  <c r="R812" i="1"/>
  <c r="S796" i="1"/>
  <c r="R796" i="1"/>
  <c r="S780" i="1"/>
  <c r="R780" i="1"/>
  <c r="S764" i="1"/>
  <c r="R764" i="1"/>
  <c r="S748" i="1"/>
  <c r="R748" i="1"/>
  <c r="S732" i="1"/>
  <c r="R732" i="1"/>
  <c r="S716" i="1"/>
  <c r="U716" i="1" s="1"/>
  <c r="W716" i="1" s="1"/>
  <c r="R716" i="1"/>
  <c r="S700" i="1"/>
  <c r="R700" i="1"/>
  <c r="S684" i="1"/>
  <c r="R684" i="1"/>
  <c r="S668" i="1"/>
  <c r="R668" i="1"/>
  <c r="S646" i="1"/>
  <c r="U646" i="1" s="1"/>
  <c r="W646" i="1" s="1"/>
  <c r="R646" i="1"/>
  <c r="S630" i="1"/>
  <c r="R630" i="1"/>
  <c r="S614" i="1"/>
  <c r="R614" i="1"/>
  <c r="S598" i="1"/>
  <c r="R598" i="1"/>
  <c r="S581" i="1"/>
  <c r="R581" i="1"/>
  <c r="S563" i="1"/>
  <c r="R563" i="1"/>
  <c r="S545" i="1"/>
  <c r="U545" i="1" s="1"/>
  <c r="W545" i="1" s="1"/>
  <c r="R545" i="1"/>
  <c r="S528" i="1"/>
  <c r="R528" i="1"/>
  <c r="S512" i="1"/>
  <c r="R512" i="1"/>
  <c r="S496" i="1"/>
  <c r="R496" i="1"/>
  <c r="S480" i="1"/>
  <c r="R480" i="1"/>
  <c r="S464" i="1"/>
  <c r="R464" i="1"/>
  <c r="S448" i="1"/>
  <c r="U448" i="1" s="1"/>
  <c r="W448" i="1" s="1"/>
  <c r="R448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5" i="1"/>
  <c r="R655" i="1"/>
  <c r="S2225" i="1"/>
  <c r="U2225" i="1" s="1"/>
  <c r="W2225" i="1" s="1"/>
  <c r="R2225" i="1"/>
  <c r="S2217" i="1"/>
  <c r="R2217" i="1"/>
  <c r="S2209" i="1"/>
  <c r="U2209" i="1" s="1"/>
  <c r="W2209" i="1" s="1"/>
  <c r="R2209" i="1"/>
  <c r="S2201" i="1"/>
  <c r="R2201" i="1"/>
  <c r="S2193" i="1"/>
  <c r="U2193" i="1" s="1"/>
  <c r="W2193" i="1" s="1"/>
  <c r="R2193" i="1"/>
  <c r="S2181" i="1"/>
  <c r="R2181" i="1"/>
  <c r="S2173" i="1"/>
  <c r="R2173" i="1"/>
  <c r="S2165" i="1"/>
  <c r="R2165" i="1"/>
  <c r="S2157" i="1"/>
  <c r="R2157" i="1"/>
  <c r="S2140" i="1"/>
  <c r="R2140" i="1"/>
  <c r="S2132" i="1"/>
  <c r="R2132" i="1"/>
  <c r="S2124" i="1"/>
  <c r="R2124" i="1"/>
  <c r="S2110" i="1"/>
  <c r="R2110" i="1"/>
  <c r="S2102" i="1"/>
  <c r="R2102" i="1"/>
  <c r="S2094" i="1"/>
  <c r="R2094" i="1"/>
  <c r="S2086" i="1"/>
  <c r="R2086" i="1"/>
  <c r="S2078" i="1"/>
  <c r="R2078" i="1"/>
  <c r="S2070" i="1"/>
  <c r="R2070" i="1"/>
  <c r="S2062" i="1"/>
  <c r="R2062" i="1"/>
  <c r="S2054" i="1"/>
  <c r="R2054" i="1"/>
  <c r="S2041" i="1"/>
  <c r="R2041" i="1"/>
  <c r="S2033" i="1"/>
  <c r="R2033" i="1"/>
  <c r="S2025" i="1"/>
  <c r="R2025" i="1"/>
  <c r="S2016" i="1"/>
  <c r="R2016" i="1"/>
  <c r="S2008" i="1"/>
  <c r="R2008" i="1"/>
  <c r="S2000" i="1"/>
  <c r="R2000" i="1"/>
  <c r="S1991" i="1"/>
  <c r="R1991" i="1"/>
  <c r="S1983" i="1"/>
  <c r="R1983" i="1"/>
  <c r="S1973" i="1"/>
  <c r="R1973" i="1"/>
  <c r="S1965" i="1"/>
  <c r="R1965" i="1"/>
  <c r="S1955" i="1"/>
  <c r="R1955" i="1"/>
  <c r="S1946" i="1"/>
  <c r="R1946" i="1"/>
  <c r="S1938" i="1"/>
  <c r="R1938" i="1"/>
  <c r="S1930" i="1"/>
  <c r="R1930" i="1"/>
  <c r="S1912" i="1"/>
  <c r="R1912" i="1"/>
  <c r="S1904" i="1"/>
  <c r="R1904" i="1"/>
  <c r="S1894" i="1"/>
  <c r="R1894" i="1"/>
  <c r="S1886" i="1"/>
  <c r="R1886" i="1"/>
  <c r="S1878" i="1"/>
  <c r="R1878" i="1"/>
  <c r="S1868" i="1"/>
  <c r="R1868" i="1"/>
  <c r="S1859" i="1"/>
  <c r="R1859" i="1"/>
  <c r="S1851" i="1"/>
  <c r="R1851" i="1"/>
  <c r="S1843" i="1"/>
  <c r="R1843" i="1"/>
  <c r="S1835" i="1"/>
  <c r="R1835" i="1"/>
  <c r="S1826" i="1"/>
  <c r="R1826" i="1"/>
  <c r="S1818" i="1"/>
  <c r="R1818" i="1"/>
  <c r="S1810" i="1"/>
  <c r="R1810" i="1"/>
  <c r="S1802" i="1"/>
  <c r="R1802" i="1"/>
  <c r="S1794" i="1"/>
  <c r="R1794" i="1"/>
  <c r="S1784" i="1"/>
  <c r="R1784" i="1"/>
  <c r="S1776" i="1"/>
  <c r="R1776" i="1"/>
  <c r="S1768" i="1"/>
  <c r="R1768" i="1"/>
  <c r="S1760" i="1"/>
  <c r="R1760" i="1"/>
  <c r="S1752" i="1"/>
  <c r="R1752" i="1"/>
  <c r="S1744" i="1"/>
  <c r="R1744" i="1"/>
  <c r="S1736" i="1"/>
  <c r="U1736" i="1" s="1"/>
  <c r="W1736" i="1" s="1"/>
  <c r="R1736" i="1"/>
  <c r="S1728" i="1"/>
  <c r="R1728" i="1"/>
  <c r="S1715" i="1"/>
  <c r="R1715" i="1"/>
  <c r="S1704" i="1"/>
  <c r="U1704" i="1" s="1"/>
  <c r="W1704" i="1" s="1"/>
  <c r="R1704" i="1"/>
  <c r="S1695" i="1"/>
  <c r="R1695" i="1"/>
  <c r="S1687" i="1"/>
  <c r="U1687" i="1" s="1"/>
  <c r="W1687" i="1" s="1"/>
  <c r="R1687" i="1"/>
  <c r="S1679" i="1"/>
  <c r="U1679" i="1" s="1"/>
  <c r="W1679" i="1" s="1"/>
  <c r="R1679" i="1"/>
  <c r="S1671" i="1"/>
  <c r="U1671" i="1" s="1"/>
  <c r="W1671" i="1" s="1"/>
  <c r="R1671" i="1"/>
  <c r="S1663" i="1"/>
  <c r="R1663" i="1"/>
  <c r="S1655" i="1"/>
  <c r="U1655" i="1" s="1"/>
  <c r="W1655" i="1" s="1"/>
  <c r="R1655" i="1"/>
  <c r="S1646" i="1"/>
  <c r="U1646" i="1" s="1"/>
  <c r="W1646" i="1" s="1"/>
  <c r="R1646" i="1"/>
  <c r="S1632" i="1"/>
  <c r="U1632" i="1" s="1"/>
  <c r="W1632" i="1" s="1"/>
  <c r="R1632" i="1"/>
  <c r="S1624" i="1"/>
  <c r="R1624" i="1"/>
  <c r="S1614" i="1"/>
  <c r="U1614" i="1" s="1"/>
  <c r="W1614" i="1" s="1"/>
  <c r="R1614" i="1"/>
  <c r="S1606" i="1"/>
  <c r="R1606" i="1"/>
  <c r="S1596" i="1"/>
  <c r="U1596" i="1" s="1"/>
  <c r="W1596" i="1" s="1"/>
  <c r="R1596" i="1"/>
  <c r="S1585" i="1"/>
  <c r="U1585" i="1" s="1"/>
  <c r="W1585" i="1" s="1"/>
  <c r="R1585" i="1"/>
  <c r="S1577" i="1"/>
  <c r="U1577" i="1" s="1"/>
  <c r="W1577" i="1" s="1"/>
  <c r="R1577" i="1"/>
  <c r="S1568" i="1"/>
  <c r="R1568" i="1"/>
  <c r="S1561" i="1"/>
  <c r="R1561" i="1"/>
  <c r="S1553" i="1"/>
  <c r="R1553" i="1"/>
  <c r="S1545" i="1"/>
  <c r="R1545" i="1"/>
  <c r="S1537" i="1"/>
  <c r="R1537" i="1"/>
  <c r="S1529" i="1"/>
  <c r="R1529" i="1"/>
  <c r="S1521" i="1"/>
  <c r="R1521" i="1"/>
  <c r="S1513" i="1"/>
  <c r="R1513" i="1"/>
  <c r="S1505" i="1"/>
  <c r="U1505" i="1" s="1"/>
  <c r="W1505" i="1" s="1"/>
  <c r="R1505" i="1"/>
  <c r="S1496" i="1"/>
  <c r="R1496" i="1"/>
  <c r="S1488" i="1"/>
  <c r="R1488" i="1"/>
  <c r="S1480" i="1"/>
  <c r="R1480" i="1"/>
  <c r="S1472" i="1"/>
  <c r="R1472" i="1"/>
  <c r="S1464" i="1"/>
  <c r="R1464" i="1"/>
  <c r="S1452" i="1"/>
  <c r="U1452" i="1" s="1"/>
  <c r="W1452" i="1" s="1"/>
  <c r="R1452" i="1"/>
  <c r="S1444" i="1"/>
  <c r="R1444" i="1"/>
  <c r="S1436" i="1"/>
  <c r="R1436" i="1"/>
  <c r="S1428" i="1"/>
  <c r="R1428" i="1"/>
  <c r="S1420" i="1"/>
  <c r="R1420" i="1"/>
  <c r="S1412" i="1"/>
  <c r="R1412" i="1"/>
  <c r="S1404" i="1"/>
  <c r="U1404" i="1" s="1"/>
  <c r="W1404" i="1" s="1"/>
  <c r="R1404" i="1"/>
  <c r="S1396" i="1"/>
  <c r="R1396" i="1"/>
  <c r="S1388" i="1"/>
  <c r="R1388" i="1"/>
  <c r="S1376" i="1"/>
  <c r="U1376" i="1" s="1"/>
  <c r="W1376" i="1" s="1"/>
  <c r="R1376" i="1"/>
  <c r="S2210" i="1"/>
  <c r="R2210" i="1"/>
  <c r="S2202" i="1"/>
  <c r="R2202" i="1"/>
  <c r="S2194" i="1"/>
  <c r="R2194" i="1"/>
  <c r="S2186" i="1"/>
  <c r="R2186" i="1"/>
  <c r="S2178" i="1"/>
  <c r="R2178" i="1"/>
  <c r="S2170" i="1"/>
  <c r="R2170" i="1"/>
  <c r="S2162" i="1"/>
  <c r="R2162" i="1"/>
  <c r="S2034" i="1"/>
  <c r="R2034" i="1"/>
  <c r="S2026" i="1"/>
  <c r="R2026" i="1"/>
  <c r="S2017" i="1"/>
  <c r="R2017" i="1"/>
  <c r="X2017" i="1" s="1"/>
  <c r="S2009" i="1"/>
  <c r="R2009" i="1"/>
  <c r="S2001" i="1"/>
  <c r="R2001" i="1"/>
  <c r="S1992" i="1"/>
  <c r="R1992" i="1"/>
  <c r="S1984" i="1"/>
  <c r="R1984" i="1"/>
  <c r="S1975" i="1"/>
  <c r="R1975" i="1"/>
  <c r="S1966" i="1"/>
  <c r="R1966" i="1"/>
  <c r="S1956" i="1"/>
  <c r="R1956" i="1"/>
  <c r="S1948" i="1"/>
  <c r="R1948" i="1"/>
  <c r="S1939" i="1"/>
  <c r="R1939" i="1"/>
  <c r="S1905" i="1"/>
  <c r="R1905" i="1"/>
  <c r="S1895" i="1"/>
  <c r="R1895" i="1"/>
  <c r="S1887" i="1"/>
  <c r="R1887" i="1"/>
  <c r="S1879" i="1"/>
  <c r="R1879" i="1"/>
  <c r="S1869" i="1"/>
  <c r="R1869" i="1"/>
  <c r="S1860" i="1"/>
  <c r="R1860" i="1"/>
  <c r="S1852" i="1"/>
  <c r="R1852" i="1"/>
  <c r="S1844" i="1"/>
  <c r="R1844" i="1"/>
  <c r="S1836" i="1"/>
  <c r="R1836" i="1"/>
  <c r="S1827" i="1"/>
  <c r="R1827" i="1"/>
  <c r="S1819" i="1"/>
  <c r="R1819" i="1"/>
  <c r="S1811" i="1"/>
  <c r="R1811" i="1"/>
  <c r="S1803" i="1"/>
  <c r="R1803" i="1"/>
  <c r="S1790" i="1"/>
  <c r="R1790" i="1"/>
  <c r="S1785" i="1"/>
  <c r="R1785" i="1"/>
  <c r="S1779" i="1"/>
  <c r="R1779" i="1"/>
  <c r="S1773" i="1"/>
  <c r="R1773" i="1"/>
  <c r="S1769" i="1"/>
  <c r="R1769" i="1"/>
  <c r="S1763" i="1"/>
  <c r="R1763" i="1"/>
  <c r="S1757" i="1"/>
  <c r="R1757" i="1"/>
  <c r="S1753" i="1"/>
  <c r="R1753" i="1"/>
  <c r="S1747" i="1"/>
  <c r="R1747" i="1"/>
  <c r="S1741" i="1"/>
  <c r="R1741" i="1"/>
  <c r="S1737" i="1"/>
  <c r="R1737" i="1"/>
  <c r="S1731" i="1"/>
  <c r="R1731" i="1"/>
  <c r="S1716" i="1"/>
  <c r="R1716" i="1"/>
  <c r="S1712" i="1"/>
  <c r="R1712" i="1"/>
  <c r="S1703" i="1"/>
  <c r="R1703" i="1"/>
  <c r="S1696" i="1"/>
  <c r="U1696" i="1" s="1"/>
  <c r="W1696" i="1" s="1"/>
  <c r="R1696" i="1"/>
  <c r="S1692" i="1"/>
  <c r="R1692" i="1"/>
  <c r="S1686" i="1"/>
  <c r="R1686" i="1"/>
  <c r="S1680" i="1"/>
  <c r="R1680" i="1"/>
  <c r="S1676" i="1"/>
  <c r="R1676" i="1"/>
  <c r="S1670" i="1"/>
  <c r="R1670" i="1"/>
  <c r="S1664" i="1"/>
  <c r="U1664" i="1" s="1"/>
  <c r="W1664" i="1" s="1"/>
  <c r="R1664" i="1"/>
  <c r="S1660" i="1"/>
  <c r="R1660" i="1"/>
  <c r="S1653" i="1"/>
  <c r="R1653" i="1"/>
  <c r="S1647" i="1"/>
  <c r="R1647" i="1"/>
  <c r="S1642" i="1"/>
  <c r="R1642" i="1"/>
  <c r="S1631" i="1"/>
  <c r="R1631" i="1"/>
  <c r="S1625" i="1"/>
  <c r="U1625" i="1" s="1"/>
  <c r="W1625" i="1" s="1"/>
  <c r="R1625" i="1"/>
  <c r="S1621" i="1"/>
  <c r="R1621" i="1"/>
  <c r="S1613" i="1"/>
  <c r="R1613" i="1"/>
  <c r="S1607" i="1"/>
  <c r="R1607" i="1"/>
  <c r="S1602" i="1"/>
  <c r="R1602" i="1"/>
  <c r="S1595" i="1"/>
  <c r="R1595" i="1"/>
  <c r="S1586" i="1"/>
  <c r="U1586" i="1" s="1"/>
  <c r="W1586" i="1" s="1"/>
  <c r="R1586" i="1"/>
  <c r="S1582" i="1"/>
  <c r="R1582" i="1"/>
  <c r="S1576" i="1"/>
  <c r="R1576" i="1"/>
  <c r="S1570" i="1"/>
  <c r="R1570" i="1"/>
  <c r="S1566" i="1"/>
  <c r="R1566" i="1"/>
  <c r="S1560" i="1"/>
  <c r="R1560" i="1"/>
  <c r="S1554" i="1"/>
  <c r="U1554" i="1" s="1"/>
  <c r="W1554" i="1" s="1"/>
  <c r="R1554" i="1"/>
  <c r="S1550" i="1"/>
  <c r="R1550" i="1"/>
  <c r="S1544" i="1"/>
  <c r="R1544" i="1"/>
  <c r="X1544" i="1" s="1"/>
  <c r="S1538" i="1"/>
  <c r="R1538" i="1"/>
  <c r="S1534" i="1"/>
  <c r="R1534" i="1"/>
  <c r="S1528" i="1"/>
  <c r="R1528" i="1"/>
  <c r="S1522" i="1"/>
  <c r="U1522" i="1" s="1"/>
  <c r="W1522" i="1" s="1"/>
  <c r="R1522" i="1"/>
  <c r="S1518" i="1"/>
  <c r="R1518" i="1"/>
  <c r="S1512" i="1"/>
  <c r="R1512" i="1"/>
  <c r="S1506" i="1"/>
  <c r="R1506" i="1"/>
  <c r="S1502" i="1"/>
  <c r="R1502" i="1"/>
  <c r="S1495" i="1"/>
  <c r="R1495" i="1"/>
  <c r="S1489" i="1"/>
  <c r="U1489" i="1" s="1"/>
  <c r="W1489" i="1" s="1"/>
  <c r="R1489" i="1"/>
  <c r="S1485" i="1"/>
  <c r="R1485" i="1"/>
  <c r="S1479" i="1"/>
  <c r="R1479" i="1"/>
  <c r="S1473" i="1"/>
  <c r="R1473" i="1"/>
  <c r="S1469" i="1"/>
  <c r="R1469" i="1"/>
  <c r="S1463" i="1"/>
  <c r="R1463" i="1"/>
  <c r="S1453" i="1"/>
  <c r="U1453" i="1" s="1"/>
  <c r="W1453" i="1" s="1"/>
  <c r="R1453" i="1"/>
  <c r="S1449" i="1"/>
  <c r="R1449" i="1"/>
  <c r="S1443" i="1"/>
  <c r="R1443" i="1"/>
  <c r="X1443" i="1" s="1"/>
  <c r="S1437" i="1"/>
  <c r="R1437" i="1"/>
  <c r="S1433" i="1"/>
  <c r="R1433" i="1"/>
  <c r="S1427" i="1"/>
  <c r="R1427" i="1"/>
  <c r="S1421" i="1"/>
  <c r="U1421" i="1" s="1"/>
  <c r="R1421" i="1"/>
  <c r="S1417" i="1"/>
  <c r="R1417" i="1"/>
  <c r="S1411" i="1"/>
  <c r="R1411" i="1"/>
  <c r="S1405" i="1"/>
  <c r="R1405" i="1"/>
  <c r="S1401" i="1"/>
  <c r="R1401" i="1"/>
  <c r="S1395" i="1"/>
  <c r="R1395" i="1"/>
  <c r="S1389" i="1"/>
  <c r="U1389" i="1" s="1"/>
  <c r="R1389" i="1"/>
  <c r="S1385" i="1"/>
  <c r="R1385" i="1"/>
  <c r="S1379" i="1"/>
  <c r="R1379" i="1"/>
  <c r="S1373" i="1"/>
  <c r="R1373" i="1"/>
  <c r="S1368" i="1"/>
  <c r="R1368" i="1"/>
  <c r="S1355" i="1"/>
  <c r="R1355" i="1"/>
  <c r="S1347" i="1"/>
  <c r="R1347" i="1"/>
  <c r="S1341" i="1"/>
  <c r="R1341" i="1"/>
  <c r="S1323" i="1"/>
  <c r="R1323" i="1"/>
  <c r="S1315" i="1"/>
  <c r="R1315" i="1"/>
  <c r="S1309" i="1"/>
  <c r="R1309" i="1"/>
  <c r="S1291" i="1"/>
  <c r="R1291" i="1"/>
  <c r="S1283" i="1"/>
  <c r="U1283" i="1" s="1"/>
  <c r="R1283" i="1"/>
  <c r="S1277" i="1"/>
  <c r="R1277" i="1"/>
  <c r="X1277" i="1" s="1"/>
  <c r="S1259" i="1"/>
  <c r="R1259" i="1"/>
  <c r="S1251" i="1"/>
  <c r="R1251" i="1"/>
  <c r="S1245" i="1"/>
  <c r="R1245" i="1"/>
  <c r="S1226" i="1"/>
  <c r="R1226" i="1"/>
  <c r="S1218" i="1"/>
  <c r="R1218" i="1"/>
  <c r="S1212" i="1"/>
  <c r="R1212" i="1"/>
  <c r="S1194" i="1"/>
  <c r="U1194" i="1" s="1"/>
  <c r="R1194" i="1"/>
  <c r="S1186" i="1"/>
  <c r="R1186" i="1"/>
  <c r="S1180" i="1"/>
  <c r="R1180" i="1"/>
  <c r="S1161" i="1"/>
  <c r="R1161" i="1"/>
  <c r="S1153" i="1"/>
  <c r="R1153" i="1"/>
  <c r="S1147" i="1"/>
  <c r="R1147" i="1"/>
  <c r="S1127" i="1"/>
  <c r="R1127" i="1"/>
  <c r="S1119" i="1"/>
  <c r="R1119" i="1"/>
  <c r="S1113" i="1"/>
  <c r="U1113" i="1" s="1"/>
  <c r="R1113" i="1"/>
  <c r="S1094" i="1"/>
  <c r="R1094" i="1"/>
  <c r="S1085" i="1"/>
  <c r="R1085" i="1"/>
  <c r="S1075" i="1"/>
  <c r="R1075" i="1"/>
  <c r="S1067" i="1"/>
  <c r="R1067" i="1"/>
  <c r="S1061" i="1"/>
  <c r="R1061" i="1"/>
  <c r="S1041" i="1"/>
  <c r="R1041" i="1"/>
  <c r="S1033" i="1"/>
  <c r="R1033" i="1"/>
  <c r="S1025" i="1"/>
  <c r="R1025" i="1"/>
  <c r="S1007" i="1"/>
  <c r="R1007" i="1"/>
  <c r="S999" i="1"/>
  <c r="R999" i="1"/>
  <c r="S993" i="1"/>
  <c r="R993" i="1"/>
  <c r="S975" i="1"/>
  <c r="R975" i="1"/>
  <c r="S966" i="1"/>
  <c r="R966" i="1"/>
  <c r="S960" i="1"/>
  <c r="R960" i="1"/>
  <c r="S939" i="1"/>
  <c r="U939" i="1" s="1"/>
  <c r="R939" i="1"/>
  <c r="S931" i="1"/>
  <c r="R931" i="1"/>
  <c r="S923" i="1"/>
  <c r="R923" i="1"/>
  <c r="S904" i="1"/>
  <c r="R904" i="1"/>
  <c r="S896" i="1"/>
  <c r="R896" i="1"/>
  <c r="S890" i="1"/>
  <c r="U890" i="1" s="1"/>
  <c r="R890" i="1"/>
  <c r="S872" i="1"/>
  <c r="R872" i="1"/>
  <c r="S864" i="1"/>
  <c r="R864" i="1"/>
  <c r="S858" i="1"/>
  <c r="R858" i="1"/>
  <c r="S838" i="1"/>
  <c r="R838" i="1"/>
  <c r="S830" i="1"/>
  <c r="R830" i="1"/>
  <c r="S824" i="1"/>
  <c r="U824" i="1" s="1"/>
  <c r="R824" i="1"/>
  <c r="S806" i="1"/>
  <c r="R806" i="1"/>
  <c r="S798" i="1"/>
  <c r="R798" i="1"/>
  <c r="S792" i="1"/>
  <c r="R792" i="1"/>
  <c r="S774" i="1"/>
  <c r="R774" i="1"/>
  <c r="S766" i="1"/>
  <c r="R766" i="1"/>
  <c r="S760" i="1"/>
  <c r="R760" i="1"/>
  <c r="S742" i="1"/>
  <c r="R742" i="1"/>
  <c r="S734" i="1"/>
  <c r="R734" i="1"/>
  <c r="S728" i="1"/>
  <c r="R728" i="1"/>
  <c r="S710" i="1"/>
  <c r="R710" i="1"/>
  <c r="S702" i="1"/>
  <c r="R702" i="1"/>
  <c r="S696" i="1"/>
  <c r="R696" i="1"/>
  <c r="S678" i="1"/>
  <c r="R678" i="1"/>
  <c r="S670" i="1"/>
  <c r="R670" i="1"/>
  <c r="S663" i="1"/>
  <c r="R663" i="1"/>
  <c r="S640" i="1"/>
  <c r="R640" i="1"/>
  <c r="S632" i="1"/>
  <c r="R632" i="1"/>
  <c r="S626" i="1"/>
  <c r="U626" i="1" s="1"/>
  <c r="R626" i="1"/>
  <c r="S608" i="1"/>
  <c r="R608" i="1"/>
  <c r="S600" i="1"/>
  <c r="R600" i="1"/>
  <c r="S594" i="1"/>
  <c r="R594" i="1"/>
  <c r="S574" i="1"/>
  <c r="R574" i="1"/>
  <c r="S565" i="1"/>
  <c r="R565" i="1"/>
  <c r="S559" i="1"/>
  <c r="U559" i="1" s="1"/>
  <c r="R559" i="1"/>
  <c r="S543" i="1"/>
  <c r="R543" i="1"/>
  <c r="S537" i="1"/>
  <c r="R537" i="1"/>
  <c r="S531" i="1"/>
  <c r="R531" i="1"/>
  <c r="S514" i="1"/>
  <c r="R514" i="1"/>
  <c r="S500" i="1"/>
  <c r="R500" i="1"/>
  <c r="S494" i="1"/>
  <c r="R494" i="1"/>
  <c r="S488" i="1"/>
  <c r="R488" i="1"/>
  <c r="S478" i="1"/>
  <c r="R478" i="1"/>
  <c r="S472" i="1"/>
  <c r="R472" i="1"/>
  <c r="S466" i="1"/>
  <c r="U466" i="1" s="1"/>
  <c r="R466" i="1"/>
  <c r="S450" i="1"/>
  <c r="R450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08" i="1"/>
  <c r="R2208" i="1"/>
  <c r="S2192" i="1"/>
  <c r="R2192" i="1"/>
  <c r="S2176" i="1"/>
  <c r="R2176" i="1"/>
  <c r="S2160" i="1"/>
  <c r="R2160" i="1"/>
  <c r="S2028" i="1"/>
  <c r="R2028" i="1"/>
  <c r="S2011" i="1"/>
  <c r="R2011" i="1"/>
  <c r="S1994" i="1"/>
  <c r="R1994" i="1"/>
  <c r="S1977" i="1"/>
  <c r="R1977" i="1"/>
  <c r="S1958" i="1"/>
  <c r="R1958" i="1"/>
  <c r="S1941" i="1"/>
  <c r="R1941" i="1"/>
  <c r="S1897" i="1"/>
  <c r="R1897" i="1"/>
  <c r="S653" i="1"/>
  <c r="R653" i="1"/>
  <c r="S1618" i="1"/>
  <c r="R1618" i="1"/>
  <c r="S1028" i="1"/>
  <c r="R1028" i="1"/>
  <c r="S2227" i="1"/>
  <c r="R2227" i="1"/>
  <c r="S2223" i="1"/>
  <c r="R2223" i="1"/>
  <c r="S2219" i="1"/>
  <c r="R2219" i="1"/>
  <c r="S2215" i="1"/>
  <c r="R2215" i="1"/>
  <c r="S2211" i="1"/>
  <c r="R2211" i="1"/>
  <c r="S2207" i="1"/>
  <c r="R2207" i="1"/>
  <c r="S2203" i="1"/>
  <c r="R2203" i="1"/>
  <c r="S2199" i="1"/>
  <c r="R2199" i="1"/>
  <c r="S2195" i="1"/>
  <c r="R2195" i="1"/>
  <c r="S2191" i="1"/>
  <c r="R2191" i="1"/>
  <c r="S2187" i="1"/>
  <c r="R2187" i="1"/>
  <c r="S2183" i="1"/>
  <c r="R2183" i="1"/>
  <c r="S2179" i="1"/>
  <c r="R2179" i="1"/>
  <c r="S2175" i="1"/>
  <c r="R2175" i="1"/>
  <c r="S2171" i="1"/>
  <c r="R2171" i="1"/>
  <c r="S2167" i="1"/>
  <c r="R2167" i="1"/>
  <c r="S2163" i="1"/>
  <c r="R2163" i="1"/>
  <c r="S2159" i="1"/>
  <c r="R2159" i="1"/>
  <c r="S2155" i="1"/>
  <c r="R2155" i="1"/>
  <c r="S2150" i="1"/>
  <c r="R2150" i="1"/>
  <c r="S2138" i="1"/>
  <c r="R2138" i="1"/>
  <c r="S2134" i="1"/>
  <c r="R2134" i="1"/>
  <c r="S2130" i="1"/>
  <c r="R2130" i="1"/>
  <c r="S2126" i="1"/>
  <c r="R2126" i="1"/>
  <c r="S2122" i="1"/>
  <c r="R2122" i="1"/>
  <c r="S2112" i="1"/>
  <c r="R2112" i="1"/>
  <c r="S2108" i="1"/>
  <c r="R2108" i="1"/>
  <c r="S2104" i="1"/>
  <c r="R2104" i="1"/>
  <c r="S2100" i="1"/>
  <c r="R2100" i="1"/>
  <c r="S2096" i="1"/>
  <c r="R2096" i="1"/>
  <c r="S2092" i="1"/>
  <c r="R2092" i="1"/>
  <c r="S2088" i="1"/>
  <c r="R2088" i="1"/>
  <c r="S2084" i="1"/>
  <c r="R2084" i="1"/>
  <c r="S2080" i="1"/>
  <c r="R2080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3" i="1"/>
  <c r="R2043" i="1"/>
  <c r="S2039" i="1"/>
  <c r="R2039" i="1"/>
  <c r="S2035" i="1"/>
  <c r="R2035" i="1"/>
  <c r="S2031" i="1"/>
  <c r="R2031" i="1"/>
  <c r="S2027" i="1"/>
  <c r="R2027" i="1"/>
  <c r="S2023" i="1"/>
  <c r="R2023" i="1"/>
  <c r="S2018" i="1"/>
  <c r="R2018" i="1"/>
  <c r="S2014" i="1"/>
  <c r="R2014" i="1"/>
  <c r="S2010" i="1"/>
  <c r="R2010" i="1"/>
  <c r="S2006" i="1"/>
  <c r="R2006" i="1"/>
  <c r="S2002" i="1"/>
  <c r="R2002" i="1"/>
  <c r="S1997" i="1"/>
  <c r="R1997" i="1"/>
  <c r="S1993" i="1"/>
  <c r="R1993" i="1"/>
  <c r="S1989" i="1"/>
  <c r="R1989" i="1"/>
  <c r="S1985" i="1"/>
  <c r="R1985" i="1"/>
  <c r="S1980" i="1"/>
  <c r="R1980" i="1"/>
  <c r="S1976" i="1"/>
  <c r="R1976" i="1"/>
  <c r="S1971" i="1"/>
  <c r="R1971" i="1"/>
  <c r="S1967" i="1"/>
  <c r="R1967" i="1"/>
  <c r="S1962" i="1"/>
  <c r="R1962" i="1"/>
  <c r="S1957" i="1"/>
  <c r="R1957" i="1"/>
  <c r="S1953" i="1"/>
  <c r="R1953" i="1"/>
  <c r="S1949" i="1"/>
  <c r="R1949" i="1"/>
  <c r="S1944" i="1"/>
  <c r="R1944" i="1"/>
  <c r="S1940" i="1"/>
  <c r="R1940" i="1"/>
  <c r="S1936" i="1"/>
  <c r="R1936" i="1"/>
  <c r="S1932" i="1"/>
  <c r="R1932" i="1"/>
  <c r="S1928" i="1"/>
  <c r="R1928" i="1"/>
  <c r="S1924" i="1"/>
  <c r="R1924" i="1"/>
  <c r="S1919" i="1"/>
  <c r="R1919" i="1"/>
  <c r="S1914" i="1"/>
  <c r="R1914" i="1"/>
  <c r="S1910" i="1"/>
  <c r="R1910" i="1"/>
  <c r="S1906" i="1"/>
  <c r="R1906" i="1"/>
  <c r="S1900" i="1"/>
  <c r="R1900" i="1"/>
  <c r="S1896" i="1"/>
  <c r="R1896" i="1"/>
  <c r="S1892" i="1"/>
  <c r="R1892" i="1"/>
  <c r="S1888" i="1"/>
  <c r="R1888" i="1"/>
  <c r="S1884" i="1"/>
  <c r="R1884" i="1"/>
  <c r="S1880" i="1"/>
  <c r="R1880" i="1"/>
  <c r="S1876" i="1"/>
  <c r="R1876" i="1"/>
  <c r="S1870" i="1"/>
  <c r="R1870" i="1"/>
  <c r="S1866" i="1"/>
  <c r="R1866" i="1"/>
  <c r="S1862" i="1"/>
  <c r="R1862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8" i="1"/>
  <c r="R1828" i="1"/>
  <c r="S1824" i="1"/>
  <c r="R1824" i="1"/>
  <c r="S1820" i="1"/>
  <c r="R1820" i="1"/>
  <c r="S1816" i="1"/>
  <c r="R1816" i="1"/>
  <c r="S1812" i="1"/>
  <c r="R1812" i="1"/>
  <c r="S1808" i="1"/>
  <c r="R1808" i="1"/>
  <c r="S1804" i="1"/>
  <c r="R1804" i="1"/>
  <c r="S1800" i="1"/>
  <c r="R1800" i="1"/>
  <c r="S1796" i="1"/>
  <c r="R1796" i="1"/>
  <c r="S1791" i="1"/>
  <c r="R1791" i="1"/>
  <c r="S1786" i="1"/>
  <c r="R1786" i="1"/>
  <c r="S1770" i="1"/>
  <c r="R1770" i="1"/>
  <c r="S1754" i="1"/>
  <c r="R1754" i="1"/>
  <c r="S1738" i="1"/>
  <c r="R1738" i="1"/>
  <c r="S1713" i="1"/>
  <c r="R1713" i="1"/>
  <c r="S1693" i="1"/>
  <c r="R1693" i="1"/>
  <c r="S1677" i="1"/>
  <c r="R1677" i="1"/>
  <c r="S1661" i="1"/>
  <c r="R1661" i="1"/>
  <c r="S1643" i="1"/>
  <c r="R1643" i="1"/>
  <c r="S1622" i="1"/>
  <c r="U1622" i="1" s="1"/>
  <c r="R1622" i="1"/>
  <c r="S1603" i="1"/>
  <c r="R1603" i="1"/>
  <c r="S1583" i="1"/>
  <c r="R1583" i="1"/>
  <c r="S1567" i="1"/>
  <c r="R1567" i="1"/>
  <c r="S1551" i="1"/>
  <c r="R1551" i="1"/>
  <c r="S1535" i="1"/>
  <c r="R1535" i="1"/>
  <c r="S1519" i="1"/>
  <c r="R1519" i="1"/>
  <c r="S1503" i="1"/>
  <c r="R1503" i="1"/>
  <c r="S1486" i="1"/>
  <c r="U1486" i="1" s="1"/>
  <c r="R1486" i="1"/>
  <c r="S1470" i="1"/>
  <c r="R1470" i="1"/>
  <c r="S1450" i="1"/>
  <c r="R1450" i="1"/>
  <c r="S1434" i="1"/>
  <c r="R1434" i="1"/>
  <c r="S1418" i="1"/>
  <c r="R1418" i="1"/>
  <c r="S1402" i="1"/>
  <c r="R1402" i="1"/>
  <c r="S1386" i="1"/>
  <c r="R1386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67" i="1"/>
  <c r="R1367" i="1"/>
  <c r="S1356" i="1"/>
  <c r="R1356" i="1"/>
  <c r="S1350" i="1"/>
  <c r="R1350" i="1"/>
  <c r="S1340" i="1"/>
  <c r="R1340" i="1"/>
  <c r="S1334" i="1"/>
  <c r="U1334" i="1" s="1"/>
  <c r="R1334" i="1"/>
  <c r="S1324" i="1"/>
  <c r="R1324" i="1"/>
  <c r="S1318" i="1"/>
  <c r="R1318" i="1"/>
  <c r="S1308" i="1"/>
  <c r="R1308" i="1"/>
  <c r="S1302" i="1"/>
  <c r="R1302" i="1"/>
  <c r="S1292" i="1"/>
  <c r="R1292" i="1"/>
  <c r="S1286" i="1"/>
  <c r="U1286" i="1" s="1"/>
  <c r="R1286" i="1"/>
  <c r="S1276" i="1"/>
  <c r="R1276" i="1"/>
  <c r="S1270" i="1"/>
  <c r="U1270" i="1" s="1"/>
  <c r="R1270" i="1"/>
  <c r="S1260" i="1"/>
  <c r="R1260" i="1"/>
  <c r="S1254" i="1"/>
  <c r="U1254" i="1" s="1"/>
  <c r="R1254" i="1"/>
  <c r="S1244" i="1"/>
  <c r="R1244" i="1"/>
  <c r="S1238" i="1"/>
  <c r="R1238" i="1"/>
  <c r="S1227" i="1"/>
  <c r="R1227" i="1"/>
  <c r="S1221" i="1"/>
  <c r="U1221" i="1" s="1"/>
  <c r="R1221" i="1"/>
  <c r="S1211" i="1"/>
  <c r="R1211" i="1"/>
  <c r="S1205" i="1"/>
  <c r="R1205" i="1"/>
  <c r="S1195" i="1"/>
  <c r="R1195" i="1"/>
  <c r="S1189" i="1"/>
  <c r="R1189" i="1"/>
  <c r="S1179" i="1"/>
  <c r="R1179" i="1"/>
  <c r="S1172" i="1"/>
  <c r="R1172" i="1"/>
  <c r="S1162" i="1"/>
  <c r="R1162" i="1"/>
  <c r="S1156" i="1"/>
  <c r="R1156" i="1"/>
  <c r="S1146" i="1"/>
  <c r="R1146" i="1"/>
  <c r="S1139" i="1"/>
  <c r="R1139" i="1"/>
  <c r="S1128" i="1"/>
  <c r="R1128" i="1"/>
  <c r="S1122" i="1"/>
  <c r="R1122" i="1"/>
  <c r="S1112" i="1"/>
  <c r="R1112" i="1"/>
  <c r="S1105" i="1"/>
  <c r="R1105" i="1"/>
  <c r="S1095" i="1"/>
  <c r="R1095" i="1"/>
  <c r="S1089" i="1"/>
  <c r="R1089" i="1"/>
  <c r="S1076" i="1"/>
  <c r="R1076" i="1"/>
  <c r="S1070" i="1"/>
  <c r="R1070" i="1"/>
  <c r="S1060" i="1"/>
  <c r="R1060" i="1"/>
  <c r="S1054" i="1"/>
  <c r="R1054" i="1"/>
  <c r="S1038" i="1"/>
  <c r="R1038" i="1"/>
  <c r="S1032" i="1"/>
  <c r="R1032" i="1"/>
  <c r="S1020" i="1"/>
  <c r="R1020" i="1"/>
  <c r="S1014" i="1"/>
  <c r="R1014" i="1"/>
  <c r="S1004" i="1"/>
  <c r="R1004" i="1"/>
  <c r="S998" i="1"/>
  <c r="R998" i="1"/>
  <c r="S988" i="1"/>
  <c r="R988" i="1"/>
  <c r="S982" i="1"/>
  <c r="R982" i="1"/>
  <c r="S972" i="1"/>
  <c r="R972" i="1"/>
  <c r="S965" i="1"/>
  <c r="R965" i="1"/>
  <c r="S954" i="1"/>
  <c r="R954" i="1"/>
  <c r="S945" i="1"/>
  <c r="R945" i="1"/>
  <c r="S936" i="1"/>
  <c r="R936" i="1"/>
  <c r="S930" i="1"/>
  <c r="R930" i="1"/>
  <c r="S917" i="1"/>
  <c r="R917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2" i="1"/>
  <c r="R852" i="1"/>
  <c r="S845" i="1"/>
  <c r="R845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6" i="1"/>
  <c r="R656" i="1"/>
  <c r="S647" i="1"/>
  <c r="R647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2" i="1"/>
  <c r="R582" i="1"/>
  <c r="S570" i="1"/>
  <c r="R570" i="1"/>
  <c r="S564" i="1"/>
  <c r="R564" i="1"/>
  <c r="S553" i="1"/>
  <c r="R553" i="1"/>
  <c r="S547" i="1"/>
  <c r="R547" i="1"/>
  <c r="S536" i="1"/>
  <c r="R536" i="1"/>
  <c r="S529" i="1"/>
  <c r="R529" i="1"/>
  <c r="S519" i="1"/>
  <c r="R519" i="1"/>
  <c r="S513" i="1"/>
  <c r="R513" i="1"/>
  <c r="S503" i="1"/>
  <c r="R503" i="1"/>
  <c r="S497" i="1"/>
  <c r="R497" i="1"/>
  <c r="S487" i="1"/>
  <c r="R487" i="1"/>
  <c r="S481" i="1"/>
  <c r="R481" i="1"/>
  <c r="S471" i="1"/>
  <c r="R471" i="1"/>
  <c r="S465" i="1"/>
  <c r="R465" i="1"/>
  <c r="S455" i="1"/>
  <c r="R455" i="1"/>
  <c r="S449" i="1"/>
  <c r="R449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60" i="1"/>
  <c r="R1360" i="1"/>
  <c r="S1354" i="1"/>
  <c r="R1354" i="1"/>
  <c r="S1344" i="1"/>
  <c r="R1344" i="1"/>
  <c r="S1338" i="1"/>
  <c r="R1338" i="1"/>
  <c r="S1328" i="1"/>
  <c r="R1328" i="1"/>
  <c r="S1322" i="1"/>
  <c r="R1322" i="1"/>
  <c r="S1312" i="1"/>
  <c r="R1312" i="1"/>
  <c r="S1306" i="1"/>
  <c r="R1306" i="1"/>
  <c r="S1296" i="1"/>
  <c r="R1296" i="1"/>
  <c r="S1290" i="1"/>
  <c r="R1290" i="1"/>
  <c r="S1280" i="1"/>
  <c r="R1280" i="1"/>
  <c r="S1274" i="1"/>
  <c r="R1274" i="1"/>
  <c r="S1264" i="1"/>
  <c r="R1264" i="1"/>
  <c r="S1258" i="1"/>
  <c r="R1258" i="1"/>
  <c r="S1248" i="1"/>
  <c r="R1248" i="1"/>
  <c r="S1242" i="1"/>
  <c r="R1242" i="1"/>
  <c r="S1231" i="1"/>
  <c r="R1231" i="1"/>
  <c r="S1225" i="1"/>
  <c r="R1225" i="1"/>
  <c r="S1215" i="1"/>
  <c r="R1215" i="1"/>
  <c r="S1209" i="1"/>
  <c r="R1209" i="1"/>
  <c r="S1199" i="1"/>
  <c r="R1199" i="1"/>
  <c r="S1193" i="1"/>
  <c r="R1193" i="1"/>
  <c r="S1183" i="1"/>
  <c r="R1183" i="1"/>
  <c r="S1177" i="1"/>
  <c r="R1177" i="1"/>
  <c r="S1166" i="1"/>
  <c r="R1166" i="1"/>
  <c r="S1160" i="1"/>
  <c r="R1160" i="1"/>
  <c r="S1150" i="1"/>
  <c r="R1150" i="1"/>
  <c r="S1144" i="1"/>
  <c r="R1144" i="1"/>
  <c r="S1133" i="1"/>
  <c r="R1133" i="1"/>
  <c r="S1126" i="1"/>
  <c r="R1126" i="1"/>
  <c r="S1116" i="1"/>
  <c r="R1116" i="1"/>
  <c r="S1109" i="1"/>
  <c r="R1109" i="1"/>
  <c r="S1099" i="1"/>
  <c r="R1099" i="1"/>
  <c r="S1093" i="1"/>
  <c r="R1093" i="1"/>
  <c r="S1081" i="1"/>
  <c r="R1081" i="1"/>
  <c r="S1074" i="1"/>
  <c r="R1074" i="1"/>
  <c r="S1064" i="1"/>
  <c r="R1064" i="1"/>
  <c r="S1058" i="1"/>
  <c r="R1058" i="1"/>
  <c r="S1045" i="1"/>
  <c r="R1045" i="1"/>
  <c r="S1034" i="1"/>
  <c r="R1034" i="1"/>
  <c r="S1026" i="1"/>
  <c r="R1026" i="1"/>
  <c r="S1016" i="1"/>
  <c r="R1016" i="1"/>
  <c r="S1010" i="1"/>
  <c r="U1010" i="1" s="1"/>
  <c r="R1010" i="1"/>
  <c r="S1000" i="1"/>
  <c r="R1000" i="1"/>
  <c r="S994" i="1"/>
  <c r="R994" i="1"/>
  <c r="S984" i="1"/>
  <c r="R984" i="1"/>
  <c r="S978" i="1"/>
  <c r="R978" i="1"/>
  <c r="S967" i="1"/>
  <c r="R967" i="1"/>
  <c r="S961" i="1"/>
  <c r="R961" i="1"/>
  <c r="S948" i="1"/>
  <c r="R948" i="1"/>
  <c r="S943" i="1"/>
  <c r="R943" i="1"/>
  <c r="S932" i="1"/>
  <c r="R932" i="1"/>
  <c r="S926" i="1"/>
  <c r="R926" i="1"/>
  <c r="S913" i="1"/>
  <c r="R913" i="1"/>
  <c r="S907" i="1"/>
  <c r="R907" i="1"/>
  <c r="S897" i="1"/>
  <c r="R897" i="1"/>
  <c r="S891" i="1"/>
  <c r="R891" i="1"/>
  <c r="S881" i="1"/>
  <c r="R881" i="1"/>
  <c r="S875" i="1"/>
  <c r="R875" i="1"/>
  <c r="S865" i="1"/>
  <c r="R865" i="1"/>
  <c r="S859" i="1"/>
  <c r="R859" i="1"/>
  <c r="S847" i="1"/>
  <c r="R847" i="1"/>
  <c r="S841" i="1"/>
  <c r="R841" i="1"/>
  <c r="S831" i="1"/>
  <c r="R831" i="1"/>
  <c r="S825" i="1"/>
  <c r="R825" i="1"/>
  <c r="S815" i="1"/>
  <c r="R815" i="1"/>
  <c r="S809" i="1"/>
  <c r="R809" i="1"/>
  <c r="S799" i="1"/>
  <c r="R799" i="1"/>
  <c r="S793" i="1"/>
  <c r="R793" i="1"/>
  <c r="S783" i="1"/>
  <c r="R783" i="1"/>
  <c r="S777" i="1"/>
  <c r="R777" i="1"/>
  <c r="S767" i="1"/>
  <c r="R767" i="1"/>
  <c r="S761" i="1"/>
  <c r="R761" i="1"/>
  <c r="S751" i="1"/>
  <c r="R751" i="1"/>
  <c r="S745" i="1"/>
  <c r="R745" i="1"/>
  <c r="S735" i="1"/>
  <c r="R735" i="1"/>
  <c r="S729" i="1"/>
  <c r="R729" i="1"/>
  <c r="S719" i="1"/>
  <c r="R719" i="1"/>
  <c r="S713" i="1"/>
  <c r="R713" i="1"/>
  <c r="S703" i="1"/>
  <c r="R703" i="1"/>
  <c r="S697" i="1"/>
  <c r="R697" i="1"/>
  <c r="S687" i="1"/>
  <c r="R687" i="1"/>
  <c r="S681" i="1"/>
  <c r="R681" i="1"/>
  <c r="S671" i="1"/>
  <c r="R671" i="1"/>
  <c r="S665" i="1"/>
  <c r="R665" i="1"/>
  <c r="S649" i="1"/>
  <c r="R649" i="1"/>
  <c r="S643" i="1"/>
  <c r="R643" i="1"/>
  <c r="S633" i="1"/>
  <c r="R633" i="1"/>
  <c r="S627" i="1"/>
  <c r="R627" i="1"/>
  <c r="S617" i="1"/>
  <c r="R617" i="1"/>
  <c r="S611" i="1"/>
  <c r="R611" i="1"/>
  <c r="S601" i="1"/>
  <c r="R601" i="1"/>
  <c r="S595" i="1"/>
  <c r="R595" i="1"/>
  <c r="S585" i="1"/>
  <c r="R585" i="1"/>
  <c r="S578" i="1"/>
  <c r="R578" i="1"/>
  <c r="S566" i="1"/>
  <c r="R566" i="1"/>
  <c r="S560" i="1"/>
  <c r="R560" i="1"/>
  <c r="S549" i="1"/>
  <c r="R549" i="1"/>
  <c r="S542" i="1"/>
  <c r="R542" i="1"/>
  <c r="S532" i="1"/>
  <c r="R532" i="1"/>
  <c r="S525" i="1"/>
  <c r="R525" i="1"/>
  <c r="S515" i="1"/>
  <c r="R515" i="1"/>
  <c r="S509" i="1"/>
  <c r="R509" i="1"/>
  <c r="S493" i="1"/>
  <c r="R493" i="1"/>
  <c r="S483" i="1"/>
  <c r="R483" i="1"/>
  <c r="S477" i="1"/>
  <c r="R477" i="1"/>
  <c r="S459" i="1"/>
  <c r="R459" i="1"/>
  <c r="S453" i="1"/>
  <c r="R453" i="1"/>
  <c r="S443" i="1"/>
  <c r="R443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224" i="1"/>
  <c r="R2224" i="1"/>
  <c r="S2127" i="1"/>
  <c r="R2127" i="1"/>
  <c r="S2089" i="1"/>
  <c r="R2089" i="1"/>
  <c r="S2057" i="1"/>
  <c r="R2057" i="1"/>
  <c r="S1915" i="1"/>
  <c r="R1915" i="1"/>
  <c r="S1863" i="1"/>
  <c r="R1863" i="1"/>
  <c r="S1829" i="1"/>
  <c r="R1829" i="1"/>
  <c r="S1797" i="1"/>
  <c r="R1797" i="1"/>
  <c r="X1797" i="1" s="1"/>
  <c r="S1337" i="1"/>
  <c r="R1337" i="1"/>
  <c r="S1305" i="1"/>
  <c r="R1305" i="1"/>
  <c r="S1273" i="1"/>
  <c r="R1273" i="1"/>
  <c r="S1241" i="1"/>
  <c r="R1241" i="1"/>
  <c r="S1192" i="1"/>
  <c r="R1192" i="1"/>
  <c r="S1159" i="1"/>
  <c r="R1159" i="1"/>
  <c r="S1125" i="1"/>
  <c r="R1125" i="1"/>
  <c r="S1092" i="1"/>
  <c r="R1092" i="1"/>
  <c r="S1039" i="1"/>
  <c r="R1039" i="1"/>
  <c r="S989" i="1"/>
  <c r="R989" i="1"/>
  <c r="S955" i="1"/>
  <c r="R955" i="1"/>
  <c r="S918" i="1"/>
  <c r="R918" i="1"/>
  <c r="X918" i="1" s="1"/>
  <c r="S870" i="1"/>
  <c r="R870" i="1"/>
  <c r="S836" i="1"/>
  <c r="R836" i="1"/>
  <c r="S804" i="1"/>
  <c r="R804" i="1"/>
  <c r="S772" i="1"/>
  <c r="R772" i="1"/>
  <c r="S708" i="1"/>
  <c r="R708" i="1"/>
  <c r="S676" i="1"/>
  <c r="R676" i="1"/>
  <c r="S638" i="1"/>
  <c r="R638" i="1"/>
  <c r="S606" i="1"/>
  <c r="R606" i="1"/>
  <c r="S571" i="1"/>
  <c r="R571" i="1"/>
  <c r="S524" i="1"/>
  <c r="R524" i="1"/>
  <c r="S492" i="1"/>
  <c r="R492" i="1"/>
  <c r="S476" i="1"/>
  <c r="R476" i="1"/>
  <c r="S444" i="1"/>
  <c r="R444" i="1"/>
  <c r="S426" i="1"/>
  <c r="R426" i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2" i="1"/>
  <c r="R662" i="1"/>
  <c r="S2229" i="1"/>
  <c r="R2229" i="1"/>
  <c r="S2221" i="1"/>
  <c r="R2221" i="1"/>
  <c r="S2213" i="1"/>
  <c r="R2213" i="1"/>
  <c r="S2205" i="1"/>
  <c r="R2205" i="1"/>
  <c r="S2197" i="1"/>
  <c r="R2197" i="1"/>
  <c r="S2185" i="1"/>
  <c r="U2185" i="1" s="1"/>
  <c r="R2185" i="1"/>
  <c r="S2177" i="1"/>
  <c r="R2177" i="1"/>
  <c r="S2169" i="1"/>
  <c r="U2169" i="1" s="1"/>
  <c r="R2169" i="1"/>
  <c r="S2161" i="1"/>
  <c r="R2161" i="1"/>
  <c r="S2153" i="1"/>
  <c r="U2153" i="1" s="1"/>
  <c r="R2153" i="1"/>
  <c r="S2136" i="1"/>
  <c r="R2136" i="1"/>
  <c r="S2128" i="1"/>
  <c r="U2128" i="1" s="1"/>
  <c r="R2128" i="1"/>
  <c r="S2120" i="1"/>
  <c r="R2120" i="1"/>
  <c r="S2106" i="1"/>
  <c r="U2106" i="1" s="1"/>
  <c r="R2106" i="1"/>
  <c r="S2098" i="1"/>
  <c r="R2098" i="1"/>
  <c r="S2090" i="1"/>
  <c r="R2090" i="1"/>
  <c r="S2082" i="1"/>
  <c r="R2082" i="1"/>
  <c r="S2074" i="1"/>
  <c r="U2074" i="1" s="1"/>
  <c r="R2074" i="1"/>
  <c r="S2066" i="1"/>
  <c r="R2066" i="1"/>
  <c r="S2058" i="1"/>
  <c r="R2058" i="1"/>
  <c r="S2050" i="1"/>
  <c r="U2050" i="1" s="1"/>
  <c r="R2050" i="1"/>
  <c r="S2037" i="1"/>
  <c r="R2037" i="1"/>
  <c r="S2029" i="1"/>
  <c r="U2029" i="1" s="1"/>
  <c r="R2029" i="1"/>
  <c r="S2021" i="1"/>
  <c r="R2021" i="1"/>
  <c r="S2012" i="1"/>
  <c r="U2012" i="1" s="1"/>
  <c r="R2012" i="1"/>
  <c r="S2004" i="1"/>
  <c r="R2004" i="1"/>
  <c r="S1995" i="1"/>
  <c r="U1995" i="1" s="1"/>
  <c r="R1995" i="1"/>
  <c r="S1987" i="1"/>
  <c r="R1987" i="1"/>
  <c r="S1978" i="1"/>
  <c r="U1978" i="1" s="1"/>
  <c r="R1978" i="1"/>
  <c r="S1969" i="1"/>
  <c r="R1969" i="1"/>
  <c r="S1959" i="1"/>
  <c r="R1959" i="1"/>
  <c r="S1951" i="1"/>
  <c r="R1951" i="1"/>
  <c r="S1942" i="1"/>
  <c r="U1942" i="1" s="1"/>
  <c r="R1942" i="1"/>
  <c r="S1934" i="1"/>
  <c r="R1934" i="1"/>
  <c r="S1926" i="1"/>
  <c r="U1926" i="1" s="1"/>
  <c r="R1926" i="1"/>
  <c r="S1916" i="1"/>
  <c r="R1916" i="1"/>
  <c r="S1908" i="1"/>
  <c r="R1908" i="1"/>
  <c r="S1898" i="1"/>
  <c r="U1898" i="1" s="1"/>
  <c r="R1898" i="1"/>
  <c r="S1890" i="1"/>
  <c r="R1890" i="1"/>
  <c r="S1882" i="1"/>
  <c r="U1882" i="1" s="1"/>
  <c r="R1882" i="1"/>
  <c r="S1874" i="1"/>
  <c r="R1874" i="1"/>
  <c r="S1864" i="1"/>
  <c r="U1864" i="1" s="1"/>
  <c r="R1864" i="1"/>
  <c r="S1855" i="1"/>
  <c r="R1855" i="1"/>
  <c r="S1847" i="1"/>
  <c r="U1847" i="1" s="1"/>
  <c r="R1847" i="1"/>
  <c r="S1839" i="1"/>
  <c r="R1839" i="1"/>
  <c r="S1830" i="1"/>
  <c r="U1830" i="1" s="1"/>
  <c r="R1830" i="1"/>
  <c r="S1822" i="1"/>
  <c r="R1822" i="1"/>
  <c r="S1814" i="1"/>
  <c r="U1814" i="1" s="1"/>
  <c r="R1814" i="1"/>
  <c r="S1806" i="1"/>
  <c r="R1806" i="1"/>
  <c r="S1798" i="1"/>
  <c r="R1798" i="1"/>
  <c r="S1789" i="1"/>
  <c r="U1789" i="1" s="1"/>
  <c r="R1789" i="1"/>
  <c r="S1780" i="1"/>
  <c r="R1780" i="1"/>
  <c r="S1772" i="1"/>
  <c r="U1772" i="1" s="1"/>
  <c r="R1772" i="1"/>
  <c r="S1764" i="1"/>
  <c r="R1764" i="1"/>
  <c r="S1756" i="1"/>
  <c r="U1756" i="1" s="1"/>
  <c r="R1756" i="1"/>
  <c r="S1748" i="1"/>
  <c r="R1748" i="1"/>
  <c r="S1740" i="1"/>
  <c r="R1740" i="1"/>
  <c r="S1732" i="1"/>
  <c r="R1732" i="1"/>
  <c r="S1720" i="1"/>
  <c r="R1720" i="1"/>
  <c r="S1711" i="1"/>
  <c r="R1711" i="1"/>
  <c r="S1699" i="1"/>
  <c r="R1699" i="1"/>
  <c r="S1691" i="1"/>
  <c r="R1691" i="1"/>
  <c r="S1683" i="1"/>
  <c r="R1683" i="1"/>
  <c r="S1675" i="1"/>
  <c r="R1675" i="1"/>
  <c r="S1667" i="1"/>
  <c r="R1667" i="1"/>
  <c r="S1659" i="1"/>
  <c r="U1659" i="1" s="1"/>
  <c r="R1659" i="1"/>
  <c r="S1650" i="1"/>
  <c r="R1650" i="1"/>
  <c r="S1641" i="1"/>
  <c r="R1641" i="1"/>
  <c r="S1628" i="1"/>
  <c r="R1628" i="1"/>
  <c r="S1620" i="1"/>
  <c r="R1620" i="1"/>
  <c r="S1610" i="1"/>
  <c r="R1610" i="1"/>
  <c r="S1601" i="1"/>
  <c r="R1601" i="1"/>
  <c r="S1589" i="1"/>
  <c r="R1589" i="1"/>
  <c r="S1581" i="1"/>
  <c r="R1581" i="1"/>
  <c r="S1573" i="1"/>
  <c r="R1573" i="1"/>
  <c r="S1565" i="1"/>
  <c r="R1565" i="1"/>
  <c r="S1557" i="1"/>
  <c r="U1557" i="1" s="1"/>
  <c r="R1557" i="1"/>
  <c r="S1549" i="1"/>
  <c r="R1549" i="1"/>
  <c r="S1541" i="1"/>
  <c r="R1541" i="1"/>
  <c r="S1533" i="1"/>
  <c r="R1533" i="1"/>
  <c r="S1525" i="1"/>
  <c r="U1525" i="1" s="1"/>
  <c r="R1525" i="1"/>
  <c r="S1517" i="1"/>
  <c r="U1517" i="1" s="1"/>
  <c r="R1517" i="1"/>
  <c r="S1509" i="1"/>
  <c r="U1509" i="1" s="1"/>
  <c r="R1509" i="1"/>
  <c r="S1501" i="1"/>
  <c r="R1501" i="1"/>
  <c r="S1492" i="1"/>
  <c r="U1492" i="1" s="1"/>
  <c r="R1492" i="1"/>
  <c r="S1484" i="1"/>
  <c r="R1484" i="1"/>
  <c r="S1476" i="1"/>
  <c r="U1476" i="1" s="1"/>
  <c r="R1476" i="1"/>
  <c r="S1468" i="1"/>
  <c r="U1468" i="1" s="1"/>
  <c r="R1468" i="1"/>
  <c r="S1459" i="1"/>
  <c r="U1459" i="1" s="1"/>
  <c r="R1459" i="1"/>
  <c r="S1448" i="1"/>
  <c r="R1448" i="1"/>
  <c r="S1440" i="1"/>
  <c r="U1440" i="1" s="1"/>
  <c r="R1440" i="1"/>
  <c r="S1432" i="1"/>
  <c r="R1432" i="1"/>
  <c r="S1424" i="1"/>
  <c r="U1424" i="1" s="1"/>
  <c r="R1424" i="1"/>
  <c r="S1416" i="1"/>
  <c r="R1416" i="1"/>
  <c r="S1408" i="1"/>
  <c r="U1408" i="1" s="1"/>
  <c r="R1408" i="1"/>
  <c r="S1400" i="1"/>
  <c r="R1400" i="1"/>
  <c r="S1392" i="1"/>
  <c r="U1392" i="1" s="1"/>
  <c r="R1392" i="1"/>
  <c r="S1384" i="1"/>
  <c r="U1384" i="1" s="1"/>
  <c r="R1384" i="1"/>
  <c r="S2206" i="1"/>
  <c r="R2206" i="1"/>
  <c r="S2198" i="1"/>
  <c r="R2198" i="1"/>
  <c r="S2190" i="1"/>
  <c r="U2190" i="1" s="1"/>
  <c r="R2190" i="1"/>
  <c r="S2182" i="1"/>
  <c r="R2182" i="1"/>
  <c r="S2174" i="1"/>
  <c r="R2174" i="1"/>
  <c r="S2166" i="1"/>
  <c r="R2166" i="1"/>
  <c r="S2158" i="1"/>
  <c r="U2158" i="1" s="1"/>
  <c r="R2158" i="1"/>
  <c r="S2030" i="1"/>
  <c r="R2030" i="1"/>
  <c r="S2022" i="1"/>
  <c r="R2022" i="1"/>
  <c r="S2013" i="1"/>
  <c r="R2013" i="1"/>
  <c r="S2005" i="1"/>
  <c r="R2005" i="1"/>
  <c r="S1996" i="1"/>
  <c r="R1996" i="1"/>
  <c r="S1988" i="1"/>
  <c r="R1988" i="1"/>
  <c r="S1979" i="1"/>
  <c r="R1979" i="1"/>
  <c r="S1970" i="1"/>
  <c r="U1970" i="1" s="1"/>
  <c r="R1970" i="1"/>
  <c r="S1960" i="1"/>
  <c r="R1960" i="1"/>
  <c r="S1952" i="1"/>
  <c r="R1952" i="1"/>
  <c r="S1943" i="1"/>
  <c r="R1943" i="1"/>
  <c r="S1909" i="1"/>
  <c r="R1909" i="1"/>
  <c r="S1899" i="1"/>
  <c r="R1899" i="1"/>
  <c r="S1891" i="1"/>
  <c r="R1891" i="1"/>
  <c r="S1883" i="1"/>
  <c r="R1883" i="1"/>
  <c r="S1875" i="1"/>
  <c r="R1875" i="1"/>
  <c r="S1865" i="1"/>
  <c r="R1865" i="1"/>
  <c r="S1856" i="1"/>
  <c r="R1856" i="1"/>
  <c r="S1848" i="1"/>
  <c r="U1848" i="1" s="1"/>
  <c r="R1848" i="1"/>
  <c r="S1840" i="1"/>
  <c r="R1840" i="1"/>
  <c r="S1832" i="1"/>
  <c r="R1832" i="1"/>
  <c r="S1823" i="1"/>
  <c r="R1823" i="1"/>
  <c r="S1815" i="1"/>
  <c r="U1815" i="1" s="1"/>
  <c r="R1815" i="1"/>
  <c r="S1807" i="1"/>
  <c r="R1807" i="1"/>
  <c r="S1799" i="1"/>
  <c r="R1799" i="1"/>
  <c r="S1787" i="1"/>
  <c r="R1787" i="1"/>
  <c r="S1781" i="1"/>
  <c r="R1781" i="1"/>
  <c r="S1777" i="1"/>
  <c r="R1777" i="1"/>
  <c r="S1771" i="1"/>
  <c r="U1771" i="1" s="1"/>
  <c r="R1771" i="1"/>
  <c r="S1765" i="1"/>
  <c r="R1765" i="1"/>
  <c r="S1761" i="1"/>
  <c r="R1761" i="1"/>
  <c r="S1755" i="1"/>
  <c r="R1755" i="1"/>
  <c r="S1749" i="1"/>
  <c r="R1749" i="1"/>
  <c r="S1745" i="1"/>
  <c r="R1745" i="1"/>
  <c r="X1745" i="1" s="1"/>
  <c r="S1739" i="1"/>
  <c r="R1739" i="1"/>
  <c r="S1733" i="1"/>
  <c r="R1733" i="1"/>
  <c r="S1729" i="1"/>
  <c r="R1729" i="1"/>
  <c r="S1714" i="1"/>
  <c r="R1714" i="1"/>
  <c r="S1706" i="1"/>
  <c r="R1706" i="1"/>
  <c r="S1701" i="1"/>
  <c r="R1701" i="1"/>
  <c r="S1694" i="1"/>
  <c r="R1694" i="1"/>
  <c r="S1688" i="1"/>
  <c r="R1688" i="1"/>
  <c r="S1684" i="1"/>
  <c r="R1684" i="1"/>
  <c r="S1678" i="1"/>
  <c r="R1678" i="1"/>
  <c r="S1672" i="1"/>
  <c r="R1672" i="1"/>
  <c r="S1668" i="1"/>
  <c r="R1668" i="1"/>
  <c r="S1662" i="1"/>
  <c r="R1662" i="1"/>
  <c r="S1656" i="1"/>
  <c r="R1656" i="1"/>
  <c r="S1651" i="1"/>
  <c r="R1651" i="1"/>
  <c r="S1645" i="1"/>
  <c r="R1645" i="1"/>
  <c r="S1635" i="1"/>
  <c r="R1635" i="1"/>
  <c r="S1629" i="1"/>
  <c r="R1629" i="1"/>
  <c r="S1623" i="1"/>
  <c r="R1623" i="1"/>
  <c r="S1615" i="1"/>
  <c r="R1615" i="1"/>
  <c r="S1611" i="1"/>
  <c r="R1611" i="1"/>
  <c r="S1605" i="1"/>
  <c r="R1605" i="1"/>
  <c r="S1597" i="1"/>
  <c r="R1597" i="1"/>
  <c r="S1590" i="1"/>
  <c r="R1590" i="1"/>
  <c r="S1584" i="1"/>
  <c r="R1584" i="1"/>
  <c r="S1578" i="1"/>
  <c r="R1578" i="1"/>
  <c r="S1574" i="1"/>
  <c r="R1574" i="1"/>
  <c r="S1569" i="1"/>
  <c r="R1569" i="1"/>
  <c r="S1562" i="1"/>
  <c r="R1562" i="1"/>
  <c r="S1558" i="1"/>
  <c r="R1558" i="1"/>
  <c r="S1552" i="1"/>
  <c r="R1552" i="1"/>
  <c r="S1546" i="1"/>
  <c r="R1546" i="1"/>
  <c r="S1542" i="1"/>
  <c r="R1542" i="1"/>
  <c r="S1536" i="1"/>
  <c r="R1536" i="1"/>
  <c r="S1530" i="1"/>
  <c r="R1530" i="1"/>
  <c r="S1526" i="1"/>
  <c r="R1526" i="1"/>
  <c r="S1520" i="1"/>
  <c r="R1520" i="1"/>
  <c r="S1514" i="1"/>
  <c r="R1514" i="1"/>
  <c r="S1510" i="1"/>
  <c r="R1510" i="1"/>
  <c r="S1504" i="1"/>
  <c r="R1504" i="1"/>
  <c r="S1498" i="1"/>
  <c r="R1498" i="1"/>
  <c r="S1493" i="1"/>
  <c r="R1493" i="1"/>
  <c r="S1487" i="1"/>
  <c r="R1487" i="1"/>
  <c r="S1481" i="1"/>
  <c r="R1481" i="1"/>
  <c r="S1477" i="1"/>
  <c r="R1477" i="1"/>
  <c r="S1471" i="1"/>
  <c r="R1471" i="1"/>
  <c r="S1465" i="1"/>
  <c r="R1465" i="1"/>
  <c r="S1460" i="1"/>
  <c r="R1460" i="1"/>
  <c r="S1451" i="1"/>
  <c r="R1451" i="1"/>
  <c r="S1445" i="1"/>
  <c r="R1445" i="1"/>
  <c r="S1441" i="1"/>
  <c r="R1441" i="1"/>
  <c r="S1435" i="1"/>
  <c r="R1435" i="1"/>
  <c r="S1429" i="1"/>
  <c r="R1429" i="1"/>
  <c r="S1425" i="1"/>
  <c r="R1425" i="1"/>
  <c r="S1419" i="1"/>
  <c r="R1419" i="1"/>
  <c r="S1413" i="1"/>
  <c r="R1413" i="1"/>
  <c r="S1409" i="1"/>
  <c r="R1409" i="1"/>
  <c r="S1403" i="1"/>
  <c r="R1403" i="1"/>
  <c r="S1397" i="1"/>
  <c r="R1397" i="1"/>
  <c r="S1393" i="1"/>
  <c r="R1393" i="1"/>
  <c r="S1387" i="1"/>
  <c r="R1387" i="1"/>
  <c r="S1381" i="1"/>
  <c r="R1381" i="1"/>
  <c r="S1377" i="1"/>
  <c r="R1377" i="1"/>
  <c r="S1370" i="1"/>
  <c r="R1370" i="1"/>
  <c r="S1363" i="1"/>
  <c r="R1363" i="1"/>
  <c r="S1357" i="1"/>
  <c r="R1357" i="1"/>
  <c r="S1339" i="1"/>
  <c r="R1339" i="1"/>
  <c r="S1331" i="1"/>
  <c r="U1331" i="1" s="1"/>
  <c r="R1331" i="1"/>
  <c r="S1325" i="1"/>
  <c r="R1325" i="1"/>
  <c r="S1307" i="1"/>
  <c r="R1307" i="1"/>
  <c r="S1299" i="1"/>
  <c r="R1299" i="1"/>
  <c r="S1293" i="1"/>
  <c r="R1293" i="1"/>
  <c r="S1275" i="1"/>
  <c r="R1275" i="1"/>
  <c r="S1267" i="1"/>
  <c r="R1267" i="1"/>
  <c r="S1261" i="1"/>
  <c r="R1261" i="1"/>
  <c r="S1243" i="1"/>
  <c r="R1243" i="1"/>
  <c r="S1234" i="1"/>
  <c r="R1234" i="1"/>
  <c r="S1228" i="1"/>
  <c r="R1228" i="1"/>
  <c r="S1210" i="1"/>
  <c r="R1210" i="1"/>
  <c r="S1202" i="1"/>
  <c r="R1202" i="1"/>
  <c r="S1196" i="1"/>
  <c r="R1196" i="1"/>
  <c r="S1178" i="1"/>
  <c r="R1178" i="1"/>
  <c r="S1169" i="1"/>
  <c r="R1169" i="1"/>
  <c r="S1163" i="1"/>
  <c r="R1163" i="1"/>
  <c r="S1145" i="1"/>
  <c r="R1145" i="1"/>
  <c r="S1136" i="1"/>
  <c r="R1136" i="1"/>
  <c r="S1129" i="1"/>
  <c r="R1129" i="1"/>
  <c r="S1111" i="1"/>
  <c r="R1111" i="1"/>
  <c r="S1102" i="1"/>
  <c r="R1102" i="1"/>
  <c r="S1096" i="1"/>
  <c r="R1096" i="1"/>
  <c r="S1059" i="1"/>
  <c r="R1059" i="1"/>
  <c r="S1051" i="1"/>
  <c r="R1051" i="1"/>
  <c r="S1044" i="1"/>
  <c r="R1044" i="1"/>
  <c r="S1023" i="1"/>
  <c r="U1023" i="1" s="1"/>
  <c r="R1023" i="1"/>
  <c r="S1015" i="1"/>
  <c r="R1015" i="1"/>
  <c r="S1009" i="1"/>
  <c r="R1009" i="1"/>
  <c r="S991" i="1"/>
  <c r="R991" i="1"/>
  <c r="S983" i="1"/>
  <c r="R983" i="1"/>
  <c r="S977" i="1"/>
  <c r="R977" i="1"/>
  <c r="S958" i="1"/>
  <c r="R958" i="1"/>
  <c r="S946" i="1"/>
  <c r="U946" i="1" s="1"/>
  <c r="R946" i="1"/>
  <c r="S941" i="1"/>
  <c r="R941" i="1"/>
  <c r="S920" i="1"/>
  <c r="R920" i="1"/>
  <c r="S912" i="1"/>
  <c r="R912" i="1"/>
  <c r="S906" i="1"/>
  <c r="R906" i="1"/>
  <c r="S888" i="1"/>
  <c r="U888" i="1" s="1"/>
  <c r="R888" i="1"/>
  <c r="S880" i="1"/>
  <c r="U880" i="1" s="1"/>
  <c r="R880" i="1"/>
  <c r="S874" i="1"/>
  <c r="R874" i="1"/>
  <c r="S856" i="1"/>
  <c r="R856" i="1"/>
  <c r="S846" i="1"/>
  <c r="R846" i="1"/>
  <c r="S840" i="1"/>
  <c r="R840" i="1"/>
  <c r="S822" i="1"/>
  <c r="R822" i="1"/>
  <c r="S814" i="1"/>
  <c r="U814" i="1" s="1"/>
  <c r="R814" i="1"/>
  <c r="S808" i="1"/>
  <c r="R808" i="1"/>
  <c r="S790" i="1"/>
  <c r="R790" i="1"/>
  <c r="S782" i="1"/>
  <c r="R782" i="1"/>
  <c r="S776" i="1"/>
  <c r="R776" i="1"/>
  <c r="S758" i="1"/>
  <c r="U758" i="1" s="1"/>
  <c r="R758" i="1"/>
  <c r="S750" i="1"/>
  <c r="U750" i="1" s="1"/>
  <c r="R750" i="1"/>
  <c r="S744" i="1"/>
  <c r="R744" i="1"/>
  <c r="S726" i="1"/>
  <c r="R726" i="1"/>
  <c r="S718" i="1"/>
  <c r="R718" i="1"/>
  <c r="S712" i="1"/>
  <c r="R712" i="1"/>
  <c r="S694" i="1"/>
  <c r="R694" i="1"/>
  <c r="S686" i="1"/>
  <c r="R686" i="1"/>
  <c r="S680" i="1"/>
  <c r="R680" i="1"/>
  <c r="S659" i="1"/>
  <c r="R659" i="1"/>
  <c r="S648" i="1"/>
  <c r="U648" i="1" s="1"/>
  <c r="R648" i="1"/>
  <c r="S642" i="1"/>
  <c r="R642" i="1"/>
  <c r="S624" i="1"/>
  <c r="R624" i="1"/>
  <c r="S616" i="1"/>
  <c r="R616" i="1"/>
  <c r="S610" i="1"/>
  <c r="R610" i="1"/>
  <c r="S592" i="1"/>
  <c r="R592" i="1"/>
  <c r="S584" i="1"/>
  <c r="U584" i="1" s="1"/>
  <c r="R584" i="1"/>
  <c r="S575" i="1"/>
  <c r="R575" i="1"/>
  <c r="S556" i="1"/>
  <c r="U556" i="1" s="1"/>
  <c r="R556" i="1"/>
  <c r="S548" i="1"/>
  <c r="R548" i="1"/>
  <c r="S533" i="1"/>
  <c r="R533" i="1"/>
  <c r="S526" i="1"/>
  <c r="R526" i="1"/>
  <c r="S520" i="1"/>
  <c r="R520" i="1"/>
  <c r="S510" i="1"/>
  <c r="R510" i="1"/>
  <c r="S504" i="1"/>
  <c r="R504" i="1"/>
  <c r="S498" i="1"/>
  <c r="R498" i="1"/>
  <c r="S482" i="1"/>
  <c r="R482" i="1"/>
  <c r="S468" i="1"/>
  <c r="R468" i="1"/>
  <c r="S462" i="1"/>
  <c r="R462" i="1"/>
  <c r="S456" i="1"/>
  <c r="R456" i="1"/>
  <c r="S446" i="1"/>
  <c r="R446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00" i="1"/>
  <c r="R2200" i="1"/>
  <c r="S2184" i="1"/>
  <c r="R2184" i="1"/>
  <c r="S2168" i="1"/>
  <c r="R2168" i="1"/>
  <c r="S2036" i="1"/>
  <c r="R2036" i="1"/>
  <c r="S2019" i="1"/>
  <c r="R2019" i="1"/>
  <c r="S2003" i="1"/>
  <c r="R2003" i="1"/>
  <c r="S1986" i="1"/>
  <c r="R1986" i="1"/>
  <c r="S1968" i="1"/>
  <c r="R1968" i="1"/>
  <c r="S1950" i="1"/>
  <c r="R1950" i="1"/>
  <c r="S1907" i="1"/>
  <c r="R1907" i="1"/>
  <c r="S1778" i="1"/>
  <c r="R1778" i="1"/>
  <c r="S1762" i="1"/>
  <c r="R1762" i="1"/>
  <c r="S1746" i="1"/>
  <c r="R1746" i="1"/>
  <c r="S1730" i="1"/>
  <c r="U1730" i="1" s="1"/>
  <c r="R1730" i="1"/>
  <c r="S1702" i="1"/>
  <c r="R1702" i="1"/>
  <c r="S1685" i="1"/>
  <c r="R1685" i="1"/>
  <c r="S1669" i="1"/>
  <c r="R1669" i="1"/>
  <c r="S1652" i="1"/>
  <c r="R1652" i="1"/>
  <c r="S1630" i="1"/>
  <c r="R1630" i="1"/>
  <c r="S1612" i="1"/>
  <c r="R1612" i="1"/>
  <c r="S1591" i="1"/>
  <c r="R1591" i="1"/>
  <c r="S1575" i="1"/>
  <c r="R1575" i="1"/>
  <c r="S1559" i="1"/>
  <c r="R1559" i="1"/>
  <c r="S1543" i="1"/>
  <c r="R1543" i="1"/>
  <c r="S1527" i="1"/>
  <c r="R1527" i="1"/>
  <c r="S1511" i="1"/>
  <c r="R1511" i="1"/>
  <c r="S1494" i="1"/>
  <c r="R1494" i="1"/>
  <c r="S1478" i="1"/>
  <c r="R1478" i="1"/>
  <c r="S1461" i="1"/>
  <c r="R1461" i="1"/>
  <c r="S1442" i="1"/>
  <c r="R1442" i="1"/>
  <c r="S1426" i="1"/>
  <c r="R1426" i="1"/>
  <c r="S1410" i="1"/>
  <c r="R1410" i="1"/>
  <c r="S1394" i="1"/>
  <c r="R1394" i="1"/>
  <c r="S1378" i="1"/>
  <c r="R1378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65" i="1"/>
  <c r="R1365" i="1"/>
  <c r="S1358" i="1"/>
  <c r="U1358" i="1" s="1"/>
  <c r="R1358" i="1"/>
  <c r="S1348" i="1"/>
  <c r="R1348" i="1"/>
  <c r="S1342" i="1"/>
  <c r="R1342" i="1"/>
  <c r="S1332" i="1"/>
  <c r="R1332" i="1"/>
  <c r="S1326" i="1"/>
  <c r="R1326" i="1"/>
  <c r="S1316" i="1"/>
  <c r="R1316" i="1"/>
  <c r="S1310" i="1"/>
  <c r="U1310" i="1" s="1"/>
  <c r="R1310" i="1"/>
  <c r="S1300" i="1"/>
  <c r="R1300" i="1"/>
  <c r="S1294" i="1"/>
  <c r="R1294" i="1"/>
  <c r="S1284" i="1"/>
  <c r="R1284" i="1"/>
  <c r="S1278" i="1"/>
  <c r="R1278" i="1"/>
  <c r="S1268" i="1"/>
  <c r="R1268" i="1"/>
  <c r="S1262" i="1"/>
  <c r="R1262" i="1"/>
  <c r="S1252" i="1"/>
  <c r="R1252" i="1"/>
  <c r="S1246" i="1"/>
  <c r="R1246" i="1"/>
  <c r="S1235" i="1"/>
  <c r="R1235" i="1"/>
  <c r="S1229" i="1"/>
  <c r="R1229" i="1"/>
  <c r="S1219" i="1"/>
  <c r="R1219" i="1"/>
  <c r="S1213" i="1"/>
  <c r="R1213" i="1"/>
  <c r="S1203" i="1"/>
  <c r="R1203" i="1"/>
  <c r="S1197" i="1"/>
  <c r="U1197" i="1" s="1"/>
  <c r="R1197" i="1"/>
  <c r="S1187" i="1"/>
  <c r="R1187" i="1"/>
  <c r="S1181" i="1"/>
  <c r="U1181" i="1" s="1"/>
  <c r="R1181" i="1"/>
  <c r="S1170" i="1"/>
  <c r="R1170" i="1"/>
  <c r="S1164" i="1"/>
  <c r="R1164" i="1"/>
  <c r="S1154" i="1"/>
  <c r="R1154" i="1"/>
  <c r="S1148" i="1"/>
  <c r="R1148" i="1"/>
  <c r="S1137" i="1"/>
  <c r="R1137" i="1"/>
  <c r="S1131" i="1"/>
  <c r="U1131" i="1" s="1"/>
  <c r="R1131" i="1"/>
  <c r="S1120" i="1"/>
  <c r="R1120" i="1"/>
  <c r="S1114" i="1"/>
  <c r="U1114" i="1" s="1"/>
  <c r="R1114" i="1"/>
  <c r="S1103" i="1"/>
  <c r="R1103" i="1"/>
  <c r="S1097" i="1"/>
  <c r="U1097" i="1" s="1"/>
  <c r="R1097" i="1"/>
  <c r="S1087" i="1"/>
  <c r="R1087" i="1"/>
  <c r="S1079" i="1"/>
  <c r="U1079" i="1" s="1"/>
  <c r="R1079" i="1"/>
  <c r="S1068" i="1"/>
  <c r="R1068" i="1"/>
  <c r="S1062" i="1"/>
  <c r="U1062" i="1" s="1"/>
  <c r="R1062" i="1"/>
  <c r="S1052" i="1"/>
  <c r="R1052" i="1"/>
  <c r="S1040" i="1"/>
  <c r="R1040" i="1"/>
  <c r="S1030" i="1"/>
  <c r="R1030" i="1"/>
  <c r="S1022" i="1"/>
  <c r="R1022" i="1"/>
  <c r="S1012" i="1"/>
  <c r="R1012" i="1"/>
  <c r="S1006" i="1"/>
  <c r="R1006" i="1"/>
  <c r="S996" i="1"/>
  <c r="R996" i="1"/>
  <c r="S990" i="1"/>
  <c r="R990" i="1"/>
  <c r="S980" i="1"/>
  <c r="R980" i="1"/>
  <c r="S974" i="1"/>
  <c r="R974" i="1"/>
  <c r="S963" i="1"/>
  <c r="R963" i="1"/>
  <c r="S956" i="1"/>
  <c r="R956" i="1"/>
  <c r="S947" i="1"/>
  <c r="R947" i="1"/>
  <c r="S938" i="1"/>
  <c r="R938" i="1"/>
  <c r="S928" i="1"/>
  <c r="R928" i="1"/>
  <c r="S919" i="1"/>
  <c r="R919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3" i="1"/>
  <c r="R843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58" i="1"/>
  <c r="R658" i="1"/>
  <c r="S645" i="1"/>
  <c r="R645" i="1"/>
  <c r="S639" i="1"/>
  <c r="R639" i="1"/>
  <c r="S629" i="1"/>
  <c r="R629" i="1"/>
  <c r="S623" i="1"/>
  <c r="R623" i="1"/>
  <c r="S613" i="1"/>
  <c r="R613" i="1"/>
  <c r="S607" i="1"/>
  <c r="R607" i="1"/>
  <c r="S597" i="1"/>
  <c r="R597" i="1"/>
  <c r="S591" i="1"/>
  <c r="R591" i="1"/>
  <c r="S580" i="1"/>
  <c r="R580" i="1"/>
  <c r="S572" i="1"/>
  <c r="R572" i="1"/>
  <c r="S562" i="1"/>
  <c r="R562" i="1"/>
  <c r="S555" i="1"/>
  <c r="R555" i="1"/>
  <c r="S544" i="1"/>
  <c r="R544" i="1"/>
  <c r="S538" i="1"/>
  <c r="R538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9" i="1"/>
  <c r="R479" i="1"/>
  <c r="S473" i="1"/>
  <c r="R473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61" i="1"/>
  <c r="R661" i="1"/>
  <c r="S2228" i="1"/>
  <c r="R2228" i="1"/>
  <c r="S2220" i="1"/>
  <c r="R2220" i="1"/>
  <c r="S2212" i="1"/>
  <c r="R2212" i="1"/>
  <c r="S2204" i="1"/>
  <c r="R2204" i="1"/>
  <c r="S2196" i="1"/>
  <c r="R2196" i="1"/>
  <c r="S2188" i="1"/>
  <c r="R2188" i="1"/>
  <c r="S2180" i="1"/>
  <c r="R2180" i="1"/>
  <c r="S2172" i="1"/>
  <c r="R2172" i="1"/>
  <c r="S2164" i="1"/>
  <c r="R2164" i="1"/>
  <c r="S2156" i="1"/>
  <c r="R2156" i="1"/>
  <c r="S2139" i="1"/>
  <c r="R2139" i="1"/>
  <c r="S2131" i="1"/>
  <c r="R2131" i="1"/>
  <c r="S2123" i="1"/>
  <c r="R2123" i="1"/>
  <c r="S2109" i="1"/>
  <c r="R2109" i="1"/>
  <c r="S2101" i="1"/>
  <c r="R2101" i="1"/>
  <c r="S2093" i="1"/>
  <c r="R2093" i="1"/>
  <c r="S2085" i="1"/>
  <c r="R2085" i="1"/>
  <c r="S2077" i="1"/>
  <c r="R2077" i="1"/>
  <c r="S2069" i="1"/>
  <c r="R2069" i="1"/>
  <c r="S2061" i="1"/>
  <c r="R2061" i="1"/>
  <c r="S2053" i="1"/>
  <c r="R2053" i="1"/>
  <c r="S2040" i="1"/>
  <c r="R2040" i="1"/>
  <c r="S2032" i="1"/>
  <c r="R2032" i="1"/>
  <c r="S2024" i="1"/>
  <c r="R2024" i="1"/>
  <c r="S2015" i="1"/>
  <c r="R2015" i="1"/>
  <c r="S2007" i="1"/>
  <c r="R2007" i="1"/>
  <c r="S1998" i="1"/>
  <c r="R1998" i="1"/>
  <c r="S1990" i="1"/>
  <c r="R1990" i="1"/>
  <c r="S1981" i="1"/>
  <c r="R1981" i="1"/>
  <c r="S1972" i="1"/>
  <c r="R1972" i="1"/>
  <c r="S1963" i="1"/>
  <c r="R1963" i="1"/>
  <c r="S1954" i="1"/>
  <c r="R1954" i="1"/>
  <c r="S1945" i="1"/>
  <c r="R1945" i="1"/>
  <c r="S1937" i="1"/>
  <c r="R1937" i="1"/>
  <c r="S1929" i="1"/>
  <c r="R1929" i="1"/>
  <c r="S1920" i="1"/>
  <c r="R1920" i="1"/>
  <c r="S1911" i="1"/>
  <c r="R1911" i="1"/>
  <c r="S1901" i="1"/>
  <c r="R1901" i="1"/>
  <c r="S1893" i="1"/>
  <c r="R1893" i="1"/>
  <c r="S1885" i="1"/>
  <c r="R1885" i="1"/>
  <c r="S1877" i="1"/>
  <c r="R1877" i="1"/>
  <c r="S1867" i="1"/>
  <c r="R1867" i="1"/>
  <c r="S1858" i="1"/>
  <c r="R1858" i="1"/>
  <c r="S1850" i="1"/>
  <c r="R1850" i="1"/>
  <c r="S1842" i="1"/>
  <c r="R1842" i="1"/>
  <c r="S1834" i="1"/>
  <c r="R1834" i="1"/>
  <c r="S1825" i="1"/>
  <c r="R1825" i="1"/>
  <c r="S1817" i="1"/>
  <c r="R1817" i="1"/>
  <c r="S1809" i="1"/>
  <c r="R1809" i="1"/>
  <c r="S1801" i="1"/>
  <c r="R1801" i="1"/>
  <c r="S1793" i="1"/>
  <c r="R1793" i="1"/>
  <c r="S1783" i="1"/>
  <c r="R1783" i="1"/>
  <c r="S1775" i="1"/>
  <c r="R1775" i="1"/>
  <c r="S1767" i="1"/>
  <c r="R1767" i="1"/>
  <c r="S1759" i="1"/>
  <c r="R1759" i="1"/>
  <c r="S1751" i="1"/>
  <c r="R1751" i="1"/>
  <c r="S1743" i="1"/>
  <c r="R1743" i="1"/>
  <c r="S1735" i="1"/>
  <c r="R1735" i="1"/>
  <c r="S1727" i="1"/>
  <c r="R1727" i="1"/>
  <c r="S1719" i="1"/>
  <c r="R1719" i="1"/>
  <c r="S1709" i="1"/>
  <c r="R1709" i="1"/>
  <c r="S1698" i="1"/>
  <c r="R1698" i="1"/>
  <c r="S1690" i="1"/>
  <c r="R1690" i="1"/>
  <c r="S1682" i="1"/>
  <c r="R1682" i="1"/>
  <c r="S1674" i="1"/>
  <c r="R1674" i="1"/>
  <c r="S1666" i="1"/>
  <c r="R1666" i="1"/>
  <c r="S1658" i="1"/>
  <c r="R1658" i="1"/>
  <c r="S1649" i="1"/>
  <c r="R1649" i="1"/>
  <c r="S1638" i="1"/>
  <c r="R1638" i="1"/>
  <c r="S1627" i="1"/>
  <c r="R1627" i="1"/>
  <c r="S1617" i="1"/>
  <c r="U1617" i="1" s="1"/>
  <c r="R1617" i="1"/>
  <c r="S1609" i="1"/>
  <c r="R1609" i="1"/>
  <c r="S1600" i="1"/>
  <c r="R1600" i="1"/>
  <c r="S1588" i="1"/>
  <c r="R1588" i="1"/>
  <c r="S1579" i="1"/>
  <c r="U1579" i="1" s="1"/>
  <c r="R1579" i="1"/>
  <c r="S1572" i="1"/>
  <c r="R1572" i="1"/>
  <c r="S1564" i="1"/>
  <c r="R1564" i="1"/>
  <c r="S1556" i="1"/>
  <c r="R1556" i="1"/>
  <c r="S1548" i="1"/>
  <c r="R1548" i="1"/>
  <c r="S1540" i="1"/>
  <c r="U1540" i="1" s="1"/>
  <c r="R1540" i="1"/>
  <c r="S1532" i="1"/>
  <c r="R1532" i="1"/>
  <c r="S1524" i="1"/>
  <c r="R1524" i="1"/>
  <c r="S1516" i="1"/>
  <c r="R1516" i="1"/>
  <c r="S1508" i="1"/>
  <c r="U1508" i="1" s="1"/>
  <c r="R1508" i="1"/>
  <c r="S1500" i="1"/>
  <c r="R1500" i="1"/>
  <c r="S1491" i="1"/>
  <c r="R1491" i="1"/>
  <c r="S1483" i="1"/>
  <c r="R1483" i="1"/>
  <c r="S1475" i="1"/>
  <c r="U1475" i="1" s="1"/>
  <c r="R1475" i="1"/>
  <c r="S1467" i="1"/>
  <c r="R1467" i="1"/>
  <c r="S1458" i="1"/>
  <c r="R1458" i="1"/>
  <c r="S1447" i="1"/>
  <c r="R1447" i="1"/>
  <c r="S1439" i="1"/>
  <c r="U1439" i="1" s="1"/>
  <c r="R1439" i="1"/>
  <c r="S1431" i="1"/>
  <c r="R1431" i="1"/>
  <c r="S1423" i="1"/>
  <c r="R1423" i="1"/>
  <c r="S1415" i="1"/>
  <c r="R1415" i="1"/>
  <c r="S1407" i="1"/>
  <c r="U1407" i="1" s="1"/>
  <c r="R1407" i="1"/>
  <c r="S1399" i="1"/>
  <c r="R1399" i="1"/>
  <c r="S1391" i="1"/>
  <c r="R1391" i="1"/>
  <c r="S1383" i="1"/>
  <c r="R1383" i="1"/>
  <c r="S1375" i="1"/>
  <c r="U1375" i="1" s="1"/>
  <c r="R1375" i="1"/>
  <c r="S1366" i="1"/>
  <c r="R1366" i="1"/>
  <c r="S1349" i="1"/>
  <c r="R1349" i="1"/>
  <c r="S1333" i="1"/>
  <c r="R1333" i="1"/>
  <c r="S1317" i="1"/>
  <c r="R1317" i="1"/>
  <c r="S1301" i="1"/>
  <c r="R1301" i="1"/>
  <c r="S1285" i="1"/>
  <c r="U1285" i="1" s="1"/>
  <c r="R1285" i="1"/>
  <c r="S1269" i="1"/>
  <c r="R1269" i="1"/>
  <c r="S1253" i="1"/>
  <c r="R1253" i="1"/>
  <c r="S1237" i="1"/>
  <c r="R1237" i="1"/>
  <c r="S1220" i="1"/>
  <c r="U1220" i="1" s="1"/>
  <c r="R1220" i="1"/>
  <c r="S1204" i="1"/>
  <c r="R1204" i="1"/>
  <c r="S1188" i="1"/>
  <c r="R1188" i="1"/>
  <c r="S1171" i="1"/>
  <c r="R1171" i="1"/>
  <c r="S1155" i="1"/>
  <c r="R1155" i="1"/>
  <c r="S1138" i="1"/>
  <c r="R1138" i="1"/>
  <c r="S1121" i="1"/>
  <c r="U1121" i="1" s="1"/>
  <c r="R1121" i="1"/>
  <c r="S1104" i="1"/>
  <c r="R1104" i="1"/>
  <c r="S1088" i="1"/>
  <c r="R1088" i="1"/>
  <c r="S1069" i="1"/>
  <c r="R1069" i="1"/>
  <c r="S1053" i="1"/>
  <c r="R1053" i="1"/>
  <c r="S1035" i="1"/>
  <c r="R1035" i="1"/>
  <c r="S1017" i="1"/>
  <c r="R1017" i="1"/>
  <c r="S1001" i="1"/>
  <c r="R1001" i="1"/>
  <c r="S985" i="1"/>
  <c r="R985" i="1"/>
  <c r="S969" i="1"/>
  <c r="U969" i="1" s="1"/>
  <c r="R969" i="1"/>
  <c r="S949" i="1"/>
  <c r="R949" i="1"/>
  <c r="S933" i="1"/>
  <c r="R933" i="1"/>
  <c r="S914" i="1"/>
  <c r="R914" i="1"/>
  <c r="S898" i="1"/>
  <c r="R898" i="1"/>
  <c r="S882" i="1"/>
  <c r="U882" i="1" s="1"/>
  <c r="R882" i="1"/>
  <c r="S866" i="1"/>
  <c r="R866" i="1"/>
  <c r="S848" i="1"/>
  <c r="R848" i="1"/>
  <c r="S832" i="1"/>
  <c r="R832" i="1"/>
  <c r="S816" i="1"/>
  <c r="U816" i="1" s="1"/>
  <c r="R816" i="1"/>
  <c r="S800" i="1"/>
  <c r="R800" i="1"/>
  <c r="S784" i="1"/>
  <c r="R784" i="1"/>
  <c r="S768" i="1"/>
  <c r="R768" i="1"/>
  <c r="S752" i="1"/>
  <c r="U752" i="1" s="1"/>
  <c r="R752" i="1"/>
  <c r="S736" i="1"/>
  <c r="R736" i="1"/>
  <c r="S720" i="1"/>
  <c r="R720" i="1"/>
  <c r="S704" i="1"/>
  <c r="R704" i="1"/>
  <c r="S688" i="1"/>
  <c r="U688" i="1" s="1"/>
  <c r="R688" i="1"/>
  <c r="S672" i="1"/>
  <c r="R672" i="1"/>
  <c r="S650" i="1"/>
  <c r="R650" i="1"/>
  <c r="S634" i="1"/>
  <c r="R634" i="1"/>
  <c r="S618" i="1"/>
  <c r="U618" i="1" s="1"/>
  <c r="R618" i="1"/>
  <c r="S602" i="1"/>
  <c r="R602" i="1"/>
  <c r="S586" i="1"/>
  <c r="R586" i="1"/>
  <c r="S567" i="1"/>
  <c r="R567" i="1"/>
  <c r="S550" i="1"/>
  <c r="R550" i="1"/>
  <c r="S516" i="1"/>
  <c r="U516" i="1" s="1"/>
  <c r="R516" i="1"/>
  <c r="S484" i="1"/>
  <c r="R484" i="1"/>
  <c r="S452" i="1"/>
  <c r="R452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9" i="1"/>
  <c r="R499" i="1"/>
  <c r="S475" i="1"/>
  <c r="R475" i="1"/>
  <c r="S469" i="1"/>
  <c r="R469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71" i="1"/>
  <c r="R1371" i="1"/>
  <c r="S1369" i="1"/>
  <c r="U1369" i="1" s="1"/>
  <c r="R1369" i="1"/>
  <c r="S1362" i="1"/>
  <c r="R1362" i="1"/>
  <c r="S1352" i="1"/>
  <c r="R1352" i="1"/>
  <c r="S1346" i="1"/>
  <c r="R1346" i="1"/>
  <c r="S1336" i="1"/>
  <c r="R1336" i="1"/>
  <c r="S1330" i="1"/>
  <c r="R1330" i="1"/>
  <c r="S1320" i="1"/>
  <c r="U1320" i="1" s="1"/>
  <c r="R1320" i="1"/>
  <c r="S1314" i="1"/>
  <c r="R1314" i="1"/>
  <c r="S1304" i="1"/>
  <c r="R1304" i="1"/>
  <c r="S1298" i="1"/>
  <c r="R1298" i="1"/>
  <c r="S1288" i="1"/>
  <c r="R1288" i="1"/>
  <c r="S1282" i="1"/>
  <c r="R1282" i="1"/>
  <c r="S1272" i="1"/>
  <c r="R1272" i="1"/>
  <c r="S1266" i="1"/>
  <c r="R1266" i="1"/>
  <c r="S1256" i="1"/>
  <c r="U1256" i="1" s="1"/>
  <c r="R1256" i="1"/>
  <c r="S1250" i="1"/>
  <c r="R1250" i="1"/>
  <c r="S1240" i="1"/>
  <c r="R1240" i="1"/>
  <c r="S1233" i="1"/>
  <c r="R1233" i="1"/>
  <c r="S1223" i="1"/>
  <c r="R1223" i="1"/>
  <c r="S1217" i="1"/>
  <c r="R1217" i="1"/>
  <c r="S1207" i="1"/>
  <c r="R1207" i="1"/>
  <c r="S1201" i="1"/>
  <c r="R1201" i="1"/>
  <c r="S1191" i="1"/>
  <c r="R1191" i="1"/>
  <c r="S1185" i="1"/>
  <c r="R1185" i="1"/>
  <c r="S1174" i="1"/>
  <c r="R1174" i="1"/>
  <c r="S1168" i="1"/>
  <c r="R1168" i="1"/>
  <c r="S1158" i="1"/>
  <c r="U1158" i="1" s="1"/>
  <c r="R1158" i="1"/>
  <c r="S1152" i="1"/>
  <c r="R1152" i="1"/>
  <c r="S1141" i="1"/>
  <c r="R1141" i="1"/>
  <c r="S1135" i="1"/>
  <c r="R1135" i="1"/>
  <c r="S1124" i="1"/>
  <c r="R1124" i="1"/>
  <c r="S1118" i="1"/>
  <c r="R1118" i="1"/>
  <c r="S1107" i="1"/>
  <c r="R1107" i="1"/>
  <c r="S1101" i="1"/>
  <c r="R1101" i="1"/>
  <c r="S1091" i="1"/>
  <c r="U1091" i="1" s="1"/>
  <c r="R1091" i="1"/>
  <c r="S1084" i="1"/>
  <c r="R1084" i="1"/>
  <c r="S1072" i="1"/>
  <c r="R1072" i="1"/>
  <c r="S1066" i="1"/>
  <c r="R1066" i="1"/>
  <c r="S1056" i="1"/>
  <c r="R1056" i="1"/>
  <c r="S1050" i="1"/>
  <c r="R1050" i="1"/>
  <c r="S1043" i="1"/>
  <c r="R1043" i="1"/>
  <c r="S1036" i="1"/>
  <c r="R1036" i="1"/>
  <c r="S1024" i="1"/>
  <c r="R1024" i="1"/>
  <c r="S1018" i="1"/>
  <c r="R1018" i="1"/>
  <c r="S1008" i="1"/>
  <c r="U1008" i="1" s="1"/>
  <c r="R1008" i="1"/>
  <c r="S1002" i="1"/>
  <c r="R1002" i="1"/>
  <c r="S992" i="1"/>
  <c r="U992" i="1" s="1"/>
  <c r="R992" i="1"/>
  <c r="S986" i="1"/>
  <c r="R986" i="1"/>
  <c r="S976" i="1"/>
  <c r="R976" i="1"/>
  <c r="S970" i="1"/>
  <c r="U970" i="1" s="1"/>
  <c r="R970" i="1"/>
  <c r="S959" i="1"/>
  <c r="R959" i="1"/>
  <c r="S952" i="1"/>
  <c r="U952" i="1" s="1"/>
  <c r="R952" i="1"/>
  <c r="S940" i="1"/>
  <c r="U940" i="1" s="1"/>
  <c r="R940" i="1"/>
  <c r="S934" i="1"/>
  <c r="U934" i="1" s="1"/>
  <c r="R934" i="1"/>
  <c r="S921" i="1"/>
  <c r="R921" i="1"/>
  <c r="S915" i="1"/>
  <c r="U915" i="1" s="1"/>
  <c r="R915" i="1"/>
  <c r="S905" i="1"/>
  <c r="U905" i="1" s="1"/>
  <c r="R905" i="1"/>
  <c r="S899" i="1"/>
  <c r="R899" i="1"/>
  <c r="S889" i="1"/>
  <c r="R889" i="1"/>
  <c r="S883" i="1"/>
  <c r="R883" i="1"/>
  <c r="S873" i="1"/>
  <c r="U873" i="1" s="1"/>
  <c r="R873" i="1"/>
  <c r="S867" i="1"/>
  <c r="R867" i="1"/>
  <c r="S857" i="1"/>
  <c r="R857" i="1"/>
  <c r="S850" i="1"/>
  <c r="R850" i="1"/>
  <c r="S839" i="1"/>
  <c r="U839" i="1" s="1"/>
  <c r="R839" i="1"/>
  <c r="S833" i="1"/>
  <c r="R833" i="1"/>
  <c r="S823" i="1"/>
  <c r="R823" i="1"/>
  <c r="S817" i="1"/>
  <c r="R817" i="1"/>
  <c r="S807" i="1"/>
  <c r="U807" i="1" s="1"/>
  <c r="R807" i="1"/>
  <c r="S801" i="1"/>
  <c r="R801" i="1"/>
  <c r="S791" i="1"/>
  <c r="R791" i="1"/>
  <c r="S785" i="1"/>
  <c r="R785" i="1"/>
  <c r="S775" i="1"/>
  <c r="U775" i="1" s="1"/>
  <c r="R775" i="1"/>
  <c r="S769" i="1"/>
  <c r="R769" i="1"/>
  <c r="S759" i="1"/>
  <c r="R759" i="1"/>
  <c r="S753" i="1"/>
  <c r="R753" i="1"/>
  <c r="S743" i="1"/>
  <c r="U743" i="1" s="1"/>
  <c r="R743" i="1"/>
  <c r="S737" i="1"/>
  <c r="R737" i="1"/>
  <c r="S727" i="1"/>
  <c r="R727" i="1"/>
  <c r="S721" i="1"/>
  <c r="R721" i="1"/>
  <c r="S711" i="1"/>
  <c r="U711" i="1" s="1"/>
  <c r="R711" i="1"/>
  <c r="S705" i="1"/>
  <c r="R705" i="1"/>
  <c r="S695" i="1"/>
  <c r="R695" i="1"/>
  <c r="S689" i="1"/>
  <c r="R689" i="1"/>
  <c r="S679" i="1"/>
  <c r="R679" i="1"/>
  <c r="S673" i="1"/>
  <c r="R673" i="1"/>
  <c r="S660" i="1"/>
  <c r="U660" i="1" s="1"/>
  <c r="R660" i="1"/>
  <c r="S651" i="1"/>
  <c r="R651" i="1"/>
  <c r="S641" i="1"/>
  <c r="R641" i="1"/>
  <c r="S635" i="1"/>
  <c r="R635" i="1"/>
  <c r="S625" i="1"/>
  <c r="U625" i="1" s="1"/>
  <c r="R625" i="1"/>
  <c r="S619" i="1"/>
  <c r="R619" i="1"/>
  <c r="S609" i="1"/>
  <c r="R609" i="1"/>
  <c r="S603" i="1"/>
  <c r="R603" i="1"/>
  <c r="S593" i="1"/>
  <c r="U593" i="1" s="1"/>
  <c r="R593" i="1"/>
  <c r="S587" i="1"/>
  <c r="R587" i="1"/>
  <c r="S573" i="1"/>
  <c r="R573" i="1"/>
  <c r="S568" i="1"/>
  <c r="R568" i="1"/>
  <c r="S557" i="1"/>
  <c r="U557" i="1" s="1"/>
  <c r="R557" i="1"/>
  <c r="S551" i="1"/>
  <c r="R551" i="1"/>
  <c r="S540" i="1"/>
  <c r="R540" i="1"/>
  <c r="S534" i="1"/>
  <c r="R534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67" i="1"/>
  <c r="R467" i="1"/>
  <c r="S461" i="1"/>
  <c r="R461" i="1"/>
  <c r="S451" i="1"/>
  <c r="U451" i="1" s="1"/>
  <c r="R451" i="1"/>
  <c r="S445" i="1"/>
  <c r="R445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82" i="1"/>
  <c r="R1782" i="1"/>
  <c r="S1766" i="1"/>
  <c r="R1766" i="1"/>
  <c r="S1750" i="1"/>
  <c r="R1750" i="1"/>
  <c r="S1734" i="1"/>
  <c r="R1734" i="1"/>
  <c r="S1718" i="1"/>
  <c r="R1718" i="1"/>
  <c r="S1697" i="1"/>
  <c r="U1697" i="1" s="1"/>
  <c r="R1697" i="1"/>
  <c r="S1681" i="1"/>
  <c r="R1681" i="1"/>
  <c r="S1665" i="1"/>
  <c r="R1665" i="1"/>
  <c r="S1648" i="1"/>
  <c r="R1648" i="1"/>
  <c r="S1626" i="1"/>
  <c r="R1626" i="1"/>
  <c r="S1608" i="1"/>
  <c r="R1608" i="1"/>
  <c r="S1587" i="1"/>
  <c r="R1587" i="1"/>
  <c r="S1571" i="1"/>
  <c r="R1571" i="1"/>
  <c r="S1555" i="1"/>
  <c r="U1555" i="1" s="1"/>
  <c r="R1555" i="1"/>
  <c r="S1539" i="1"/>
  <c r="R1539" i="1"/>
  <c r="S1523" i="1"/>
  <c r="R1523" i="1"/>
  <c r="S1507" i="1"/>
  <c r="R1507" i="1"/>
  <c r="S1490" i="1"/>
  <c r="R1490" i="1"/>
  <c r="S1474" i="1"/>
  <c r="R1474" i="1"/>
  <c r="S1457" i="1"/>
  <c r="R1457" i="1"/>
  <c r="S1438" i="1"/>
  <c r="U1438" i="1" s="1"/>
  <c r="R1438" i="1"/>
  <c r="S1422" i="1"/>
  <c r="R1422" i="1"/>
  <c r="S1406" i="1"/>
  <c r="R1406" i="1"/>
  <c r="S1390" i="1"/>
  <c r="R1390" i="1"/>
  <c r="Y1092" i="1" l="1"/>
  <c r="Y1273" i="1"/>
  <c r="X1803" i="1"/>
  <c r="X1200" i="1"/>
  <c r="X541" i="1"/>
  <c r="X554" i="1"/>
  <c r="X740" i="1"/>
  <c r="X973" i="1"/>
  <c r="V1485" i="1"/>
  <c r="V1558" i="1"/>
  <c r="Y1558" i="1"/>
  <c r="X1558" i="1"/>
  <c r="X426" i="1"/>
  <c r="X1092" i="1"/>
  <c r="X1827" i="1"/>
  <c r="X1208" i="1"/>
  <c r="X1353" i="1"/>
  <c r="W1561" i="1"/>
  <c r="Y1561" i="1" s="1"/>
  <c r="W686" i="1"/>
  <c r="W390" i="1"/>
  <c r="Y390" i="1" s="1"/>
  <c r="W679" i="1"/>
  <c r="V679" i="1" s="1"/>
  <c r="X679" i="1" s="1"/>
  <c r="W1043" i="1"/>
  <c r="W1352" i="1"/>
  <c r="V1352" i="1" s="1"/>
  <c r="X1352" i="1" s="1"/>
  <c r="W418" i="1"/>
  <c r="W1188" i="1"/>
  <c r="Y1188" i="1" s="1"/>
  <c r="W1349" i="1"/>
  <c r="W1564" i="1"/>
  <c r="Y1564" i="1" s="1"/>
  <c r="W1743" i="1"/>
  <c r="V1743" i="1" s="1"/>
  <c r="X1743" i="1" s="1"/>
  <c r="W412" i="1"/>
  <c r="Y412" i="1" s="1"/>
  <c r="W511" i="1"/>
  <c r="W928" i="1"/>
  <c r="W406" i="1"/>
  <c r="W424" i="1"/>
  <c r="Y424" i="1" s="1"/>
  <c r="W927" i="1"/>
  <c r="W1182" i="1"/>
  <c r="Y1182" i="1" s="1"/>
  <c r="W1190" i="1"/>
  <c r="W1287" i="1"/>
  <c r="W1562" i="1"/>
  <c r="Y1562" i="1" s="1"/>
  <c r="W392" i="1"/>
  <c r="W409" i="1"/>
  <c r="V409" i="1" s="1"/>
  <c r="X409" i="1" s="1"/>
  <c r="W419" i="1"/>
  <c r="W1762" i="1"/>
  <c r="W1298" i="1"/>
  <c r="Y1298" i="1" s="1"/>
  <c r="W389" i="1"/>
  <c r="W420" i="1"/>
  <c r="Y420" i="1" s="1"/>
  <c r="W522" i="1"/>
  <c r="W579" i="1"/>
  <c r="Y579" i="1" s="1"/>
  <c r="W1132" i="1"/>
  <c r="W1755" i="1"/>
  <c r="Y1755" i="1" s="1"/>
  <c r="W1563" i="1"/>
  <c r="W414" i="1"/>
  <c r="V414" i="1" s="1"/>
  <c r="X414" i="1" s="1"/>
  <c r="W1565" i="1"/>
  <c r="V1565" i="1" s="1"/>
  <c r="X1565" i="1" s="1"/>
  <c r="W413" i="1"/>
  <c r="W678" i="1"/>
  <c r="V678" i="1" s="1"/>
  <c r="X678" i="1" s="1"/>
  <c r="W1302" i="1"/>
  <c r="W1326" i="1"/>
  <c r="U1053" i="1"/>
  <c r="T1053" i="1" s="1"/>
  <c r="U1148" i="1"/>
  <c r="T1148" i="1" s="1"/>
  <c r="U1164" i="1"/>
  <c r="T1164" i="1" s="1"/>
  <c r="U1051" i="1"/>
  <c r="W1051" i="1" s="1"/>
  <c r="U1883" i="1"/>
  <c r="T1883" i="1" s="1"/>
  <c r="U1740" i="1"/>
  <c r="W1740" i="1" s="1"/>
  <c r="V1740" i="1" s="1"/>
  <c r="U1959" i="1"/>
  <c r="U2090" i="1"/>
  <c r="W2090" i="1" s="1"/>
  <c r="U1238" i="1"/>
  <c r="U514" i="1"/>
  <c r="T514" i="1" s="1"/>
  <c r="U904" i="1"/>
  <c r="U1127" i="1"/>
  <c r="W1127" i="1" s="1"/>
  <c r="U1153" i="1"/>
  <c r="U1180" i="1"/>
  <c r="T1180" i="1" s="1"/>
  <c r="U1259" i="1"/>
  <c r="U1760" i="1"/>
  <c r="U1281" i="1"/>
  <c r="U1345" i="1"/>
  <c r="T1345" i="1" s="1"/>
  <c r="W408" i="1"/>
  <c r="W410" i="1"/>
  <c r="W494" i="1"/>
  <c r="W510" i="1"/>
  <c r="W931" i="1"/>
  <c r="W1210" i="1"/>
  <c r="Y1210" i="1" s="1"/>
  <c r="W407" i="1"/>
  <c r="Y407" i="1" s="1"/>
  <c r="W425" i="1"/>
  <c r="W687" i="1"/>
  <c r="W1312" i="1"/>
  <c r="W76" i="1"/>
  <c r="W487" i="1"/>
  <c r="W552" i="1"/>
  <c r="W908" i="1"/>
  <c r="W1106" i="1"/>
  <c r="W1271" i="1"/>
  <c r="W259" i="1"/>
  <c r="W490" i="1"/>
  <c r="W1090" i="1"/>
  <c r="W1214" i="1"/>
  <c r="X680" i="1"/>
  <c r="X977" i="1"/>
  <c r="X1009" i="1"/>
  <c r="X1325" i="1"/>
  <c r="X1393" i="1"/>
  <c r="X1542" i="1"/>
  <c r="X1749" i="1"/>
  <c r="X492" i="1"/>
  <c r="X1273" i="1"/>
  <c r="X500" i="1"/>
  <c r="X1485" i="1"/>
  <c r="X1741" i="1"/>
  <c r="X1289" i="1"/>
  <c r="X2151" i="1"/>
  <c r="T1599" i="1"/>
  <c r="T506" i="1"/>
  <c r="T1726" i="1"/>
  <c r="T1077" i="1"/>
  <c r="T1430" i="1"/>
  <c r="T1547" i="1"/>
  <c r="T1707" i="1"/>
  <c r="T1725" i="1"/>
  <c r="T140" i="1"/>
  <c r="T268" i="1"/>
  <c r="T335" i="1"/>
  <c r="T339" i="1"/>
  <c r="T12" i="1"/>
  <c r="T76" i="1"/>
  <c r="T204" i="1"/>
  <c r="T211" i="1"/>
  <c r="T342" i="1"/>
  <c r="T358" i="1"/>
  <c r="T2189" i="1"/>
  <c r="T108" i="1"/>
  <c r="T172" i="1"/>
  <c r="T236" i="1"/>
  <c r="T300" i="1"/>
  <c r="T328" i="1"/>
  <c r="T346" i="1"/>
  <c r="T275" i="1"/>
  <c r="T371" i="1"/>
  <c r="T440" i="1"/>
  <c r="T344" i="1"/>
  <c r="T243" i="1"/>
  <c r="T474" i="1"/>
  <c r="W1438" i="1"/>
  <c r="T1438" i="1"/>
  <c r="W1555" i="1"/>
  <c r="T1555" i="1"/>
  <c r="W1697" i="1"/>
  <c r="T1697" i="1"/>
  <c r="W250" i="1"/>
  <c r="T250" i="1"/>
  <c r="W282" i="1"/>
  <c r="T282" i="1"/>
  <c r="W451" i="1"/>
  <c r="T451" i="1"/>
  <c r="W557" i="1"/>
  <c r="T557" i="1"/>
  <c r="W593" i="1"/>
  <c r="T593" i="1"/>
  <c r="W625" i="1"/>
  <c r="T625" i="1"/>
  <c r="W660" i="1"/>
  <c r="T660" i="1"/>
  <c r="W711" i="1"/>
  <c r="T711" i="1"/>
  <c r="W743" i="1"/>
  <c r="T743" i="1"/>
  <c r="W775" i="1"/>
  <c r="T775" i="1"/>
  <c r="W807" i="1"/>
  <c r="T807" i="1"/>
  <c r="W839" i="1"/>
  <c r="T839" i="1"/>
  <c r="W873" i="1"/>
  <c r="T873" i="1"/>
  <c r="W905" i="1"/>
  <c r="T905" i="1"/>
  <c r="W915" i="1"/>
  <c r="T915" i="1"/>
  <c r="W934" i="1"/>
  <c r="T934" i="1"/>
  <c r="W940" i="1"/>
  <c r="T940" i="1"/>
  <c r="W952" i="1"/>
  <c r="T952" i="1"/>
  <c r="W970" i="1"/>
  <c r="T970" i="1"/>
  <c r="W992" i="1"/>
  <c r="T992" i="1"/>
  <c r="W1008" i="1"/>
  <c r="T1008" i="1"/>
  <c r="W1091" i="1"/>
  <c r="T1091" i="1"/>
  <c r="W1158" i="1"/>
  <c r="T1158" i="1"/>
  <c r="W1256" i="1"/>
  <c r="T1256" i="1"/>
  <c r="W1320" i="1"/>
  <c r="T1320" i="1"/>
  <c r="W1369" i="1"/>
  <c r="T1369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6" i="1"/>
  <c r="T516" i="1"/>
  <c r="W618" i="1"/>
  <c r="T618" i="1"/>
  <c r="W688" i="1"/>
  <c r="T688" i="1"/>
  <c r="W752" i="1"/>
  <c r="T752" i="1"/>
  <c r="W816" i="1"/>
  <c r="T816" i="1"/>
  <c r="W882" i="1"/>
  <c r="T882" i="1"/>
  <c r="W969" i="1"/>
  <c r="T969" i="1"/>
  <c r="W1121" i="1"/>
  <c r="T1121" i="1"/>
  <c r="W1220" i="1"/>
  <c r="T1220" i="1"/>
  <c r="W1285" i="1"/>
  <c r="T1285" i="1"/>
  <c r="W1375" i="1"/>
  <c r="T1375" i="1"/>
  <c r="W1407" i="1"/>
  <c r="T1407" i="1"/>
  <c r="W1439" i="1"/>
  <c r="T1439" i="1"/>
  <c r="W1475" i="1"/>
  <c r="T1475" i="1"/>
  <c r="W1508" i="1"/>
  <c r="T1508" i="1"/>
  <c r="W1540" i="1"/>
  <c r="T1540" i="1"/>
  <c r="W1579" i="1"/>
  <c r="T1579" i="1"/>
  <c r="W1617" i="1"/>
  <c r="T1617" i="1"/>
  <c r="W1062" i="1"/>
  <c r="T1062" i="1"/>
  <c r="W1079" i="1"/>
  <c r="T1079" i="1"/>
  <c r="W1097" i="1"/>
  <c r="T1097" i="1"/>
  <c r="W1114" i="1"/>
  <c r="T1114" i="1"/>
  <c r="W1131" i="1"/>
  <c r="T1131" i="1"/>
  <c r="W1181" i="1"/>
  <c r="T1181" i="1"/>
  <c r="W1197" i="1"/>
  <c r="T1197" i="1"/>
  <c r="W1310" i="1"/>
  <c r="T1310" i="1"/>
  <c r="W1358" i="1"/>
  <c r="T1358" i="1"/>
  <c r="W1730" i="1"/>
  <c r="T1730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6" i="1"/>
  <c r="T556" i="1"/>
  <c r="W584" i="1"/>
  <c r="T584" i="1"/>
  <c r="W648" i="1"/>
  <c r="T648" i="1"/>
  <c r="W750" i="1"/>
  <c r="T750" i="1"/>
  <c r="W758" i="1"/>
  <c r="T758" i="1"/>
  <c r="W814" i="1"/>
  <c r="T814" i="1"/>
  <c r="W880" i="1"/>
  <c r="T880" i="1"/>
  <c r="W888" i="1"/>
  <c r="T888" i="1"/>
  <c r="W946" i="1"/>
  <c r="T946" i="1"/>
  <c r="W1023" i="1"/>
  <c r="T1023" i="1"/>
  <c r="T1051" i="1"/>
  <c r="W1331" i="1"/>
  <c r="T1331" i="1"/>
  <c r="W1771" i="1"/>
  <c r="T1771" i="1"/>
  <c r="W1815" i="1"/>
  <c r="T1815" i="1"/>
  <c r="W1848" i="1"/>
  <c r="T1848" i="1"/>
  <c r="W1970" i="1"/>
  <c r="T1970" i="1"/>
  <c r="W2158" i="1"/>
  <c r="T2158" i="1"/>
  <c r="W2190" i="1"/>
  <c r="T2190" i="1"/>
  <c r="W1384" i="1"/>
  <c r="T1384" i="1"/>
  <c r="W1392" i="1"/>
  <c r="T1392" i="1"/>
  <c r="W1408" i="1"/>
  <c r="T1408" i="1"/>
  <c r="W1424" i="1"/>
  <c r="T1424" i="1"/>
  <c r="W1440" i="1"/>
  <c r="T1440" i="1"/>
  <c r="W1459" i="1"/>
  <c r="T1459" i="1"/>
  <c r="W1468" i="1"/>
  <c r="T1468" i="1"/>
  <c r="W1476" i="1"/>
  <c r="T1476" i="1"/>
  <c r="W1492" i="1"/>
  <c r="T1492" i="1"/>
  <c r="W1509" i="1"/>
  <c r="T1509" i="1"/>
  <c r="W1517" i="1"/>
  <c r="T1517" i="1"/>
  <c r="W1525" i="1"/>
  <c r="T1525" i="1"/>
  <c r="W1557" i="1"/>
  <c r="T1557" i="1"/>
  <c r="W1659" i="1"/>
  <c r="T1659" i="1"/>
  <c r="W1756" i="1"/>
  <c r="T1756" i="1"/>
  <c r="W1772" i="1"/>
  <c r="T1772" i="1"/>
  <c r="W1789" i="1"/>
  <c r="T1789" i="1"/>
  <c r="W1814" i="1"/>
  <c r="T1814" i="1"/>
  <c r="W1830" i="1"/>
  <c r="T1830" i="1"/>
  <c r="W1847" i="1"/>
  <c r="T1847" i="1"/>
  <c r="W1864" i="1"/>
  <c r="T1864" i="1"/>
  <c r="W1882" i="1"/>
  <c r="T1882" i="1"/>
  <c r="W1898" i="1"/>
  <c r="T1898" i="1"/>
  <c r="W1926" i="1"/>
  <c r="T1926" i="1"/>
  <c r="W1942" i="1"/>
  <c r="T1942" i="1"/>
  <c r="T1959" i="1"/>
  <c r="W1978" i="1"/>
  <c r="T1978" i="1"/>
  <c r="W1995" i="1"/>
  <c r="T1995" i="1"/>
  <c r="W2012" i="1"/>
  <c r="T2012" i="1"/>
  <c r="W2029" i="1"/>
  <c r="T2029" i="1"/>
  <c r="W2050" i="1"/>
  <c r="T2050" i="1"/>
  <c r="W2074" i="1"/>
  <c r="T2074" i="1"/>
  <c r="T2090" i="1"/>
  <c r="W2106" i="1"/>
  <c r="T2106" i="1"/>
  <c r="W2128" i="1"/>
  <c r="T2128" i="1"/>
  <c r="W2153" i="1"/>
  <c r="T2153" i="1"/>
  <c r="W2169" i="1"/>
  <c r="T2169" i="1"/>
  <c r="W2185" i="1"/>
  <c r="T2185" i="1"/>
  <c r="W281" i="1"/>
  <c r="T281" i="1"/>
  <c r="W329" i="1"/>
  <c r="T329" i="1"/>
  <c r="W1010" i="1"/>
  <c r="T1010" i="1"/>
  <c r="W1221" i="1"/>
  <c r="T1221" i="1"/>
  <c r="T1238" i="1"/>
  <c r="W1254" i="1"/>
  <c r="T1254" i="1"/>
  <c r="W1270" i="1"/>
  <c r="T1270" i="1"/>
  <c r="W1286" i="1"/>
  <c r="T1286" i="1"/>
  <c r="W1334" i="1"/>
  <c r="T1334" i="1"/>
  <c r="W1486" i="1"/>
  <c r="T1486" i="1"/>
  <c r="W1622" i="1"/>
  <c r="T1622" i="1"/>
  <c r="W235" i="1"/>
  <c r="T235" i="1"/>
  <c r="W299" i="1"/>
  <c r="T299" i="1"/>
  <c r="W466" i="1"/>
  <c r="T466" i="1"/>
  <c r="W514" i="1"/>
  <c r="W559" i="1"/>
  <c r="T559" i="1"/>
  <c r="W626" i="1"/>
  <c r="T626" i="1"/>
  <c r="W824" i="1"/>
  <c r="T824" i="1"/>
  <c r="W890" i="1"/>
  <c r="T890" i="1"/>
  <c r="T904" i="1"/>
  <c r="W939" i="1"/>
  <c r="T939" i="1"/>
  <c r="W1113" i="1"/>
  <c r="T1113" i="1"/>
  <c r="T1127" i="1"/>
  <c r="T1153" i="1"/>
  <c r="W1180" i="1"/>
  <c r="W1194" i="1"/>
  <c r="T1194" i="1"/>
  <c r="T1259" i="1"/>
  <c r="W1283" i="1"/>
  <c r="T1283" i="1"/>
  <c r="W1389" i="1"/>
  <c r="T1389" i="1"/>
  <c r="W1421" i="1"/>
  <c r="T1421" i="1"/>
  <c r="W2038" i="1"/>
  <c r="T2038" i="1"/>
  <c r="W2059" i="1"/>
  <c r="T2059" i="1"/>
  <c r="W2079" i="1"/>
  <c r="T2079" i="1"/>
  <c r="W2095" i="1"/>
  <c r="T2095" i="1"/>
  <c r="W2111" i="1"/>
  <c r="T2111" i="1"/>
  <c r="W2133" i="1"/>
  <c r="T2133" i="1"/>
  <c r="W2214" i="1"/>
  <c r="T2214" i="1"/>
  <c r="W2230" i="1"/>
  <c r="T2230" i="1"/>
  <c r="W1795" i="1"/>
  <c r="T1795" i="1"/>
  <c r="W1913" i="1"/>
  <c r="T1913" i="1"/>
  <c r="W1935" i="1"/>
  <c r="T1935" i="1"/>
  <c r="Y1723" i="1"/>
  <c r="V1723" i="1"/>
  <c r="Y1774" i="1"/>
  <c r="V1774" i="1"/>
  <c r="Y1414" i="1"/>
  <c r="V1414" i="1"/>
  <c r="Y1515" i="1"/>
  <c r="V1515" i="1"/>
  <c r="Y1380" i="1"/>
  <c r="V1380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616" i="1"/>
  <c r="T1616" i="1"/>
  <c r="W2055" i="1"/>
  <c r="T2055" i="1"/>
  <c r="W2075" i="1"/>
  <c r="T2075" i="1"/>
  <c r="W2091" i="1"/>
  <c r="T2091" i="1"/>
  <c r="W2107" i="1"/>
  <c r="T2107" i="1"/>
  <c r="W2129" i="1"/>
  <c r="T2129" i="1"/>
  <c r="W2154" i="1"/>
  <c r="T2154" i="1"/>
  <c r="W2226" i="1"/>
  <c r="T2226" i="1"/>
  <c r="Y1725" i="1"/>
  <c r="V1725" i="1"/>
  <c r="Y347" i="1"/>
  <c r="V347" i="1"/>
  <c r="W1721" i="1"/>
  <c r="T1721" i="1"/>
  <c r="T1398" i="1"/>
  <c r="Y1726" i="1"/>
  <c r="V1726" i="1"/>
  <c r="Y1077" i="1"/>
  <c r="V1077" i="1"/>
  <c r="Y408" i="1"/>
  <c r="Y1907" i="1"/>
  <c r="V1907" i="1"/>
  <c r="X1907" i="1" s="1"/>
  <c r="Y1430" i="1"/>
  <c r="V1430" i="1"/>
  <c r="Y1547" i="1"/>
  <c r="V1547" i="1"/>
  <c r="Y1707" i="1"/>
  <c r="V1707" i="1"/>
  <c r="V1562" i="1"/>
  <c r="X1562" i="1" s="1"/>
  <c r="Y1979" i="1"/>
  <c r="V1979" i="1"/>
  <c r="X1979" i="1" s="1"/>
  <c r="Y392" i="1"/>
  <c r="Y401" i="1"/>
  <c r="V401" i="1"/>
  <c r="X401" i="1" s="1"/>
  <c r="Y409" i="1"/>
  <c r="Y419" i="1"/>
  <c r="Y1744" i="1"/>
  <c r="V1744" i="1"/>
  <c r="X1744" i="1" s="1"/>
  <c r="Y1748" i="1"/>
  <c r="V1748" i="1"/>
  <c r="X1748" i="1" s="1"/>
  <c r="T347" i="1"/>
  <c r="Y473" i="1"/>
  <c r="V473" i="1"/>
  <c r="X473" i="1" s="1"/>
  <c r="Y481" i="1"/>
  <c r="V481" i="1"/>
  <c r="X481" i="1" s="1"/>
  <c r="Y489" i="1"/>
  <c r="V489" i="1"/>
  <c r="X489" i="1" s="1"/>
  <c r="Y497" i="1"/>
  <c r="V497" i="1"/>
  <c r="X497" i="1" s="1"/>
  <c r="Y538" i="1"/>
  <c r="V538" i="1"/>
  <c r="X538" i="1" s="1"/>
  <c r="Y685" i="1"/>
  <c r="V685" i="1"/>
  <c r="X685" i="1" s="1"/>
  <c r="Y741" i="1"/>
  <c r="V741" i="1"/>
  <c r="X741" i="1" s="1"/>
  <c r="Y930" i="1"/>
  <c r="V930" i="1"/>
  <c r="X930" i="1" s="1"/>
  <c r="Y2197" i="1"/>
  <c r="V2197" i="1"/>
  <c r="X2197" i="1" s="1"/>
  <c r="Y528" i="1"/>
  <c r="V528" i="1"/>
  <c r="X528" i="1" s="1"/>
  <c r="Y318" i="1"/>
  <c r="V318" i="1"/>
  <c r="X318" i="1" s="1"/>
  <c r="Y342" i="1"/>
  <c r="V342" i="1"/>
  <c r="Y358" i="1"/>
  <c r="V358" i="1"/>
  <c r="Y1274" i="1"/>
  <c r="V1274" i="1"/>
  <c r="X1274" i="1" s="1"/>
  <c r="Y1543" i="1"/>
  <c r="V1543" i="1"/>
  <c r="X1543" i="1" s="1"/>
  <c r="Y1786" i="1"/>
  <c r="V1786" i="1"/>
  <c r="X1786" i="1" s="1"/>
  <c r="Y1904" i="1"/>
  <c r="V1904" i="1"/>
  <c r="X1904" i="1" s="1"/>
  <c r="Y1965" i="1"/>
  <c r="V1965" i="1"/>
  <c r="X1965" i="1" s="1"/>
  <c r="Y2016" i="1"/>
  <c r="V2016" i="1"/>
  <c r="X2016" i="1" s="1"/>
  <c r="Y2189" i="1"/>
  <c r="V2189" i="1"/>
  <c r="Y311" i="1"/>
  <c r="V311" i="1"/>
  <c r="X311" i="1" s="1"/>
  <c r="V931" i="1"/>
  <c r="X931" i="1" s="1"/>
  <c r="Y1178" i="1"/>
  <c r="V1178" i="1"/>
  <c r="X1178" i="1" s="1"/>
  <c r="V1210" i="1"/>
  <c r="X1210" i="1" s="1"/>
  <c r="Y532" i="1"/>
  <c r="V532" i="1"/>
  <c r="X532" i="1" s="1"/>
  <c r="Y585" i="1"/>
  <c r="V585" i="1"/>
  <c r="X585" i="1" s="1"/>
  <c r="Y984" i="1"/>
  <c r="V984" i="1"/>
  <c r="X984" i="1" s="1"/>
  <c r="Y12" i="1"/>
  <c r="V12" i="1"/>
  <c r="T28" i="1"/>
  <c r="Y44" i="1"/>
  <c r="V44" i="1"/>
  <c r="X44" i="1" s="1"/>
  <c r="T60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79" i="1"/>
  <c r="V1179" i="1"/>
  <c r="X1179" i="1" s="1"/>
  <c r="Y1260" i="1"/>
  <c r="V1260" i="1"/>
  <c r="X1260" i="1" s="1"/>
  <c r="Y328" i="1"/>
  <c r="V328" i="1"/>
  <c r="Y346" i="1"/>
  <c r="V346" i="1"/>
  <c r="Y1796" i="1"/>
  <c r="V1796" i="1"/>
  <c r="X1796" i="1" s="1"/>
  <c r="Y1800" i="1"/>
  <c r="V1800" i="1"/>
  <c r="X1800" i="1" s="1"/>
  <c r="Y1962" i="1"/>
  <c r="V1962" i="1"/>
  <c r="X1962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8" i="1"/>
  <c r="Y506" i="1"/>
  <c r="V506" i="1"/>
  <c r="T522" i="1"/>
  <c r="T552" i="1"/>
  <c r="T579" i="1"/>
  <c r="T588" i="1"/>
  <c r="T612" i="1"/>
  <c r="T620" i="1"/>
  <c r="T644" i="1"/>
  <c r="T652" i="1"/>
  <c r="T690" i="1"/>
  <c r="T714" i="1"/>
  <c r="T722" i="1"/>
  <c r="T746" i="1"/>
  <c r="T754" i="1"/>
  <c r="T778" i="1"/>
  <c r="T786" i="1"/>
  <c r="T810" i="1"/>
  <c r="T818" i="1"/>
  <c r="T842" i="1"/>
  <c r="T851" i="1"/>
  <c r="T876" i="1"/>
  <c r="T884" i="1"/>
  <c r="T908" i="1"/>
  <c r="T916" i="1"/>
  <c r="T944" i="1"/>
  <c r="T953" i="1"/>
  <c r="T987" i="1"/>
  <c r="T1011" i="1"/>
  <c r="T1019" i="1"/>
  <c r="T1098" i="1"/>
  <c r="T1106" i="1"/>
  <c r="T1132" i="1"/>
  <c r="T1140" i="1"/>
  <c r="T1165" i="1"/>
  <c r="T1173" i="1"/>
  <c r="T1230" i="1"/>
  <c r="T1239" i="1"/>
  <c r="T1263" i="1"/>
  <c r="T1271" i="1"/>
  <c r="T1295" i="1"/>
  <c r="T1327" i="1"/>
  <c r="T1335" i="1"/>
  <c r="T1466" i="1"/>
  <c r="T1723" i="1"/>
  <c r="T1531" i="1"/>
  <c r="T646" i="1"/>
  <c r="Y684" i="1"/>
  <c r="V684" i="1"/>
  <c r="X684" i="1" s="1"/>
  <c r="T942" i="1"/>
  <c r="T1374" i="1"/>
  <c r="T1404" i="1"/>
  <c r="T1689" i="1"/>
  <c r="T716" i="1"/>
  <c r="T1013" i="1"/>
  <c r="T1453" i="1"/>
  <c r="T1489" i="1"/>
  <c r="T1522" i="1"/>
  <c r="T1554" i="1"/>
  <c r="T1586" i="1"/>
  <c r="T1625" i="1"/>
  <c r="T1664" i="1"/>
  <c r="T1696" i="1"/>
  <c r="Y1988" i="1"/>
  <c r="V1988" i="1"/>
  <c r="X1988" i="1" s="1"/>
  <c r="T448" i="1"/>
  <c r="T1515" i="1"/>
  <c r="Y1565" i="1"/>
  <c r="T1646" i="1"/>
  <c r="T545" i="1"/>
  <c r="Y678" i="1"/>
  <c r="Y427" i="1"/>
  <c r="V427" i="1"/>
  <c r="X427" i="1" s="1"/>
  <c r="Y493" i="1"/>
  <c r="V493" i="1"/>
  <c r="X493" i="1" s="1"/>
  <c r="Y501" i="1"/>
  <c r="V501" i="1"/>
  <c r="X501" i="1" s="1"/>
  <c r="Y525" i="1"/>
  <c r="V525" i="1"/>
  <c r="X525" i="1" s="1"/>
  <c r="T13" i="1"/>
  <c r="T29" i="1"/>
  <c r="T45" i="1"/>
  <c r="T61" i="1"/>
  <c r="T77" i="1"/>
  <c r="T93" i="1"/>
  <c r="T109" i="1"/>
  <c r="T125" i="1"/>
  <c r="Y978" i="1"/>
  <c r="V978" i="1"/>
  <c r="X978" i="1" s="1"/>
  <c r="T1376" i="1"/>
  <c r="T1724" i="1"/>
  <c r="Y694" i="1"/>
  <c r="V694" i="1"/>
  <c r="X694" i="1" s="1"/>
  <c r="T324" i="1"/>
  <c r="X324" i="1" s="1"/>
  <c r="T340" i="1"/>
  <c r="T356" i="1"/>
  <c r="T372" i="1"/>
  <c r="T1048" i="1"/>
  <c r="Y1205" i="1"/>
  <c r="V1205" i="1"/>
  <c r="X1205" i="1" s="1"/>
  <c r="V1561" i="1"/>
  <c r="X1561" i="1" s="1"/>
  <c r="T1577" i="1"/>
  <c r="T1596" i="1"/>
  <c r="T1614" i="1"/>
  <c r="T1632" i="1"/>
  <c r="T1655" i="1"/>
  <c r="T1671" i="1"/>
  <c r="T1687" i="1"/>
  <c r="T1704" i="1"/>
  <c r="Y2066" i="1"/>
  <c r="V2066" i="1"/>
  <c r="X2066" i="1" s="1"/>
  <c r="Y398" i="1"/>
  <c r="V398" i="1"/>
  <c r="X398" i="1" s="1"/>
  <c r="Y411" i="1"/>
  <c r="V411" i="1"/>
  <c r="X411" i="1" s="1"/>
  <c r="Y498" i="1"/>
  <c r="V498" i="1"/>
  <c r="X498" i="1" s="1"/>
  <c r="Y200" i="1"/>
  <c r="V200" i="1"/>
  <c r="X200" i="1" s="1"/>
  <c r="V390" i="1"/>
  <c r="X390" i="1" s="1"/>
  <c r="Y523" i="1"/>
  <c r="V523" i="1"/>
  <c r="X523" i="1" s="1"/>
  <c r="Y540" i="1"/>
  <c r="V540" i="1"/>
  <c r="X540" i="1" s="1"/>
  <c r="Y976" i="1"/>
  <c r="V976" i="1"/>
  <c r="X976" i="1" s="1"/>
  <c r="Y1191" i="1"/>
  <c r="V1191" i="1"/>
  <c r="X1191" i="1" s="1"/>
  <c r="Y1207" i="1"/>
  <c r="V1207" i="1"/>
  <c r="X1207" i="1" s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Y206" i="1"/>
  <c r="V206" i="1"/>
  <c r="X206" i="1" s="1"/>
  <c r="Y484" i="1"/>
  <c r="V484" i="1"/>
  <c r="X484" i="1" s="1"/>
  <c r="Y1204" i="1"/>
  <c r="V1204" i="1"/>
  <c r="X1204" i="1" s="1"/>
  <c r="Y1743" i="1"/>
  <c r="Y1801" i="1"/>
  <c r="V1801" i="1"/>
  <c r="X1801" i="1" s="1"/>
  <c r="Y1858" i="1"/>
  <c r="V1858" i="1"/>
  <c r="X1858" i="1" s="1"/>
  <c r="Y2015" i="1"/>
  <c r="V2015" i="1"/>
  <c r="X2015" i="1" s="1"/>
  <c r="Y395" i="1"/>
  <c r="V395" i="1"/>
  <c r="X395" i="1" s="1"/>
  <c r="Y429" i="1"/>
  <c r="V429" i="1"/>
  <c r="X429" i="1" s="1"/>
  <c r="Y479" i="1"/>
  <c r="V479" i="1"/>
  <c r="X479" i="1" s="1"/>
  <c r="Y683" i="1"/>
  <c r="V683" i="1"/>
  <c r="X683" i="1" s="1"/>
  <c r="Y928" i="1"/>
  <c r="Y980" i="1"/>
  <c r="V980" i="1"/>
  <c r="X980" i="1" s="1"/>
  <c r="Y1300" i="1"/>
  <c r="V1300" i="1"/>
  <c r="X1300" i="1" s="1"/>
  <c r="Y1348" i="1"/>
  <c r="V1348" i="1"/>
  <c r="X1348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4" i="1"/>
  <c r="Y474" i="1"/>
  <c r="V474" i="1"/>
  <c r="T502" i="1"/>
  <c r="T518" i="1"/>
  <c r="T561" i="1"/>
  <c r="T569" i="1"/>
  <c r="T596" i="1"/>
  <c r="T604" i="1"/>
  <c r="T628" i="1"/>
  <c r="T636" i="1"/>
  <c r="T666" i="1"/>
  <c r="T674" i="1"/>
  <c r="T698" i="1"/>
  <c r="T706" i="1"/>
  <c r="T730" i="1"/>
  <c r="T738" i="1"/>
  <c r="T762" i="1"/>
  <c r="T770" i="1"/>
  <c r="T794" i="1"/>
  <c r="T802" i="1"/>
  <c r="T826" i="1"/>
  <c r="T834" i="1"/>
  <c r="T860" i="1"/>
  <c r="T868" i="1"/>
  <c r="T892" i="1"/>
  <c r="T900" i="1"/>
  <c r="T927" i="1"/>
  <c r="T935" i="1"/>
  <c r="T962" i="1"/>
  <c r="T971" i="1"/>
  <c r="T995" i="1"/>
  <c r="T1003" i="1"/>
  <c r="T1027" i="1"/>
  <c r="T1037" i="1"/>
  <c r="T1063" i="1"/>
  <c r="T1071" i="1"/>
  <c r="T1080" i="1"/>
  <c r="T1090" i="1"/>
  <c r="T1115" i="1"/>
  <c r="T1123" i="1"/>
  <c r="T1149" i="1"/>
  <c r="T1157" i="1"/>
  <c r="T1182" i="1"/>
  <c r="T1214" i="1"/>
  <c r="T1222" i="1"/>
  <c r="T1247" i="1"/>
  <c r="T1255" i="1"/>
  <c r="T1279" i="1"/>
  <c r="T1287" i="1"/>
  <c r="T1311" i="1"/>
  <c r="T1319" i="1"/>
  <c r="T1343" i="1"/>
  <c r="Y1453" i="1"/>
  <c r="V1453" i="1"/>
  <c r="Y1489" i="1"/>
  <c r="V1489" i="1"/>
  <c r="Y1522" i="1"/>
  <c r="V1522" i="1"/>
  <c r="Y1554" i="1"/>
  <c r="V1554" i="1"/>
  <c r="Y1586" i="1"/>
  <c r="V1586" i="1"/>
  <c r="Y1625" i="1"/>
  <c r="V1625" i="1"/>
  <c r="Y1664" i="1"/>
  <c r="V1664" i="1"/>
  <c r="Y1696" i="1"/>
  <c r="V1696" i="1"/>
  <c r="Y1376" i="1"/>
  <c r="V1376" i="1"/>
  <c r="Y1404" i="1"/>
  <c r="V1404" i="1"/>
  <c r="Y1452" i="1"/>
  <c r="V1452" i="1"/>
  <c r="Y1505" i="1"/>
  <c r="V1505" i="1"/>
  <c r="Y1577" i="1"/>
  <c r="V1577" i="1"/>
  <c r="Y1585" i="1"/>
  <c r="V1585" i="1"/>
  <c r="Y1596" i="1"/>
  <c r="V1596" i="1"/>
  <c r="Y1614" i="1"/>
  <c r="V1614" i="1"/>
  <c r="Y1632" i="1"/>
  <c r="V1632" i="1"/>
  <c r="Y1646" i="1"/>
  <c r="V1646" i="1"/>
  <c r="Y1655" i="1"/>
  <c r="V1655" i="1"/>
  <c r="Y1671" i="1"/>
  <c r="V1671" i="1"/>
  <c r="Y1679" i="1"/>
  <c r="V1679" i="1"/>
  <c r="Y1687" i="1"/>
  <c r="V1687" i="1"/>
  <c r="Y1704" i="1"/>
  <c r="V1704" i="1"/>
  <c r="Y1736" i="1"/>
  <c r="V1736" i="1"/>
  <c r="Y2193" i="1"/>
  <c r="V2193" i="1"/>
  <c r="Y2209" i="1"/>
  <c r="V2209" i="1"/>
  <c r="Y2225" i="1"/>
  <c r="V2225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8" i="1"/>
  <c r="V448" i="1"/>
  <c r="Y545" i="1"/>
  <c r="V545" i="1"/>
  <c r="Y646" i="1"/>
  <c r="V646" i="1"/>
  <c r="Y716" i="1"/>
  <c r="V716" i="1"/>
  <c r="Y942" i="1"/>
  <c r="V942" i="1"/>
  <c r="Y1013" i="1"/>
  <c r="V1013" i="1"/>
  <c r="W2051" i="1"/>
  <c r="T2051" i="1"/>
  <c r="W2071" i="1"/>
  <c r="T2071" i="1"/>
  <c r="W2087" i="1"/>
  <c r="T2087" i="1"/>
  <c r="W2103" i="1"/>
  <c r="T2103" i="1"/>
  <c r="W2125" i="1"/>
  <c r="T2125" i="1"/>
  <c r="W2149" i="1"/>
  <c r="T2149" i="1"/>
  <c r="W2222" i="1"/>
  <c r="T2222" i="1"/>
  <c r="W654" i="1"/>
  <c r="T654" i="1"/>
  <c r="Y1398" i="1"/>
  <c r="V1398" i="1"/>
  <c r="W1923" i="1"/>
  <c r="T1923" i="1"/>
  <c r="Y1466" i="1"/>
  <c r="V1466" i="1"/>
  <c r="Y1531" i="1"/>
  <c r="V1531" i="1"/>
  <c r="Y1374" i="1"/>
  <c r="V1374" i="1"/>
  <c r="Y1689" i="1"/>
  <c r="V1689" i="1"/>
  <c r="Y345" i="1"/>
  <c r="V345" i="1"/>
  <c r="Y1724" i="1"/>
  <c r="V1724" i="1"/>
  <c r="Y340" i="1"/>
  <c r="V340" i="1"/>
  <c r="Y356" i="1"/>
  <c r="V356" i="1"/>
  <c r="Y1048" i="1"/>
  <c r="V1048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2042" i="1"/>
  <c r="T2042" i="1"/>
  <c r="W2063" i="1"/>
  <c r="T2063" i="1"/>
  <c r="W2083" i="1"/>
  <c r="T2083" i="1"/>
  <c r="W2099" i="1"/>
  <c r="T2099" i="1"/>
  <c r="W2121" i="1"/>
  <c r="T2121" i="1"/>
  <c r="W2137" i="1"/>
  <c r="T2137" i="1"/>
  <c r="W2218" i="1"/>
  <c r="T2218" i="1"/>
  <c r="W1619" i="1"/>
  <c r="T1619" i="1"/>
  <c r="Y343" i="1"/>
  <c r="V343" i="1"/>
  <c r="Y1722" i="1"/>
  <c r="V1722" i="1"/>
  <c r="Y1747" i="1"/>
  <c r="V1747" i="1"/>
  <c r="X1747" i="1" s="1"/>
  <c r="Y1742" i="1"/>
  <c r="V1742" i="1"/>
  <c r="X1742" i="1" s="1"/>
  <c r="Y700" i="1"/>
  <c r="V700" i="1"/>
  <c r="X700" i="1" s="1"/>
  <c r="Y929" i="1"/>
  <c r="V929" i="1"/>
  <c r="X929" i="1" s="1"/>
  <c r="T343" i="1"/>
  <c r="Y423" i="1"/>
  <c r="V423" i="1"/>
  <c r="X423" i="1" s="1"/>
  <c r="Y982" i="1"/>
  <c r="V982" i="1"/>
  <c r="X982" i="1" s="1"/>
  <c r="Y990" i="1"/>
  <c r="V990" i="1"/>
  <c r="X990" i="1" s="1"/>
  <c r="T1722" i="1"/>
  <c r="X1722" i="1" s="1"/>
  <c r="Y1762" i="1"/>
  <c r="V1762" i="1"/>
  <c r="X1762" i="1" s="1"/>
  <c r="Y313" i="1"/>
  <c r="V313" i="1"/>
  <c r="X313" i="1" s="1"/>
  <c r="Y396" i="1"/>
  <c r="V396" i="1"/>
  <c r="X396" i="1" s="1"/>
  <c r="Y1093" i="1"/>
  <c r="V1093" i="1"/>
  <c r="X1093" i="1" s="1"/>
  <c r="Y1201" i="1"/>
  <c r="V1201" i="1"/>
  <c r="X1201" i="1" s="1"/>
  <c r="Y1209" i="1"/>
  <c r="V1209" i="1"/>
  <c r="X1209" i="1" s="1"/>
  <c r="Y1290" i="1"/>
  <c r="V1290" i="1"/>
  <c r="X1290" i="1" s="1"/>
  <c r="Y1802" i="1"/>
  <c r="V1802" i="1"/>
  <c r="X1802" i="1" s="1"/>
  <c r="Y1983" i="1"/>
  <c r="V1983" i="1"/>
  <c r="X1983" i="1" s="1"/>
  <c r="Y394" i="1"/>
  <c r="V394" i="1"/>
  <c r="X394" i="1" s="1"/>
  <c r="Y410" i="1"/>
  <c r="V410" i="1"/>
  <c r="X410" i="1" s="1"/>
  <c r="Y494" i="1"/>
  <c r="Y510" i="1"/>
  <c r="V510" i="1"/>
  <c r="X510" i="1" s="1"/>
  <c r="Y526" i="1"/>
  <c r="V526" i="1"/>
  <c r="X526" i="1" s="1"/>
  <c r="Y543" i="1"/>
  <c r="V543" i="1"/>
  <c r="X543" i="1" s="1"/>
  <c r="Y425" i="1"/>
  <c r="V425" i="1"/>
  <c r="X425" i="1" s="1"/>
  <c r="Y483" i="1"/>
  <c r="V483" i="1"/>
  <c r="X483" i="1" s="1"/>
  <c r="Y687" i="1"/>
  <c r="Y1016" i="1"/>
  <c r="V1016" i="1"/>
  <c r="X1016" i="1" s="1"/>
  <c r="Y1183" i="1"/>
  <c r="V1183" i="1"/>
  <c r="X1183" i="1" s="1"/>
  <c r="Y1199" i="1"/>
  <c r="V1199" i="1"/>
  <c r="X1199" i="1" s="1"/>
  <c r="Y1312" i="1"/>
  <c r="V1312" i="1"/>
  <c r="X1312" i="1" s="1"/>
  <c r="Y1360" i="1"/>
  <c r="V1360" i="1"/>
  <c r="X1360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7" i="1"/>
  <c r="V487" i="1"/>
  <c r="X487" i="1" s="1"/>
  <c r="Y536" i="1"/>
  <c r="V536" i="1"/>
  <c r="X536" i="1" s="1"/>
  <c r="Y589" i="1"/>
  <c r="V589" i="1"/>
  <c r="X589" i="1" s="1"/>
  <c r="Y739" i="1"/>
  <c r="V739" i="1"/>
  <c r="X739" i="1" s="1"/>
  <c r="Y1324" i="1"/>
  <c r="V1324" i="1"/>
  <c r="X1324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936" i="1"/>
  <c r="V1936" i="1"/>
  <c r="X1936" i="1" s="1"/>
  <c r="Y1989" i="1"/>
  <c r="V1989" i="1"/>
  <c r="X1989" i="1" s="1"/>
  <c r="Y2064" i="1"/>
  <c r="V2064" i="1"/>
  <c r="X2064" i="1" s="1"/>
  <c r="Y2195" i="1"/>
  <c r="V2195" i="1"/>
  <c r="X2195" i="1" s="1"/>
  <c r="Y2199" i="1"/>
  <c r="V2199" i="1"/>
  <c r="X2199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58" i="1"/>
  <c r="V458" i="1"/>
  <c r="Y470" i="1"/>
  <c r="V470" i="1"/>
  <c r="X470" i="1" s="1"/>
  <c r="Y486" i="1"/>
  <c r="V486" i="1"/>
  <c r="X486" i="1" s="1"/>
  <c r="Y522" i="1"/>
  <c r="V522" i="1"/>
  <c r="Y535" i="1"/>
  <c r="V535" i="1"/>
  <c r="X535" i="1" s="1"/>
  <c r="Y552" i="1"/>
  <c r="Y588" i="1"/>
  <c r="V588" i="1"/>
  <c r="Y612" i="1"/>
  <c r="V612" i="1"/>
  <c r="Y620" i="1"/>
  <c r="V620" i="1"/>
  <c r="Y644" i="1"/>
  <c r="V644" i="1"/>
  <c r="Y652" i="1"/>
  <c r="V652" i="1"/>
  <c r="Y682" i="1"/>
  <c r="V682" i="1"/>
  <c r="X682" i="1" s="1"/>
  <c r="Y690" i="1"/>
  <c r="V690" i="1"/>
  <c r="Y714" i="1"/>
  <c r="V714" i="1"/>
  <c r="Y722" i="1"/>
  <c r="V722" i="1"/>
  <c r="Y746" i="1"/>
  <c r="V746" i="1"/>
  <c r="Y754" i="1"/>
  <c r="V754" i="1"/>
  <c r="Y778" i="1"/>
  <c r="V778" i="1"/>
  <c r="Y786" i="1"/>
  <c r="V786" i="1"/>
  <c r="Y810" i="1"/>
  <c r="V810" i="1"/>
  <c r="Y818" i="1"/>
  <c r="V818" i="1"/>
  <c r="Y842" i="1"/>
  <c r="V842" i="1"/>
  <c r="Y851" i="1"/>
  <c r="V851" i="1"/>
  <c r="Y876" i="1"/>
  <c r="V876" i="1"/>
  <c r="Y884" i="1"/>
  <c r="V884" i="1"/>
  <c r="Y908" i="1"/>
  <c r="V908" i="1"/>
  <c r="Y916" i="1"/>
  <c r="V916" i="1"/>
  <c r="Y944" i="1"/>
  <c r="V944" i="1"/>
  <c r="Y953" i="1"/>
  <c r="V953" i="1"/>
  <c r="Y979" i="1"/>
  <c r="V979" i="1"/>
  <c r="X979" i="1" s="1"/>
  <c r="Y987" i="1"/>
  <c r="V987" i="1"/>
  <c r="Y1011" i="1"/>
  <c r="V1011" i="1"/>
  <c r="Y1019" i="1"/>
  <c r="V1019" i="1"/>
  <c r="Y1047" i="1"/>
  <c r="V1047" i="1"/>
  <c r="X1047" i="1" s="1"/>
  <c r="Y1055" i="1"/>
  <c r="V1055" i="1"/>
  <c r="X1055" i="1" s="1"/>
  <c r="Y1098" i="1"/>
  <c r="V1098" i="1"/>
  <c r="Y1106" i="1"/>
  <c r="Y1132" i="1"/>
  <c r="V1132" i="1"/>
  <c r="Y1140" i="1"/>
  <c r="V1140" i="1"/>
  <c r="Y1165" i="1"/>
  <c r="V1165" i="1"/>
  <c r="Y1173" i="1"/>
  <c r="V1173" i="1"/>
  <c r="Y1198" i="1"/>
  <c r="V1198" i="1"/>
  <c r="X1198" i="1" s="1"/>
  <c r="Y1206" i="1"/>
  <c r="V1206" i="1"/>
  <c r="X1206" i="1" s="1"/>
  <c r="Y1230" i="1"/>
  <c r="V1230" i="1"/>
  <c r="Y1239" i="1"/>
  <c r="V1239" i="1"/>
  <c r="Y1263" i="1"/>
  <c r="V1263" i="1"/>
  <c r="Y1271" i="1"/>
  <c r="V1271" i="1"/>
  <c r="Y1295" i="1"/>
  <c r="V1295" i="1"/>
  <c r="Y1303" i="1"/>
  <c r="V1303" i="1"/>
  <c r="X1303" i="1" s="1"/>
  <c r="Y1327" i="1"/>
  <c r="V1327" i="1"/>
  <c r="Y1335" i="1"/>
  <c r="V1335" i="1"/>
  <c r="Y1359" i="1"/>
  <c r="V1359" i="1"/>
  <c r="X1359" i="1" s="1"/>
  <c r="Y1482" i="1"/>
  <c r="V1482" i="1"/>
  <c r="X1482" i="1" s="1"/>
  <c r="T1774" i="1"/>
  <c r="X1774" i="1" s="1"/>
  <c r="Y373" i="1"/>
  <c r="V373" i="1"/>
  <c r="X373" i="1" s="1"/>
  <c r="T1414" i="1"/>
  <c r="Y1563" i="1"/>
  <c r="V1563" i="1"/>
  <c r="X1563" i="1" s="1"/>
  <c r="T1679" i="1"/>
  <c r="Y981" i="1"/>
  <c r="V981" i="1"/>
  <c r="X981" i="1" s="1"/>
  <c r="Y1313" i="1"/>
  <c r="V1313" i="1"/>
  <c r="X1313" i="1" s="1"/>
  <c r="Y1799" i="1"/>
  <c r="V1799" i="1"/>
  <c r="X1799" i="1" s="1"/>
  <c r="Y2022" i="1"/>
  <c r="V2022" i="1"/>
  <c r="X2022" i="1" s="1"/>
  <c r="Y975" i="1"/>
  <c r="V975" i="1"/>
  <c r="X975" i="1" s="1"/>
  <c r="Y1299" i="1"/>
  <c r="V1299" i="1"/>
  <c r="X1299" i="1" s="1"/>
  <c r="Y397" i="1"/>
  <c r="V397" i="1"/>
  <c r="X397" i="1" s="1"/>
  <c r="Y405" i="1"/>
  <c r="V405" i="1"/>
  <c r="X405" i="1" s="1"/>
  <c r="T1505" i="1"/>
  <c r="X1505" i="1" s="1"/>
  <c r="Y1746" i="1"/>
  <c r="V1746" i="1"/>
  <c r="X1746" i="1" s="1"/>
  <c r="T345" i="1"/>
  <c r="V413" i="1"/>
  <c r="X413" i="1" s="1"/>
  <c r="Y1202" i="1"/>
  <c r="V1202" i="1"/>
  <c r="X1202" i="1" s="1"/>
  <c r="Y477" i="1"/>
  <c r="V477" i="1"/>
  <c r="X477" i="1" s="1"/>
  <c r="Y542" i="1"/>
  <c r="V542" i="1"/>
  <c r="X542" i="1" s="1"/>
  <c r="Y587" i="1"/>
  <c r="V587" i="1"/>
  <c r="X587" i="1" s="1"/>
  <c r="Y681" i="1"/>
  <c r="V681" i="1"/>
  <c r="X681" i="1" s="1"/>
  <c r="Y1045" i="1"/>
  <c r="V1045" i="1"/>
  <c r="X1045" i="1" s="1"/>
  <c r="T1380" i="1"/>
  <c r="T1452" i="1"/>
  <c r="T1585" i="1"/>
  <c r="T1760" i="1"/>
  <c r="T2193" i="1"/>
  <c r="T2209" i="1"/>
  <c r="T2225" i="1"/>
  <c r="T133" i="1"/>
  <c r="T149" i="1"/>
  <c r="T165" i="1"/>
  <c r="T181" i="1"/>
  <c r="T430" i="1"/>
  <c r="Y202" i="1"/>
  <c r="V202" i="1"/>
  <c r="X202" i="1" s="1"/>
  <c r="Y316" i="1"/>
  <c r="V316" i="1"/>
  <c r="X316" i="1" s="1"/>
  <c r="T348" i="1"/>
  <c r="Y1302" i="1"/>
  <c r="Y1326" i="1"/>
  <c r="V1326" i="1"/>
  <c r="X1326" i="1" s="1"/>
  <c r="Y1350" i="1"/>
  <c r="V1350" i="1"/>
  <c r="X1350" i="1" s="1"/>
  <c r="Y1541" i="1"/>
  <c r="V1541" i="1"/>
  <c r="X1541" i="1" s="1"/>
  <c r="Y1545" i="1"/>
  <c r="V1545" i="1"/>
  <c r="X1545" i="1" s="1"/>
  <c r="T1736" i="1"/>
  <c r="Y1798" i="1"/>
  <c r="V1798" i="1"/>
  <c r="X1798" i="1" s="1"/>
  <c r="Y1908" i="1"/>
  <c r="V1908" i="1"/>
  <c r="X1908" i="1" s="1"/>
  <c r="Y99" i="1"/>
  <c r="V99" i="1"/>
  <c r="X99" i="1" s="1"/>
  <c r="Y315" i="1"/>
  <c r="V315" i="1"/>
  <c r="X315" i="1" s="1"/>
  <c r="Y531" i="1"/>
  <c r="V531" i="1"/>
  <c r="X531" i="1" s="1"/>
  <c r="V686" i="1"/>
  <c r="X686" i="1" s="1"/>
  <c r="Y983" i="1"/>
  <c r="V983" i="1"/>
  <c r="X983" i="1" s="1"/>
  <c r="Y1291" i="1"/>
  <c r="V1291" i="1"/>
  <c r="X1291" i="1" s="1"/>
  <c r="Y1323" i="1"/>
  <c r="V1323" i="1"/>
  <c r="X1323" i="1" s="1"/>
  <c r="Y491" i="1"/>
  <c r="V491" i="1"/>
  <c r="X491" i="1" s="1"/>
  <c r="Y1043" i="1"/>
  <c r="V1043" i="1"/>
  <c r="X1043" i="1" s="1"/>
  <c r="Y1056" i="1"/>
  <c r="V1056" i="1"/>
  <c r="X1056" i="1" s="1"/>
  <c r="Y475" i="1"/>
  <c r="V475" i="1"/>
  <c r="X475" i="1" s="1"/>
  <c r="Y499" i="1"/>
  <c r="V499" i="1"/>
  <c r="X499" i="1" s="1"/>
  <c r="T212" i="1"/>
  <c r="T228" i="1"/>
  <c r="T244" i="1"/>
  <c r="T260" i="1"/>
  <c r="T276" i="1"/>
  <c r="T292" i="1"/>
  <c r="T308" i="1"/>
  <c r="Y317" i="1"/>
  <c r="V317" i="1"/>
  <c r="X317" i="1" s="1"/>
  <c r="Y418" i="1"/>
  <c r="V418" i="1"/>
  <c r="X418" i="1" s="1"/>
  <c r="Y586" i="1"/>
  <c r="V586" i="1"/>
  <c r="X586" i="1" s="1"/>
  <c r="Y933" i="1"/>
  <c r="V933" i="1"/>
  <c r="X933" i="1" s="1"/>
  <c r="Y985" i="1"/>
  <c r="V985" i="1"/>
  <c r="X985" i="1" s="1"/>
  <c r="Y1301" i="1"/>
  <c r="V1301" i="1"/>
  <c r="X1301" i="1" s="1"/>
  <c r="Y1349" i="1"/>
  <c r="V1349" i="1"/>
  <c r="X1349" i="1" s="1"/>
  <c r="Y1963" i="1"/>
  <c r="V1963" i="1"/>
  <c r="X1963" i="1" s="1"/>
  <c r="Y2196" i="1"/>
  <c r="V2196" i="1"/>
  <c r="X2196" i="1" s="1"/>
  <c r="Y511" i="1"/>
  <c r="V511" i="1"/>
  <c r="X511" i="1" s="1"/>
  <c r="Y1187" i="1"/>
  <c r="V1187" i="1"/>
  <c r="X1187" i="1" s="1"/>
  <c r="Y1203" i="1"/>
  <c r="V1203" i="1"/>
  <c r="X1203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36" i="1"/>
  <c r="V436" i="1"/>
  <c r="Y454" i="1"/>
  <c r="V454" i="1"/>
  <c r="Y490" i="1"/>
  <c r="V490" i="1"/>
  <c r="X490" i="1" s="1"/>
  <c r="Y502" i="1"/>
  <c r="V502" i="1"/>
  <c r="Y518" i="1"/>
  <c r="V518" i="1"/>
  <c r="Y537" i="1"/>
  <c r="V537" i="1"/>
  <c r="X537" i="1" s="1"/>
  <c r="Y539" i="1"/>
  <c r="V539" i="1"/>
  <c r="X539" i="1" s="1"/>
  <c r="Y561" i="1"/>
  <c r="V561" i="1"/>
  <c r="Y569" i="1"/>
  <c r="V569" i="1"/>
  <c r="Y596" i="1"/>
  <c r="V596" i="1"/>
  <c r="Y604" i="1"/>
  <c r="V604" i="1"/>
  <c r="Y628" i="1"/>
  <c r="V628" i="1"/>
  <c r="Y636" i="1"/>
  <c r="V636" i="1"/>
  <c r="Y666" i="1"/>
  <c r="V666" i="1"/>
  <c r="Y674" i="1"/>
  <c r="V674" i="1"/>
  <c r="Y698" i="1"/>
  <c r="V698" i="1"/>
  <c r="Y706" i="1"/>
  <c r="V706" i="1"/>
  <c r="Y730" i="1"/>
  <c r="V730" i="1"/>
  <c r="Y738" i="1"/>
  <c r="V738" i="1"/>
  <c r="Y762" i="1"/>
  <c r="V762" i="1"/>
  <c r="Y770" i="1"/>
  <c r="V770" i="1"/>
  <c r="Y794" i="1"/>
  <c r="V794" i="1"/>
  <c r="Y802" i="1"/>
  <c r="V802" i="1"/>
  <c r="Y826" i="1"/>
  <c r="V826" i="1"/>
  <c r="Y834" i="1"/>
  <c r="V834" i="1"/>
  <c r="Y860" i="1"/>
  <c r="V860" i="1"/>
  <c r="Y868" i="1"/>
  <c r="V868" i="1"/>
  <c r="Y892" i="1"/>
  <c r="V892" i="1"/>
  <c r="Y900" i="1"/>
  <c r="V900" i="1"/>
  <c r="Y927" i="1"/>
  <c r="V927" i="1"/>
  <c r="Y935" i="1"/>
  <c r="V935" i="1"/>
  <c r="Y962" i="1"/>
  <c r="V962" i="1"/>
  <c r="Y971" i="1"/>
  <c r="V971" i="1"/>
  <c r="Y995" i="1"/>
  <c r="V995" i="1"/>
  <c r="Y1003" i="1"/>
  <c r="V1003" i="1"/>
  <c r="Y1027" i="1"/>
  <c r="V1027" i="1"/>
  <c r="Y1037" i="1"/>
  <c r="V1037" i="1"/>
  <c r="Y1063" i="1"/>
  <c r="V1063" i="1"/>
  <c r="Y1071" i="1"/>
  <c r="V1071" i="1"/>
  <c r="Y1080" i="1"/>
  <c r="V1080" i="1"/>
  <c r="Y1090" i="1"/>
  <c r="Y1115" i="1"/>
  <c r="V1115" i="1"/>
  <c r="Y1123" i="1"/>
  <c r="V1123" i="1"/>
  <c r="Y1149" i="1"/>
  <c r="V1149" i="1"/>
  <c r="Y1157" i="1"/>
  <c r="V1157" i="1"/>
  <c r="Y1190" i="1"/>
  <c r="V1190" i="1"/>
  <c r="X1190" i="1" s="1"/>
  <c r="Y1214" i="1"/>
  <c r="V1214" i="1"/>
  <c r="Y1222" i="1"/>
  <c r="V1222" i="1"/>
  <c r="Y1247" i="1"/>
  <c r="V1247" i="1"/>
  <c r="Y1255" i="1"/>
  <c r="V1255" i="1"/>
  <c r="Y1279" i="1"/>
  <c r="V1279" i="1"/>
  <c r="Y1287" i="1"/>
  <c r="Y1311" i="1"/>
  <c r="V1311" i="1"/>
  <c r="Y1319" i="1"/>
  <c r="V1319" i="1"/>
  <c r="Y1343" i="1"/>
  <c r="V1343" i="1"/>
  <c r="Y1351" i="1"/>
  <c r="V1351" i="1"/>
  <c r="X1351" i="1" s="1"/>
  <c r="Y1918" i="1"/>
  <c r="V1918" i="1"/>
  <c r="X1918" i="1" s="1"/>
  <c r="Y1931" i="1"/>
  <c r="V1931" i="1"/>
  <c r="X1931" i="1" s="1"/>
  <c r="Y1599" i="1"/>
  <c r="V1599" i="1"/>
  <c r="U1390" i="1"/>
  <c r="U1457" i="1"/>
  <c r="U1507" i="1"/>
  <c r="U1608" i="1"/>
  <c r="U1648" i="1"/>
  <c r="U1681" i="1"/>
  <c r="U50" i="1"/>
  <c r="U178" i="1"/>
  <c r="U1539" i="1"/>
  <c r="U1782" i="1"/>
  <c r="U1571" i="1"/>
  <c r="U1718" i="1"/>
  <c r="U1750" i="1"/>
  <c r="U445" i="1"/>
  <c r="U461" i="1"/>
  <c r="U485" i="1"/>
  <c r="U517" i="1"/>
  <c r="U551" i="1"/>
  <c r="U568" i="1"/>
  <c r="U595" i="1"/>
  <c r="U611" i="1"/>
  <c r="U627" i="1"/>
  <c r="U643" i="1"/>
  <c r="U665" i="1"/>
  <c r="U689" i="1"/>
  <c r="U705" i="1"/>
  <c r="U721" i="1"/>
  <c r="U737" i="1"/>
  <c r="U753" i="1"/>
  <c r="U769" i="1"/>
  <c r="U785" i="1"/>
  <c r="U801" i="1"/>
  <c r="U817" i="1"/>
  <c r="U833" i="1"/>
  <c r="U850" i="1"/>
  <c r="U867" i="1"/>
  <c r="U883" i="1"/>
  <c r="U899" i="1"/>
  <c r="U994" i="1"/>
  <c r="U1026" i="1"/>
  <c r="U1422" i="1"/>
  <c r="U10" i="1"/>
  <c r="U74" i="1"/>
  <c r="U106" i="1"/>
  <c r="U218" i="1"/>
  <c r="U1446" i="1"/>
  <c r="U1499" i="1"/>
  <c r="U1580" i="1"/>
  <c r="U1758" i="1"/>
  <c r="U8" i="1"/>
  <c r="U72" i="1"/>
  <c r="U104" i="1"/>
  <c r="U216" i="1"/>
  <c r="U256" i="1"/>
  <c r="U288" i="1"/>
  <c r="U1406" i="1"/>
  <c r="U1474" i="1"/>
  <c r="U1523" i="1"/>
  <c r="U1587" i="1"/>
  <c r="U1665" i="1"/>
  <c r="U1766" i="1"/>
  <c r="U2" i="1"/>
  <c r="U66" i="1"/>
  <c r="U82" i="1"/>
  <c r="U98" i="1"/>
  <c r="U114" i="1"/>
  <c r="U146" i="1"/>
  <c r="U194" i="1"/>
  <c r="U210" i="1"/>
  <c r="U226" i="1"/>
  <c r="U334" i="1"/>
  <c r="U1024" i="1"/>
  <c r="U1050" i="1"/>
  <c r="U1066" i="1"/>
  <c r="U1072" i="1"/>
  <c r="U1084" i="1"/>
  <c r="U1101" i="1"/>
  <c r="U1107" i="1"/>
  <c r="U1118" i="1"/>
  <c r="U1135" i="1"/>
  <c r="U1141" i="1"/>
  <c r="U1152" i="1"/>
  <c r="U1168" i="1"/>
  <c r="U1174" i="1"/>
  <c r="U1185" i="1"/>
  <c r="U1217" i="1"/>
  <c r="U1233" i="1"/>
  <c r="U1240" i="1"/>
  <c r="U1250" i="1"/>
  <c r="U1266" i="1"/>
  <c r="U1272" i="1"/>
  <c r="U1282" i="1"/>
  <c r="U1304" i="1"/>
  <c r="U1314" i="1"/>
  <c r="U1330" i="1"/>
  <c r="U1336" i="1"/>
  <c r="U1346" i="1"/>
  <c r="U1362" i="1"/>
  <c r="U1371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2" i="1"/>
  <c r="U550" i="1"/>
  <c r="U602" i="1"/>
  <c r="U634" i="1"/>
  <c r="U672" i="1"/>
  <c r="U704" i="1"/>
  <c r="U736" i="1"/>
  <c r="U768" i="1"/>
  <c r="U800" i="1"/>
  <c r="U832" i="1"/>
  <c r="U866" i="1"/>
  <c r="U898" i="1"/>
  <c r="U949" i="1"/>
  <c r="U1001" i="1"/>
  <c r="U1035" i="1"/>
  <c r="U1069" i="1"/>
  <c r="U1104" i="1"/>
  <c r="U1138" i="1"/>
  <c r="U1171" i="1"/>
  <c r="U1237" i="1"/>
  <c r="U1269" i="1"/>
  <c r="U1317" i="1"/>
  <c r="U1366" i="1"/>
  <c r="U1383" i="1"/>
  <c r="U1399" i="1"/>
  <c r="U1415" i="1"/>
  <c r="U1431" i="1"/>
  <c r="U1447" i="1"/>
  <c r="U1467" i="1"/>
  <c r="U1483" i="1"/>
  <c r="U1500" i="1"/>
  <c r="U1516" i="1"/>
  <c r="U1532" i="1"/>
  <c r="U1548" i="1"/>
  <c r="U1572" i="1"/>
  <c r="U1588" i="1"/>
  <c r="U1609" i="1"/>
  <c r="U1627" i="1"/>
  <c r="U1649" i="1"/>
  <c r="U1658" i="1"/>
  <c r="U1666" i="1"/>
  <c r="U1674" i="1"/>
  <c r="U1682" i="1"/>
  <c r="U1690" i="1"/>
  <c r="U1698" i="1"/>
  <c r="U1709" i="1"/>
  <c r="U1719" i="1"/>
  <c r="U1727" i="1"/>
  <c r="U1735" i="1"/>
  <c r="U1751" i="1"/>
  <c r="U1759" i="1"/>
  <c r="U1767" i="1"/>
  <c r="U1775" i="1"/>
  <c r="U1783" i="1"/>
  <c r="U1793" i="1"/>
  <c r="U1809" i="1"/>
  <c r="U1817" i="1"/>
  <c r="U1825" i="1"/>
  <c r="U1834" i="1"/>
  <c r="U1842" i="1"/>
  <c r="U1850" i="1"/>
  <c r="U1867" i="1"/>
  <c r="U1877" i="1"/>
  <c r="U1885" i="1"/>
  <c r="U1893" i="1"/>
  <c r="U1901" i="1"/>
  <c r="U1911" i="1"/>
  <c r="U1920" i="1"/>
  <c r="U1929" i="1"/>
  <c r="U1937" i="1"/>
  <c r="U1945" i="1"/>
  <c r="U1954" i="1"/>
  <c r="U1972" i="1"/>
  <c r="U1981" i="1"/>
  <c r="U1990" i="1"/>
  <c r="U1998" i="1"/>
  <c r="U2007" i="1"/>
  <c r="U2024" i="1"/>
  <c r="U2032" i="1"/>
  <c r="U2040" i="1"/>
  <c r="U2053" i="1"/>
  <c r="U2061" i="1"/>
  <c r="U2069" i="1"/>
  <c r="U2077" i="1"/>
  <c r="U2085" i="1"/>
  <c r="U2093" i="1"/>
  <c r="U2101" i="1"/>
  <c r="U2109" i="1"/>
  <c r="U2123" i="1"/>
  <c r="U2131" i="1"/>
  <c r="U2139" i="1"/>
  <c r="U2156" i="1"/>
  <c r="U2164" i="1"/>
  <c r="U2172" i="1"/>
  <c r="U2180" i="1"/>
  <c r="U2188" i="1"/>
  <c r="U2204" i="1"/>
  <c r="U2212" i="1"/>
  <c r="U2220" i="1"/>
  <c r="U2228" i="1"/>
  <c r="U661" i="1"/>
  <c r="U439" i="1"/>
  <c r="U447" i="1"/>
  <c r="U457" i="1"/>
  <c r="U463" i="1"/>
  <c r="U495" i="1"/>
  <c r="U505" i="1"/>
  <c r="U521" i="1"/>
  <c r="U527" i="1"/>
  <c r="U544" i="1"/>
  <c r="U555" i="1"/>
  <c r="U562" i="1"/>
  <c r="U572" i="1"/>
  <c r="U580" i="1"/>
  <c r="U591" i="1"/>
  <c r="U597" i="1"/>
  <c r="U607" i="1"/>
  <c r="U613" i="1"/>
  <c r="U623" i="1"/>
  <c r="U629" i="1"/>
  <c r="U639" i="1"/>
  <c r="U645" i="1"/>
  <c r="U658" i="1"/>
  <c r="U667" i="1"/>
  <c r="U677" i="1"/>
  <c r="U693" i="1"/>
  <c r="U699" i="1"/>
  <c r="U709" i="1"/>
  <c r="U715" i="1"/>
  <c r="U725" i="1"/>
  <c r="U73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3" i="1"/>
  <c r="U855" i="1"/>
  <c r="U861" i="1"/>
  <c r="U871" i="1"/>
  <c r="U877" i="1"/>
  <c r="U887" i="1"/>
  <c r="U893" i="1"/>
  <c r="U903" i="1"/>
  <c r="U909" i="1"/>
  <c r="U919" i="1"/>
  <c r="U938" i="1"/>
  <c r="U947" i="1"/>
  <c r="U956" i="1"/>
  <c r="U963" i="1"/>
  <c r="U974" i="1"/>
  <c r="U996" i="1"/>
  <c r="U1006" i="1"/>
  <c r="U1012" i="1"/>
  <c r="U1022" i="1"/>
  <c r="U1030" i="1"/>
  <c r="U1040" i="1"/>
  <c r="U1052" i="1"/>
  <c r="U1068" i="1"/>
  <c r="U1087" i="1"/>
  <c r="U1103" i="1"/>
  <c r="U1120" i="1"/>
  <c r="U1137" i="1"/>
  <c r="U1154" i="1"/>
  <c r="U1170" i="1"/>
  <c r="U1219" i="1"/>
  <c r="U1235" i="1"/>
  <c r="U1252" i="1"/>
  <c r="U1268" i="1"/>
  <c r="U1284" i="1"/>
  <c r="U1316" i="1"/>
  <c r="U1332" i="1"/>
  <c r="U1365" i="1"/>
  <c r="U330" i="1"/>
  <c r="U336" i="1"/>
  <c r="U338" i="1"/>
  <c r="U352" i="1"/>
  <c r="U354" i="1"/>
  <c r="U360" i="1"/>
  <c r="U1378" i="1"/>
  <c r="U1394" i="1"/>
  <c r="U1410" i="1"/>
  <c r="U1426" i="1"/>
  <c r="U1442" i="1"/>
  <c r="U1461" i="1"/>
  <c r="U1478" i="1"/>
  <c r="U1494" i="1"/>
  <c r="U1511" i="1"/>
  <c r="U1527" i="1"/>
  <c r="U1559" i="1"/>
  <c r="U1575" i="1"/>
  <c r="U1591" i="1"/>
  <c r="U1612" i="1"/>
  <c r="U1630" i="1"/>
  <c r="U1652" i="1"/>
  <c r="U1669" i="1"/>
  <c r="U1685" i="1"/>
  <c r="U1702" i="1"/>
  <c r="U1950" i="1"/>
  <c r="U1968" i="1"/>
  <c r="U1986" i="1"/>
  <c r="U2003" i="1"/>
  <c r="U2019" i="1"/>
  <c r="U2036" i="1"/>
  <c r="U2168" i="1"/>
  <c r="U2184" i="1"/>
  <c r="U2200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6" i="1"/>
  <c r="U456" i="1"/>
  <c r="U462" i="1"/>
  <c r="U468" i="1"/>
  <c r="U504" i="1"/>
  <c r="U520" i="1"/>
  <c r="U533" i="1"/>
  <c r="U575" i="1"/>
  <c r="U592" i="1"/>
  <c r="U610" i="1"/>
  <c r="U642" i="1"/>
  <c r="U659" i="1"/>
  <c r="U712" i="1"/>
  <c r="U726" i="1"/>
  <c r="U744" i="1"/>
  <c r="U776" i="1"/>
  <c r="U790" i="1"/>
  <c r="U808" i="1"/>
  <c r="U840" i="1"/>
  <c r="U856" i="1"/>
  <c r="U874" i="1"/>
  <c r="U906" i="1"/>
  <c r="U920" i="1"/>
  <c r="U941" i="1"/>
  <c r="U991" i="1"/>
  <c r="U1044" i="1"/>
  <c r="U1059" i="1"/>
  <c r="U1096" i="1"/>
  <c r="U1102" i="1"/>
  <c r="U1111" i="1"/>
  <c r="U1129" i="1"/>
  <c r="U1136" i="1"/>
  <c r="U1145" i="1"/>
  <c r="U1163" i="1"/>
  <c r="U1169" i="1"/>
  <c r="U1196" i="1"/>
  <c r="U1228" i="1"/>
  <c r="U1234" i="1"/>
  <c r="U1243" i="1"/>
  <c r="U1261" i="1"/>
  <c r="U1267" i="1"/>
  <c r="U1275" i="1"/>
  <c r="U1293" i="1"/>
  <c r="U1307" i="1"/>
  <c r="U1339" i="1"/>
  <c r="U1357" i="1"/>
  <c r="U1370" i="1"/>
  <c r="U1377" i="1"/>
  <c r="U1381" i="1"/>
  <c r="U1387" i="1"/>
  <c r="U1397" i="1"/>
  <c r="U1403" i="1"/>
  <c r="U1409" i="1"/>
  <c r="U1413" i="1"/>
  <c r="U1419" i="1"/>
  <c r="U1425" i="1"/>
  <c r="U1429" i="1"/>
  <c r="U1435" i="1"/>
  <c r="U1441" i="1"/>
  <c r="U1445" i="1"/>
  <c r="U1451" i="1"/>
  <c r="U1460" i="1"/>
  <c r="U1465" i="1"/>
  <c r="U1471" i="1"/>
  <c r="U1477" i="1"/>
  <c r="U1481" i="1"/>
  <c r="U1487" i="1"/>
  <c r="U1493" i="1"/>
  <c r="U1498" i="1"/>
  <c r="U1504" i="1"/>
  <c r="U1510" i="1"/>
  <c r="U1514" i="1"/>
  <c r="U1520" i="1"/>
  <c r="U1526" i="1"/>
  <c r="U1530" i="1"/>
  <c r="U1536" i="1"/>
  <c r="U1546" i="1"/>
  <c r="U1552" i="1"/>
  <c r="U1569" i="1"/>
  <c r="U1574" i="1"/>
  <c r="U1578" i="1"/>
  <c r="U1584" i="1"/>
  <c r="U1590" i="1"/>
  <c r="U1597" i="1"/>
  <c r="U1605" i="1"/>
  <c r="U1611" i="1"/>
  <c r="U1615" i="1"/>
  <c r="U1623" i="1"/>
  <c r="U1629" i="1"/>
  <c r="U1635" i="1"/>
  <c r="U1645" i="1"/>
  <c r="U1651" i="1"/>
  <c r="U1656" i="1"/>
  <c r="U1662" i="1"/>
  <c r="U1668" i="1"/>
  <c r="U1672" i="1"/>
  <c r="U1678" i="1"/>
  <c r="U1684" i="1"/>
  <c r="U1688" i="1"/>
  <c r="U1694" i="1"/>
  <c r="U1701" i="1"/>
  <c r="U1706" i="1"/>
  <c r="U1714" i="1"/>
  <c r="U1729" i="1"/>
  <c r="U1733" i="1"/>
  <c r="U1761" i="1"/>
  <c r="U1765" i="1"/>
  <c r="U1777" i="1"/>
  <c r="U1781" i="1"/>
  <c r="U1807" i="1"/>
  <c r="U1823" i="1"/>
  <c r="U1840" i="1"/>
  <c r="U1856" i="1"/>
  <c r="U1875" i="1"/>
  <c r="U1891" i="1"/>
  <c r="U1899" i="1"/>
  <c r="U1909" i="1"/>
  <c r="U1943" i="1"/>
  <c r="U1960" i="1"/>
  <c r="U1996" i="1"/>
  <c r="U2013" i="1"/>
  <c r="U2030" i="1"/>
  <c r="U2166" i="1"/>
  <c r="U2182" i="1"/>
  <c r="U2198" i="1"/>
  <c r="U1416" i="1"/>
  <c r="U1432" i="1"/>
  <c r="U1484" i="1"/>
  <c r="U1533" i="1"/>
  <c r="U1549" i="1"/>
  <c r="U1601" i="1"/>
  <c r="U1620" i="1"/>
  <c r="U1691" i="1"/>
  <c r="U1711" i="1"/>
  <c r="U1732" i="1"/>
  <c r="U1780" i="1"/>
  <c r="U2205" i="1"/>
  <c r="U2213" i="1"/>
  <c r="U2221" i="1"/>
  <c r="U2229" i="1"/>
  <c r="U662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6" i="1"/>
  <c r="U524" i="1"/>
  <c r="U571" i="1"/>
  <c r="U606" i="1"/>
  <c r="U638" i="1"/>
  <c r="U676" i="1"/>
  <c r="U708" i="1"/>
  <c r="U772" i="1"/>
  <c r="U804" i="1"/>
  <c r="U836" i="1"/>
  <c r="U870" i="1"/>
  <c r="U955" i="1"/>
  <c r="U989" i="1"/>
  <c r="U1039" i="1"/>
  <c r="U1125" i="1"/>
  <c r="U1159" i="1"/>
  <c r="U1192" i="1"/>
  <c r="U1241" i="1"/>
  <c r="U1305" i="1"/>
  <c r="U1337" i="1"/>
  <c r="U1829" i="1"/>
  <c r="U1863" i="1"/>
  <c r="U1915" i="1"/>
  <c r="U2057" i="1"/>
  <c r="U2089" i="1"/>
  <c r="U2127" i="1"/>
  <c r="U2224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3" i="1"/>
  <c r="U459" i="1"/>
  <c r="U515" i="1"/>
  <c r="U549" i="1"/>
  <c r="U566" i="1"/>
  <c r="U601" i="1"/>
  <c r="U617" i="1"/>
  <c r="U633" i="1"/>
  <c r="U649" i="1"/>
  <c r="U671" i="1"/>
  <c r="U703" i="1"/>
  <c r="U719" i="1"/>
  <c r="U735" i="1"/>
  <c r="U751" i="1"/>
  <c r="U767" i="1"/>
  <c r="U783" i="1"/>
  <c r="U799" i="1"/>
  <c r="U815" i="1"/>
  <c r="U831" i="1"/>
  <c r="U847" i="1"/>
  <c r="U865" i="1"/>
  <c r="U881" i="1"/>
  <c r="U897" i="1"/>
  <c r="U913" i="1"/>
  <c r="U932" i="1"/>
  <c r="U948" i="1"/>
  <c r="U967" i="1"/>
  <c r="U1000" i="1"/>
  <c r="U1034" i="1"/>
  <c r="U1058" i="1"/>
  <c r="U1064" i="1"/>
  <c r="U1074" i="1"/>
  <c r="U1081" i="1"/>
  <c r="U1099" i="1"/>
  <c r="U1109" i="1"/>
  <c r="U1116" i="1"/>
  <c r="U1126" i="1"/>
  <c r="U1133" i="1"/>
  <c r="U1144" i="1"/>
  <c r="U1150" i="1"/>
  <c r="U1160" i="1"/>
  <c r="U1166" i="1"/>
  <c r="U1177" i="1"/>
  <c r="U1193" i="1"/>
  <c r="U1215" i="1"/>
  <c r="U1225" i="1"/>
  <c r="U1231" i="1"/>
  <c r="U1242" i="1"/>
  <c r="U1248" i="1"/>
  <c r="U1258" i="1"/>
  <c r="U1264" i="1"/>
  <c r="U1280" i="1"/>
  <c r="U1296" i="1"/>
  <c r="U1306" i="1"/>
  <c r="U1322" i="1"/>
  <c r="U1328" i="1"/>
  <c r="U1338" i="1"/>
  <c r="U1344" i="1"/>
  <c r="U1354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9" i="1"/>
  <c r="U455" i="1"/>
  <c r="U465" i="1"/>
  <c r="U471" i="1"/>
  <c r="U503" i="1"/>
  <c r="U513" i="1"/>
  <c r="U519" i="1"/>
  <c r="U529" i="1"/>
  <c r="U547" i="1"/>
  <c r="U553" i="1"/>
  <c r="U564" i="1"/>
  <c r="U570" i="1"/>
  <c r="U582" i="1"/>
  <c r="U599" i="1"/>
  <c r="U605" i="1"/>
  <c r="U615" i="1"/>
  <c r="U621" i="1"/>
  <c r="U631" i="1"/>
  <c r="U637" i="1"/>
  <c r="U647" i="1"/>
  <c r="U656" i="1"/>
  <c r="U669" i="1"/>
  <c r="U675" i="1"/>
  <c r="U691" i="1"/>
  <c r="U701" i="1"/>
  <c r="U707" i="1"/>
  <c r="U717" i="1"/>
  <c r="U723" i="1"/>
  <c r="U733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5" i="1"/>
  <c r="U852" i="1"/>
  <c r="U863" i="1"/>
  <c r="U869" i="1"/>
  <c r="U879" i="1"/>
  <c r="U885" i="1"/>
  <c r="U895" i="1"/>
  <c r="U901" i="1"/>
  <c r="U911" i="1"/>
  <c r="U917" i="1"/>
  <c r="U936" i="1"/>
  <c r="U945" i="1"/>
  <c r="U954" i="1"/>
  <c r="U965" i="1"/>
  <c r="U972" i="1"/>
  <c r="U988" i="1"/>
  <c r="U998" i="1"/>
  <c r="U1004" i="1"/>
  <c r="U1014" i="1"/>
  <c r="U1020" i="1"/>
  <c r="U1032" i="1"/>
  <c r="U1038" i="1"/>
  <c r="U1060" i="1"/>
  <c r="U1076" i="1"/>
  <c r="U1095" i="1"/>
  <c r="U1112" i="1"/>
  <c r="U1128" i="1"/>
  <c r="U1146" i="1"/>
  <c r="U1162" i="1"/>
  <c r="U1195" i="1"/>
  <c r="U1211" i="1"/>
  <c r="U1227" i="1"/>
  <c r="U1244" i="1"/>
  <c r="U1276" i="1"/>
  <c r="U1292" i="1"/>
  <c r="U1308" i="1"/>
  <c r="U1340" i="1"/>
  <c r="U1356" i="1"/>
  <c r="U322" i="1"/>
  <c r="U368" i="1"/>
  <c r="U370" i="1"/>
  <c r="U378" i="1"/>
  <c r="U380" i="1"/>
  <c r="U386" i="1"/>
  <c r="U1386" i="1"/>
  <c r="U1402" i="1"/>
  <c r="U1450" i="1"/>
  <c r="U1470" i="1"/>
  <c r="U1503" i="1"/>
  <c r="U1519" i="1"/>
  <c r="U1583" i="1"/>
  <c r="U1603" i="1"/>
  <c r="U1643" i="1"/>
  <c r="U1661" i="1"/>
  <c r="U1677" i="1"/>
  <c r="U1738" i="1"/>
  <c r="U1754" i="1"/>
  <c r="U1770" i="1"/>
  <c r="U1791" i="1"/>
  <c r="U1804" i="1"/>
  <c r="U1808" i="1"/>
  <c r="U1812" i="1"/>
  <c r="U1816" i="1"/>
  <c r="U1820" i="1"/>
  <c r="U1824" i="1"/>
  <c r="U1828" i="1"/>
  <c r="U1833" i="1"/>
  <c r="U1837" i="1"/>
  <c r="U1841" i="1"/>
  <c r="U1845" i="1"/>
  <c r="U1849" i="1"/>
  <c r="U1853" i="1"/>
  <c r="U1857" i="1"/>
  <c r="U1862" i="1"/>
  <c r="U1866" i="1"/>
  <c r="U1870" i="1"/>
  <c r="U1876" i="1"/>
  <c r="U1880" i="1"/>
  <c r="U1884" i="1"/>
  <c r="U1888" i="1"/>
  <c r="U1892" i="1"/>
  <c r="U1896" i="1"/>
  <c r="U1900" i="1"/>
  <c r="U1906" i="1"/>
  <c r="U1910" i="1"/>
  <c r="U1914" i="1"/>
  <c r="U1919" i="1"/>
  <c r="U1924" i="1"/>
  <c r="U1928" i="1"/>
  <c r="U1932" i="1"/>
  <c r="U1940" i="1"/>
  <c r="U1944" i="1"/>
  <c r="U1949" i="1"/>
  <c r="U1953" i="1"/>
  <c r="U1957" i="1"/>
  <c r="U1967" i="1"/>
  <c r="U1971" i="1"/>
  <c r="U1976" i="1"/>
  <c r="U1980" i="1"/>
  <c r="U1985" i="1"/>
  <c r="U1993" i="1"/>
  <c r="U1997" i="1"/>
  <c r="U2002" i="1"/>
  <c r="U2006" i="1"/>
  <c r="U2010" i="1"/>
  <c r="U2014" i="1"/>
  <c r="U2018" i="1"/>
  <c r="U2023" i="1"/>
  <c r="U2027" i="1"/>
  <c r="U2031" i="1"/>
  <c r="U2035" i="1"/>
  <c r="U2039" i="1"/>
  <c r="U2043" i="1"/>
  <c r="U2052" i="1"/>
  <c r="U2056" i="1"/>
  <c r="U2060" i="1"/>
  <c r="U2068" i="1"/>
  <c r="U2072" i="1"/>
  <c r="U2076" i="1"/>
  <c r="U2080" i="1"/>
  <c r="U2084" i="1"/>
  <c r="U2088" i="1"/>
  <c r="U2092" i="1"/>
  <c r="U2096" i="1"/>
  <c r="U2100" i="1"/>
  <c r="U2104" i="1"/>
  <c r="U2108" i="1"/>
  <c r="U2112" i="1"/>
  <c r="U2122" i="1"/>
  <c r="U2126" i="1"/>
  <c r="U2130" i="1"/>
  <c r="U2134" i="1"/>
  <c r="U2138" i="1"/>
  <c r="U2150" i="1"/>
  <c r="U2155" i="1"/>
  <c r="U2159" i="1"/>
  <c r="U2163" i="1"/>
  <c r="U2167" i="1"/>
  <c r="U2171" i="1"/>
  <c r="U2175" i="1"/>
  <c r="U2179" i="1"/>
  <c r="U2183" i="1"/>
  <c r="U2187" i="1"/>
  <c r="U2191" i="1"/>
  <c r="U2203" i="1"/>
  <c r="U2207" i="1"/>
  <c r="U2211" i="1"/>
  <c r="U2215" i="1"/>
  <c r="U2219" i="1"/>
  <c r="U2223" i="1"/>
  <c r="U2227" i="1"/>
  <c r="U1028" i="1"/>
  <c r="U1618" i="1"/>
  <c r="U653" i="1"/>
  <c r="U1941" i="1"/>
  <c r="U1958" i="1"/>
  <c r="U1977" i="1"/>
  <c r="U1994" i="1"/>
  <c r="U2011" i="1"/>
  <c r="U2028" i="1"/>
  <c r="U2160" i="1"/>
  <c r="U2176" i="1"/>
  <c r="U2192" i="1"/>
  <c r="U2208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2" i="1"/>
  <c r="U478" i="1"/>
  <c r="U488" i="1"/>
  <c r="U565" i="1"/>
  <c r="U574" i="1"/>
  <c r="U600" i="1"/>
  <c r="U608" i="1"/>
  <c r="U632" i="1"/>
  <c r="U640" i="1"/>
  <c r="U663" i="1"/>
  <c r="U670" i="1"/>
  <c r="U696" i="1"/>
  <c r="U702" i="1"/>
  <c r="U728" i="1"/>
  <c r="U734" i="1"/>
  <c r="U742" i="1"/>
  <c r="U760" i="1"/>
  <c r="U766" i="1"/>
  <c r="U774" i="1"/>
  <c r="U798" i="1"/>
  <c r="U830" i="1"/>
  <c r="U838" i="1"/>
  <c r="U864" i="1"/>
  <c r="U872" i="1"/>
  <c r="U896" i="1"/>
  <c r="U923" i="1"/>
  <c r="U960" i="1"/>
  <c r="U966" i="1"/>
  <c r="U993" i="1"/>
  <c r="U999" i="1"/>
  <c r="U1007" i="1"/>
  <c r="U1025" i="1"/>
  <c r="U1033" i="1"/>
  <c r="U1041" i="1"/>
  <c r="U1067" i="1"/>
  <c r="U1119" i="1"/>
  <c r="U1186" i="1"/>
  <c r="U1245" i="1"/>
  <c r="U1251" i="1"/>
  <c r="U1309" i="1"/>
  <c r="U1315" i="1"/>
  <c r="U1341" i="1"/>
  <c r="U1368" i="1"/>
  <c r="U1379" i="1"/>
  <c r="U1385" i="1"/>
  <c r="U1395" i="1"/>
  <c r="U1401" i="1"/>
  <c r="U1411" i="1"/>
  <c r="U1417" i="1"/>
  <c r="U1427" i="1"/>
  <c r="U1433" i="1"/>
  <c r="U1449" i="1"/>
  <c r="U1463" i="1"/>
  <c r="U1469" i="1"/>
  <c r="U1479" i="1"/>
  <c r="U1495" i="1"/>
  <c r="U1502" i="1"/>
  <c r="U1512" i="1"/>
  <c r="U1518" i="1"/>
  <c r="U1528" i="1"/>
  <c r="U1534" i="1"/>
  <c r="U1550" i="1"/>
  <c r="U1560" i="1"/>
  <c r="U1566" i="1"/>
  <c r="U1576" i="1"/>
  <c r="U1582" i="1"/>
  <c r="U1595" i="1"/>
  <c r="U1602" i="1"/>
  <c r="U1613" i="1"/>
  <c r="U1621" i="1"/>
  <c r="U1631" i="1"/>
  <c r="U1642" i="1"/>
  <c r="U1653" i="1"/>
  <c r="U1660" i="1"/>
  <c r="U1670" i="1"/>
  <c r="U1676" i="1"/>
  <c r="U1686" i="1"/>
  <c r="U1692" i="1"/>
  <c r="U1703" i="1"/>
  <c r="U1712" i="1"/>
  <c r="U1731" i="1"/>
  <c r="U1737" i="1"/>
  <c r="U1753" i="1"/>
  <c r="U1757" i="1"/>
  <c r="U1763" i="1"/>
  <c r="U1769" i="1"/>
  <c r="U1773" i="1"/>
  <c r="U1779" i="1"/>
  <c r="U1785" i="1"/>
  <c r="U1790" i="1"/>
  <c r="U1811" i="1"/>
  <c r="U1819" i="1"/>
  <c r="U1836" i="1"/>
  <c r="U1844" i="1"/>
  <c r="U1852" i="1"/>
  <c r="U1860" i="1"/>
  <c r="U1869" i="1"/>
  <c r="U1879" i="1"/>
  <c r="U1887" i="1"/>
  <c r="U1895" i="1"/>
  <c r="U1905" i="1"/>
  <c r="U1939" i="1"/>
  <c r="U1948" i="1"/>
  <c r="U1956" i="1"/>
  <c r="U1966" i="1"/>
  <c r="U1975" i="1"/>
  <c r="U1984" i="1"/>
  <c r="U1992" i="1"/>
  <c r="U2001" i="1"/>
  <c r="U2009" i="1"/>
  <c r="U2026" i="1"/>
  <c r="U2034" i="1"/>
  <c r="U2162" i="1"/>
  <c r="U2170" i="1"/>
  <c r="U2178" i="1"/>
  <c r="U2186" i="1"/>
  <c r="U2194" i="1"/>
  <c r="U2202" i="1"/>
  <c r="U2210" i="1"/>
  <c r="U1420" i="1"/>
  <c r="U1436" i="1"/>
  <c r="U1488" i="1"/>
  <c r="U1537" i="1"/>
  <c r="U1553" i="1"/>
  <c r="U1568" i="1"/>
  <c r="U1606" i="1"/>
  <c r="U1624" i="1"/>
  <c r="U1695" i="1"/>
  <c r="U1715" i="1"/>
  <c r="U1728" i="1"/>
  <c r="U1776" i="1"/>
  <c r="U1794" i="1"/>
  <c r="U1810" i="1"/>
  <c r="U1818" i="1"/>
  <c r="U1826" i="1"/>
  <c r="U1835" i="1"/>
  <c r="U1843" i="1"/>
  <c r="U1851" i="1"/>
  <c r="U1859" i="1"/>
  <c r="U1868" i="1"/>
  <c r="U1878" i="1"/>
  <c r="U1886" i="1"/>
  <c r="U1894" i="1"/>
  <c r="U1912" i="1"/>
  <c r="U1930" i="1"/>
  <c r="U1938" i="1"/>
  <c r="U1946" i="1"/>
  <c r="U1955" i="1"/>
  <c r="U1973" i="1"/>
  <c r="U1991" i="1"/>
  <c r="U2000" i="1"/>
  <c r="U2008" i="1"/>
  <c r="U2025" i="1"/>
  <c r="U2033" i="1"/>
  <c r="U2041" i="1"/>
  <c r="U2054" i="1"/>
  <c r="U2062" i="1"/>
  <c r="U2070" i="1"/>
  <c r="U2078" i="1"/>
  <c r="U2086" i="1"/>
  <c r="U2094" i="1"/>
  <c r="U2102" i="1"/>
  <c r="U2110" i="1"/>
  <c r="U2124" i="1"/>
  <c r="U2132" i="1"/>
  <c r="U2140" i="1"/>
  <c r="U2157" i="1"/>
  <c r="U2165" i="1"/>
  <c r="U2173" i="1"/>
  <c r="U2181" i="1"/>
  <c r="U197" i="1"/>
  <c r="U213" i="1"/>
  <c r="U229" i="1"/>
  <c r="U245" i="1"/>
  <c r="U261" i="1"/>
  <c r="U277" i="1"/>
  <c r="U293" i="1"/>
  <c r="U309" i="1"/>
  <c r="U325" i="1"/>
  <c r="U341" i="1"/>
  <c r="U464" i="1"/>
  <c r="U480" i="1"/>
  <c r="U512" i="1"/>
  <c r="U563" i="1"/>
  <c r="U581" i="1"/>
  <c r="U598" i="1"/>
  <c r="U614" i="1"/>
  <c r="U630" i="1"/>
  <c r="U668" i="1"/>
  <c r="U732" i="1"/>
  <c r="U764" i="1"/>
  <c r="U780" i="1"/>
  <c r="U796" i="1"/>
  <c r="U812" i="1"/>
  <c r="U828" i="1"/>
  <c r="U844" i="1"/>
  <c r="U862" i="1"/>
  <c r="U878" i="1"/>
  <c r="U894" i="1"/>
  <c r="U964" i="1"/>
  <c r="U997" i="1"/>
  <c r="U1031" i="1"/>
  <c r="U1049" i="1"/>
  <c r="U1065" i="1"/>
  <c r="U1100" i="1"/>
  <c r="U1117" i="1"/>
  <c r="U1134" i="1"/>
  <c r="U1151" i="1"/>
  <c r="U1167" i="1"/>
  <c r="U1184" i="1"/>
  <c r="U1216" i="1"/>
  <c r="U1232" i="1"/>
  <c r="U1265" i="1"/>
  <c r="U1297" i="1"/>
  <c r="U1329" i="1"/>
  <c r="U1361" i="1"/>
  <c r="U1805" i="1"/>
  <c r="U1821" i="1"/>
  <c r="U1838" i="1"/>
  <c r="U1854" i="1"/>
  <c r="U1871" i="1"/>
  <c r="U1889" i="1"/>
  <c r="U1925" i="1"/>
  <c r="U2049" i="1"/>
  <c r="U2081" i="1"/>
  <c r="U2097" i="1"/>
  <c r="U2113" i="1"/>
  <c r="U2135" i="1"/>
  <c r="U2216" i="1"/>
  <c r="U1029" i="1"/>
  <c r="U460" i="1"/>
  <c r="U508" i="1"/>
  <c r="U590" i="1"/>
  <c r="U622" i="1"/>
  <c r="U657" i="1"/>
  <c r="U692" i="1"/>
  <c r="U724" i="1"/>
  <c r="U756" i="1"/>
  <c r="U788" i="1"/>
  <c r="U820" i="1"/>
  <c r="U854" i="1"/>
  <c r="U886" i="1"/>
  <c r="U902" i="1"/>
  <c r="U937" i="1"/>
  <c r="U1005" i="1"/>
  <c r="U1021" i="1"/>
  <c r="U1057" i="1"/>
  <c r="U1073" i="1"/>
  <c r="U1108" i="1"/>
  <c r="U1143" i="1"/>
  <c r="U1175" i="1"/>
  <c r="U1224" i="1"/>
  <c r="U1257" i="1"/>
  <c r="U1321" i="1"/>
  <c r="U1813" i="1"/>
  <c r="U1846" i="1"/>
  <c r="U1881" i="1"/>
  <c r="U1933" i="1"/>
  <c r="U2073" i="1"/>
  <c r="U1497" i="1"/>
  <c r="U233" i="1"/>
  <c r="U1363" i="1"/>
  <c r="U237" i="1"/>
  <c r="U365" i="1"/>
  <c r="U594" i="1"/>
  <c r="U792" i="1"/>
  <c r="U858" i="1"/>
  <c r="U1061" i="1"/>
  <c r="U1147" i="1"/>
  <c r="U1212" i="1"/>
  <c r="U1739" i="1"/>
  <c r="U1787" i="1"/>
  <c r="U1472" i="1"/>
  <c r="U910" i="1"/>
  <c r="U1249" i="1"/>
  <c r="U379" i="1"/>
  <c r="U1897" i="1"/>
  <c r="U1400" i="1"/>
  <c r="U1535" i="1"/>
  <c r="U1675" i="1"/>
  <c r="U1778" i="1"/>
  <c r="U444" i="1"/>
  <c r="U748" i="1"/>
  <c r="U1083" i="1"/>
  <c r="U1373" i="1"/>
  <c r="U1405" i="1"/>
  <c r="U1437" i="1"/>
  <c r="U1473" i="1"/>
  <c r="U1506" i="1"/>
  <c r="U1538" i="1"/>
  <c r="U1570" i="1"/>
  <c r="U1607" i="1"/>
  <c r="U1647" i="1"/>
  <c r="U1680" i="1"/>
  <c r="U1716" i="1"/>
  <c r="U1832" i="1"/>
  <c r="U1865" i="1"/>
  <c r="U1952" i="1"/>
  <c r="U2005" i="1"/>
  <c r="U2174" i="1"/>
  <c r="U2206" i="1"/>
  <c r="U710" i="1"/>
  <c r="U1382" i="1"/>
  <c r="U1434" i="1"/>
  <c r="U1501" i="1"/>
  <c r="U1567" i="1"/>
  <c r="U1641" i="1"/>
  <c r="U1657" i="1"/>
  <c r="U1713" i="1"/>
  <c r="U201" i="1"/>
  <c r="U806" i="1"/>
  <c r="U1075" i="1"/>
  <c r="U435" i="1"/>
  <c r="U453" i="1"/>
  <c r="U469" i="1"/>
  <c r="U509" i="1"/>
  <c r="U534" i="1"/>
  <c r="U560" i="1"/>
  <c r="U578" i="1"/>
  <c r="U603" i="1"/>
  <c r="U619" i="1"/>
  <c r="U635" i="1"/>
  <c r="U651" i="1"/>
  <c r="U673" i="1"/>
  <c r="U697" i="1"/>
  <c r="U713" i="1"/>
  <c r="U729" i="1"/>
  <c r="U745" i="1"/>
  <c r="U761" i="1"/>
  <c r="U5" i="1"/>
  <c r="U21" i="1"/>
  <c r="U37" i="1"/>
  <c r="U53" i="1"/>
  <c r="U69" i="1"/>
  <c r="U85" i="1"/>
  <c r="U101" i="1"/>
  <c r="U117" i="1"/>
  <c r="U777" i="1"/>
  <c r="U793" i="1"/>
  <c r="U809" i="1"/>
  <c r="U825" i="1"/>
  <c r="U841" i="1"/>
  <c r="U859" i="1"/>
  <c r="U875" i="1"/>
  <c r="U891" i="1"/>
  <c r="U907" i="1"/>
  <c r="U926" i="1"/>
  <c r="U943" i="1"/>
  <c r="U961" i="1"/>
  <c r="U986" i="1"/>
  <c r="U1002" i="1"/>
  <c r="U1018" i="1"/>
  <c r="U1036" i="1"/>
  <c r="U1388" i="1"/>
  <c r="U1418" i="1"/>
  <c r="U1448" i="1"/>
  <c r="U1490" i="1"/>
  <c r="U1521" i="1"/>
  <c r="U1551" i="1"/>
  <c r="U1581" i="1"/>
  <c r="U1626" i="1"/>
  <c r="U1663" i="1"/>
  <c r="U1693" i="1"/>
  <c r="U1734" i="1"/>
  <c r="U1764" i="1"/>
  <c r="U2201" i="1"/>
  <c r="U2217" i="1"/>
  <c r="U655" i="1"/>
  <c r="U141" i="1"/>
  <c r="U157" i="1"/>
  <c r="U173" i="1"/>
  <c r="U217" i="1"/>
  <c r="U361" i="1"/>
  <c r="U496" i="1"/>
  <c r="U624" i="1"/>
  <c r="U822" i="1"/>
  <c r="U958" i="1"/>
  <c r="U1085" i="1"/>
  <c r="U1218" i="1"/>
  <c r="U1347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54" i="1"/>
  <c r="U1070" i="1"/>
  <c r="U1089" i="1"/>
  <c r="U1105" i="1"/>
  <c r="U1122" i="1"/>
  <c r="U1139" i="1"/>
  <c r="U1156" i="1"/>
  <c r="U1172" i="1"/>
  <c r="U1189" i="1"/>
  <c r="U1213" i="1"/>
  <c r="U1229" i="1"/>
  <c r="U1246" i="1"/>
  <c r="U1262" i="1"/>
  <c r="U1278" i="1"/>
  <c r="U1294" i="1"/>
  <c r="U1318" i="1"/>
  <c r="U1342" i="1"/>
  <c r="U1367" i="1"/>
  <c r="U1396" i="1"/>
  <c r="U1412" i="1"/>
  <c r="U1428" i="1"/>
  <c r="U1444" i="1"/>
  <c r="U1464" i="1"/>
  <c r="U1480" i="1"/>
  <c r="U1496" i="1"/>
  <c r="U1513" i="1"/>
  <c r="U1529" i="1"/>
  <c r="U1573" i="1"/>
  <c r="U1589" i="1"/>
  <c r="U1610" i="1"/>
  <c r="U1628" i="1"/>
  <c r="U1650" i="1"/>
  <c r="U1667" i="1"/>
  <c r="U1683" i="1"/>
  <c r="U1699" i="1"/>
  <c r="U1720" i="1"/>
  <c r="U1752" i="1"/>
  <c r="U1768" i="1"/>
  <c r="U1784" i="1"/>
  <c r="U1806" i="1"/>
  <c r="U1822" i="1"/>
  <c r="U1839" i="1"/>
  <c r="U1855" i="1"/>
  <c r="U1874" i="1"/>
  <c r="U1890" i="1"/>
  <c r="U1916" i="1"/>
  <c r="U1934" i="1"/>
  <c r="U1951" i="1"/>
  <c r="U1969" i="1"/>
  <c r="U1987" i="1"/>
  <c r="U2004" i="1"/>
  <c r="U2021" i="1"/>
  <c r="U2037" i="1"/>
  <c r="U2058" i="1"/>
  <c r="U2082" i="1"/>
  <c r="U2098" i="1"/>
  <c r="U2120" i="1"/>
  <c r="U2136" i="1"/>
  <c r="U2161" i="1"/>
  <c r="U2177" i="1"/>
  <c r="U1636" i="1"/>
  <c r="U1673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50" i="1"/>
  <c r="U482" i="1"/>
  <c r="U548" i="1"/>
  <c r="U616" i="1"/>
  <c r="U718" i="1"/>
  <c r="U782" i="1"/>
  <c r="U846" i="1"/>
  <c r="U912" i="1"/>
  <c r="U1015" i="1"/>
  <c r="U1094" i="1"/>
  <c r="U1161" i="1"/>
  <c r="U1226" i="1"/>
  <c r="U1355" i="1"/>
  <c r="U24" i="1"/>
  <c r="U56" i="1"/>
  <c r="U88" i="1"/>
  <c r="U120" i="1"/>
  <c r="U232" i="1"/>
  <c r="U272" i="1"/>
  <c r="U304" i="1"/>
  <c r="U433" i="1"/>
  <c r="U467" i="1"/>
  <c r="U507" i="1"/>
  <c r="U573" i="1"/>
  <c r="U609" i="1"/>
  <c r="U641" i="1"/>
  <c r="U695" i="1"/>
  <c r="U727" i="1"/>
  <c r="U759" i="1"/>
  <c r="U791" i="1"/>
  <c r="U823" i="1"/>
  <c r="U857" i="1"/>
  <c r="U889" i="1"/>
  <c r="U921" i="1"/>
  <c r="U959" i="1"/>
  <c r="U1124" i="1"/>
  <c r="U1223" i="1"/>
  <c r="U1288" i="1"/>
  <c r="U14" i="1"/>
  <c r="U46" i="1"/>
  <c r="U78" i="1"/>
  <c r="U110" i="1"/>
  <c r="U142" i="1"/>
  <c r="U174" i="1"/>
  <c r="U221" i="1"/>
  <c r="U383" i="1"/>
  <c r="U567" i="1"/>
  <c r="U650" i="1"/>
  <c r="U720" i="1"/>
  <c r="U784" i="1"/>
  <c r="U848" i="1"/>
  <c r="U914" i="1"/>
  <c r="U1017" i="1"/>
  <c r="U1088" i="1"/>
  <c r="U1155" i="1"/>
  <c r="U1253" i="1"/>
  <c r="U1333" i="1"/>
  <c r="U1391" i="1"/>
  <c r="U1423" i="1"/>
  <c r="U1458" i="1"/>
  <c r="U1491" i="1"/>
  <c r="U1524" i="1"/>
  <c r="U1556" i="1"/>
  <c r="U1600" i="1"/>
  <c r="U1638" i="1"/>
  <c r="W1148" i="1" l="1"/>
  <c r="T1740" i="1"/>
  <c r="X292" i="1"/>
  <c r="X260" i="1"/>
  <c r="X228" i="1"/>
  <c r="X1740" i="1"/>
  <c r="X347" i="1"/>
  <c r="X308" i="1"/>
  <c r="X276" i="1"/>
  <c r="X244" i="1"/>
  <c r="X212" i="1"/>
  <c r="X181" i="1"/>
  <c r="X149" i="1"/>
  <c r="X2225" i="1"/>
  <c r="X2193" i="1"/>
  <c r="X1585" i="1"/>
  <c r="W1281" i="1"/>
  <c r="V1287" i="1"/>
  <c r="V1182" i="1"/>
  <c r="X1182" i="1" s="1"/>
  <c r="V1090" i="1"/>
  <c r="V424" i="1"/>
  <c r="X424" i="1" s="1"/>
  <c r="V259" i="1"/>
  <c r="V1564" i="1"/>
  <c r="X1564" i="1" s="1"/>
  <c r="Y679" i="1"/>
  <c r="Y686" i="1"/>
  <c r="Y1740" i="1"/>
  <c r="V1302" i="1"/>
  <c r="X1302" i="1" s="1"/>
  <c r="X348" i="1"/>
  <c r="X1380" i="1"/>
  <c r="Y413" i="1"/>
  <c r="Y414" i="1"/>
  <c r="X1414" i="1"/>
  <c r="V1755" i="1"/>
  <c r="X1755" i="1" s="1"/>
  <c r="V1106" i="1"/>
  <c r="V579" i="1"/>
  <c r="V552" i="1"/>
  <c r="V420" i="1"/>
  <c r="X420" i="1" s="1"/>
  <c r="V687" i="1"/>
  <c r="X687" i="1" s="1"/>
  <c r="V407" i="1"/>
  <c r="X407" i="1" s="1"/>
  <c r="V494" i="1"/>
  <c r="X494" i="1" s="1"/>
  <c r="V1298" i="1"/>
  <c r="X1298" i="1" s="1"/>
  <c r="V928" i="1"/>
  <c r="X928" i="1" s="1"/>
  <c r="V412" i="1"/>
  <c r="X412" i="1" s="1"/>
  <c r="V1188" i="1"/>
  <c r="X1188" i="1" s="1"/>
  <c r="X196" i="1"/>
  <c r="X164" i="1"/>
  <c r="X132" i="1"/>
  <c r="X100" i="1"/>
  <c r="X68" i="1"/>
  <c r="X36" i="1"/>
  <c r="X4" i="1"/>
  <c r="Y1352" i="1"/>
  <c r="X372" i="1"/>
  <c r="X1515" i="1"/>
  <c r="T1281" i="1"/>
  <c r="X1723" i="1"/>
  <c r="Y76" i="1"/>
  <c r="Y931" i="1"/>
  <c r="V419" i="1"/>
  <c r="X419" i="1" s="1"/>
  <c r="V392" i="1"/>
  <c r="X392" i="1" s="1"/>
  <c r="V408" i="1"/>
  <c r="X408" i="1" s="1"/>
  <c r="W1259" i="1"/>
  <c r="W1153" i="1"/>
  <c r="V1153" i="1" s="1"/>
  <c r="X1153" i="1" s="1"/>
  <c r="W904" i="1"/>
  <c r="W1238" i="1"/>
  <c r="W1959" i="1"/>
  <c r="W1883" i="1"/>
  <c r="V1883" i="1" s="1"/>
  <c r="X1883" i="1" s="1"/>
  <c r="W1164" i="1"/>
  <c r="W1053" i="1"/>
  <c r="W1345" i="1"/>
  <c r="W1760" i="1"/>
  <c r="X1736" i="1"/>
  <c r="X430" i="1"/>
  <c r="X165" i="1"/>
  <c r="X133" i="1"/>
  <c r="X2209" i="1"/>
  <c r="X1452" i="1"/>
  <c r="X345" i="1"/>
  <c r="X1679" i="1"/>
  <c r="X343" i="1"/>
  <c r="X180" i="1"/>
  <c r="X148" i="1"/>
  <c r="X116" i="1"/>
  <c r="X84" i="1"/>
  <c r="X52" i="1"/>
  <c r="X20" i="1"/>
  <c r="X1704" i="1"/>
  <c r="X1671" i="1"/>
  <c r="X1632" i="1"/>
  <c r="X1596" i="1"/>
  <c r="X1048" i="1"/>
  <c r="X356" i="1"/>
  <c r="X1376" i="1"/>
  <c r="X109" i="1"/>
  <c r="X77" i="1"/>
  <c r="X45" i="1"/>
  <c r="X13" i="1"/>
  <c r="X1646" i="1"/>
  <c r="X448" i="1"/>
  <c r="X1664" i="1"/>
  <c r="X1586" i="1"/>
  <c r="X1522" i="1"/>
  <c r="X1453" i="1"/>
  <c r="X1013" i="1"/>
  <c r="X942" i="1"/>
  <c r="X1343" i="1"/>
  <c r="X1311" i="1"/>
  <c r="X1279" i="1"/>
  <c r="X1687" i="1"/>
  <c r="X1655" i="1"/>
  <c r="X1614" i="1"/>
  <c r="X1577" i="1"/>
  <c r="X125" i="1"/>
  <c r="X93" i="1"/>
  <c r="X61" i="1"/>
  <c r="X29" i="1"/>
  <c r="X545" i="1"/>
  <c r="X1696" i="1"/>
  <c r="X1625" i="1"/>
  <c r="X1554" i="1"/>
  <c r="X1489" i="1"/>
  <c r="X716" i="1"/>
  <c r="X1404" i="1"/>
  <c r="X646" i="1"/>
  <c r="X1319" i="1"/>
  <c r="X1287" i="1"/>
  <c r="X1255" i="1"/>
  <c r="X1222" i="1"/>
  <c r="X1149" i="1"/>
  <c r="X1115" i="1"/>
  <c r="X1080" i="1"/>
  <c r="X1063" i="1"/>
  <c r="X1027" i="1"/>
  <c r="X995" i="1"/>
  <c r="X962" i="1"/>
  <c r="X927" i="1"/>
  <c r="X892" i="1"/>
  <c r="X860" i="1"/>
  <c r="X826" i="1"/>
  <c r="X794" i="1"/>
  <c r="X762" i="1"/>
  <c r="X730" i="1"/>
  <c r="X698" i="1"/>
  <c r="X666" i="1"/>
  <c r="X628" i="1"/>
  <c r="X596" i="1"/>
  <c r="X561" i="1"/>
  <c r="X502" i="1"/>
  <c r="X436" i="1"/>
  <c r="X367" i="1"/>
  <c r="X287" i="1"/>
  <c r="X259" i="1"/>
  <c r="X207" i="1"/>
  <c r="X362" i="1"/>
  <c r="X1689" i="1"/>
  <c r="X1374" i="1"/>
  <c r="X1531" i="1"/>
  <c r="X1247" i="1"/>
  <c r="X1214" i="1"/>
  <c r="X1157" i="1"/>
  <c r="X1123" i="1"/>
  <c r="X1090" i="1"/>
  <c r="X1071" i="1"/>
  <c r="X1037" i="1"/>
  <c r="X1003" i="1"/>
  <c r="X971" i="1"/>
  <c r="X935" i="1"/>
  <c r="X900" i="1"/>
  <c r="X868" i="1"/>
  <c r="X834" i="1"/>
  <c r="X802" i="1"/>
  <c r="X770" i="1"/>
  <c r="X738" i="1"/>
  <c r="X706" i="1"/>
  <c r="X674" i="1"/>
  <c r="X636" i="1"/>
  <c r="X604" i="1"/>
  <c r="X569" i="1"/>
  <c r="X518" i="1"/>
  <c r="X454" i="1"/>
  <c r="X385" i="1"/>
  <c r="X355" i="1"/>
  <c r="X271" i="1"/>
  <c r="X223" i="1"/>
  <c r="X195" i="1"/>
  <c r="X340" i="1"/>
  <c r="X1724" i="1"/>
  <c r="X1335" i="1"/>
  <c r="X1295" i="1"/>
  <c r="X1263" i="1"/>
  <c r="X1230" i="1"/>
  <c r="X1165" i="1"/>
  <c r="X1132" i="1"/>
  <c r="X1098" i="1"/>
  <c r="X1011" i="1"/>
  <c r="X953" i="1"/>
  <c r="X916" i="1"/>
  <c r="X884" i="1"/>
  <c r="X851" i="1"/>
  <c r="X818" i="1"/>
  <c r="X786" i="1"/>
  <c r="X754" i="1"/>
  <c r="X722" i="1"/>
  <c r="X690" i="1"/>
  <c r="X644" i="1"/>
  <c r="X612" i="1"/>
  <c r="X579" i="1"/>
  <c r="X522" i="1"/>
  <c r="X351" i="1"/>
  <c r="X303" i="1"/>
  <c r="X255" i="1"/>
  <c r="X227" i="1"/>
  <c r="X284" i="1"/>
  <c r="X220" i="1"/>
  <c r="X156" i="1"/>
  <c r="X92" i="1"/>
  <c r="X28" i="1"/>
  <c r="X1398" i="1"/>
  <c r="X243" i="1"/>
  <c r="X440" i="1"/>
  <c r="X275" i="1"/>
  <c r="X328" i="1"/>
  <c r="X236" i="1"/>
  <c r="X108" i="1"/>
  <c r="X358" i="1"/>
  <c r="X211" i="1"/>
  <c r="X76" i="1"/>
  <c r="X339" i="1"/>
  <c r="X268" i="1"/>
  <c r="X1725" i="1"/>
  <c r="X1547" i="1"/>
  <c r="X1077" i="1"/>
  <c r="X506" i="1"/>
  <c r="X1466" i="1"/>
  <c r="X1327" i="1"/>
  <c r="X1271" i="1"/>
  <c r="X1239" i="1"/>
  <c r="X1173" i="1"/>
  <c r="X1140" i="1"/>
  <c r="X1106" i="1"/>
  <c r="X1019" i="1"/>
  <c r="X987" i="1"/>
  <c r="X944" i="1"/>
  <c r="X908" i="1"/>
  <c r="X876" i="1"/>
  <c r="X842" i="1"/>
  <c r="X810" i="1"/>
  <c r="X778" i="1"/>
  <c r="X746" i="1"/>
  <c r="X714" i="1"/>
  <c r="X652" i="1"/>
  <c r="X620" i="1"/>
  <c r="X588" i="1"/>
  <c r="X552" i="1"/>
  <c r="X458" i="1"/>
  <c r="X337" i="1"/>
  <c r="X291" i="1"/>
  <c r="X239" i="1"/>
  <c r="X191" i="1"/>
  <c r="X252" i="1"/>
  <c r="X188" i="1"/>
  <c r="X124" i="1"/>
  <c r="X60" i="1"/>
  <c r="X474" i="1"/>
  <c r="X344" i="1"/>
  <c r="X371" i="1"/>
  <c r="X346" i="1"/>
  <c r="X300" i="1"/>
  <c r="X172" i="1"/>
  <c r="X2189" i="1"/>
  <c r="X342" i="1"/>
  <c r="X204" i="1"/>
  <c r="X12" i="1"/>
  <c r="X335" i="1"/>
  <c r="X140" i="1"/>
  <c r="X1707" i="1"/>
  <c r="X1430" i="1"/>
  <c r="X1726" i="1"/>
  <c r="X1599" i="1"/>
  <c r="W1556" i="1"/>
  <c r="T1556" i="1"/>
  <c r="W1491" i="1"/>
  <c r="T1491" i="1"/>
  <c r="W1333" i="1"/>
  <c r="T1333" i="1"/>
  <c r="W1017" i="1"/>
  <c r="T1017" i="1"/>
  <c r="W720" i="1"/>
  <c r="T720" i="1"/>
  <c r="W567" i="1"/>
  <c r="T567" i="1"/>
  <c r="W142" i="1"/>
  <c r="T142" i="1"/>
  <c r="W14" i="1"/>
  <c r="T14" i="1"/>
  <c r="W959" i="1"/>
  <c r="T959" i="1"/>
  <c r="W823" i="1"/>
  <c r="T823" i="1"/>
  <c r="W695" i="1"/>
  <c r="T695" i="1"/>
  <c r="W609" i="1"/>
  <c r="T609" i="1"/>
  <c r="W433" i="1"/>
  <c r="T433" i="1"/>
  <c r="W120" i="1"/>
  <c r="T120" i="1"/>
  <c r="W56" i="1"/>
  <c r="T56" i="1"/>
  <c r="W1161" i="1"/>
  <c r="T1161" i="1"/>
  <c r="W846" i="1"/>
  <c r="T846" i="1"/>
  <c r="W718" i="1"/>
  <c r="T718" i="1"/>
  <c r="W450" i="1"/>
  <c r="T450" i="1"/>
  <c r="W251" i="1"/>
  <c r="T251" i="1"/>
  <c r="W187" i="1"/>
  <c r="T187" i="1"/>
  <c r="W123" i="1"/>
  <c r="T123" i="1"/>
  <c r="W51" i="1"/>
  <c r="T51" i="1"/>
  <c r="W1673" i="1"/>
  <c r="T1673" i="1"/>
  <c r="W2136" i="1"/>
  <c r="T2136" i="1"/>
  <c r="W2098" i="1"/>
  <c r="T2098" i="1"/>
  <c r="W2021" i="1"/>
  <c r="T2021" i="1"/>
  <c r="W1951" i="1"/>
  <c r="T1951" i="1"/>
  <c r="W1916" i="1"/>
  <c r="T1916" i="1"/>
  <c r="W1839" i="1"/>
  <c r="T1839" i="1"/>
  <c r="W1806" i="1"/>
  <c r="T1806" i="1"/>
  <c r="W1720" i="1"/>
  <c r="T1720" i="1"/>
  <c r="W1650" i="1"/>
  <c r="T1650" i="1"/>
  <c r="W1573" i="1"/>
  <c r="T1573" i="1"/>
  <c r="W1480" i="1"/>
  <c r="T1480" i="1"/>
  <c r="W1444" i="1"/>
  <c r="T1444" i="1"/>
  <c r="W1367" i="1"/>
  <c r="T1367" i="1"/>
  <c r="W1278" i="1"/>
  <c r="T1278" i="1"/>
  <c r="W1213" i="1"/>
  <c r="T1213" i="1"/>
  <c r="W1139" i="1"/>
  <c r="T1139" i="1"/>
  <c r="W1105" i="1"/>
  <c r="T1105" i="1"/>
  <c r="W382" i="1"/>
  <c r="T382" i="1"/>
  <c r="W266" i="1"/>
  <c r="T266" i="1"/>
  <c r="W122" i="1"/>
  <c r="T122" i="1"/>
  <c r="W58" i="1"/>
  <c r="T58" i="1"/>
  <c r="W1085" i="1"/>
  <c r="T1085" i="1"/>
  <c r="W496" i="1"/>
  <c r="T496" i="1"/>
  <c r="W157" i="1"/>
  <c r="T157" i="1"/>
  <c r="W655" i="1"/>
  <c r="T655" i="1"/>
  <c r="W1734" i="1"/>
  <c r="T1734" i="1"/>
  <c r="W1581" i="1"/>
  <c r="T1581" i="1"/>
  <c r="W1448" i="1"/>
  <c r="T1448" i="1"/>
  <c r="W1388" i="1"/>
  <c r="T1388" i="1"/>
  <c r="W986" i="1"/>
  <c r="T986" i="1"/>
  <c r="W907" i="1"/>
  <c r="T907" i="1"/>
  <c r="W841" i="1"/>
  <c r="T841" i="1"/>
  <c r="W777" i="1"/>
  <c r="T777" i="1"/>
  <c r="W101" i="1"/>
  <c r="T101" i="1"/>
  <c r="W37" i="1"/>
  <c r="T37" i="1"/>
  <c r="W5" i="1"/>
  <c r="T5" i="1"/>
  <c r="W713" i="1"/>
  <c r="T713" i="1"/>
  <c r="W1600" i="1"/>
  <c r="T1600" i="1"/>
  <c r="W1524" i="1"/>
  <c r="T1524" i="1"/>
  <c r="W1458" i="1"/>
  <c r="T1458" i="1"/>
  <c r="W1391" i="1"/>
  <c r="T1391" i="1"/>
  <c r="W1253" i="1"/>
  <c r="T1253" i="1"/>
  <c r="W1088" i="1"/>
  <c r="T1088" i="1"/>
  <c r="W914" i="1"/>
  <c r="T914" i="1"/>
  <c r="W784" i="1"/>
  <c r="T784" i="1"/>
  <c r="W650" i="1"/>
  <c r="T650" i="1"/>
  <c r="W383" i="1"/>
  <c r="T383" i="1"/>
  <c r="W174" i="1"/>
  <c r="T174" i="1"/>
  <c r="W110" i="1"/>
  <c r="T110" i="1"/>
  <c r="W46" i="1"/>
  <c r="T46" i="1"/>
  <c r="W1288" i="1"/>
  <c r="T1288" i="1"/>
  <c r="W1124" i="1"/>
  <c r="T1124" i="1"/>
  <c r="W921" i="1"/>
  <c r="T921" i="1"/>
  <c r="W857" i="1"/>
  <c r="T857" i="1"/>
  <c r="W791" i="1"/>
  <c r="T791" i="1"/>
  <c r="W727" i="1"/>
  <c r="T727" i="1"/>
  <c r="W641" i="1"/>
  <c r="T641" i="1"/>
  <c r="W573" i="1"/>
  <c r="T573" i="1"/>
  <c r="W467" i="1"/>
  <c r="T467" i="1"/>
  <c r="W304" i="1"/>
  <c r="T304" i="1"/>
  <c r="W232" i="1"/>
  <c r="T232" i="1"/>
  <c r="W88" i="1"/>
  <c r="T88" i="1"/>
  <c r="W24" i="1"/>
  <c r="T24" i="1"/>
  <c r="W1226" i="1"/>
  <c r="T1226" i="1"/>
  <c r="W1094" i="1"/>
  <c r="T1094" i="1"/>
  <c r="W912" i="1"/>
  <c r="T912" i="1"/>
  <c r="W782" i="1"/>
  <c r="T782" i="1"/>
  <c r="W616" i="1"/>
  <c r="T616" i="1"/>
  <c r="W482" i="1"/>
  <c r="T482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36" i="1"/>
  <c r="T1636" i="1"/>
  <c r="W2161" i="1"/>
  <c r="T2161" i="1"/>
  <c r="W2120" i="1"/>
  <c r="T2120" i="1"/>
  <c r="W2082" i="1"/>
  <c r="T2082" i="1"/>
  <c r="W2037" i="1"/>
  <c r="T2037" i="1"/>
  <c r="W2004" i="1"/>
  <c r="T2004" i="1"/>
  <c r="W1969" i="1"/>
  <c r="T1969" i="1"/>
  <c r="W1934" i="1"/>
  <c r="T1934" i="1"/>
  <c r="W1890" i="1"/>
  <c r="T1890" i="1"/>
  <c r="W1855" i="1"/>
  <c r="T1855" i="1"/>
  <c r="W1822" i="1"/>
  <c r="T1822" i="1"/>
  <c r="W1784" i="1"/>
  <c r="T1784" i="1"/>
  <c r="W1752" i="1"/>
  <c r="T1752" i="1"/>
  <c r="W1699" i="1"/>
  <c r="T1699" i="1"/>
  <c r="W1667" i="1"/>
  <c r="T1667" i="1"/>
  <c r="W1628" i="1"/>
  <c r="T1628" i="1"/>
  <c r="W1589" i="1"/>
  <c r="T1589" i="1"/>
  <c r="W1529" i="1"/>
  <c r="T1529" i="1"/>
  <c r="W1496" i="1"/>
  <c r="T1496" i="1"/>
  <c r="W1464" i="1"/>
  <c r="T1464" i="1"/>
  <c r="W1428" i="1"/>
  <c r="T1428" i="1"/>
  <c r="W1396" i="1"/>
  <c r="T1396" i="1"/>
  <c r="W1342" i="1"/>
  <c r="T1342" i="1"/>
  <c r="W1294" i="1"/>
  <c r="T1294" i="1"/>
  <c r="W1262" i="1"/>
  <c r="T1262" i="1"/>
  <c r="W1229" i="1"/>
  <c r="T1229" i="1"/>
  <c r="W1189" i="1"/>
  <c r="T1189" i="1"/>
  <c r="W1156" i="1"/>
  <c r="T1156" i="1"/>
  <c r="W1122" i="1"/>
  <c r="T1122" i="1"/>
  <c r="W1089" i="1"/>
  <c r="T1089" i="1"/>
  <c r="W1054" i="1"/>
  <c r="T1054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18" i="1"/>
  <c r="T1218" i="1"/>
  <c r="W958" i="1"/>
  <c r="T958" i="1"/>
  <c r="W624" i="1"/>
  <c r="T624" i="1"/>
  <c r="W361" i="1"/>
  <c r="T361" i="1"/>
  <c r="W173" i="1"/>
  <c r="T173" i="1"/>
  <c r="W141" i="1"/>
  <c r="T141" i="1"/>
  <c r="W2217" i="1"/>
  <c r="T2217" i="1"/>
  <c r="W1764" i="1"/>
  <c r="T1764" i="1"/>
  <c r="W1693" i="1"/>
  <c r="T1693" i="1"/>
  <c r="W1626" i="1"/>
  <c r="T1626" i="1"/>
  <c r="W1551" i="1"/>
  <c r="T1551" i="1"/>
  <c r="W1490" i="1"/>
  <c r="T1490" i="1"/>
  <c r="W1418" i="1"/>
  <c r="T1418" i="1"/>
  <c r="W1036" i="1"/>
  <c r="T1036" i="1"/>
  <c r="W1002" i="1"/>
  <c r="T1002" i="1"/>
  <c r="W961" i="1"/>
  <c r="T961" i="1"/>
  <c r="W926" i="1"/>
  <c r="T926" i="1"/>
  <c r="W891" i="1"/>
  <c r="T891" i="1"/>
  <c r="W859" i="1"/>
  <c r="T859" i="1"/>
  <c r="W825" i="1"/>
  <c r="T825" i="1"/>
  <c r="W793" i="1"/>
  <c r="T793" i="1"/>
  <c r="W117" i="1"/>
  <c r="T117" i="1"/>
  <c r="W85" i="1"/>
  <c r="T85" i="1"/>
  <c r="W53" i="1"/>
  <c r="T53" i="1"/>
  <c r="W21" i="1"/>
  <c r="T21" i="1"/>
  <c r="W761" i="1"/>
  <c r="T761" i="1"/>
  <c r="W729" i="1"/>
  <c r="T729" i="1"/>
  <c r="W697" i="1"/>
  <c r="T697" i="1"/>
  <c r="W651" i="1"/>
  <c r="T651" i="1"/>
  <c r="W619" i="1"/>
  <c r="T619" i="1"/>
  <c r="W578" i="1"/>
  <c r="T578" i="1"/>
  <c r="W534" i="1"/>
  <c r="T534" i="1"/>
  <c r="W469" i="1"/>
  <c r="T469" i="1"/>
  <c r="W435" i="1"/>
  <c r="T435" i="1"/>
  <c r="W806" i="1"/>
  <c r="T806" i="1"/>
  <c r="W1713" i="1"/>
  <c r="T1713" i="1"/>
  <c r="W1641" i="1"/>
  <c r="T1641" i="1"/>
  <c r="W1501" i="1"/>
  <c r="T1501" i="1"/>
  <c r="W1382" i="1"/>
  <c r="T1382" i="1"/>
  <c r="W2206" i="1"/>
  <c r="T2206" i="1"/>
  <c r="W2005" i="1"/>
  <c r="T2005" i="1"/>
  <c r="W1865" i="1"/>
  <c r="T1865" i="1"/>
  <c r="W1716" i="1"/>
  <c r="T1716" i="1"/>
  <c r="W1647" i="1"/>
  <c r="T1647" i="1"/>
  <c r="W1570" i="1"/>
  <c r="T1570" i="1"/>
  <c r="W1506" i="1"/>
  <c r="T1506" i="1"/>
  <c r="W1437" i="1"/>
  <c r="T1437" i="1"/>
  <c r="W1373" i="1"/>
  <c r="T1373" i="1"/>
  <c r="W748" i="1"/>
  <c r="T748" i="1"/>
  <c r="W1778" i="1"/>
  <c r="T1778" i="1"/>
  <c r="W1535" i="1"/>
  <c r="T1535" i="1"/>
  <c r="W1897" i="1"/>
  <c r="T1897" i="1"/>
  <c r="W1249" i="1"/>
  <c r="T1249" i="1"/>
  <c r="W1472" i="1"/>
  <c r="T1472" i="1"/>
  <c r="W1739" i="1"/>
  <c r="T1739" i="1"/>
  <c r="W1147" i="1"/>
  <c r="T1147" i="1"/>
  <c r="W858" i="1"/>
  <c r="T858" i="1"/>
  <c r="W594" i="1"/>
  <c r="T594" i="1"/>
  <c r="W237" i="1"/>
  <c r="T237" i="1"/>
  <c r="W233" i="1"/>
  <c r="T233" i="1"/>
  <c r="W2073" i="1"/>
  <c r="T2073" i="1"/>
  <c r="W1881" i="1"/>
  <c r="T1881" i="1"/>
  <c r="W1813" i="1"/>
  <c r="T1813" i="1"/>
  <c r="W1257" i="1"/>
  <c r="T1257" i="1"/>
  <c r="W1175" i="1"/>
  <c r="T1175" i="1"/>
  <c r="W1108" i="1"/>
  <c r="T1108" i="1"/>
  <c r="W1057" i="1"/>
  <c r="T1057" i="1"/>
  <c r="W1005" i="1"/>
  <c r="T1005" i="1"/>
  <c r="W902" i="1"/>
  <c r="T902" i="1"/>
  <c r="W854" i="1"/>
  <c r="T854" i="1"/>
  <c r="W788" i="1"/>
  <c r="T788" i="1"/>
  <c r="W724" i="1"/>
  <c r="T724" i="1"/>
  <c r="W657" i="1"/>
  <c r="T657" i="1"/>
  <c r="W590" i="1"/>
  <c r="T590" i="1"/>
  <c r="W460" i="1"/>
  <c r="T460" i="1"/>
  <c r="W2216" i="1"/>
  <c r="T2216" i="1"/>
  <c r="W2113" i="1"/>
  <c r="T2113" i="1"/>
  <c r="W2081" i="1"/>
  <c r="T2081" i="1"/>
  <c r="W1925" i="1"/>
  <c r="T1925" i="1"/>
  <c r="W1871" i="1"/>
  <c r="T1871" i="1"/>
  <c r="W1838" i="1"/>
  <c r="T1838" i="1"/>
  <c r="W1805" i="1"/>
  <c r="T1805" i="1"/>
  <c r="W1329" i="1"/>
  <c r="T1329" i="1"/>
  <c r="W1265" i="1"/>
  <c r="T1265" i="1"/>
  <c r="W1216" i="1"/>
  <c r="T1216" i="1"/>
  <c r="W1167" i="1"/>
  <c r="T1167" i="1"/>
  <c r="W1134" i="1"/>
  <c r="T1134" i="1"/>
  <c r="W1100" i="1"/>
  <c r="T1100" i="1"/>
  <c r="W1049" i="1"/>
  <c r="T1049" i="1"/>
  <c r="W997" i="1"/>
  <c r="T997" i="1"/>
  <c r="W894" i="1"/>
  <c r="T894" i="1"/>
  <c r="W862" i="1"/>
  <c r="T862" i="1"/>
  <c r="W828" i="1"/>
  <c r="T828" i="1"/>
  <c r="W796" i="1"/>
  <c r="T796" i="1"/>
  <c r="W764" i="1"/>
  <c r="T764" i="1"/>
  <c r="W668" i="1"/>
  <c r="T668" i="1"/>
  <c r="W614" i="1"/>
  <c r="T614" i="1"/>
  <c r="W581" i="1"/>
  <c r="T581" i="1"/>
  <c r="W512" i="1"/>
  <c r="T512" i="1"/>
  <c r="W464" i="1"/>
  <c r="T464" i="1"/>
  <c r="W325" i="1"/>
  <c r="T325" i="1"/>
  <c r="W293" i="1"/>
  <c r="T293" i="1"/>
  <c r="W261" i="1"/>
  <c r="T261" i="1"/>
  <c r="W229" i="1"/>
  <c r="T229" i="1"/>
  <c r="W197" i="1"/>
  <c r="T197" i="1"/>
  <c r="W2173" i="1"/>
  <c r="T2173" i="1"/>
  <c r="W2157" i="1"/>
  <c r="T2157" i="1"/>
  <c r="W2132" i="1"/>
  <c r="T2132" i="1"/>
  <c r="W2110" i="1"/>
  <c r="T2110" i="1"/>
  <c r="W2094" i="1"/>
  <c r="T2094" i="1"/>
  <c r="W2078" i="1"/>
  <c r="T2078" i="1"/>
  <c r="W2062" i="1"/>
  <c r="T2062" i="1"/>
  <c r="W2041" i="1"/>
  <c r="T2041" i="1"/>
  <c r="W2025" i="1"/>
  <c r="T2025" i="1"/>
  <c r="W2000" i="1"/>
  <c r="T2000" i="1"/>
  <c r="W1973" i="1"/>
  <c r="T1973" i="1"/>
  <c r="W1946" i="1"/>
  <c r="T1946" i="1"/>
  <c r="W1930" i="1"/>
  <c r="T1930" i="1"/>
  <c r="W1912" i="1"/>
  <c r="T1912" i="1"/>
  <c r="W1886" i="1"/>
  <c r="T1886" i="1"/>
  <c r="W1868" i="1"/>
  <c r="T1868" i="1"/>
  <c r="W1851" i="1"/>
  <c r="T1851" i="1"/>
  <c r="W1835" i="1"/>
  <c r="T1835" i="1"/>
  <c r="W1818" i="1"/>
  <c r="T1818" i="1"/>
  <c r="W1794" i="1"/>
  <c r="T1794" i="1"/>
  <c r="W1728" i="1"/>
  <c r="T1728" i="1"/>
  <c r="W1695" i="1"/>
  <c r="T1695" i="1"/>
  <c r="W1606" i="1"/>
  <c r="T1606" i="1"/>
  <c r="W1553" i="1"/>
  <c r="T1553" i="1"/>
  <c r="W1488" i="1"/>
  <c r="T1488" i="1"/>
  <c r="W1420" i="1"/>
  <c r="T1420" i="1"/>
  <c r="W2202" i="1"/>
  <c r="T2202" i="1"/>
  <c r="W2186" i="1"/>
  <c r="T2186" i="1"/>
  <c r="W2170" i="1"/>
  <c r="T2170" i="1"/>
  <c r="W2034" i="1"/>
  <c r="T2034" i="1"/>
  <c r="W2009" i="1"/>
  <c r="T2009" i="1"/>
  <c r="W1992" i="1"/>
  <c r="T1992" i="1"/>
  <c r="W1975" i="1"/>
  <c r="T1975" i="1"/>
  <c r="W1956" i="1"/>
  <c r="T1956" i="1"/>
  <c r="W1939" i="1"/>
  <c r="T1939" i="1"/>
  <c r="W1895" i="1"/>
  <c r="T1895" i="1"/>
  <c r="W1879" i="1"/>
  <c r="T1879" i="1"/>
  <c r="W1860" i="1"/>
  <c r="T1860" i="1"/>
  <c r="W1844" i="1"/>
  <c r="T1844" i="1"/>
  <c r="W1819" i="1"/>
  <c r="T1819" i="1"/>
  <c r="W1790" i="1"/>
  <c r="T1790" i="1"/>
  <c r="W1779" i="1"/>
  <c r="T1779" i="1"/>
  <c r="W1769" i="1"/>
  <c r="T1769" i="1"/>
  <c r="W1757" i="1"/>
  <c r="T1757" i="1"/>
  <c r="W1737" i="1"/>
  <c r="T1737" i="1"/>
  <c r="W1712" i="1"/>
  <c r="T1712" i="1"/>
  <c r="W1692" i="1"/>
  <c r="T1692" i="1"/>
  <c r="W1676" i="1"/>
  <c r="T1676" i="1"/>
  <c r="W1660" i="1"/>
  <c r="T1660" i="1"/>
  <c r="W1642" i="1"/>
  <c r="T1642" i="1"/>
  <c r="W1621" i="1"/>
  <c r="T1621" i="1"/>
  <c r="W1602" i="1"/>
  <c r="T1602" i="1"/>
  <c r="W1582" i="1"/>
  <c r="T1582" i="1"/>
  <c r="W1566" i="1"/>
  <c r="T1566" i="1"/>
  <c r="W1550" i="1"/>
  <c r="T1550" i="1"/>
  <c r="W1528" i="1"/>
  <c r="T1528" i="1"/>
  <c r="W1512" i="1"/>
  <c r="T1512" i="1"/>
  <c r="W1495" i="1"/>
  <c r="T1495" i="1"/>
  <c r="W1469" i="1"/>
  <c r="T1469" i="1"/>
  <c r="W1449" i="1"/>
  <c r="T1449" i="1"/>
  <c r="W1427" i="1"/>
  <c r="T1427" i="1"/>
  <c r="W1411" i="1"/>
  <c r="T1411" i="1"/>
  <c r="W1395" i="1"/>
  <c r="T1395" i="1"/>
  <c r="W1379" i="1"/>
  <c r="T1379" i="1"/>
  <c r="W1341" i="1"/>
  <c r="T1341" i="1"/>
  <c r="W1309" i="1"/>
  <c r="T1309" i="1"/>
  <c r="W1245" i="1"/>
  <c r="T1245" i="1"/>
  <c r="W1119" i="1"/>
  <c r="T1119" i="1"/>
  <c r="W1041" i="1"/>
  <c r="T1041" i="1"/>
  <c r="W1025" i="1"/>
  <c r="T1025" i="1"/>
  <c r="W999" i="1"/>
  <c r="T999" i="1"/>
  <c r="W966" i="1"/>
  <c r="T966" i="1"/>
  <c r="W923" i="1"/>
  <c r="T923" i="1"/>
  <c r="W872" i="1"/>
  <c r="T872" i="1"/>
  <c r="W838" i="1"/>
  <c r="T838" i="1"/>
  <c r="W798" i="1"/>
  <c r="T798" i="1"/>
  <c r="W766" i="1"/>
  <c r="T766" i="1"/>
  <c r="W742" i="1"/>
  <c r="T742" i="1"/>
  <c r="W728" i="1"/>
  <c r="T728" i="1"/>
  <c r="W696" i="1"/>
  <c r="T696" i="1"/>
  <c r="W663" i="1"/>
  <c r="T663" i="1"/>
  <c r="W632" i="1"/>
  <c r="T632" i="1"/>
  <c r="W600" i="1"/>
  <c r="T600" i="1"/>
  <c r="W565" i="1"/>
  <c r="T565" i="1"/>
  <c r="W478" i="1"/>
  <c r="T478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208" i="1"/>
  <c r="T2208" i="1"/>
  <c r="W2176" i="1"/>
  <c r="T2176" i="1"/>
  <c r="W2028" i="1"/>
  <c r="T2028" i="1"/>
  <c r="W1994" i="1"/>
  <c r="T1994" i="1"/>
  <c r="W1958" i="1"/>
  <c r="T1958" i="1"/>
  <c r="W653" i="1"/>
  <c r="T653" i="1"/>
  <c r="W1028" i="1"/>
  <c r="T1028" i="1"/>
  <c r="W2223" i="1"/>
  <c r="T2223" i="1"/>
  <c r="W2215" i="1"/>
  <c r="T2215" i="1"/>
  <c r="W2207" i="1"/>
  <c r="T2207" i="1"/>
  <c r="W2191" i="1"/>
  <c r="T2191" i="1"/>
  <c r="W2183" i="1"/>
  <c r="T2183" i="1"/>
  <c r="W2175" i="1"/>
  <c r="T2175" i="1"/>
  <c r="W2167" i="1"/>
  <c r="T2167" i="1"/>
  <c r="W2159" i="1"/>
  <c r="T2159" i="1"/>
  <c r="W2150" i="1"/>
  <c r="T2150" i="1"/>
  <c r="W2134" i="1"/>
  <c r="T2134" i="1"/>
  <c r="W2126" i="1"/>
  <c r="T2126" i="1"/>
  <c r="W2112" i="1"/>
  <c r="T2112" i="1"/>
  <c r="W2104" i="1"/>
  <c r="T2104" i="1"/>
  <c r="W2096" i="1"/>
  <c r="T2096" i="1"/>
  <c r="W2088" i="1"/>
  <c r="T2088" i="1"/>
  <c r="W2080" i="1"/>
  <c r="T2080" i="1"/>
  <c r="W2072" i="1"/>
  <c r="T2072" i="1"/>
  <c r="W2060" i="1"/>
  <c r="T2060" i="1"/>
  <c r="W2052" i="1"/>
  <c r="T2052" i="1"/>
  <c r="W2039" i="1"/>
  <c r="T2039" i="1"/>
  <c r="W2031" i="1"/>
  <c r="T2031" i="1"/>
  <c r="W2023" i="1"/>
  <c r="T2023" i="1"/>
  <c r="W2014" i="1"/>
  <c r="T2014" i="1"/>
  <c r="W2006" i="1"/>
  <c r="T2006" i="1"/>
  <c r="W1997" i="1"/>
  <c r="T1997" i="1"/>
  <c r="W1985" i="1"/>
  <c r="T1985" i="1"/>
  <c r="W1976" i="1"/>
  <c r="T1976" i="1"/>
  <c r="W1967" i="1"/>
  <c r="T1967" i="1"/>
  <c r="W1953" i="1"/>
  <c r="T1953" i="1"/>
  <c r="W1944" i="1"/>
  <c r="T1944" i="1"/>
  <c r="W1932" i="1"/>
  <c r="T1932" i="1"/>
  <c r="W1924" i="1"/>
  <c r="T1924" i="1"/>
  <c r="W1914" i="1"/>
  <c r="T1914" i="1"/>
  <c r="W1906" i="1"/>
  <c r="T1906" i="1"/>
  <c r="W1896" i="1"/>
  <c r="T1896" i="1"/>
  <c r="W1888" i="1"/>
  <c r="T1888" i="1"/>
  <c r="W1880" i="1"/>
  <c r="T1880" i="1"/>
  <c r="W1870" i="1"/>
  <c r="T1870" i="1"/>
  <c r="W1862" i="1"/>
  <c r="T1862" i="1"/>
  <c r="W1853" i="1"/>
  <c r="T1853" i="1"/>
  <c r="W1845" i="1"/>
  <c r="T1845" i="1"/>
  <c r="W1837" i="1"/>
  <c r="T1837" i="1"/>
  <c r="W1828" i="1"/>
  <c r="T1828" i="1"/>
  <c r="W1820" i="1"/>
  <c r="T1820" i="1"/>
  <c r="W1812" i="1"/>
  <c r="T1812" i="1"/>
  <c r="W1804" i="1"/>
  <c r="T1804" i="1"/>
  <c r="W1770" i="1"/>
  <c r="T1770" i="1"/>
  <c r="W1738" i="1"/>
  <c r="T1738" i="1"/>
  <c r="W1661" i="1"/>
  <c r="T1661" i="1"/>
  <c r="W1603" i="1"/>
  <c r="T1603" i="1"/>
  <c r="W1519" i="1"/>
  <c r="T1519" i="1"/>
  <c r="W1470" i="1"/>
  <c r="T1470" i="1"/>
  <c r="W1402" i="1"/>
  <c r="T1402" i="1"/>
  <c r="W386" i="1"/>
  <c r="T386" i="1"/>
  <c r="W378" i="1"/>
  <c r="T378" i="1"/>
  <c r="W368" i="1"/>
  <c r="T368" i="1"/>
  <c r="W1356" i="1"/>
  <c r="T1356" i="1"/>
  <c r="W1308" i="1"/>
  <c r="T1308" i="1"/>
  <c r="W1276" i="1"/>
  <c r="T1276" i="1"/>
  <c r="W1227" i="1"/>
  <c r="T1227" i="1"/>
  <c r="W1195" i="1"/>
  <c r="T1195" i="1"/>
  <c r="W1146" i="1"/>
  <c r="T1146" i="1"/>
  <c r="W1112" i="1"/>
  <c r="T1112" i="1"/>
  <c r="W1076" i="1"/>
  <c r="T1076" i="1"/>
  <c r="W1038" i="1"/>
  <c r="T1038" i="1"/>
  <c r="W1020" i="1"/>
  <c r="T1020" i="1"/>
  <c r="W1004" i="1"/>
  <c r="T1004" i="1"/>
  <c r="W988" i="1"/>
  <c r="T988" i="1"/>
  <c r="W965" i="1"/>
  <c r="T965" i="1"/>
  <c r="W945" i="1"/>
  <c r="T945" i="1"/>
  <c r="W917" i="1"/>
  <c r="T917" i="1"/>
  <c r="W901" i="1"/>
  <c r="T901" i="1"/>
  <c r="W885" i="1"/>
  <c r="T885" i="1"/>
  <c r="W869" i="1"/>
  <c r="T869" i="1"/>
  <c r="W852" i="1"/>
  <c r="T852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3" i="1"/>
  <c r="T733" i="1"/>
  <c r="W717" i="1"/>
  <c r="T717" i="1"/>
  <c r="W701" i="1"/>
  <c r="T701" i="1"/>
  <c r="W675" i="1"/>
  <c r="T675" i="1"/>
  <c r="W656" i="1"/>
  <c r="T656" i="1"/>
  <c r="W637" i="1"/>
  <c r="T637" i="1"/>
  <c r="W621" i="1"/>
  <c r="T621" i="1"/>
  <c r="W605" i="1"/>
  <c r="T605" i="1"/>
  <c r="W582" i="1"/>
  <c r="T582" i="1"/>
  <c r="W564" i="1"/>
  <c r="T564" i="1"/>
  <c r="W547" i="1"/>
  <c r="T547" i="1"/>
  <c r="W519" i="1"/>
  <c r="T519" i="1"/>
  <c r="W503" i="1"/>
  <c r="T503" i="1"/>
  <c r="W465" i="1"/>
  <c r="T465" i="1"/>
  <c r="W449" i="1"/>
  <c r="T449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54" i="1"/>
  <c r="T1354" i="1"/>
  <c r="W1338" i="1"/>
  <c r="T1338" i="1"/>
  <c r="W1322" i="1"/>
  <c r="T1322" i="1"/>
  <c r="W1296" i="1"/>
  <c r="T1296" i="1"/>
  <c r="W1264" i="1"/>
  <c r="T1264" i="1"/>
  <c r="W1248" i="1"/>
  <c r="T1248" i="1"/>
  <c r="W1231" i="1"/>
  <c r="T1231" i="1"/>
  <c r="W1215" i="1"/>
  <c r="T1215" i="1"/>
  <c r="W1177" i="1"/>
  <c r="T1177" i="1"/>
  <c r="W1160" i="1"/>
  <c r="T1160" i="1"/>
  <c r="W1144" i="1"/>
  <c r="T1144" i="1"/>
  <c r="W1126" i="1"/>
  <c r="T1126" i="1"/>
  <c r="W1109" i="1"/>
  <c r="T1109" i="1"/>
  <c r="W1081" i="1"/>
  <c r="T1081" i="1"/>
  <c r="W1064" i="1"/>
  <c r="T1064" i="1"/>
  <c r="W1034" i="1"/>
  <c r="T1034" i="1"/>
  <c r="W967" i="1"/>
  <c r="T967" i="1"/>
  <c r="W932" i="1"/>
  <c r="T932" i="1"/>
  <c r="W897" i="1"/>
  <c r="T897" i="1"/>
  <c r="W865" i="1"/>
  <c r="T865" i="1"/>
  <c r="W831" i="1"/>
  <c r="T831" i="1"/>
  <c r="W799" i="1"/>
  <c r="T799" i="1"/>
  <c r="W767" i="1"/>
  <c r="T767" i="1"/>
  <c r="W735" i="1"/>
  <c r="T735" i="1"/>
  <c r="W703" i="1"/>
  <c r="T703" i="1"/>
  <c r="W649" i="1"/>
  <c r="T649" i="1"/>
  <c r="W617" i="1"/>
  <c r="T617" i="1"/>
  <c r="W566" i="1"/>
  <c r="T566" i="1"/>
  <c r="W515" i="1"/>
  <c r="T515" i="1"/>
  <c r="W443" i="1"/>
  <c r="T443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127" i="1"/>
  <c r="T2127" i="1"/>
  <c r="W2057" i="1"/>
  <c r="T2057" i="1"/>
  <c r="W1863" i="1"/>
  <c r="T1863" i="1"/>
  <c r="W1337" i="1"/>
  <c r="T1337" i="1"/>
  <c r="W1241" i="1"/>
  <c r="T1241" i="1"/>
  <c r="W1159" i="1"/>
  <c r="T1159" i="1"/>
  <c r="W1039" i="1"/>
  <c r="T1039" i="1"/>
  <c r="W955" i="1"/>
  <c r="T955" i="1"/>
  <c r="W836" i="1"/>
  <c r="T836" i="1"/>
  <c r="W772" i="1"/>
  <c r="T772" i="1"/>
  <c r="W676" i="1"/>
  <c r="T676" i="1"/>
  <c r="W606" i="1"/>
  <c r="T606" i="1"/>
  <c r="W524" i="1"/>
  <c r="T524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229" i="1"/>
  <c r="T2229" i="1"/>
  <c r="W2213" i="1"/>
  <c r="T2213" i="1"/>
  <c r="W1780" i="1"/>
  <c r="T1780" i="1"/>
  <c r="W1711" i="1"/>
  <c r="T1711" i="1"/>
  <c r="W1620" i="1"/>
  <c r="T1620" i="1"/>
  <c r="W1549" i="1"/>
  <c r="T1549" i="1"/>
  <c r="W1484" i="1"/>
  <c r="T1484" i="1"/>
  <c r="W1416" i="1"/>
  <c r="T1416" i="1"/>
  <c r="W2182" i="1"/>
  <c r="T2182" i="1"/>
  <c r="W2030" i="1"/>
  <c r="T2030" i="1"/>
  <c r="W1996" i="1"/>
  <c r="T1996" i="1"/>
  <c r="W1943" i="1"/>
  <c r="T1943" i="1"/>
  <c r="W1899" i="1"/>
  <c r="T1899" i="1"/>
  <c r="W1875" i="1"/>
  <c r="T1875" i="1"/>
  <c r="W1840" i="1"/>
  <c r="T1840" i="1"/>
  <c r="W1807" i="1"/>
  <c r="T1807" i="1"/>
  <c r="W1777" i="1"/>
  <c r="T1777" i="1"/>
  <c r="W1761" i="1"/>
  <c r="T1761" i="1"/>
  <c r="W1729" i="1"/>
  <c r="T1729" i="1"/>
  <c r="W1706" i="1"/>
  <c r="T1706" i="1"/>
  <c r="W1694" i="1"/>
  <c r="T1694" i="1"/>
  <c r="W1684" i="1"/>
  <c r="T1684" i="1"/>
  <c r="W1672" i="1"/>
  <c r="T1672" i="1"/>
  <c r="W1662" i="1"/>
  <c r="T1662" i="1"/>
  <c r="W1651" i="1"/>
  <c r="T1651" i="1"/>
  <c r="W1635" i="1"/>
  <c r="T1635" i="1"/>
  <c r="W1623" i="1"/>
  <c r="T1623" i="1"/>
  <c r="W1611" i="1"/>
  <c r="T1611" i="1"/>
  <c r="W1597" i="1"/>
  <c r="T1597" i="1"/>
  <c r="W1584" i="1"/>
  <c r="T1584" i="1"/>
  <c r="W1574" i="1"/>
  <c r="T1574" i="1"/>
  <c r="W1552" i="1"/>
  <c r="T1552" i="1"/>
  <c r="W1536" i="1"/>
  <c r="T1536" i="1"/>
  <c r="W1526" i="1"/>
  <c r="T1526" i="1"/>
  <c r="W1514" i="1"/>
  <c r="T1514" i="1"/>
  <c r="W1504" i="1"/>
  <c r="T1504" i="1"/>
  <c r="W1493" i="1"/>
  <c r="T1493" i="1"/>
  <c r="W1481" i="1"/>
  <c r="T1481" i="1"/>
  <c r="W1471" i="1"/>
  <c r="T1471" i="1"/>
  <c r="W1460" i="1"/>
  <c r="T1460" i="1"/>
  <c r="W1445" i="1"/>
  <c r="T1445" i="1"/>
  <c r="W1435" i="1"/>
  <c r="T1435" i="1"/>
  <c r="W1425" i="1"/>
  <c r="T1425" i="1"/>
  <c r="W1413" i="1"/>
  <c r="T1413" i="1"/>
  <c r="W1403" i="1"/>
  <c r="T1403" i="1"/>
  <c r="W1387" i="1"/>
  <c r="T1387" i="1"/>
  <c r="W1377" i="1"/>
  <c r="T1377" i="1"/>
  <c r="W1357" i="1"/>
  <c r="T1357" i="1"/>
  <c r="W1307" i="1"/>
  <c r="T1307" i="1"/>
  <c r="W1275" i="1"/>
  <c r="T1275" i="1"/>
  <c r="W1261" i="1"/>
  <c r="T1261" i="1"/>
  <c r="W1234" i="1"/>
  <c r="T1234" i="1"/>
  <c r="W1196" i="1"/>
  <c r="T1196" i="1"/>
  <c r="W1163" i="1"/>
  <c r="T1163" i="1"/>
  <c r="W1136" i="1"/>
  <c r="T1136" i="1"/>
  <c r="W1111" i="1"/>
  <c r="T1111" i="1"/>
  <c r="W1096" i="1"/>
  <c r="T1096" i="1"/>
  <c r="W1044" i="1"/>
  <c r="T1044" i="1"/>
  <c r="W941" i="1"/>
  <c r="T941" i="1"/>
  <c r="W906" i="1"/>
  <c r="T906" i="1"/>
  <c r="W856" i="1"/>
  <c r="T856" i="1"/>
  <c r="W808" i="1"/>
  <c r="T808" i="1"/>
  <c r="W776" i="1"/>
  <c r="T776" i="1"/>
  <c r="W726" i="1"/>
  <c r="T726" i="1"/>
  <c r="W659" i="1"/>
  <c r="T659" i="1"/>
  <c r="W610" i="1"/>
  <c r="T610" i="1"/>
  <c r="W575" i="1"/>
  <c r="T575" i="1"/>
  <c r="W520" i="1"/>
  <c r="T520" i="1"/>
  <c r="W468" i="1"/>
  <c r="T468" i="1"/>
  <c r="W456" i="1"/>
  <c r="T456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200" i="1"/>
  <c r="T2200" i="1"/>
  <c r="W2168" i="1"/>
  <c r="T2168" i="1"/>
  <c r="W2019" i="1"/>
  <c r="T2019" i="1"/>
  <c r="W1986" i="1"/>
  <c r="T1986" i="1"/>
  <c r="W1950" i="1"/>
  <c r="T1950" i="1"/>
  <c r="W1685" i="1"/>
  <c r="T1685" i="1"/>
  <c r="W1652" i="1"/>
  <c r="T1652" i="1"/>
  <c r="W1612" i="1"/>
  <c r="T1612" i="1"/>
  <c r="W1575" i="1"/>
  <c r="T1575" i="1"/>
  <c r="W1527" i="1"/>
  <c r="T1527" i="1"/>
  <c r="W1494" i="1"/>
  <c r="T1494" i="1"/>
  <c r="W1461" i="1"/>
  <c r="T1461" i="1"/>
  <c r="W1426" i="1"/>
  <c r="T1426" i="1"/>
  <c r="W1394" i="1"/>
  <c r="T1394" i="1"/>
  <c r="W360" i="1"/>
  <c r="T360" i="1"/>
  <c r="W352" i="1"/>
  <c r="T352" i="1"/>
  <c r="W336" i="1"/>
  <c r="T336" i="1"/>
  <c r="W1365" i="1"/>
  <c r="T1365" i="1"/>
  <c r="W1316" i="1"/>
  <c r="T1316" i="1"/>
  <c r="W1268" i="1"/>
  <c r="T1268" i="1"/>
  <c r="W1235" i="1"/>
  <c r="T1235" i="1"/>
  <c r="W1170" i="1"/>
  <c r="T1170" i="1"/>
  <c r="W1137" i="1"/>
  <c r="T1137" i="1"/>
  <c r="W1103" i="1"/>
  <c r="T1103" i="1"/>
  <c r="W1068" i="1"/>
  <c r="T1068" i="1"/>
  <c r="W1040" i="1"/>
  <c r="T1040" i="1"/>
  <c r="W1022" i="1"/>
  <c r="T1022" i="1"/>
  <c r="W1006" i="1"/>
  <c r="T1006" i="1"/>
  <c r="W974" i="1"/>
  <c r="T974" i="1"/>
  <c r="W956" i="1"/>
  <c r="T956" i="1"/>
  <c r="W938" i="1"/>
  <c r="T938" i="1"/>
  <c r="W909" i="1"/>
  <c r="T909" i="1"/>
  <c r="W893" i="1"/>
  <c r="T893" i="1"/>
  <c r="W877" i="1"/>
  <c r="T877" i="1"/>
  <c r="W861" i="1"/>
  <c r="T861" i="1"/>
  <c r="W843" i="1"/>
  <c r="T843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5" i="1"/>
  <c r="T645" i="1"/>
  <c r="W629" i="1"/>
  <c r="T629" i="1"/>
  <c r="W613" i="1"/>
  <c r="T613" i="1"/>
  <c r="W597" i="1"/>
  <c r="T597" i="1"/>
  <c r="W580" i="1"/>
  <c r="T580" i="1"/>
  <c r="W562" i="1"/>
  <c r="T562" i="1"/>
  <c r="W544" i="1"/>
  <c r="T544" i="1"/>
  <c r="W521" i="1"/>
  <c r="T521" i="1"/>
  <c r="W495" i="1"/>
  <c r="T495" i="1"/>
  <c r="W457" i="1"/>
  <c r="T457" i="1"/>
  <c r="W439" i="1"/>
  <c r="T439" i="1"/>
  <c r="W2228" i="1"/>
  <c r="T2228" i="1"/>
  <c r="W2212" i="1"/>
  <c r="T2212" i="1"/>
  <c r="W2188" i="1"/>
  <c r="T2188" i="1"/>
  <c r="W2172" i="1"/>
  <c r="T2172" i="1"/>
  <c r="W2156" i="1"/>
  <c r="T2156" i="1"/>
  <c r="W2131" i="1"/>
  <c r="T2131" i="1"/>
  <c r="W2109" i="1"/>
  <c r="T2109" i="1"/>
  <c r="W2093" i="1"/>
  <c r="T2093" i="1"/>
  <c r="W2077" i="1"/>
  <c r="T2077" i="1"/>
  <c r="W2061" i="1"/>
  <c r="T2061" i="1"/>
  <c r="W2040" i="1"/>
  <c r="T2040" i="1"/>
  <c r="W2024" i="1"/>
  <c r="T2024" i="1"/>
  <c r="W1998" i="1"/>
  <c r="T1998" i="1"/>
  <c r="W1981" i="1"/>
  <c r="T1981" i="1"/>
  <c r="W1954" i="1"/>
  <c r="T1954" i="1"/>
  <c r="W1937" i="1"/>
  <c r="T1937" i="1"/>
  <c r="W1920" i="1"/>
  <c r="T1920" i="1"/>
  <c r="W1901" i="1"/>
  <c r="T1901" i="1"/>
  <c r="W1885" i="1"/>
  <c r="T1885" i="1"/>
  <c r="W1867" i="1"/>
  <c r="T1867" i="1"/>
  <c r="W1842" i="1"/>
  <c r="T1842" i="1"/>
  <c r="W1825" i="1"/>
  <c r="T1825" i="1"/>
  <c r="W1809" i="1"/>
  <c r="T1809" i="1"/>
  <c r="W1783" i="1"/>
  <c r="T1783" i="1"/>
  <c r="W1767" i="1"/>
  <c r="T1767" i="1"/>
  <c r="W1751" i="1"/>
  <c r="T1751" i="1"/>
  <c r="W1727" i="1"/>
  <c r="T1727" i="1"/>
  <c r="W1709" i="1"/>
  <c r="T1709" i="1"/>
  <c r="W1690" i="1"/>
  <c r="T1690" i="1"/>
  <c r="W1674" i="1"/>
  <c r="T1674" i="1"/>
  <c r="W1658" i="1"/>
  <c r="T1658" i="1"/>
  <c r="W1627" i="1"/>
  <c r="T1627" i="1"/>
  <c r="W1588" i="1"/>
  <c r="T1588" i="1"/>
  <c r="W1548" i="1"/>
  <c r="T1548" i="1"/>
  <c r="W1516" i="1"/>
  <c r="T1516" i="1"/>
  <c r="W1483" i="1"/>
  <c r="T1483" i="1"/>
  <c r="W1447" i="1"/>
  <c r="T1447" i="1"/>
  <c r="W1415" i="1"/>
  <c r="T1415" i="1"/>
  <c r="W1383" i="1"/>
  <c r="T1383" i="1"/>
  <c r="W1317" i="1"/>
  <c r="T1317" i="1"/>
  <c r="W1237" i="1"/>
  <c r="T1237" i="1"/>
  <c r="W1138" i="1"/>
  <c r="T1138" i="1"/>
  <c r="W1069" i="1"/>
  <c r="T1069" i="1"/>
  <c r="W1001" i="1"/>
  <c r="T1001" i="1"/>
  <c r="W898" i="1"/>
  <c r="T898" i="1"/>
  <c r="W832" i="1"/>
  <c r="T832" i="1"/>
  <c r="W768" i="1"/>
  <c r="T768" i="1"/>
  <c r="W704" i="1"/>
  <c r="T704" i="1"/>
  <c r="W634" i="1"/>
  <c r="T634" i="1"/>
  <c r="W550" i="1"/>
  <c r="T550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71" i="1"/>
  <c r="T1371" i="1"/>
  <c r="W1346" i="1"/>
  <c r="T1346" i="1"/>
  <c r="W1330" i="1"/>
  <c r="T1330" i="1"/>
  <c r="W1304" i="1"/>
  <c r="T1304" i="1"/>
  <c r="W1272" i="1"/>
  <c r="T1272" i="1"/>
  <c r="W1250" i="1"/>
  <c r="T1250" i="1"/>
  <c r="W1233" i="1"/>
  <c r="T1233" i="1"/>
  <c r="W1185" i="1"/>
  <c r="T1185" i="1"/>
  <c r="W1168" i="1"/>
  <c r="T1168" i="1"/>
  <c r="W1141" i="1"/>
  <c r="T1141" i="1"/>
  <c r="W1118" i="1"/>
  <c r="T1118" i="1"/>
  <c r="W1101" i="1"/>
  <c r="T1101" i="1"/>
  <c r="W1072" i="1"/>
  <c r="T1072" i="1"/>
  <c r="W1050" i="1"/>
  <c r="T1050" i="1"/>
  <c r="W334" i="1"/>
  <c r="T334" i="1"/>
  <c r="W210" i="1"/>
  <c r="T210" i="1"/>
  <c r="W146" i="1"/>
  <c r="T146" i="1"/>
  <c r="W98" i="1"/>
  <c r="T98" i="1"/>
  <c r="W66" i="1"/>
  <c r="T66" i="1"/>
  <c r="W1766" i="1"/>
  <c r="T1766" i="1"/>
  <c r="W1587" i="1"/>
  <c r="T1587" i="1"/>
  <c r="W1474" i="1"/>
  <c r="T1474" i="1"/>
  <c r="W288" i="1"/>
  <c r="T288" i="1"/>
  <c r="W216" i="1"/>
  <c r="T216" i="1"/>
  <c r="W72" i="1"/>
  <c r="T72" i="1"/>
  <c r="W1758" i="1"/>
  <c r="T1758" i="1"/>
  <c r="W1499" i="1"/>
  <c r="T1499" i="1"/>
  <c r="W218" i="1"/>
  <c r="T218" i="1"/>
  <c r="W74" i="1"/>
  <c r="T74" i="1"/>
  <c r="W1422" i="1"/>
  <c r="T1422" i="1"/>
  <c r="W994" i="1"/>
  <c r="T994" i="1"/>
  <c r="W883" i="1"/>
  <c r="T883" i="1"/>
  <c r="W850" i="1"/>
  <c r="T850" i="1"/>
  <c r="W817" i="1"/>
  <c r="T817" i="1"/>
  <c r="W785" i="1"/>
  <c r="T785" i="1"/>
  <c r="W753" i="1"/>
  <c r="T753" i="1"/>
  <c r="W721" i="1"/>
  <c r="T721" i="1"/>
  <c r="W689" i="1"/>
  <c r="T689" i="1"/>
  <c r="W643" i="1"/>
  <c r="T643" i="1"/>
  <c r="W611" i="1"/>
  <c r="T611" i="1"/>
  <c r="W568" i="1"/>
  <c r="T568" i="1"/>
  <c r="W517" i="1"/>
  <c r="T517" i="1"/>
  <c r="W461" i="1"/>
  <c r="T461" i="1"/>
  <c r="W1750" i="1"/>
  <c r="T1750" i="1"/>
  <c r="W1571" i="1"/>
  <c r="T1571" i="1"/>
  <c r="W1539" i="1"/>
  <c r="T1539" i="1"/>
  <c r="W50" i="1"/>
  <c r="T50" i="1"/>
  <c r="W1648" i="1"/>
  <c r="T1648" i="1"/>
  <c r="W1507" i="1"/>
  <c r="T1507" i="1"/>
  <c r="W1390" i="1"/>
  <c r="T1390" i="1"/>
  <c r="Y1619" i="1"/>
  <c r="V1619" i="1"/>
  <c r="X1619" i="1" s="1"/>
  <c r="Y2218" i="1"/>
  <c r="V2218" i="1"/>
  <c r="X2218" i="1" s="1"/>
  <c r="Y2137" i="1"/>
  <c r="V2137" i="1"/>
  <c r="X2137" i="1" s="1"/>
  <c r="Y2121" i="1"/>
  <c r="V2121" i="1"/>
  <c r="X2121" i="1" s="1"/>
  <c r="Y2099" i="1"/>
  <c r="V2099" i="1"/>
  <c r="X2099" i="1" s="1"/>
  <c r="Y2083" i="1"/>
  <c r="V2083" i="1"/>
  <c r="X2083" i="1" s="1"/>
  <c r="Y2063" i="1"/>
  <c r="V2063" i="1"/>
  <c r="X2063" i="1" s="1"/>
  <c r="Y2042" i="1"/>
  <c r="V2042" i="1"/>
  <c r="X2042" i="1" s="1"/>
  <c r="Y1923" i="1"/>
  <c r="V1923" i="1"/>
  <c r="X1923" i="1" s="1"/>
  <c r="Y654" i="1"/>
  <c r="V654" i="1"/>
  <c r="X654" i="1" s="1"/>
  <c r="Y2222" i="1"/>
  <c r="V2222" i="1"/>
  <c r="X2222" i="1" s="1"/>
  <c r="Y2149" i="1"/>
  <c r="V2149" i="1"/>
  <c r="X2149" i="1" s="1"/>
  <c r="Y2125" i="1"/>
  <c r="V2125" i="1"/>
  <c r="X2125" i="1" s="1"/>
  <c r="Y2103" i="1"/>
  <c r="V2103" i="1"/>
  <c r="X2103" i="1" s="1"/>
  <c r="Y2087" i="1"/>
  <c r="V2087" i="1"/>
  <c r="X2087" i="1" s="1"/>
  <c r="Y2071" i="1"/>
  <c r="V2071" i="1"/>
  <c r="X2071" i="1" s="1"/>
  <c r="Y2051" i="1"/>
  <c r="V2051" i="1"/>
  <c r="X2051" i="1" s="1"/>
  <c r="W1638" i="1"/>
  <c r="T1638" i="1"/>
  <c r="W1423" i="1"/>
  <c r="T1423" i="1"/>
  <c r="W1155" i="1"/>
  <c r="T1155" i="1"/>
  <c r="W848" i="1"/>
  <c r="T848" i="1"/>
  <c r="W221" i="1"/>
  <c r="T221" i="1"/>
  <c r="W78" i="1"/>
  <c r="T78" i="1"/>
  <c r="W1223" i="1"/>
  <c r="T1223" i="1"/>
  <c r="W889" i="1"/>
  <c r="T889" i="1"/>
  <c r="W759" i="1"/>
  <c r="T759" i="1"/>
  <c r="W507" i="1"/>
  <c r="T507" i="1"/>
  <c r="W272" i="1"/>
  <c r="T272" i="1"/>
  <c r="W1355" i="1"/>
  <c r="T1355" i="1"/>
  <c r="W1015" i="1"/>
  <c r="T1015" i="1"/>
  <c r="W548" i="1"/>
  <c r="T548" i="1"/>
  <c r="W331" i="1"/>
  <c r="T331" i="1"/>
  <c r="W155" i="1"/>
  <c r="T155" i="1"/>
  <c r="W83" i="1"/>
  <c r="T83" i="1"/>
  <c r="W19" i="1"/>
  <c r="T19" i="1"/>
  <c r="W2177" i="1"/>
  <c r="T2177" i="1"/>
  <c r="W2058" i="1"/>
  <c r="T2058" i="1"/>
  <c r="W1987" i="1"/>
  <c r="T1987" i="1"/>
  <c r="W1874" i="1"/>
  <c r="T1874" i="1"/>
  <c r="W1768" i="1"/>
  <c r="T1768" i="1"/>
  <c r="W1683" i="1"/>
  <c r="T1683" i="1"/>
  <c r="W1610" i="1"/>
  <c r="T1610" i="1"/>
  <c r="W1513" i="1"/>
  <c r="T1513" i="1"/>
  <c r="W1412" i="1"/>
  <c r="T1412" i="1"/>
  <c r="W1318" i="1"/>
  <c r="T1318" i="1"/>
  <c r="W1246" i="1"/>
  <c r="T1246" i="1"/>
  <c r="W1172" i="1"/>
  <c r="T1172" i="1"/>
  <c r="W1070" i="1"/>
  <c r="T1070" i="1"/>
  <c r="W332" i="1"/>
  <c r="T332" i="1"/>
  <c r="W186" i="1"/>
  <c r="T186" i="1"/>
  <c r="W1347" i="1"/>
  <c r="T1347" i="1"/>
  <c r="W822" i="1"/>
  <c r="T822" i="1"/>
  <c r="W217" i="1"/>
  <c r="T217" i="1"/>
  <c r="W2201" i="1"/>
  <c r="T2201" i="1"/>
  <c r="W1663" i="1"/>
  <c r="T1663" i="1"/>
  <c r="W1521" i="1"/>
  <c r="T1521" i="1"/>
  <c r="W1018" i="1"/>
  <c r="T1018" i="1"/>
  <c r="W943" i="1"/>
  <c r="T943" i="1"/>
  <c r="W875" i="1"/>
  <c r="T875" i="1"/>
  <c r="W809" i="1"/>
  <c r="T809" i="1"/>
  <c r="W69" i="1"/>
  <c r="T69" i="1"/>
  <c r="W745" i="1"/>
  <c r="T745" i="1"/>
  <c r="W673" i="1"/>
  <c r="T673" i="1"/>
  <c r="W635" i="1"/>
  <c r="T635" i="1"/>
  <c r="W603" i="1"/>
  <c r="T603" i="1"/>
  <c r="W560" i="1"/>
  <c r="T560" i="1"/>
  <c r="W509" i="1"/>
  <c r="T509" i="1"/>
  <c r="W453" i="1"/>
  <c r="T453" i="1"/>
  <c r="W1075" i="1"/>
  <c r="T1075" i="1"/>
  <c r="W201" i="1"/>
  <c r="T201" i="1"/>
  <c r="W1657" i="1"/>
  <c r="T1657" i="1"/>
  <c r="W1567" i="1"/>
  <c r="T1567" i="1"/>
  <c r="W1434" i="1"/>
  <c r="T1434" i="1"/>
  <c r="W710" i="1"/>
  <c r="T710" i="1"/>
  <c r="W2174" i="1"/>
  <c r="T2174" i="1"/>
  <c r="W1952" i="1"/>
  <c r="T1952" i="1"/>
  <c r="W1832" i="1"/>
  <c r="T1832" i="1"/>
  <c r="W1680" i="1"/>
  <c r="T1680" i="1"/>
  <c r="W1607" i="1"/>
  <c r="T1607" i="1"/>
  <c r="W1538" i="1"/>
  <c r="T1538" i="1"/>
  <c r="W1473" i="1"/>
  <c r="T1473" i="1"/>
  <c r="W1405" i="1"/>
  <c r="T1405" i="1"/>
  <c r="W1083" i="1"/>
  <c r="T1083" i="1"/>
  <c r="W444" i="1"/>
  <c r="T444" i="1"/>
  <c r="W1675" i="1"/>
  <c r="T1675" i="1"/>
  <c r="W1400" i="1"/>
  <c r="T1400" i="1"/>
  <c r="W379" i="1"/>
  <c r="T379" i="1"/>
  <c r="W910" i="1"/>
  <c r="T910" i="1"/>
  <c r="W1787" i="1"/>
  <c r="T1787" i="1"/>
  <c r="W1212" i="1"/>
  <c r="T1212" i="1"/>
  <c r="W1061" i="1"/>
  <c r="T1061" i="1"/>
  <c r="W792" i="1"/>
  <c r="T792" i="1"/>
  <c r="W365" i="1"/>
  <c r="T365" i="1"/>
  <c r="W1363" i="1"/>
  <c r="T1363" i="1"/>
  <c r="W1497" i="1"/>
  <c r="T1497" i="1"/>
  <c r="W1933" i="1"/>
  <c r="T1933" i="1"/>
  <c r="W1846" i="1"/>
  <c r="T1846" i="1"/>
  <c r="W1321" i="1"/>
  <c r="T1321" i="1"/>
  <c r="W1224" i="1"/>
  <c r="T1224" i="1"/>
  <c r="W1143" i="1"/>
  <c r="T1143" i="1"/>
  <c r="W1073" i="1"/>
  <c r="T1073" i="1"/>
  <c r="W1021" i="1"/>
  <c r="T1021" i="1"/>
  <c r="W937" i="1"/>
  <c r="T937" i="1"/>
  <c r="W886" i="1"/>
  <c r="T886" i="1"/>
  <c r="W820" i="1"/>
  <c r="T820" i="1"/>
  <c r="W756" i="1"/>
  <c r="T756" i="1"/>
  <c r="W692" i="1"/>
  <c r="T692" i="1"/>
  <c r="W622" i="1"/>
  <c r="T622" i="1"/>
  <c r="W508" i="1"/>
  <c r="T508" i="1"/>
  <c r="W1029" i="1"/>
  <c r="T1029" i="1"/>
  <c r="W2135" i="1"/>
  <c r="T2135" i="1"/>
  <c r="W2097" i="1"/>
  <c r="T2097" i="1"/>
  <c r="W2049" i="1"/>
  <c r="T2049" i="1"/>
  <c r="W1889" i="1"/>
  <c r="T1889" i="1"/>
  <c r="W1854" i="1"/>
  <c r="T1854" i="1"/>
  <c r="W1821" i="1"/>
  <c r="T1821" i="1"/>
  <c r="W1361" i="1"/>
  <c r="T1361" i="1"/>
  <c r="W1297" i="1"/>
  <c r="T1297" i="1"/>
  <c r="W1232" i="1"/>
  <c r="T1232" i="1"/>
  <c r="W1184" i="1"/>
  <c r="T1184" i="1"/>
  <c r="W1151" i="1"/>
  <c r="T1151" i="1"/>
  <c r="W1117" i="1"/>
  <c r="T1117" i="1"/>
  <c r="W1065" i="1"/>
  <c r="T1065" i="1"/>
  <c r="W1031" i="1"/>
  <c r="T1031" i="1"/>
  <c r="W964" i="1"/>
  <c r="T964" i="1"/>
  <c r="W878" i="1"/>
  <c r="T878" i="1"/>
  <c r="W844" i="1"/>
  <c r="T844" i="1"/>
  <c r="W812" i="1"/>
  <c r="T812" i="1"/>
  <c r="W780" i="1"/>
  <c r="T780" i="1"/>
  <c r="W732" i="1"/>
  <c r="T732" i="1"/>
  <c r="W630" i="1"/>
  <c r="T630" i="1"/>
  <c r="W598" i="1"/>
  <c r="T598" i="1"/>
  <c r="W563" i="1"/>
  <c r="T563" i="1"/>
  <c r="W480" i="1"/>
  <c r="T480" i="1"/>
  <c r="W341" i="1"/>
  <c r="T341" i="1"/>
  <c r="W309" i="1"/>
  <c r="T309" i="1"/>
  <c r="W277" i="1"/>
  <c r="T277" i="1"/>
  <c r="W245" i="1"/>
  <c r="T245" i="1"/>
  <c r="W213" i="1"/>
  <c r="T213" i="1"/>
  <c r="W2181" i="1"/>
  <c r="T2181" i="1"/>
  <c r="W2165" i="1"/>
  <c r="T2165" i="1"/>
  <c r="W2140" i="1"/>
  <c r="T2140" i="1"/>
  <c r="W2124" i="1"/>
  <c r="T2124" i="1"/>
  <c r="W2102" i="1"/>
  <c r="T2102" i="1"/>
  <c r="W2086" i="1"/>
  <c r="T2086" i="1"/>
  <c r="W2070" i="1"/>
  <c r="T2070" i="1"/>
  <c r="W2054" i="1"/>
  <c r="T2054" i="1"/>
  <c r="W2033" i="1"/>
  <c r="T2033" i="1"/>
  <c r="W2008" i="1"/>
  <c r="T2008" i="1"/>
  <c r="W1991" i="1"/>
  <c r="T1991" i="1"/>
  <c r="W1955" i="1"/>
  <c r="T1955" i="1"/>
  <c r="W1938" i="1"/>
  <c r="T1938" i="1"/>
  <c r="W1894" i="1"/>
  <c r="T1894" i="1"/>
  <c r="W1878" i="1"/>
  <c r="T1878" i="1"/>
  <c r="W1859" i="1"/>
  <c r="T1859" i="1"/>
  <c r="W1843" i="1"/>
  <c r="T1843" i="1"/>
  <c r="W1826" i="1"/>
  <c r="T1826" i="1"/>
  <c r="W1810" i="1"/>
  <c r="T1810" i="1"/>
  <c r="W1776" i="1"/>
  <c r="T1776" i="1"/>
  <c r="W1715" i="1"/>
  <c r="T1715" i="1"/>
  <c r="W1624" i="1"/>
  <c r="T1624" i="1"/>
  <c r="W1568" i="1"/>
  <c r="T1568" i="1"/>
  <c r="W1537" i="1"/>
  <c r="T1537" i="1"/>
  <c r="W1436" i="1"/>
  <c r="T1436" i="1"/>
  <c r="W2210" i="1"/>
  <c r="T2210" i="1"/>
  <c r="W2194" i="1"/>
  <c r="T2194" i="1"/>
  <c r="W2178" i="1"/>
  <c r="T2178" i="1"/>
  <c r="W2162" i="1"/>
  <c r="T2162" i="1"/>
  <c r="W2026" i="1"/>
  <c r="T2026" i="1"/>
  <c r="W2001" i="1"/>
  <c r="T2001" i="1"/>
  <c r="W1984" i="1"/>
  <c r="T1984" i="1"/>
  <c r="W1966" i="1"/>
  <c r="T1966" i="1"/>
  <c r="W1948" i="1"/>
  <c r="T1948" i="1"/>
  <c r="W1905" i="1"/>
  <c r="T1905" i="1"/>
  <c r="W1887" i="1"/>
  <c r="T1887" i="1"/>
  <c r="W1869" i="1"/>
  <c r="T1869" i="1"/>
  <c r="W1852" i="1"/>
  <c r="T1852" i="1"/>
  <c r="W1836" i="1"/>
  <c r="T1836" i="1"/>
  <c r="W1811" i="1"/>
  <c r="T1811" i="1"/>
  <c r="W1785" i="1"/>
  <c r="T1785" i="1"/>
  <c r="W1773" i="1"/>
  <c r="T1773" i="1"/>
  <c r="W1763" i="1"/>
  <c r="T1763" i="1"/>
  <c r="W1753" i="1"/>
  <c r="T1753" i="1"/>
  <c r="W1731" i="1"/>
  <c r="T1731" i="1"/>
  <c r="W1703" i="1"/>
  <c r="T1703" i="1"/>
  <c r="W1686" i="1"/>
  <c r="T1686" i="1"/>
  <c r="W1670" i="1"/>
  <c r="T1670" i="1"/>
  <c r="W1653" i="1"/>
  <c r="T1653" i="1"/>
  <c r="W1631" i="1"/>
  <c r="T1631" i="1"/>
  <c r="W1613" i="1"/>
  <c r="T1613" i="1"/>
  <c r="W1595" i="1"/>
  <c r="T1595" i="1"/>
  <c r="W1576" i="1"/>
  <c r="T1576" i="1"/>
  <c r="W1560" i="1"/>
  <c r="T1560" i="1"/>
  <c r="W1534" i="1"/>
  <c r="T1534" i="1"/>
  <c r="W1518" i="1"/>
  <c r="T1518" i="1"/>
  <c r="W1502" i="1"/>
  <c r="T1502" i="1"/>
  <c r="W1479" i="1"/>
  <c r="T1479" i="1"/>
  <c r="W1463" i="1"/>
  <c r="T1463" i="1"/>
  <c r="W1433" i="1"/>
  <c r="T1433" i="1"/>
  <c r="W1417" i="1"/>
  <c r="T1417" i="1"/>
  <c r="W1401" i="1"/>
  <c r="T1401" i="1"/>
  <c r="W1385" i="1"/>
  <c r="T1385" i="1"/>
  <c r="W1368" i="1"/>
  <c r="T1368" i="1"/>
  <c r="W1315" i="1"/>
  <c r="T1315" i="1"/>
  <c r="W1251" i="1"/>
  <c r="T1251" i="1"/>
  <c r="W1186" i="1"/>
  <c r="T1186" i="1"/>
  <c r="W1067" i="1"/>
  <c r="T1067" i="1"/>
  <c r="W1033" i="1"/>
  <c r="T1033" i="1"/>
  <c r="W1007" i="1"/>
  <c r="T1007" i="1"/>
  <c r="W993" i="1"/>
  <c r="T993" i="1"/>
  <c r="W960" i="1"/>
  <c r="T960" i="1"/>
  <c r="W896" i="1"/>
  <c r="T896" i="1"/>
  <c r="W864" i="1"/>
  <c r="T864" i="1"/>
  <c r="W830" i="1"/>
  <c r="T830" i="1"/>
  <c r="W774" i="1"/>
  <c r="T774" i="1"/>
  <c r="W760" i="1"/>
  <c r="T760" i="1"/>
  <c r="W734" i="1"/>
  <c r="T734" i="1"/>
  <c r="W702" i="1"/>
  <c r="T702" i="1"/>
  <c r="W670" i="1"/>
  <c r="T670" i="1"/>
  <c r="W640" i="1"/>
  <c r="T640" i="1"/>
  <c r="W608" i="1"/>
  <c r="T608" i="1"/>
  <c r="W574" i="1"/>
  <c r="T574" i="1"/>
  <c r="W488" i="1"/>
  <c r="T488" i="1"/>
  <c r="W472" i="1"/>
  <c r="T472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92" i="1"/>
  <c r="T2192" i="1"/>
  <c r="W2160" i="1"/>
  <c r="T2160" i="1"/>
  <c r="W2011" i="1"/>
  <c r="T2011" i="1"/>
  <c r="W1977" i="1"/>
  <c r="T1977" i="1"/>
  <c r="W1941" i="1"/>
  <c r="T1941" i="1"/>
  <c r="W1618" i="1"/>
  <c r="T1618" i="1"/>
  <c r="W2227" i="1"/>
  <c r="T2227" i="1"/>
  <c r="W2219" i="1"/>
  <c r="T2219" i="1"/>
  <c r="W2211" i="1"/>
  <c r="T2211" i="1"/>
  <c r="W2203" i="1"/>
  <c r="T2203" i="1"/>
  <c r="W2187" i="1"/>
  <c r="T2187" i="1"/>
  <c r="W2179" i="1"/>
  <c r="T2179" i="1"/>
  <c r="W2171" i="1"/>
  <c r="T2171" i="1"/>
  <c r="W2163" i="1"/>
  <c r="T2163" i="1"/>
  <c r="W2155" i="1"/>
  <c r="T2155" i="1"/>
  <c r="W2138" i="1"/>
  <c r="T2138" i="1"/>
  <c r="W2130" i="1"/>
  <c r="T2130" i="1"/>
  <c r="W2122" i="1"/>
  <c r="T2122" i="1"/>
  <c r="W2108" i="1"/>
  <c r="T2108" i="1"/>
  <c r="W2100" i="1"/>
  <c r="T2100" i="1"/>
  <c r="W2092" i="1"/>
  <c r="T2092" i="1"/>
  <c r="W2084" i="1"/>
  <c r="T2084" i="1"/>
  <c r="W2076" i="1"/>
  <c r="T2076" i="1"/>
  <c r="W2068" i="1"/>
  <c r="T2068" i="1"/>
  <c r="W2056" i="1"/>
  <c r="T2056" i="1"/>
  <c r="W2043" i="1"/>
  <c r="T2043" i="1"/>
  <c r="W2035" i="1"/>
  <c r="T2035" i="1"/>
  <c r="W2027" i="1"/>
  <c r="T2027" i="1"/>
  <c r="W2018" i="1"/>
  <c r="T2018" i="1"/>
  <c r="W2010" i="1"/>
  <c r="T2010" i="1"/>
  <c r="W2002" i="1"/>
  <c r="T2002" i="1"/>
  <c r="W1993" i="1"/>
  <c r="T1993" i="1"/>
  <c r="W1980" i="1"/>
  <c r="T1980" i="1"/>
  <c r="W1971" i="1"/>
  <c r="T1971" i="1"/>
  <c r="W1957" i="1"/>
  <c r="T1957" i="1"/>
  <c r="W1949" i="1"/>
  <c r="T1949" i="1"/>
  <c r="W1940" i="1"/>
  <c r="T1940" i="1"/>
  <c r="W1928" i="1"/>
  <c r="T1928" i="1"/>
  <c r="W1919" i="1"/>
  <c r="T1919" i="1"/>
  <c r="W1910" i="1"/>
  <c r="T1910" i="1"/>
  <c r="W1900" i="1"/>
  <c r="T1900" i="1"/>
  <c r="W1892" i="1"/>
  <c r="T1892" i="1"/>
  <c r="W1884" i="1"/>
  <c r="T1884" i="1"/>
  <c r="W1876" i="1"/>
  <c r="T1876" i="1"/>
  <c r="W1866" i="1"/>
  <c r="T1866" i="1"/>
  <c r="W1857" i="1"/>
  <c r="T1857" i="1"/>
  <c r="W1849" i="1"/>
  <c r="T1849" i="1"/>
  <c r="W1841" i="1"/>
  <c r="T1841" i="1"/>
  <c r="W1833" i="1"/>
  <c r="T1833" i="1"/>
  <c r="W1824" i="1"/>
  <c r="T1824" i="1"/>
  <c r="W1816" i="1"/>
  <c r="T1816" i="1"/>
  <c r="W1808" i="1"/>
  <c r="T1808" i="1"/>
  <c r="W1791" i="1"/>
  <c r="T1791" i="1"/>
  <c r="W1754" i="1"/>
  <c r="T1754" i="1"/>
  <c r="W1677" i="1"/>
  <c r="T1677" i="1"/>
  <c r="W1643" i="1"/>
  <c r="T1643" i="1"/>
  <c r="W1583" i="1"/>
  <c r="T1583" i="1"/>
  <c r="W1503" i="1"/>
  <c r="T1503" i="1"/>
  <c r="W1450" i="1"/>
  <c r="T1450" i="1"/>
  <c r="W1386" i="1"/>
  <c r="T1386" i="1"/>
  <c r="W380" i="1"/>
  <c r="T380" i="1"/>
  <c r="W370" i="1"/>
  <c r="T370" i="1"/>
  <c r="W322" i="1"/>
  <c r="T322" i="1"/>
  <c r="W1340" i="1"/>
  <c r="T1340" i="1"/>
  <c r="W1292" i="1"/>
  <c r="T1292" i="1"/>
  <c r="W1244" i="1"/>
  <c r="T1244" i="1"/>
  <c r="W1211" i="1"/>
  <c r="T1211" i="1"/>
  <c r="W1162" i="1"/>
  <c r="T1162" i="1"/>
  <c r="W1128" i="1"/>
  <c r="T1128" i="1"/>
  <c r="W1095" i="1"/>
  <c r="T1095" i="1"/>
  <c r="W1060" i="1"/>
  <c r="T1060" i="1"/>
  <c r="W1032" i="1"/>
  <c r="T1032" i="1"/>
  <c r="W1014" i="1"/>
  <c r="T1014" i="1"/>
  <c r="W998" i="1"/>
  <c r="T998" i="1"/>
  <c r="W972" i="1"/>
  <c r="T972" i="1"/>
  <c r="W954" i="1"/>
  <c r="T954" i="1"/>
  <c r="W936" i="1"/>
  <c r="T936" i="1"/>
  <c r="W911" i="1"/>
  <c r="T911" i="1"/>
  <c r="W895" i="1"/>
  <c r="T895" i="1"/>
  <c r="W879" i="1"/>
  <c r="T879" i="1"/>
  <c r="W863" i="1"/>
  <c r="T863" i="1"/>
  <c r="W845" i="1"/>
  <c r="T845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47" i="1"/>
  <c r="T647" i="1"/>
  <c r="W631" i="1"/>
  <c r="T631" i="1"/>
  <c r="W615" i="1"/>
  <c r="T615" i="1"/>
  <c r="W599" i="1"/>
  <c r="T599" i="1"/>
  <c r="W570" i="1"/>
  <c r="T570" i="1"/>
  <c r="W553" i="1"/>
  <c r="T553" i="1"/>
  <c r="W529" i="1"/>
  <c r="T529" i="1"/>
  <c r="W513" i="1"/>
  <c r="T513" i="1"/>
  <c r="W471" i="1"/>
  <c r="T471" i="1"/>
  <c r="W455" i="1"/>
  <c r="T455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44" i="1"/>
  <c r="T1344" i="1"/>
  <c r="W1328" i="1"/>
  <c r="T1328" i="1"/>
  <c r="W1306" i="1"/>
  <c r="T1306" i="1"/>
  <c r="W1280" i="1"/>
  <c r="T1280" i="1"/>
  <c r="W1258" i="1"/>
  <c r="T1258" i="1"/>
  <c r="W1242" i="1"/>
  <c r="T1242" i="1"/>
  <c r="W1225" i="1"/>
  <c r="T1225" i="1"/>
  <c r="W1193" i="1"/>
  <c r="T1193" i="1"/>
  <c r="W1166" i="1"/>
  <c r="T1166" i="1"/>
  <c r="W1150" i="1"/>
  <c r="T1150" i="1"/>
  <c r="W1133" i="1"/>
  <c r="T1133" i="1"/>
  <c r="W1116" i="1"/>
  <c r="T1116" i="1"/>
  <c r="W1099" i="1"/>
  <c r="T1099" i="1"/>
  <c r="W1074" i="1"/>
  <c r="T1074" i="1"/>
  <c r="W1058" i="1"/>
  <c r="T1058" i="1"/>
  <c r="W1000" i="1"/>
  <c r="T1000" i="1"/>
  <c r="W948" i="1"/>
  <c r="T948" i="1"/>
  <c r="W913" i="1"/>
  <c r="T913" i="1"/>
  <c r="W881" i="1"/>
  <c r="T881" i="1"/>
  <c r="W847" i="1"/>
  <c r="T847" i="1"/>
  <c r="W815" i="1"/>
  <c r="T815" i="1"/>
  <c r="W783" i="1"/>
  <c r="T783" i="1"/>
  <c r="W751" i="1"/>
  <c r="T751" i="1"/>
  <c r="W719" i="1"/>
  <c r="T719" i="1"/>
  <c r="W671" i="1"/>
  <c r="T671" i="1"/>
  <c r="W633" i="1"/>
  <c r="T633" i="1"/>
  <c r="W601" i="1"/>
  <c r="T601" i="1"/>
  <c r="W549" i="1"/>
  <c r="T549" i="1"/>
  <c r="W459" i="1"/>
  <c r="T459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224" i="1"/>
  <c r="T2224" i="1"/>
  <c r="W2089" i="1"/>
  <c r="T2089" i="1"/>
  <c r="W1915" i="1"/>
  <c r="T1915" i="1"/>
  <c r="W1829" i="1"/>
  <c r="T1829" i="1"/>
  <c r="W1305" i="1"/>
  <c r="T1305" i="1"/>
  <c r="W1192" i="1"/>
  <c r="T1192" i="1"/>
  <c r="W1125" i="1"/>
  <c r="T1125" i="1"/>
  <c r="W989" i="1"/>
  <c r="T989" i="1"/>
  <c r="W870" i="1"/>
  <c r="T870" i="1"/>
  <c r="W804" i="1"/>
  <c r="T804" i="1"/>
  <c r="W708" i="1"/>
  <c r="T708" i="1"/>
  <c r="W638" i="1"/>
  <c r="T638" i="1"/>
  <c r="W571" i="1"/>
  <c r="T571" i="1"/>
  <c r="W476" i="1"/>
  <c r="T476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62" i="1"/>
  <c r="T662" i="1"/>
  <c r="W2221" i="1"/>
  <c r="T2221" i="1"/>
  <c r="W2205" i="1"/>
  <c r="T2205" i="1"/>
  <c r="W1732" i="1"/>
  <c r="T1732" i="1"/>
  <c r="W1691" i="1"/>
  <c r="T1691" i="1"/>
  <c r="W1601" i="1"/>
  <c r="T1601" i="1"/>
  <c r="W1533" i="1"/>
  <c r="T1533" i="1"/>
  <c r="W1432" i="1"/>
  <c r="T1432" i="1"/>
  <c r="W2198" i="1"/>
  <c r="T2198" i="1"/>
  <c r="W2166" i="1"/>
  <c r="T2166" i="1"/>
  <c r="W2013" i="1"/>
  <c r="T2013" i="1"/>
  <c r="W1960" i="1"/>
  <c r="T1960" i="1"/>
  <c r="W1909" i="1"/>
  <c r="T1909" i="1"/>
  <c r="W1891" i="1"/>
  <c r="T1891" i="1"/>
  <c r="W1856" i="1"/>
  <c r="T1856" i="1"/>
  <c r="W1823" i="1"/>
  <c r="T1823" i="1"/>
  <c r="W1781" i="1"/>
  <c r="T1781" i="1"/>
  <c r="W1765" i="1"/>
  <c r="T1765" i="1"/>
  <c r="W1733" i="1"/>
  <c r="T1733" i="1"/>
  <c r="W1714" i="1"/>
  <c r="T1714" i="1"/>
  <c r="W1701" i="1"/>
  <c r="T1701" i="1"/>
  <c r="W1688" i="1"/>
  <c r="T1688" i="1"/>
  <c r="W1678" i="1"/>
  <c r="T1678" i="1"/>
  <c r="W1668" i="1"/>
  <c r="T1668" i="1"/>
  <c r="W1656" i="1"/>
  <c r="T1656" i="1"/>
  <c r="W1645" i="1"/>
  <c r="T1645" i="1"/>
  <c r="W1629" i="1"/>
  <c r="T1629" i="1"/>
  <c r="W1615" i="1"/>
  <c r="T1615" i="1"/>
  <c r="W1605" i="1"/>
  <c r="T1605" i="1"/>
  <c r="W1590" i="1"/>
  <c r="T1590" i="1"/>
  <c r="W1578" i="1"/>
  <c r="T1578" i="1"/>
  <c r="W1569" i="1"/>
  <c r="T1569" i="1"/>
  <c r="W1546" i="1"/>
  <c r="T1546" i="1"/>
  <c r="W1530" i="1"/>
  <c r="T1530" i="1"/>
  <c r="W1520" i="1"/>
  <c r="T1520" i="1"/>
  <c r="W1510" i="1"/>
  <c r="T1510" i="1"/>
  <c r="W1498" i="1"/>
  <c r="T1498" i="1"/>
  <c r="W1487" i="1"/>
  <c r="T1487" i="1"/>
  <c r="W1477" i="1"/>
  <c r="T1477" i="1"/>
  <c r="W1465" i="1"/>
  <c r="T1465" i="1"/>
  <c r="W1451" i="1"/>
  <c r="T1451" i="1"/>
  <c r="W1441" i="1"/>
  <c r="T1441" i="1"/>
  <c r="W1429" i="1"/>
  <c r="T1429" i="1"/>
  <c r="W1419" i="1"/>
  <c r="T1419" i="1"/>
  <c r="W1409" i="1"/>
  <c r="T1409" i="1"/>
  <c r="W1397" i="1"/>
  <c r="T1397" i="1"/>
  <c r="W1381" i="1"/>
  <c r="T1381" i="1"/>
  <c r="W1370" i="1"/>
  <c r="T1370" i="1"/>
  <c r="W1339" i="1"/>
  <c r="T1339" i="1"/>
  <c r="W1293" i="1"/>
  <c r="T1293" i="1"/>
  <c r="W1267" i="1"/>
  <c r="T1267" i="1"/>
  <c r="W1243" i="1"/>
  <c r="T1243" i="1"/>
  <c r="W1228" i="1"/>
  <c r="T1228" i="1"/>
  <c r="W1169" i="1"/>
  <c r="T1169" i="1"/>
  <c r="W1145" i="1"/>
  <c r="T1145" i="1"/>
  <c r="W1129" i="1"/>
  <c r="T1129" i="1"/>
  <c r="W1102" i="1"/>
  <c r="T1102" i="1"/>
  <c r="W1059" i="1"/>
  <c r="T1059" i="1"/>
  <c r="W991" i="1"/>
  <c r="T991" i="1"/>
  <c r="W920" i="1"/>
  <c r="T920" i="1"/>
  <c r="W874" i="1"/>
  <c r="T874" i="1"/>
  <c r="W840" i="1"/>
  <c r="T840" i="1"/>
  <c r="W790" i="1"/>
  <c r="T790" i="1"/>
  <c r="W744" i="1"/>
  <c r="T744" i="1"/>
  <c r="W712" i="1"/>
  <c r="T712" i="1"/>
  <c r="W642" i="1"/>
  <c r="T642" i="1"/>
  <c r="W592" i="1"/>
  <c r="T592" i="1"/>
  <c r="W533" i="1"/>
  <c r="T533" i="1"/>
  <c r="W504" i="1"/>
  <c r="T504" i="1"/>
  <c r="W462" i="1"/>
  <c r="T462" i="1"/>
  <c r="W446" i="1"/>
  <c r="T446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84" i="1"/>
  <c r="T2184" i="1"/>
  <c r="W2036" i="1"/>
  <c r="T2036" i="1"/>
  <c r="W2003" i="1"/>
  <c r="T2003" i="1"/>
  <c r="W1968" i="1"/>
  <c r="T1968" i="1"/>
  <c r="W1702" i="1"/>
  <c r="T1702" i="1"/>
  <c r="W1669" i="1"/>
  <c r="T1669" i="1"/>
  <c r="W1630" i="1"/>
  <c r="T1630" i="1"/>
  <c r="W1591" i="1"/>
  <c r="T1591" i="1"/>
  <c r="W1559" i="1"/>
  <c r="T1559" i="1"/>
  <c r="W1511" i="1"/>
  <c r="T1511" i="1"/>
  <c r="W1478" i="1"/>
  <c r="T1478" i="1"/>
  <c r="W1442" i="1"/>
  <c r="T1442" i="1"/>
  <c r="W1410" i="1"/>
  <c r="T1410" i="1"/>
  <c r="W1378" i="1"/>
  <c r="T1378" i="1"/>
  <c r="W354" i="1"/>
  <c r="T354" i="1"/>
  <c r="W338" i="1"/>
  <c r="T338" i="1"/>
  <c r="W330" i="1"/>
  <c r="T330" i="1"/>
  <c r="W1332" i="1"/>
  <c r="T1332" i="1"/>
  <c r="W1284" i="1"/>
  <c r="T1284" i="1"/>
  <c r="W1252" i="1"/>
  <c r="T1252" i="1"/>
  <c r="W1219" i="1"/>
  <c r="T1219" i="1"/>
  <c r="W1154" i="1"/>
  <c r="T1154" i="1"/>
  <c r="W1120" i="1"/>
  <c r="T1120" i="1"/>
  <c r="W1087" i="1"/>
  <c r="T1087" i="1"/>
  <c r="W1052" i="1"/>
  <c r="T1052" i="1"/>
  <c r="W1030" i="1"/>
  <c r="T1030" i="1"/>
  <c r="W1012" i="1"/>
  <c r="T1012" i="1"/>
  <c r="W996" i="1"/>
  <c r="T996" i="1"/>
  <c r="W963" i="1"/>
  <c r="T963" i="1"/>
  <c r="W947" i="1"/>
  <c r="T947" i="1"/>
  <c r="W919" i="1"/>
  <c r="T919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31" i="1"/>
  <c r="T731" i="1"/>
  <c r="W715" i="1"/>
  <c r="T715" i="1"/>
  <c r="W699" i="1"/>
  <c r="T699" i="1"/>
  <c r="W677" i="1"/>
  <c r="T677" i="1"/>
  <c r="W658" i="1"/>
  <c r="T658" i="1"/>
  <c r="W639" i="1"/>
  <c r="T639" i="1"/>
  <c r="W623" i="1"/>
  <c r="T623" i="1"/>
  <c r="W607" i="1"/>
  <c r="T607" i="1"/>
  <c r="W591" i="1"/>
  <c r="T591" i="1"/>
  <c r="W572" i="1"/>
  <c r="T572" i="1"/>
  <c r="W555" i="1"/>
  <c r="T555" i="1"/>
  <c r="W527" i="1"/>
  <c r="T527" i="1"/>
  <c r="W505" i="1"/>
  <c r="T505" i="1"/>
  <c r="W463" i="1"/>
  <c r="T463" i="1"/>
  <c r="W447" i="1"/>
  <c r="T447" i="1"/>
  <c r="W661" i="1"/>
  <c r="T661" i="1"/>
  <c r="W2220" i="1"/>
  <c r="T2220" i="1"/>
  <c r="W2204" i="1"/>
  <c r="T2204" i="1"/>
  <c r="W2180" i="1"/>
  <c r="T2180" i="1"/>
  <c r="W2164" i="1"/>
  <c r="T2164" i="1"/>
  <c r="W2139" i="1"/>
  <c r="T2139" i="1"/>
  <c r="W2123" i="1"/>
  <c r="T2123" i="1"/>
  <c r="W2101" i="1"/>
  <c r="T2101" i="1"/>
  <c r="W2085" i="1"/>
  <c r="T2085" i="1"/>
  <c r="W2069" i="1"/>
  <c r="T2069" i="1"/>
  <c r="W2053" i="1"/>
  <c r="T2053" i="1"/>
  <c r="W2032" i="1"/>
  <c r="T2032" i="1"/>
  <c r="W2007" i="1"/>
  <c r="T2007" i="1"/>
  <c r="W1990" i="1"/>
  <c r="T1990" i="1"/>
  <c r="W1972" i="1"/>
  <c r="T1972" i="1"/>
  <c r="W1945" i="1"/>
  <c r="T1945" i="1"/>
  <c r="W1929" i="1"/>
  <c r="T1929" i="1"/>
  <c r="W1911" i="1"/>
  <c r="T1911" i="1"/>
  <c r="W1893" i="1"/>
  <c r="T1893" i="1"/>
  <c r="W1877" i="1"/>
  <c r="T1877" i="1"/>
  <c r="W1850" i="1"/>
  <c r="T1850" i="1"/>
  <c r="W1834" i="1"/>
  <c r="T1834" i="1"/>
  <c r="W1817" i="1"/>
  <c r="T1817" i="1"/>
  <c r="W1793" i="1"/>
  <c r="T1793" i="1"/>
  <c r="W1775" i="1"/>
  <c r="T1775" i="1"/>
  <c r="W1759" i="1"/>
  <c r="T1759" i="1"/>
  <c r="W1735" i="1"/>
  <c r="T1735" i="1"/>
  <c r="W1719" i="1"/>
  <c r="T1719" i="1"/>
  <c r="W1698" i="1"/>
  <c r="T1698" i="1"/>
  <c r="W1682" i="1"/>
  <c r="T1682" i="1"/>
  <c r="W1666" i="1"/>
  <c r="T1666" i="1"/>
  <c r="W1649" i="1"/>
  <c r="T1649" i="1"/>
  <c r="W1609" i="1"/>
  <c r="T1609" i="1"/>
  <c r="W1572" i="1"/>
  <c r="T1572" i="1"/>
  <c r="W1532" i="1"/>
  <c r="T1532" i="1"/>
  <c r="W1500" i="1"/>
  <c r="T1500" i="1"/>
  <c r="W1467" i="1"/>
  <c r="T1467" i="1"/>
  <c r="W1431" i="1"/>
  <c r="T1431" i="1"/>
  <c r="W1399" i="1"/>
  <c r="T1399" i="1"/>
  <c r="W1366" i="1"/>
  <c r="T1366" i="1"/>
  <c r="W1269" i="1"/>
  <c r="T1269" i="1"/>
  <c r="W1171" i="1"/>
  <c r="T1171" i="1"/>
  <c r="W1104" i="1"/>
  <c r="T1104" i="1"/>
  <c r="W1035" i="1"/>
  <c r="T1035" i="1"/>
  <c r="W949" i="1"/>
  <c r="T949" i="1"/>
  <c r="W866" i="1"/>
  <c r="T866" i="1"/>
  <c r="W800" i="1"/>
  <c r="T800" i="1"/>
  <c r="W736" i="1"/>
  <c r="T736" i="1"/>
  <c r="W672" i="1"/>
  <c r="T672" i="1"/>
  <c r="W602" i="1"/>
  <c r="T602" i="1"/>
  <c r="W452" i="1"/>
  <c r="T452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62" i="1"/>
  <c r="T1362" i="1"/>
  <c r="W1336" i="1"/>
  <c r="T1336" i="1"/>
  <c r="W1314" i="1"/>
  <c r="T1314" i="1"/>
  <c r="W1282" i="1"/>
  <c r="T1282" i="1"/>
  <c r="W1266" i="1"/>
  <c r="T1266" i="1"/>
  <c r="W1240" i="1"/>
  <c r="T1240" i="1"/>
  <c r="W1217" i="1"/>
  <c r="T1217" i="1"/>
  <c r="W1174" i="1"/>
  <c r="T1174" i="1"/>
  <c r="W1152" i="1"/>
  <c r="T1152" i="1"/>
  <c r="W1135" i="1"/>
  <c r="T1135" i="1"/>
  <c r="W1107" i="1"/>
  <c r="T1107" i="1"/>
  <c r="W1084" i="1"/>
  <c r="T1084" i="1"/>
  <c r="W1066" i="1"/>
  <c r="T1066" i="1"/>
  <c r="W1024" i="1"/>
  <c r="T1024" i="1"/>
  <c r="W226" i="1"/>
  <c r="T226" i="1"/>
  <c r="W194" i="1"/>
  <c r="T194" i="1"/>
  <c r="W114" i="1"/>
  <c r="T114" i="1"/>
  <c r="W82" i="1"/>
  <c r="T82" i="1"/>
  <c r="W2" i="1"/>
  <c r="T2" i="1"/>
  <c r="W1665" i="1"/>
  <c r="T1665" i="1"/>
  <c r="W1523" i="1"/>
  <c r="T1523" i="1"/>
  <c r="W1406" i="1"/>
  <c r="T1406" i="1"/>
  <c r="W256" i="1"/>
  <c r="T256" i="1"/>
  <c r="W104" i="1"/>
  <c r="T104" i="1"/>
  <c r="W8" i="1"/>
  <c r="T8" i="1"/>
  <c r="W1580" i="1"/>
  <c r="T1580" i="1"/>
  <c r="W1446" i="1"/>
  <c r="T1446" i="1"/>
  <c r="W106" i="1"/>
  <c r="T106" i="1"/>
  <c r="W10" i="1"/>
  <c r="T10" i="1"/>
  <c r="W1026" i="1"/>
  <c r="T1026" i="1"/>
  <c r="W899" i="1"/>
  <c r="T899" i="1"/>
  <c r="W867" i="1"/>
  <c r="T867" i="1"/>
  <c r="W833" i="1"/>
  <c r="T833" i="1"/>
  <c r="W801" i="1"/>
  <c r="T801" i="1"/>
  <c r="W769" i="1"/>
  <c r="T769" i="1"/>
  <c r="W737" i="1"/>
  <c r="T737" i="1"/>
  <c r="W705" i="1"/>
  <c r="T705" i="1"/>
  <c r="W665" i="1"/>
  <c r="T665" i="1"/>
  <c r="W627" i="1"/>
  <c r="T627" i="1"/>
  <c r="W595" i="1"/>
  <c r="T595" i="1"/>
  <c r="W551" i="1"/>
  <c r="T551" i="1"/>
  <c r="W485" i="1"/>
  <c r="T485" i="1"/>
  <c r="W445" i="1"/>
  <c r="T445" i="1"/>
  <c r="W1718" i="1"/>
  <c r="T1718" i="1"/>
  <c r="W1782" i="1"/>
  <c r="T1782" i="1"/>
  <c r="W178" i="1"/>
  <c r="T178" i="1"/>
  <c r="W1681" i="1"/>
  <c r="T1681" i="1"/>
  <c r="W1608" i="1"/>
  <c r="T1608" i="1"/>
  <c r="W1457" i="1"/>
  <c r="T1457" i="1"/>
  <c r="Y1721" i="1"/>
  <c r="V1721" i="1"/>
  <c r="X1721" i="1" s="1"/>
  <c r="Y2226" i="1"/>
  <c r="V2226" i="1"/>
  <c r="X2226" i="1" s="1"/>
  <c r="Y2154" i="1"/>
  <c r="V2154" i="1"/>
  <c r="X2154" i="1" s="1"/>
  <c r="Y2129" i="1"/>
  <c r="V2129" i="1"/>
  <c r="X2129" i="1" s="1"/>
  <c r="Y2107" i="1"/>
  <c r="V2107" i="1"/>
  <c r="X2107" i="1" s="1"/>
  <c r="Y2091" i="1"/>
  <c r="V2091" i="1"/>
  <c r="X2091" i="1" s="1"/>
  <c r="Y2075" i="1"/>
  <c r="V2075" i="1"/>
  <c r="X2075" i="1" s="1"/>
  <c r="Y2055" i="1"/>
  <c r="V2055" i="1"/>
  <c r="X2055" i="1" s="1"/>
  <c r="Y1616" i="1"/>
  <c r="V1616" i="1"/>
  <c r="X1616" i="1" s="1"/>
  <c r="Y1935" i="1"/>
  <c r="V1935" i="1"/>
  <c r="X1935" i="1" s="1"/>
  <c r="Y1913" i="1"/>
  <c r="V1913" i="1"/>
  <c r="X1913" i="1" s="1"/>
  <c r="Y1795" i="1"/>
  <c r="V1795" i="1"/>
  <c r="X1795" i="1" s="1"/>
  <c r="Y2230" i="1"/>
  <c r="V2230" i="1"/>
  <c r="X2230" i="1" s="1"/>
  <c r="Y2214" i="1"/>
  <c r="V2214" i="1"/>
  <c r="X2214" i="1" s="1"/>
  <c r="Y2133" i="1"/>
  <c r="V2133" i="1"/>
  <c r="X2133" i="1" s="1"/>
  <c r="Y2111" i="1"/>
  <c r="V2111" i="1"/>
  <c r="X2111" i="1" s="1"/>
  <c r="Y2095" i="1"/>
  <c r="V2095" i="1"/>
  <c r="X2095" i="1" s="1"/>
  <c r="Y2079" i="1"/>
  <c r="V2079" i="1"/>
  <c r="X2079" i="1" s="1"/>
  <c r="Y2059" i="1"/>
  <c r="V2059" i="1"/>
  <c r="X2059" i="1" s="1"/>
  <c r="Y2038" i="1"/>
  <c r="V2038" i="1"/>
  <c r="X2038" i="1" s="1"/>
  <c r="Y1421" i="1"/>
  <c r="V1421" i="1"/>
  <c r="X1421" i="1" s="1"/>
  <c r="Y1389" i="1"/>
  <c r="V1389" i="1"/>
  <c r="X1389" i="1" s="1"/>
  <c r="Y1283" i="1"/>
  <c r="V1283" i="1"/>
  <c r="X1283" i="1" s="1"/>
  <c r="Y1259" i="1"/>
  <c r="V1259" i="1"/>
  <c r="X1259" i="1" s="1"/>
  <c r="Y1194" i="1"/>
  <c r="V1194" i="1"/>
  <c r="X1194" i="1" s="1"/>
  <c r="Y1180" i="1"/>
  <c r="V1180" i="1"/>
  <c r="X1180" i="1" s="1"/>
  <c r="Y1127" i="1"/>
  <c r="V1127" i="1"/>
  <c r="X1127" i="1" s="1"/>
  <c r="Y1113" i="1"/>
  <c r="V1113" i="1"/>
  <c r="X1113" i="1" s="1"/>
  <c r="Y939" i="1"/>
  <c r="V939" i="1"/>
  <c r="X939" i="1" s="1"/>
  <c r="Y904" i="1"/>
  <c r="V904" i="1"/>
  <c r="X904" i="1" s="1"/>
  <c r="Y890" i="1"/>
  <c r="V890" i="1"/>
  <c r="X890" i="1" s="1"/>
  <c r="Y824" i="1"/>
  <c r="V824" i="1"/>
  <c r="X824" i="1" s="1"/>
  <c r="Y626" i="1"/>
  <c r="V626" i="1"/>
  <c r="X626" i="1" s="1"/>
  <c r="Y559" i="1"/>
  <c r="V559" i="1"/>
  <c r="X559" i="1" s="1"/>
  <c r="Y514" i="1"/>
  <c r="V514" i="1"/>
  <c r="X514" i="1" s="1"/>
  <c r="Y466" i="1"/>
  <c r="V466" i="1"/>
  <c r="X466" i="1" s="1"/>
  <c r="Y299" i="1"/>
  <c r="V299" i="1"/>
  <c r="X299" i="1" s="1"/>
  <c r="Y235" i="1"/>
  <c r="V235" i="1"/>
  <c r="X235" i="1" s="1"/>
  <c r="Y1622" i="1"/>
  <c r="V1622" i="1"/>
  <c r="X1622" i="1" s="1"/>
  <c r="Y1486" i="1"/>
  <c r="V1486" i="1"/>
  <c r="X1486" i="1" s="1"/>
  <c r="Y1334" i="1"/>
  <c r="V1334" i="1"/>
  <c r="X1334" i="1" s="1"/>
  <c r="Y1286" i="1"/>
  <c r="V1286" i="1"/>
  <c r="X1286" i="1" s="1"/>
  <c r="Y1270" i="1"/>
  <c r="V1270" i="1"/>
  <c r="X1270" i="1" s="1"/>
  <c r="Y1254" i="1"/>
  <c r="V1254" i="1"/>
  <c r="X1254" i="1" s="1"/>
  <c r="V1238" i="1"/>
  <c r="X1238" i="1" s="1"/>
  <c r="Y1221" i="1"/>
  <c r="V1221" i="1"/>
  <c r="X1221" i="1" s="1"/>
  <c r="Y1010" i="1"/>
  <c r="V1010" i="1"/>
  <c r="X1010" i="1" s="1"/>
  <c r="Y329" i="1"/>
  <c r="V329" i="1"/>
  <c r="X329" i="1" s="1"/>
  <c r="Y281" i="1"/>
  <c r="V281" i="1"/>
  <c r="X281" i="1" s="1"/>
  <c r="Y2185" i="1"/>
  <c r="V2185" i="1"/>
  <c r="X2185" i="1" s="1"/>
  <c r="Y2169" i="1"/>
  <c r="V2169" i="1"/>
  <c r="X2169" i="1" s="1"/>
  <c r="Y2153" i="1"/>
  <c r="V2153" i="1"/>
  <c r="X2153" i="1" s="1"/>
  <c r="Y2128" i="1"/>
  <c r="V2128" i="1"/>
  <c r="X2128" i="1" s="1"/>
  <c r="Y2106" i="1"/>
  <c r="V2106" i="1"/>
  <c r="X2106" i="1" s="1"/>
  <c r="Y2090" i="1"/>
  <c r="V2090" i="1"/>
  <c r="X2090" i="1" s="1"/>
  <c r="Y2074" i="1"/>
  <c r="V2074" i="1"/>
  <c r="X2074" i="1" s="1"/>
  <c r="Y2050" i="1"/>
  <c r="V2050" i="1"/>
  <c r="X2050" i="1" s="1"/>
  <c r="Y2029" i="1"/>
  <c r="V2029" i="1"/>
  <c r="X2029" i="1" s="1"/>
  <c r="Y2012" i="1"/>
  <c r="V2012" i="1"/>
  <c r="X2012" i="1" s="1"/>
  <c r="Y1995" i="1"/>
  <c r="V1995" i="1"/>
  <c r="X1995" i="1" s="1"/>
  <c r="Y1978" i="1"/>
  <c r="V1978" i="1"/>
  <c r="X1978" i="1" s="1"/>
  <c r="Y1959" i="1"/>
  <c r="V1959" i="1"/>
  <c r="X1959" i="1" s="1"/>
  <c r="Y1942" i="1"/>
  <c r="V1942" i="1"/>
  <c r="X1942" i="1" s="1"/>
  <c r="Y1926" i="1"/>
  <c r="V1926" i="1"/>
  <c r="X1926" i="1" s="1"/>
  <c r="Y1898" i="1"/>
  <c r="V1898" i="1"/>
  <c r="X1898" i="1" s="1"/>
  <c r="Y1882" i="1"/>
  <c r="V1882" i="1"/>
  <c r="X1882" i="1" s="1"/>
  <c r="Y1864" i="1"/>
  <c r="V1864" i="1"/>
  <c r="X1864" i="1" s="1"/>
  <c r="Y1847" i="1"/>
  <c r="V1847" i="1"/>
  <c r="X1847" i="1" s="1"/>
  <c r="Y1830" i="1"/>
  <c r="V1830" i="1"/>
  <c r="X1830" i="1" s="1"/>
  <c r="Y1814" i="1"/>
  <c r="V1814" i="1"/>
  <c r="X1814" i="1" s="1"/>
  <c r="Y1789" i="1"/>
  <c r="V1789" i="1"/>
  <c r="X1789" i="1" s="1"/>
  <c r="Y1772" i="1"/>
  <c r="V1772" i="1"/>
  <c r="X1772" i="1" s="1"/>
  <c r="Y1756" i="1"/>
  <c r="V1756" i="1"/>
  <c r="X1756" i="1" s="1"/>
  <c r="Y1659" i="1"/>
  <c r="V1659" i="1"/>
  <c r="X1659" i="1" s="1"/>
  <c r="Y1557" i="1"/>
  <c r="V1557" i="1"/>
  <c r="X1557" i="1" s="1"/>
  <c r="Y1525" i="1"/>
  <c r="V1525" i="1"/>
  <c r="X1525" i="1" s="1"/>
  <c r="Y1517" i="1"/>
  <c r="V1517" i="1"/>
  <c r="X1517" i="1" s="1"/>
  <c r="Y1509" i="1"/>
  <c r="V1509" i="1"/>
  <c r="X1509" i="1" s="1"/>
  <c r="Y1492" i="1"/>
  <c r="V1492" i="1"/>
  <c r="X1492" i="1" s="1"/>
  <c r="Y1476" i="1"/>
  <c r="V1476" i="1"/>
  <c r="X1476" i="1" s="1"/>
  <c r="Y1468" i="1"/>
  <c r="V1468" i="1"/>
  <c r="X1468" i="1" s="1"/>
  <c r="Y1459" i="1"/>
  <c r="V1459" i="1"/>
  <c r="X1459" i="1" s="1"/>
  <c r="Y1440" i="1"/>
  <c r="V1440" i="1"/>
  <c r="X1440" i="1" s="1"/>
  <c r="Y1424" i="1"/>
  <c r="V1424" i="1"/>
  <c r="X1424" i="1" s="1"/>
  <c r="Y1408" i="1"/>
  <c r="V1408" i="1"/>
  <c r="X1408" i="1" s="1"/>
  <c r="Y1392" i="1"/>
  <c r="V1392" i="1"/>
  <c r="X1392" i="1" s="1"/>
  <c r="Y1384" i="1"/>
  <c r="V1384" i="1"/>
  <c r="X1384" i="1" s="1"/>
  <c r="Y2190" i="1"/>
  <c r="V2190" i="1"/>
  <c r="X2190" i="1" s="1"/>
  <c r="Y2158" i="1"/>
  <c r="V2158" i="1"/>
  <c r="X2158" i="1" s="1"/>
  <c r="Y1970" i="1"/>
  <c r="V1970" i="1"/>
  <c r="X1970" i="1" s="1"/>
  <c r="Y1848" i="1"/>
  <c r="V1848" i="1"/>
  <c r="X1848" i="1" s="1"/>
  <c r="Y1815" i="1"/>
  <c r="V1815" i="1"/>
  <c r="X1815" i="1" s="1"/>
  <c r="Y1771" i="1"/>
  <c r="V1771" i="1"/>
  <c r="X1771" i="1" s="1"/>
  <c r="Y1331" i="1"/>
  <c r="V1331" i="1"/>
  <c r="X1331" i="1" s="1"/>
  <c r="Y1051" i="1"/>
  <c r="V1051" i="1"/>
  <c r="X1051" i="1" s="1"/>
  <c r="Y1023" i="1"/>
  <c r="V1023" i="1"/>
  <c r="X1023" i="1" s="1"/>
  <c r="Y946" i="1"/>
  <c r="V946" i="1"/>
  <c r="X946" i="1" s="1"/>
  <c r="Y888" i="1"/>
  <c r="V888" i="1"/>
  <c r="X888" i="1" s="1"/>
  <c r="Y880" i="1"/>
  <c r="V880" i="1"/>
  <c r="X880" i="1" s="1"/>
  <c r="Y814" i="1"/>
  <c r="V814" i="1"/>
  <c r="X814" i="1" s="1"/>
  <c r="Y758" i="1"/>
  <c r="V758" i="1"/>
  <c r="X758" i="1" s="1"/>
  <c r="Y750" i="1"/>
  <c r="V750" i="1"/>
  <c r="X750" i="1" s="1"/>
  <c r="Y648" i="1"/>
  <c r="V648" i="1"/>
  <c r="X648" i="1" s="1"/>
  <c r="Y584" i="1"/>
  <c r="V584" i="1"/>
  <c r="X584" i="1" s="1"/>
  <c r="Y556" i="1"/>
  <c r="V556" i="1"/>
  <c r="X556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30" i="1"/>
  <c r="V1730" i="1"/>
  <c r="X1730" i="1" s="1"/>
  <c r="Y1358" i="1"/>
  <c r="V1358" i="1"/>
  <c r="X1358" i="1" s="1"/>
  <c r="Y1310" i="1"/>
  <c r="V1310" i="1"/>
  <c r="X1310" i="1" s="1"/>
  <c r="Y1197" i="1"/>
  <c r="V1197" i="1"/>
  <c r="X1197" i="1" s="1"/>
  <c r="Y1181" i="1"/>
  <c r="V1181" i="1"/>
  <c r="X1181" i="1" s="1"/>
  <c r="Y1164" i="1"/>
  <c r="V1164" i="1"/>
  <c r="X1164" i="1" s="1"/>
  <c r="Y1148" i="1"/>
  <c r="V1148" i="1"/>
  <c r="X1148" i="1" s="1"/>
  <c r="Y1131" i="1"/>
  <c r="V1131" i="1"/>
  <c r="X1131" i="1" s="1"/>
  <c r="Y1114" i="1"/>
  <c r="V1114" i="1"/>
  <c r="X1114" i="1" s="1"/>
  <c r="Y1097" i="1"/>
  <c r="V1097" i="1"/>
  <c r="X1097" i="1" s="1"/>
  <c r="Y1079" i="1"/>
  <c r="V1079" i="1"/>
  <c r="X1079" i="1" s="1"/>
  <c r="Y1062" i="1"/>
  <c r="V1062" i="1"/>
  <c r="X1062" i="1" s="1"/>
  <c r="Y1617" i="1"/>
  <c r="V1617" i="1"/>
  <c r="X1617" i="1" s="1"/>
  <c r="Y1579" i="1"/>
  <c r="V1579" i="1"/>
  <c r="X1579" i="1" s="1"/>
  <c r="Y1540" i="1"/>
  <c r="V1540" i="1"/>
  <c r="X1540" i="1" s="1"/>
  <c r="Y1508" i="1"/>
  <c r="V1508" i="1"/>
  <c r="X1508" i="1" s="1"/>
  <c r="Y1475" i="1"/>
  <c r="V1475" i="1"/>
  <c r="X1475" i="1" s="1"/>
  <c r="Y1439" i="1"/>
  <c r="V1439" i="1"/>
  <c r="X1439" i="1" s="1"/>
  <c r="Y1407" i="1"/>
  <c r="V1407" i="1"/>
  <c r="X1407" i="1" s="1"/>
  <c r="Y1375" i="1"/>
  <c r="V1375" i="1"/>
  <c r="X1375" i="1" s="1"/>
  <c r="Y1285" i="1"/>
  <c r="V1285" i="1"/>
  <c r="X1285" i="1" s="1"/>
  <c r="Y1220" i="1"/>
  <c r="V1220" i="1"/>
  <c r="X1220" i="1" s="1"/>
  <c r="Y1121" i="1"/>
  <c r="V1121" i="1"/>
  <c r="X1121" i="1" s="1"/>
  <c r="V1053" i="1"/>
  <c r="X1053" i="1" s="1"/>
  <c r="Y969" i="1"/>
  <c r="V969" i="1"/>
  <c r="X969" i="1" s="1"/>
  <c r="Y882" i="1"/>
  <c r="V882" i="1"/>
  <c r="X882" i="1" s="1"/>
  <c r="Y816" i="1"/>
  <c r="V816" i="1"/>
  <c r="X816" i="1" s="1"/>
  <c r="Y752" i="1"/>
  <c r="V752" i="1"/>
  <c r="X752" i="1" s="1"/>
  <c r="Y688" i="1"/>
  <c r="V688" i="1"/>
  <c r="X688" i="1" s="1"/>
  <c r="Y618" i="1"/>
  <c r="V618" i="1"/>
  <c r="X618" i="1" s="1"/>
  <c r="Y516" i="1"/>
  <c r="V516" i="1"/>
  <c r="X516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69" i="1"/>
  <c r="V1369" i="1"/>
  <c r="X1369" i="1" s="1"/>
  <c r="Y1320" i="1"/>
  <c r="V1320" i="1"/>
  <c r="X1320" i="1" s="1"/>
  <c r="Y1256" i="1"/>
  <c r="V1256" i="1"/>
  <c r="X1256" i="1" s="1"/>
  <c r="Y1158" i="1"/>
  <c r="V1158" i="1"/>
  <c r="X1158" i="1" s="1"/>
  <c r="Y1091" i="1"/>
  <c r="V1091" i="1"/>
  <c r="X1091" i="1" s="1"/>
  <c r="Y1008" i="1"/>
  <c r="V1008" i="1"/>
  <c r="X1008" i="1" s="1"/>
  <c r="Y992" i="1"/>
  <c r="V992" i="1"/>
  <c r="X992" i="1" s="1"/>
  <c r="Y970" i="1"/>
  <c r="V970" i="1"/>
  <c r="X970" i="1" s="1"/>
  <c r="Y952" i="1"/>
  <c r="V952" i="1"/>
  <c r="X952" i="1" s="1"/>
  <c r="Y940" i="1"/>
  <c r="V940" i="1"/>
  <c r="X940" i="1" s="1"/>
  <c r="Y934" i="1"/>
  <c r="V934" i="1"/>
  <c r="X934" i="1" s="1"/>
  <c r="Y915" i="1"/>
  <c r="V915" i="1"/>
  <c r="X915" i="1" s="1"/>
  <c r="Y905" i="1"/>
  <c r="V905" i="1"/>
  <c r="X905" i="1" s="1"/>
  <c r="Y873" i="1"/>
  <c r="V873" i="1"/>
  <c r="X873" i="1" s="1"/>
  <c r="Y839" i="1"/>
  <c r="V839" i="1"/>
  <c r="X839" i="1" s="1"/>
  <c r="Y807" i="1"/>
  <c r="V807" i="1"/>
  <c r="X807" i="1" s="1"/>
  <c r="Y775" i="1"/>
  <c r="V775" i="1"/>
  <c r="X775" i="1" s="1"/>
  <c r="Y743" i="1"/>
  <c r="V743" i="1"/>
  <c r="X743" i="1" s="1"/>
  <c r="Y711" i="1"/>
  <c r="V711" i="1"/>
  <c r="X711" i="1" s="1"/>
  <c r="Y660" i="1"/>
  <c r="V660" i="1"/>
  <c r="X660" i="1" s="1"/>
  <c r="Y625" i="1"/>
  <c r="V625" i="1"/>
  <c r="X625" i="1" s="1"/>
  <c r="Y593" i="1"/>
  <c r="V593" i="1"/>
  <c r="X593" i="1" s="1"/>
  <c r="Y557" i="1"/>
  <c r="V557" i="1"/>
  <c r="X557" i="1" s="1"/>
  <c r="Y451" i="1"/>
  <c r="V451" i="1"/>
  <c r="X451" i="1" s="1"/>
  <c r="Y282" i="1"/>
  <c r="V282" i="1"/>
  <c r="X282" i="1" s="1"/>
  <c r="Y250" i="1"/>
  <c r="V250" i="1"/>
  <c r="X250" i="1" s="1"/>
  <c r="Y1697" i="1"/>
  <c r="V1697" i="1"/>
  <c r="X1697" i="1" s="1"/>
  <c r="Y1555" i="1"/>
  <c r="V1555" i="1"/>
  <c r="X1555" i="1" s="1"/>
  <c r="Y1438" i="1"/>
  <c r="V1438" i="1"/>
  <c r="X1438" i="1" s="1"/>
  <c r="A661" i="1"/>
  <c r="A662" i="1"/>
  <c r="A654" i="1"/>
  <c r="A653" i="1"/>
  <c r="A1497" i="1"/>
  <c r="B661" i="1"/>
  <c r="B662" i="1"/>
  <c r="H662" i="1" s="1"/>
  <c r="B654" i="1"/>
  <c r="H654" i="1" s="1"/>
  <c r="B653" i="1"/>
  <c r="H653" i="1" s="1"/>
  <c r="B1497" i="1"/>
  <c r="H1497" i="1" s="1"/>
  <c r="A1619" i="1"/>
  <c r="A1618" i="1"/>
  <c r="B1618" i="1"/>
  <c r="H1618" i="1" s="1"/>
  <c r="B1619" i="1"/>
  <c r="H1619" i="1" s="1"/>
  <c r="A655" i="1"/>
  <c r="B655" i="1"/>
  <c r="H655" i="1" s="1"/>
  <c r="A657" i="1"/>
  <c r="B657" i="1"/>
  <c r="H657" i="1" s="1"/>
  <c r="A674" i="1"/>
  <c r="B674" i="1"/>
  <c r="H674" i="1" s="1"/>
  <c r="V1760" i="1" l="1"/>
  <c r="X1760" i="1" s="1"/>
  <c r="Y1760" i="1"/>
  <c r="V1281" i="1"/>
  <c r="X1281" i="1" s="1"/>
  <c r="Y1281" i="1"/>
  <c r="Y1053" i="1"/>
  <c r="Y1883" i="1"/>
  <c r="Y1238" i="1"/>
  <c r="Y1153" i="1"/>
  <c r="V1345" i="1"/>
  <c r="X1345" i="1" s="1"/>
  <c r="Y1345" i="1"/>
  <c r="Y1457" i="1"/>
  <c r="V1457" i="1"/>
  <c r="X1457" i="1" s="1"/>
  <c r="Y1608" i="1"/>
  <c r="V1608" i="1"/>
  <c r="X1608" i="1" s="1"/>
  <c r="Y1681" i="1"/>
  <c r="V1681" i="1"/>
  <c r="X1681" i="1" s="1"/>
  <c r="Y178" i="1"/>
  <c r="V178" i="1"/>
  <c r="X178" i="1" s="1"/>
  <c r="Y1782" i="1"/>
  <c r="V1782" i="1"/>
  <c r="X1782" i="1" s="1"/>
  <c r="Y1718" i="1"/>
  <c r="V1718" i="1"/>
  <c r="X1718" i="1" s="1"/>
  <c r="Y445" i="1"/>
  <c r="V445" i="1"/>
  <c r="X445" i="1" s="1"/>
  <c r="Y485" i="1"/>
  <c r="V485" i="1"/>
  <c r="X485" i="1" s="1"/>
  <c r="Y551" i="1"/>
  <c r="V551" i="1"/>
  <c r="X551" i="1" s="1"/>
  <c r="Y595" i="1"/>
  <c r="V595" i="1"/>
  <c r="X595" i="1" s="1"/>
  <c r="Y627" i="1"/>
  <c r="V627" i="1"/>
  <c r="X627" i="1" s="1"/>
  <c r="Y665" i="1"/>
  <c r="V665" i="1"/>
  <c r="X665" i="1" s="1"/>
  <c r="Y705" i="1"/>
  <c r="V705" i="1"/>
  <c r="X705" i="1" s="1"/>
  <c r="Y737" i="1"/>
  <c r="V737" i="1"/>
  <c r="X737" i="1" s="1"/>
  <c r="Y769" i="1"/>
  <c r="V769" i="1"/>
  <c r="X769" i="1" s="1"/>
  <c r="Y801" i="1"/>
  <c r="V801" i="1"/>
  <c r="X801" i="1" s="1"/>
  <c r="Y833" i="1"/>
  <c r="V833" i="1"/>
  <c r="X833" i="1" s="1"/>
  <c r="Y867" i="1"/>
  <c r="V867" i="1"/>
  <c r="X867" i="1" s="1"/>
  <c r="Y899" i="1"/>
  <c r="V899" i="1"/>
  <c r="X899" i="1" s="1"/>
  <c r="Y1026" i="1"/>
  <c r="V1026" i="1"/>
  <c r="X1026" i="1" s="1"/>
  <c r="Y10" i="1"/>
  <c r="V10" i="1"/>
  <c r="X10" i="1" s="1"/>
  <c r="Y106" i="1"/>
  <c r="V106" i="1"/>
  <c r="X106" i="1" s="1"/>
  <c r="Y1446" i="1"/>
  <c r="V1446" i="1"/>
  <c r="X1446" i="1" s="1"/>
  <c r="Y1580" i="1"/>
  <c r="V1580" i="1"/>
  <c r="X1580" i="1" s="1"/>
  <c r="Y8" i="1"/>
  <c r="V8" i="1"/>
  <c r="X8" i="1" s="1"/>
  <c r="Y104" i="1"/>
  <c r="V104" i="1"/>
  <c r="X104" i="1" s="1"/>
  <c r="Y256" i="1"/>
  <c r="V256" i="1"/>
  <c r="X256" i="1" s="1"/>
  <c r="Y1406" i="1"/>
  <c r="V1406" i="1"/>
  <c r="X1406" i="1" s="1"/>
  <c r="Y1523" i="1"/>
  <c r="V1523" i="1"/>
  <c r="X1523" i="1" s="1"/>
  <c r="Y1665" i="1"/>
  <c r="V1665" i="1"/>
  <c r="X1665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24" i="1"/>
  <c r="V1024" i="1"/>
  <c r="X1024" i="1" s="1"/>
  <c r="Y1066" i="1"/>
  <c r="V1066" i="1"/>
  <c r="X1066" i="1" s="1"/>
  <c r="Y1084" i="1"/>
  <c r="V1084" i="1"/>
  <c r="X1084" i="1" s="1"/>
  <c r="Y1107" i="1"/>
  <c r="V1107" i="1"/>
  <c r="X1107" i="1" s="1"/>
  <c r="Y1135" i="1"/>
  <c r="V1135" i="1"/>
  <c r="X1135" i="1" s="1"/>
  <c r="Y1152" i="1"/>
  <c r="V1152" i="1"/>
  <c r="X1152" i="1" s="1"/>
  <c r="Y1174" i="1"/>
  <c r="V1174" i="1"/>
  <c r="X1174" i="1" s="1"/>
  <c r="Y1217" i="1"/>
  <c r="V1217" i="1"/>
  <c r="X1217" i="1" s="1"/>
  <c r="Y1240" i="1"/>
  <c r="V1240" i="1"/>
  <c r="X1240" i="1" s="1"/>
  <c r="Y1266" i="1"/>
  <c r="V1266" i="1"/>
  <c r="X1266" i="1" s="1"/>
  <c r="Y1282" i="1"/>
  <c r="V1282" i="1"/>
  <c r="X1282" i="1" s="1"/>
  <c r="Y1314" i="1"/>
  <c r="V1314" i="1"/>
  <c r="X1314" i="1" s="1"/>
  <c r="Y1336" i="1"/>
  <c r="V1336" i="1"/>
  <c r="X1336" i="1" s="1"/>
  <c r="Y1362" i="1"/>
  <c r="V1362" i="1"/>
  <c r="X1362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2" i="1"/>
  <c r="V452" i="1"/>
  <c r="X452" i="1" s="1"/>
  <c r="Y602" i="1"/>
  <c r="V602" i="1"/>
  <c r="X602" i="1" s="1"/>
  <c r="Y672" i="1"/>
  <c r="V672" i="1"/>
  <c r="X672" i="1" s="1"/>
  <c r="Y736" i="1"/>
  <c r="V736" i="1"/>
  <c r="X736" i="1" s="1"/>
  <c r="Y800" i="1"/>
  <c r="V800" i="1"/>
  <c r="X800" i="1" s="1"/>
  <c r="Y866" i="1"/>
  <c r="V866" i="1"/>
  <c r="X866" i="1" s="1"/>
  <c r="Y949" i="1"/>
  <c r="V949" i="1"/>
  <c r="X949" i="1" s="1"/>
  <c r="Y1035" i="1"/>
  <c r="V1035" i="1"/>
  <c r="X1035" i="1" s="1"/>
  <c r="Y1104" i="1"/>
  <c r="V1104" i="1"/>
  <c r="X1104" i="1" s="1"/>
  <c r="Y1171" i="1"/>
  <c r="V1171" i="1"/>
  <c r="X1171" i="1" s="1"/>
  <c r="Y1269" i="1"/>
  <c r="V1269" i="1"/>
  <c r="X1269" i="1" s="1"/>
  <c r="Y1366" i="1"/>
  <c r="V1366" i="1"/>
  <c r="X1366" i="1" s="1"/>
  <c r="Y1399" i="1"/>
  <c r="V1399" i="1"/>
  <c r="X1399" i="1" s="1"/>
  <c r="Y1431" i="1"/>
  <c r="V1431" i="1"/>
  <c r="X1431" i="1" s="1"/>
  <c r="Y1467" i="1"/>
  <c r="V1467" i="1"/>
  <c r="X1467" i="1" s="1"/>
  <c r="Y1500" i="1"/>
  <c r="V1500" i="1"/>
  <c r="X1500" i="1" s="1"/>
  <c r="Y1532" i="1"/>
  <c r="V1532" i="1"/>
  <c r="X1532" i="1" s="1"/>
  <c r="Y1572" i="1"/>
  <c r="V1572" i="1"/>
  <c r="X1572" i="1" s="1"/>
  <c r="Y1609" i="1"/>
  <c r="V1609" i="1"/>
  <c r="X1609" i="1" s="1"/>
  <c r="Y1649" i="1"/>
  <c r="V1649" i="1"/>
  <c r="X1649" i="1" s="1"/>
  <c r="Y1666" i="1"/>
  <c r="V1666" i="1"/>
  <c r="X1666" i="1" s="1"/>
  <c r="Y1682" i="1"/>
  <c r="V1682" i="1"/>
  <c r="X1682" i="1" s="1"/>
  <c r="Y1698" i="1"/>
  <c r="V1698" i="1"/>
  <c r="X1698" i="1" s="1"/>
  <c r="Y1719" i="1"/>
  <c r="V1719" i="1"/>
  <c r="X1719" i="1" s="1"/>
  <c r="Y1735" i="1"/>
  <c r="V1735" i="1"/>
  <c r="X1735" i="1" s="1"/>
  <c r="Y1759" i="1"/>
  <c r="V1759" i="1"/>
  <c r="X1759" i="1" s="1"/>
  <c r="Y1775" i="1"/>
  <c r="V1775" i="1"/>
  <c r="X1775" i="1" s="1"/>
  <c r="Y1793" i="1"/>
  <c r="V1793" i="1"/>
  <c r="X1793" i="1" s="1"/>
  <c r="Y1817" i="1"/>
  <c r="V1817" i="1"/>
  <c r="X1817" i="1" s="1"/>
  <c r="Y1834" i="1"/>
  <c r="V1834" i="1"/>
  <c r="X1834" i="1" s="1"/>
  <c r="Y1850" i="1"/>
  <c r="V1850" i="1"/>
  <c r="X1850" i="1" s="1"/>
  <c r="Y1877" i="1"/>
  <c r="V1877" i="1"/>
  <c r="X1877" i="1" s="1"/>
  <c r="Y1893" i="1"/>
  <c r="V1893" i="1"/>
  <c r="X1893" i="1" s="1"/>
  <c r="Y1911" i="1"/>
  <c r="V1911" i="1"/>
  <c r="X1911" i="1" s="1"/>
  <c r="Y1929" i="1"/>
  <c r="V1929" i="1"/>
  <c r="X1929" i="1" s="1"/>
  <c r="Y1945" i="1"/>
  <c r="V1945" i="1"/>
  <c r="X1945" i="1" s="1"/>
  <c r="Y1972" i="1"/>
  <c r="V1972" i="1"/>
  <c r="X1972" i="1" s="1"/>
  <c r="Y1990" i="1"/>
  <c r="V1990" i="1"/>
  <c r="X1990" i="1" s="1"/>
  <c r="Y2007" i="1"/>
  <c r="V2007" i="1"/>
  <c r="X2007" i="1" s="1"/>
  <c r="Y2032" i="1"/>
  <c r="V2032" i="1"/>
  <c r="X2032" i="1" s="1"/>
  <c r="Y2053" i="1"/>
  <c r="V2053" i="1"/>
  <c r="X2053" i="1" s="1"/>
  <c r="Y2069" i="1"/>
  <c r="V2069" i="1"/>
  <c r="X2069" i="1" s="1"/>
  <c r="Y2085" i="1"/>
  <c r="V2085" i="1"/>
  <c r="X2085" i="1" s="1"/>
  <c r="Y2101" i="1"/>
  <c r="V2101" i="1"/>
  <c r="X2101" i="1" s="1"/>
  <c r="Y2123" i="1"/>
  <c r="V2123" i="1"/>
  <c r="X2123" i="1" s="1"/>
  <c r="Y2139" i="1"/>
  <c r="V2139" i="1"/>
  <c r="X2139" i="1" s="1"/>
  <c r="Y2164" i="1"/>
  <c r="V2164" i="1"/>
  <c r="X2164" i="1" s="1"/>
  <c r="Y2180" i="1"/>
  <c r="V2180" i="1"/>
  <c r="X2180" i="1" s="1"/>
  <c r="Y2204" i="1"/>
  <c r="V2204" i="1"/>
  <c r="X2204" i="1" s="1"/>
  <c r="Y2220" i="1"/>
  <c r="V2220" i="1"/>
  <c r="X2220" i="1" s="1"/>
  <c r="Y661" i="1"/>
  <c r="V661" i="1"/>
  <c r="X661" i="1" s="1"/>
  <c r="Y447" i="1"/>
  <c r="V447" i="1"/>
  <c r="X447" i="1" s="1"/>
  <c r="Y463" i="1"/>
  <c r="V463" i="1"/>
  <c r="X463" i="1" s="1"/>
  <c r="Y505" i="1"/>
  <c r="V505" i="1"/>
  <c r="X505" i="1" s="1"/>
  <c r="Y527" i="1"/>
  <c r="V527" i="1"/>
  <c r="X527" i="1" s="1"/>
  <c r="Y555" i="1"/>
  <c r="V555" i="1"/>
  <c r="X555" i="1" s="1"/>
  <c r="Y572" i="1"/>
  <c r="V572" i="1"/>
  <c r="X572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58" i="1"/>
  <c r="V658" i="1"/>
  <c r="X658" i="1" s="1"/>
  <c r="Y677" i="1"/>
  <c r="V677" i="1"/>
  <c r="X677" i="1" s="1"/>
  <c r="Y699" i="1"/>
  <c r="V699" i="1"/>
  <c r="X699" i="1" s="1"/>
  <c r="Y715" i="1"/>
  <c r="V715" i="1"/>
  <c r="X715" i="1" s="1"/>
  <c r="Y731" i="1"/>
  <c r="V731" i="1"/>
  <c r="X73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19" i="1"/>
  <c r="V919" i="1"/>
  <c r="X919" i="1" s="1"/>
  <c r="Y947" i="1"/>
  <c r="V947" i="1"/>
  <c r="X947" i="1" s="1"/>
  <c r="Y963" i="1"/>
  <c r="V963" i="1"/>
  <c r="X963" i="1" s="1"/>
  <c r="Y996" i="1"/>
  <c r="V996" i="1"/>
  <c r="X996" i="1" s="1"/>
  <c r="Y1012" i="1"/>
  <c r="V1012" i="1"/>
  <c r="X1012" i="1" s="1"/>
  <c r="Y1030" i="1"/>
  <c r="V1030" i="1"/>
  <c r="X1030" i="1" s="1"/>
  <c r="Y1052" i="1"/>
  <c r="V1052" i="1"/>
  <c r="X1052" i="1" s="1"/>
  <c r="Y1087" i="1"/>
  <c r="V1087" i="1"/>
  <c r="X1087" i="1" s="1"/>
  <c r="Y1120" i="1"/>
  <c r="V1120" i="1"/>
  <c r="X1120" i="1" s="1"/>
  <c r="Y1154" i="1"/>
  <c r="V1154" i="1"/>
  <c r="X1154" i="1" s="1"/>
  <c r="Y1219" i="1"/>
  <c r="V1219" i="1"/>
  <c r="X1219" i="1" s="1"/>
  <c r="Y1252" i="1"/>
  <c r="V1252" i="1"/>
  <c r="X1252" i="1" s="1"/>
  <c r="Y1284" i="1"/>
  <c r="V1284" i="1"/>
  <c r="X1284" i="1" s="1"/>
  <c r="Y1332" i="1"/>
  <c r="V1332" i="1"/>
  <c r="X1332" i="1" s="1"/>
  <c r="Y330" i="1"/>
  <c r="V330" i="1"/>
  <c r="X330" i="1" s="1"/>
  <c r="Y338" i="1"/>
  <c r="V338" i="1"/>
  <c r="X338" i="1" s="1"/>
  <c r="Y354" i="1"/>
  <c r="V354" i="1"/>
  <c r="X354" i="1" s="1"/>
  <c r="Y1378" i="1"/>
  <c r="V1378" i="1"/>
  <c r="X1378" i="1" s="1"/>
  <c r="Y1410" i="1"/>
  <c r="V1410" i="1"/>
  <c r="X1410" i="1" s="1"/>
  <c r="Y1442" i="1"/>
  <c r="V1442" i="1"/>
  <c r="X1442" i="1" s="1"/>
  <c r="Y1478" i="1"/>
  <c r="V1478" i="1"/>
  <c r="X1478" i="1" s="1"/>
  <c r="Y1511" i="1"/>
  <c r="V1511" i="1"/>
  <c r="X1511" i="1" s="1"/>
  <c r="Y1559" i="1"/>
  <c r="V1559" i="1"/>
  <c r="X1559" i="1" s="1"/>
  <c r="Y1591" i="1"/>
  <c r="V1591" i="1"/>
  <c r="X1591" i="1" s="1"/>
  <c r="Y1630" i="1"/>
  <c r="V1630" i="1"/>
  <c r="X1630" i="1" s="1"/>
  <c r="Y1669" i="1"/>
  <c r="V1669" i="1"/>
  <c r="X1669" i="1" s="1"/>
  <c r="Y1702" i="1"/>
  <c r="V1702" i="1"/>
  <c r="X1702" i="1" s="1"/>
  <c r="Y1968" i="1"/>
  <c r="V1968" i="1"/>
  <c r="X1968" i="1" s="1"/>
  <c r="Y2003" i="1"/>
  <c r="V2003" i="1"/>
  <c r="X2003" i="1" s="1"/>
  <c r="Y2036" i="1"/>
  <c r="V2036" i="1"/>
  <c r="X2036" i="1" s="1"/>
  <c r="Y2184" i="1"/>
  <c r="V2184" i="1"/>
  <c r="X2184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6" i="1"/>
  <c r="V446" i="1"/>
  <c r="X446" i="1" s="1"/>
  <c r="Y462" i="1"/>
  <c r="V462" i="1"/>
  <c r="X462" i="1" s="1"/>
  <c r="Y504" i="1"/>
  <c r="V504" i="1"/>
  <c r="X504" i="1" s="1"/>
  <c r="Y533" i="1"/>
  <c r="V533" i="1"/>
  <c r="X533" i="1" s="1"/>
  <c r="Y592" i="1"/>
  <c r="V592" i="1"/>
  <c r="X592" i="1" s="1"/>
  <c r="Y642" i="1"/>
  <c r="V642" i="1"/>
  <c r="X642" i="1" s="1"/>
  <c r="Y712" i="1"/>
  <c r="V712" i="1"/>
  <c r="X712" i="1" s="1"/>
  <c r="Y744" i="1"/>
  <c r="V744" i="1"/>
  <c r="X744" i="1" s="1"/>
  <c r="Y790" i="1"/>
  <c r="V790" i="1"/>
  <c r="X790" i="1" s="1"/>
  <c r="Y840" i="1"/>
  <c r="V840" i="1"/>
  <c r="X840" i="1" s="1"/>
  <c r="Y874" i="1"/>
  <c r="V874" i="1"/>
  <c r="X874" i="1" s="1"/>
  <c r="Y920" i="1"/>
  <c r="V920" i="1"/>
  <c r="X920" i="1" s="1"/>
  <c r="Y991" i="1"/>
  <c r="V991" i="1"/>
  <c r="X991" i="1" s="1"/>
  <c r="Y1059" i="1"/>
  <c r="V1059" i="1"/>
  <c r="X1059" i="1" s="1"/>
  <c r="Y1102" i="1"/>
  <c r="V1102" i="1"/>
  <c r="X1102" i="1" s="1"/>
  <c r="Y1129" i="1"/>
  <c r="V1129" i="1"/>
  <c r="X1129" i="1" s="1"/>
  <c r="Y1145" i="1"/>
  <c r="V1145" i="1"/>
  <c r="X1145" i="1" s="1"/>
  <c r="Y1169" i="1"/>
  <c r="V1169" i="1"/>
  <c r="X1169" i="1" s="1"/>
  <c r="Y1228" i="1"/>
  <c r="V1228" i="1"/>
  <c r="X1228" i="1" s="1"/>
  <c r="Y1243" i="1"/>
  <c r="V1243" i="1"/>
  <c r="X1243" i="1" s="1"/>
  <c r="Y1267" i="1"/>
  <c r="V1267" i="1"/>
  <c r="X1267" i="1" s="1"/>
  <c r="Y1293" i="1"/>
  <c r="V1293" i="1"/>
  <c r="X1293" i="1" s="1"/>
  <c r="Y1339" i="1"/>
  <c r="V1339" i="1"/>
  <c r="X1339" i="1" s="1"/>
  <c r="Y1370" i="1"/>
  <c r="V1370" i="1"/>
  <c r="X1370" i="1" s="1"/>
  <c r="Y1381" i="1"/>
  <c r="V1381" i="1"/>
  <c r="X1381" i="1" s="1"/>
  <c r="Y1397" i="1"/>
  <c r="V1397" i="1"/>
  <c r="X1397" i="1" s="1"/>
  <c r="Y1409" i="1"/>
  <c r="V1409" i="1"/>
  <c r="X1409" i="1" s="1"/>
  <c r="Y1419" i="1"/>
  <c r="V1419" i="1"/>
  <c r="X1419" i="1" s="1"/>
  <c r="Y1429" i="1"/>
  <c r="V1429" i="1"/>
  <c r="X1429" i="1" s="1"/>
  <c r="Y1441" i="1"/>
  <c r="V1441" i="1"/>
  <c r="X1441" i="1" s="1"/>
  <c r="Y1451" i="1"/>
  <c r="V1451" i="1"/>
  <c r="X1451" i="1" s="1"/>
  <c r="Y1465" i="1"/>
  <c r="V1465" i="1"/>
  <c r="X1465" i="1" s="1"/>
  <c r="Y1477" i="1"/>
  <c r="V1477" i="1"/>
  <c r="X1477" i="1" s="1"/>
  <c r="Y1487" i="1"/>
  <c r="V1487" i="1"/>
  <c r="X1487" i="1" s="1"/>
  <c r="Y1498" i="1"/>
  <c r="V1498" i="1"/>
  <c r="X1498" i="1" s="1"/>
  <c r="Y1510" i="1"/>
  <c r="V1510" i="1"/>
  <c r="X1510" i="1" s="1"/>
  <c r="Y1520" i="1"/>
  <c r="V1520" i="1"/>
  <c r="X1520" i="1" s="1"/>
  <c r="Y1530" i="1"/>
  <c r="V1530" i="1"/>
  <c r="X1530" i="1" s="1"/>
  <c r="Y1546" i="1"/>
  <c r="V1546" i="1"/>
  <c r="X1546" i="1" s="1"/>
  <c r="Y1569" i="1"/>
  <c r="V1569" i="1"/>
  <c r="X1569" i="1" s="1"/>
  <c r="Y1578" i="1"/>
  <c r="V1578" i="1"/>
  <c r="X1578" i="1" s="1"/>
  <c r="Y1590" i="1"/>
  <c r="V1590" i="1"/>
  <c r="X1590" i="1" s="1"/>
  <c r="Y1605" i="1"/>
  <c r="V1605" i="1"/>
  <c r="X1605" i="1" s="1"/>
  <c r="Y1615" i="1"/>
  <c r="V1615" i="1"/>
  <c r="X1615" i="1" s="1"/>
  <c r="Y1629" i="1"/>
  <c r="V1629" i="1"/>
  <c r="X1629" i="1" s="1"/>
  <c r="Y1645" i="1"/>
  <c r="V1645" i="1"/>
  <c r="X1645" i="1" s="1"/>
  <c r="Y1656" i="1"/>
  <c r="V1656" i="1"/>
  <c r="X1656" i="1" s="1"/>
  <c r="Y1668" i="1"/>
  <c r="V1668" i="1"/>
  <c r="X1668" i="1" s="1"/>
  <c r="Y1678" i="1"/>
  <c r="V1678" i="1"/>
  <c r="X1678" i="1" s="1"/>
  <c r="Y1688" i="1"/>
  <c r="V1688" i="1"/>
  <c r="X1688" i="1" s="1"/>
  <c r="Y1701" i="1"/>
  <c r="V1701" i="1"/>
  <c r="X1701" i="1" s="1"/>
  <c r="Y1714" i="1"/>
  <c r="V1714" i="1"/>
  <c r="X1714" i="1" s="1"/>
  <c r="Y1733" i="1"/>
  <c r="V1733" i="1"/>
  <c r="X1733" i="1" s="1"/>
  <c r="Y1765" i="1"/>
  <c r="V1765" i="1"/>
  <c r="X1765" i="1" s="1"/>
  <c r="Y1781" i="1"/>
  <c r="V1781" i="1"/>
  <c r="X1781" i="1" s="1"/>
  <c r="Y1823" i="1"/>
  <c r="V1823" i="1"/>
  <c r="X1823" i="1" s="1"/>
  <c r="Y1856" i="1"/>
  <c r="V1856" i="1"/>
  <c r="X1856" i="1" s="1"/>
  <c r="Y1891" i="1"/>
  <c r="V1891" i="1"/>
  <c r="X1891" i="1" s="1"/>
  <c r="Y1909" i="1"/>
  <c r="V1909" i="1"/>
  <c r="X1909" i="1" s="1"/>
  <c r="Y1960" i="1"/>
  <c r="V1960" i="1"/>
  <c r="X1960" i="1" s="1"/>
  <c r="Y2013" i="1"/>
  <c r="V2013" i="1"/>
  <c r="X2013" i="1" s="1"/>
  <c r="Y2166" i="1"/>
  <c r="V2166" i="1"/>
  <c r="X2166" i="1" s="1"/>
  <c r="Y2198" i="1"/>
  <c r="V2198" i="1"/>
  <c r="X2198" i="1" s="1"/>
  <c r="Y1432" i="1"/>
  <c r="V1432" i="1"/>
  <c r="X1432" i="1" s="1"/>
  <c r="Y1533" i="1"/>
  <c r="V1533" i="1"/>
  <c r="X1533" i="1" s="1"/>
  <c r="Y1601" i="1"/>
  <c r="V1601" i="1"/>
  <c r="X1601" i="1" s="1"/>
  <c r="Y1691" i="1"/>
  <c r="V1691" i="1"/>
  <c r="X1691" i="1" s="1"/>
  <c r="Y1732" i="1"/>
  <c r="V1732" i="1"/>
  <c r="X1732" i="1" s="1"/>
  <c r="Y2205" i="1"/>
  <c r="V2205" i="1"/>
  <c r="X2205" i="1" s="1"/>
  <c r="Y2221" i="1"/>
  <c r="V2221" i="1"/>
  <c r="X2221" i="1" s="1"/>
  <c r="Y662" i="1"/>
  <c r="V662" i="1"/>
  <c r="X662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6" i="1"/>
  <c r="V476" i="1"/>
  <c r="X476" i="1" s="1"/>
  <c r="Y571" i="1"/>
  <c r="V571" i="1"/>
  <c r="X571" i="1" s="1"/>
  <c r="Y638" i="1"/>
  <c r="V638" i="1"/>
  <c r="X638" i="1" s="1"/>
  <c r="Y708" i="1"/>
  <c r="V708" i="1"/>
  <c r="X708" i="1" s="1"/>
  <c r="Y804" i="1"/>
  <c r="V804" i="1"/>
  <c r="X804" i="1" s="1"/>
  <c r="Y870" i="1"/>
  <c r="V870" i="1"/>
  <c r="X870" i="1" s="1"/>
  <c r="Y989" i="1"/>
  <c r="V989" i="1"/>
  <c r="X989" i="1" s="1"/>
  <c r="Y1125" i="1"/>
  <c r="V1125" i="1"/>
  <c r="X1125" i="1" s="1"/>
  <c r="Y1192" i="1"/>
  <c r="V1192" i="1"/>
  <c r="X1192" i="1" s="1"/>
  <c r="Y1305" i="1"/>
  <c r="V1305" i="1"/>
  <c r="X1305" i="1" s="1"/>
  <c r="Y1829" i="1"/>
  <c r="V1829" i="1"/>
  <c r="X1829" i="1" s="1"/>
  <c r="Y1915" i="1"/>
  <c r="V1915" i="1"/>
  <c r="X1915" i="1" s="1"/>
  <c r="Y2089" i="1"/>
  <c r="V2089" i="1"/>
  <c r="X2089" i="1" s="1"/>
  <c r="Y2224" i="1"/>
  <c r="V2224" i="1"/>
  <c r="X2224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9" i="1"/>
  <c r="V459" i="1"/>
  <c r="X459" i="1" s="1"/>
  <c r="Y549" i="1"/>
  <c r="V549" i="1"/>
  <c r="X549" i="1" s="1"/>
  <c r="Y601" i="1"/>
  <c r="V601" i="1"/>
  <c r="X601" i="1" s="1"/>
  <c r="Y633" i="1"/>
  <c r="V633" i="1"/>
  <c r="X633" i="1" s="1"/>
  <c r="Y671" i="1"/>
  <c r="V671" i="1"/>
  <c r="X671" i="1" s="1"/>
  <c r="Y719" i="1"/>
  <c r="V719" i="1"/>
  <c r="X719" i="1" s="1"/>
  <c r="Y751" i="1"/>
  <c r="V751" i="1"/>
  <c r="X751" i="1" s="1"/>
  <c r="Y783" i="1"/>
  <c r="V783" i="1"/>
  <c r="X783" i="1" s="1"/>
  <c r="Y815" i="1"/>
  <c r="V815" i="1"/>
  <c r="X815" i="1" s="1"/>
  <c r="Y847" i="1"/>
  <c r="V847" i="1"/>
  <c r="X847" i="1" s="1"/>
  <c r="Y881" i="1"/>
  <c r="V881" i="1"/>
  <c r="X881" i="1" s="1"/>
  <c r="Y913" i="1"/>
  <c r="V913" i="1"/>
  <c r="X913" i="1" s="1"/>
  <c r="Y948" i="1"/>
  <c r="V948" i="1"/>
  <c r="X948" i="1" s="1"/>
  <c r="Y1000" i="1"/>
  <c r="V1000" i="1"/>
  <c r="X1000" i="1" s="1"/>
  <c r="Y1058" i="1"/>
  <c r="V1058" i="1"/>
  <c r="X1058" i="1" s="1"/>
  <c r="Y1074" i="1"/>
  <c r="V1074" i="1"/>
  <c r="X1074" i="1" s="1"/>
  <c r="Y1099" i="1"/>
  <c r="V1099" i="1"/>
  <c r="X1099" i="1" s="1"/>
  <c r="Y1116" i="1"/>
  <c r="V1116" i="1"/>
  <c r="X1116" i="1" s="1"/>
  <c r="Y1133" i="1"/>
  <c r="V1133" i="1"/>
  <c r="X1133" i="1" s="1"/>
  <c r="Y1150" i="1"/>
  <c r="V1150" i="1"/>
  <c r="X1150" i="1" s="1"/>
  <c r="Y1166" i="1"/>
  <c r="V1166" i="1"/>
  <c r="X1166" i="1" s="1"/>
  <c r="Y1193" i="1"/>
  <c r="V1193" i="1"/>
  <c r="X1193" i="1" s="1"/>
  <c r="Y1225" i="1"/>
  <c r="V1225" i="1"/>
  <c r="X1225" i="1" s="1"/>
  <c r="Y1242" i="1"/>
  <c r="V1242" i="1"/>
  <c r="X1242" i="1" s="1"/>
  <c r="Y1258" i="1"/>
  <c r="V1258" i="1"/>
  <c r="X1258" i="1" s="1"/>
  <c r="Y1280" i="1"/>
  <c r="V1280" i="1"/>
  <c r="X1280" i="1" s="1"/>
  <c r="Y1306" i="1"/>
  <c r="V1306" i="1"/>
  <c r="X1306" i="1" s="1"/>
  <c r="Y1328" i="1"/>
  <c r="V1328" i="1"/>
  <c r="X1328" i="1" s="1"/>
  <c r="Y1344" i="1"/>
  <c r="V1344" i="1"/>
  <c r="X1344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5" i="1"/>
  <c r="V455" i="1"/>
  <c r="X455" i="1" s="1"/>
  <c r="Y471" i="1"/>
  <c r="V471" i="1"/>
  <c r="X471" i="1" s="1"/>
  <c r="Y513" i="1"/>
  <c r="V513" i="1"/>
  <c r="X513" i="1" s="1"/>
  <c r="Y529" i="1"/>
  <c r="V529" i="1"/>
  <c r="X529" i="1" s="1"/>
  <c r="Y553" i="1"/>
  <c r="V553" i="1"/>
  <c r="X553" i="1" s="1"/>
  <c r="Y570" i="1"/>
  <c r="V570" i="1"/>
  <c r="X570" i="1" s="1"/>
  <c r="Y599" i="1"/>
  <c r="V599" i="1"/>
  <c r="X599" i="1" s="1"/>
  <c r="Y615" i="1"/>
  <c r="V615" i="1"/>
  <c r="X615" i="1" s="1"/>
  <c r="Y631" i="1"/>
  <c r="V631" i="1"/>
  <c r="X631" i="1" s="1"/>
  <c r="Y647" i="1"/>
  <c r="V647" i="1"/>
  <c r="X647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5" i="1"/>
  <c r="V845" i="1"/>
  <c r="X845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6" i="1"/>
  <c r="V936" i="1"/>
  <c r="X936" i="1" s="1"/>
  <c r="Y954" i="1"/>
  <c r="V954" i="1"/>
  <c r="X954" i="1" s="1"/>
  <c r="Y972" i="1"/>
  <c r="V972" i="1"/>
  <c r="X972" i="1" s="1"/>
  <c r="Y998" i="1"/>
  <c r="V998" i="1"/>
  <c r="X998" i="1" s="1"/>
  <c r="Y1014" i="1"/>
  <c r="V1014" i="1"/>
  <c r="X1014" i="1" s="1"/>
  <c r="Y1032" i="1"/>
  <c r="V1032" i="1"/>
  <c r="X1032" i="1" s="1"/>
  <c r="Y1060" i="1"/>
  <c r="V1060" i="1"/>
  <c r="X1060" i="1" s="1"/>
  <c r="Y1095" i="1"/>
  <c r="V1095" i="1"/>
  <c r="X1095" i="1" s="1"/>
  <c r="Y1128" i="1"/>
  <c r="V1128" i="1"/>
  <c r="X1128" i="1" s="1"/>
  <c r="Y1162" i="1"/>
  <c r="V1162" i="1"/>
  <c r="X1162" i="1" s="1"/>
  <c r="Y1211" i="1"/>
  <c r="V1211" i="1"/>
  <c r="X1211" i="1" s="1"/>
  <c r="Y1244" i="1"/>
  <c r="V1244" i="1"/>
  <c r="X1244" i="1" s="1"/>
  <c r="Y1292" i="1"/>
  <c r="V1292" i="1"/>
  <c r="X1292" i="1" s="1"/>
  <c r="Y1340" i="1"/>
  <c r="V1340" i="1"/>
  <c r="X1340" i="1" s="1"/>
  <c r="Y322" i="1"/>
  <c r="V322" i="1"/>
  <c r="X322" i="1" s="1"/>
  <c r="Y370" i="1"/>
  <c r="V370" i="1"/>
  <c r="X370" i="1" s="1"/>
  <c r="Y380" i="1"/>
  <c r="V380" i="1"/>
  <c r="X380" i="1" s="1"/>
  <c r="Y1386" i="1"/>
  <c r="V1386" i="1"/>
  <c r="X1386" i="1" s="1"/>
  <c r="Y1450" i="1"/>
  <c r="V1450" i="1"/>
  <c r="X1450" i="1" s="1"/>
  <c r="Y1503" i="1"/>
  <c r="V1503" i="1"/>
  <c r="X1503" i="1" s="1"/>
  <c r="Y1583" i="1"/>
  <c r="V1583" i="1"/>
  <c r="X1583" i="1" s="1"/>
  <c r="Y1643" i="1"/>
  <c r="V1643" i="1"/>
  <c r="X1643" i="1" s="1"/>
  <c r="Y1677" i="1"/>
  <c r="V1677" i="1"/>
  <c r="X1677" i="1" s="1"/>
  <c r="Y1754" i="1"/>
  <c r="V1754" i="1"/>
  <c r="X1754" i="1" s="1"/>
  <c r="Y1791" i="1"/>
  <c r="V1791" i="1"/>
  <c r="X1791" i="1" s="1"/>
  <c r="Y1808" i="1"/>
  <c r="V1808" i="1"/>
  <c r="X1808" i="1" s="1"/>
  <c r="Y1816" i="1"/>
  <c r="V1816" i="1"/>
  <c r="X1816" i="1" s="1"/>
  <c r="Y1824" i="1"/>
  <c r="V1824" i="1"/>
  <c r="X1824" i="1" s="1"/>
  <c r="Y1833" i="1"/>
  <c r="V1833" i="1"/>
  <c r="X1833" i="1" s="1"/>
  <c r="Y1841" i="1"/>
  <c r="V1841" i="1"/>
  <c r="X1841" i="1" s="1"/>
  <c r="Y1849" i="1"/>
  <c r="V1849" i="1"/>
  <c r="X1849" i="1" s="1"/>
  <c r="Y1857" i="1"/>
  <c r="V1857" i="1"/>
  <c r="X1857" i="1" s="1"/>
  <c r="Y1866" i="1"/>
  <c r="V1866" i="1"/>
  <c r="X1866" i="1" s="1"/>
  <c r="Y1876" i="1"/>
  <c r="V1876" i="1"/>
  <c r="X1876" i="1" s="1"/>
  <c r="Y1884" i="1"/>
  <c r="V1884" i="1"/>
  <c r="X1884" i="1" s="1"/>
  <c r="Y1892" i="1"/>
  <c r="V1892" i="1"/>
  <c r="X1892" i="1" s="1"/>
  <c r="Y1900" i="1"/>
  <c r="V1900" i="1"/>
  <c r="X1900" i="1" s="1"/>
  <c r="Y1910" i="1"/>
  <c r="V1910" i="1"/>
  <c r="X1910" i="1" s="1"/>
  <c r="Y1919" i="1"/>
  <c r="V1919" i="1"/>
  <c r="X1919" i="1" s="1"/>
  <c r="Y1928" i="1"/>
  <c r="V1928" i="1"/>
  <c r="X1928" i="1" s="1"/>
  <c r="Y1940" i="1"/>
  <c r="V1940" i="1"/>
  <c r="X1940" i="1" s="1"/>
  <c r="Y1949" i="1"/>
  <c r="V1949" i="1"/>
  <c r="X1949" i="1" s="1"/>
  <c r="Y1957" i="1"/>
  <c r="V1957" i="1"/>
  <c r="X1957" i="1" s="1"/>
  <c r="Y1971" i="1"/>
  <c r="V1971" i="1"/>
  <c r="X1971" i="1" s="1"/>
  <c r="Y1980" i="1"/>
  <c r="V1980" i="1"/>
  <c r="X1980" i="1" s="1"/>
  <c r="Y1993" i="1"/>
  <c r="V1993" i="1"/>
  <c r="X1993" i="1" s="1"/>
  <c r="Y2002" i="1"/>
  <c r="V2002" i="1"/>
  <c r="X2002" i="1" s="1"/>
  <c r="Y2010" i="1"/>
  <c r="V2010" i="1"/>
  <c r="X2010" i="1" s="1"/>
  <c r="Y2018" i="1"/>
  <c r="V2018" i="1"/>
  <c r="X2018" i="1" s="1"/>
  <c r="Y2027" i="1"/>
  <c r="V2027" i="1"/>
  <c r="X2027" i="1" s="1"/>
  <c r="Y2035" i="1"/>
  <c r="V2035" i="1"/>
  <c r="X2035" i="1" s="1"/>
  <c r="Y2043" i="1"/>
  <c r="V2043" i="1"/>
  <c r="X2043" i="1" s="1"/>
  <c r="Y2056" i="1"/>
  <c r="V2056" i="1"/>
  <c r="X2056" i="1" s="1"/>
  <c r="Y2068" i="1"/>
  <c r="V2068" i="1"/>
  <c r="X2068" i="1" s="1"/>
  <c r="Y2076" i="1"/>
  <c r="V2076" i="1"/>
  <c r="X2076" i="1" s="1"/>
  <c r="Y2084" i="1"/>
  <c r="V2084" i="1"/>
  <c r="X2084" i="1" s="1"/>
  <c r="Y2092" i="1"/>
  <c r="V2092" i="1"/>
  <c r="X2092" i="1" s="1"/>
  <c r="Y2100" i="1"/>
  <c r="V2100" i="1"/>
  <c r="X2100" i="1" s="1"/>
  <c r="Y2108" i="1"/>
  <c r="V2108" i="1"/>
  <c r="X2108" i="1" s="1"/>
  <c r="Y2122" i="1"/>
  <c r="V2122" i="1"/>
  <c r="X2122" i="1" s="1"/>
  <c r="Y2130" i="1"/>
  <c r="V2130" i="1"/>
  <c r="X2130" i="1" s="1"/>
  <c r="Y2138" i="1"/>
  <c r="V2138" i="1"/>
  <c r="X2138" i="1" s="1"/>
  <c r="Y2155" i="1"/>
  <c r="V2155" i="1"/>
  <c r="X2155" i="1" s="1"/>
  <c r="Y2163" i="1"/>
  <c r="V2163" i="1"/>
  <c r="X2163" i="1" s="1"/>
  <c r="Y2171" i="1"/>
  <c r="V2171" i="1"/>
  <c r="X2171" i="1" s="1"/>
  <c r="Y2179" i="1"/>
  <c r="V2179" i="1"/>
  <c r="X2179" i="1" s="1"/>
  <c r="Y2187" i="1"/>
  <c r="V2187" i="1"/>
  <c r="X2187" i="1" s="1"/>
  <c r="Y2203" i="1"/>
  <c r="V2203" i="1"/>
  <c r="X2203" i="1" s="1"/>
  <c r="Y2211" i="1"/>
  <c r="V2211" i="1"/>
  <c r="X2211" i="1" s="1"/>
  <c r="Y2219" i="1"/>
  <c r="V2219" i="1"/>
  <c r="X2219" i="1" s="1"/>
  <c r="Y2227" i="1"/>
  <c r="V2227" i="1"/>
  <c r="X2227" i="1" s="1"/>
  <c r="Y1618" i="1"/>
  <c r="V1618" i="1"/>
  <c r="X1618" i="1" s="1"/>
  <c r="Y1941" i="1"/>
  <c r="V1941" i="1"/>
  <c r="X1941" i="1" s="1"/>
  <c r="Y1977" i="1"/>
  <c r="V1977" i="1"/>
  <c r="X1977" i="1" s="1"/>
  <c r="Y2011" i="1"/>
  <c r="V2011" i="1"/>
  <c r="X2011" i="1" s="1"/>
  <c r="Y2160" i="1"/>
  <c r="V2160" i="1"/>
  <c r="X2160" i="1" s="1"/>
  <c r="Y2192" i="1"/>
  <c r="V2192" i="1"/>
  <c r="X2192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2" i="1"/>
  <c r="V472" i="1"/>
  <c r="X472" i="1" s="1"/>
  <c r="Y488" i="1"/>
  <c r="V488" i="1"/>
  <c r="X488" i="1" s="1"/>
  <c r="Y574" i="1"/>
  <c r="V574" i="1"/>
  <c r="X574" i="1" s="1"/>
  <c r="Y608" i="1"/>
  <c r="V608" i="1"/>
  <c r="X608" i="1" s="1"/>
  <c r="Y640" i="1"/>
  <c r="V640" i="1"/>
  <c r="X640" i="1" s="1"/>
  <c r="Y670" i="1"/>
  <c r="V670" i="1"/>
  <c r="X670" i="1" s="1"/>
  <c r="Y702" i="1"/>
  <c r="V702" i="1"/>
  <c r="X702" i="1" s="1"/>
  <c r="Y734" i="1"/>
  <c r="V734" i="1"/>
  <c r="X734" i="1" s="1"/>
  <c r="Y760" i="1"/>
  <c r="V760" i="1"/>
  <c r="X760" i="1" s="1"/>
  <c r="Y774" i="1"/>
  <c r="V774" i="1"/>
  <c r="X774" i="1" s="1"/>
  <c r="Y830" i="1"/>
  <c r="V830" i="1"/>
  <c r="X830" i="1" s="1"/>
  <c r="Y864" i="1"/>
  <c r="V864" i="1"/>
  <c r="X864" i="1" s="1"/>
  <c r="Y896" i="1"/>
  <c r="V896" i="1"/>
  <c r="X896" i="1" s="1"/>
  <c r="Y960" i="1"/>
  <c r="V960" i="1"/>
  <c r="X960" i="1" s="1"/>
  <c r="Y993" i="1"/>
  <c r="V993" i="1"/>
  <c r="X993" i="1" s="1"/>
  <c r="Y1007" i="1"/>
  <c r="V1007" i="1"/>
  <c r="X1007" i="1" s="1"/>
  <c r="Y1033" i="1"/>
  <c r="V1033" i="1"/>
  <c r="X1033" i="1" s="1"/>
  <c r="Y1067" i="1"/>
  <c r="V1067" i="1"/>
  <c r="X1067" i="1" s="1"/>
  <c r="Y1186" i="1"/>
  <c r="V1186" i="1"/>
  <c r="X1186" i="1" s="1"/>
  <c r="Y1251" i="1"/>
  <c r="V1251" i="1"/>
  <c r="X1251" i="1" s="1"/>
  <c r="Y1315" i="1"/>
  <c r="V1315" i="1"/>
  <c r="X1315" i="1" s="1"/>
  <c r="Y1368" i="1"/>
  <c r="V1368" i="1"/>
  <c r="X1368" i="1" s="1"/>
  <c r="Y1385" i="1"/>
  <c r="V1385" i="1"/>
  <c r="X1385" i="1" s="1"/>
  <c r="Y1401" i="1"/>
  <c r="V1401" i="1"/>
  <c r="X1401" i="1" s="1"/>
  <c r="Y1417" i="1"/>
  <c r="V1417" i="1"/>
  <c r="X1417" i="1" s="1"/>
  <c r="Y1433" i="1"/>
  <c r="V1433" i="1"/>
  <c r="X1433" i="1" s="1"/>
  <c r="Y1463" i="1"/>
  <c r="V1463" i="1"/>
  <c r="X1463" i="1" s="1"/>
  <c r="Y1479" i="1"/>
  <c r="V1479" i="1"/>
  <c r="X1479" i="1" s="1"/>
  <c r="Y1502" i="1"/>
  <c r="V1502" i="1"/>
  <c r="X1502" i="1" s="1"/>
  <c r="Y1518" i="1"/>
  <c r="V1518" i="1"/>
  <c r="X1518" i="1" s="1"/>
  <c r="Y1534" i="1"/>
  <c r="V1534" i="1"/>
  <c r="X1534" i="1" s="1"/>
  <c r="Y1560" i="1"/>
  <c r="V1560" i="1"/>
  <c r="X1560" i="1" s="1"/>
  <c r="Y1576" i="1"/>
  <c r="V1576" i="1"/>
  <c r="X1576" i="1" s="1"/>
  <c r="Y1595" i="1"/>
  <c r="V1595" i="1"/>
  <c r="X1595" i="1" s="1"/>
  <c r="Y1613" i="1"/>
  <c r="V1613" i="1"/>
  <c r="X1613" i="1" s="1"/>
  <c r="Y1631" i="1"/>
  <c r="V1631" i="1"/>
  <c r="X1631" i="1" s="1"/>
  <c r="Y1653" i="1"/>
  <c r="V1653" i="1"/>
  <c r="X1653" i="1" s="1"/>
  <c r="Y1670" i="1"/>
  <c r="V1670" i="1"/>
  <c r="X1670" i="1" s="1"/>
  <c r="Y1686" i="1"/>
  <c r="V1686" i="1"/>
  <c r="X1686" i="1" s="1"/>
  <c r="Y1703" i="1"/>
  <c r="V1703" i="1"/>
  <c r="X1703" i="1" s="1"/>
  <c r="Y1731" i="1"/>
  <c r="V1731" i="1"/>
  <c r="X1731" i="1" s="1"/>
  <c r="Y1753" i="1"/>
  <c r="V1753" i="1"/>
  <c r="X1753" i="1" s="1"/>
  <c r="Y1763" i="1"/>
  <c r="V1763" i="1"/>
  <c r="X1763" i="1" s="1"/>
  <c r="Y1773" i="1"/>
  <c r="V1773" i="1"/>
  <c r="X1773" i="1" s="1"/>
  <c r="Y1785" i="1"/>
  <c r="V1785" i="1"/>
  <c r="X1785" i="1" s="1"/>
  <c r="Y1811" i="1"/>
  <c r="V1811" i="1"/>
  <c r="X1811" i="1" s="1"/>
  <c r="Y1836" i="1"/>
  <c r="V1836" i="1"/>
  <c r="X1836" i="1" s="1"/>
  <c r="Y1852" i="1"/>
  <c r="V1852" i="1"/>
  <c r="X1852" i="1" s="1"/>
  <c r="Y1869" i="1"/>
  <c r="V1869" i="1"/>
  <c r="X1869" i="1" s="1"/>
  <c r="Y1887" i="1"/>
  <c r="V1887" i="1"/>
  <c r="X1887" i="1" s="1"/>
  <c r="Y1905" i="1"/>
  <c r="V1905" i="1"/>
  <c r="X1905" i="1" s="1"/>
  <c r="Y1948" i="1"/>
  <c r="V1948" i="1"/>
  <c r="X1948" i="1" s="1"/>
  <c r="Y1966" i="1"/>
  <c r="V1966" i="1"/>
  <c r="X1966" i="1" s="1"/>
  <c r="Y1984" i="1"/>
  <c r="V1984" i="1"/>
  <c r="X1984" i="1" s="1"/>
  <c r="Y2001" i="1"/>
  <c r="V2001" i="1"/>
  <c r="X2001" i="1" s="1"/>
  <c r="Y2026" i="1"/>
  <c r="V2026" i="1"/>
  <c r="X2026" i="1" s="1"/>
  <c r="Y2162" i="1"/>
  <c r="V2162" i="1"/>
  <c r="X2162" i="1" s="1"/>
  <c r="Y2178" i="1"/>
  <c r="V2178" i="1"/>
  <c r="X2178" i="1" s="1"/>
  <c r="Y2194" i="1"/>
  <c r="V2194" i="1"/>
  <c r="X2194" i="1" s="1"/>
  <c r="Y2210" i="1"/>
  <c r="V2210" i="1"/>
  <c r="X2210" i="1" s="1"/>
  <c r="Y1436" i="1"/>
  <c r="V1436" i="1"/>
  <c r="X1436" i="1" s="1"/>
  <c r="Y1537" i="1"/>
  <c r="V1537" i="1"/>
  <c r="X1537" i="1" s="1"/>
  <c r="Y1568" i="1"/>
  <c r="V1568" i="1"/>
  <c r="X1568" i="1" s="1"/>
  <c r="Y1624" i="1"/>
  <c r="V1624" i="1"/>
  <c r="X1624" i="1" s="1"/>
  <c r="Y1715" i="1"/>
  <c r="V1715" i="1"/>
  <c r="X1715" i="1" s="1"/>
  <c r="Y1776" i="1"/>
  <c r="V1776" i="1"/>
  <c r="X1776" i="1" s="1"/>
  <c r="Y1810" i="1"/>
  <c r="V1810" i="1"/>
  <c r="X1810" i="1" s="1"/>
  <c r="Y1826" i="1"/>
  <c r="V1826" i="1"/>
  <c r="X1826" i="1" s="1"/>
  <c r="Y1843" i="1"/>
  <c r="V1843" i="1"/>
  <c r="X1843" i="1" s="1"/>
  <c r="Y1859" i="1"/>
  <c r="V1859" i="1"/>
  <c r="X1859" i="1" s="1"/>
  <c r="Y1878" i="1"/>
  <c r="V1878" i="1"/>
  <c r="X1878" i="1" s="1"/>
  <c r="Y1894" i="1"/>
  <c r="V1894" i="1"/>
  <c r="X1894" i="1" s="1"/>
  <c r="Y1938" i="1"/>
  <c r="V1938" i="1"/>
  <c r="X1938" i="1" s="1"/>
  <c r="Y1955" i="1"/>
  <c r="V1955" i="1"/>
  <c r="X1955" i="1" s="1"/>
  <c r="Y1991" i="1"/>
  <c r="V1991" i="1"/>
  <c r="X1991" i="1" s="1"/>
  <c r="Y2008" i="1"/>
  <c r="V2008" i="1"/>
  <c r="X2008" i="1" s="1"/>
  <c r="Y2033" i="1"/>
  <c r="V2033" i="1"/>
  <c r="X2033" i="1" s="1"/>
  <c r="Y2054" i="1"/>
  <c r="V2054" i="1"/>
  <c r="X2054" i="1" s="1"/>
  <c r="Y2070" i="1"/>
  <c r="V2070" i="1"/>
  <c r="X2070" i="1" s="1"/>
  <c r="Y2086" i="1"/>
  <c r="V2086" i="1"/>
  <c r="X2086" i="1" s="1"/>
  <c r="Y2102" i="1"/>
  <c r="V2102" i="1"/>
  <c r="X2102" i="1" s="1"/>
  <c r="Y2124" i="1"/>
  <c r="V2124" i="1"/>
  <c r="X2124" i="1" s="1"/>
  <c r="Y2140" i="1"/>
  <c r="V2140" i="1"/>
  <c r="X2140" i="1" s="1"/>
  <c r="Y2165" i="1"/>
  <c r="V2165" i="1"/>
  <c r="X2165" i="1" s="1"/>
  <c r="Y2181" i="1"/>
  <c r="V2181" i="1"/>
  <c r="X2181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80" i="1"/>
  <c r="V480" i="1"/>
  <c r="X480" i="1" s="1"/>
  <c r="Y563" i="1"/>
  <c r="V563" i="1"/>
  <c r="X563" i="1" s="1"/>
  <c r="Y598" i="1"/>
  <c r="V598" i="1"/>
  <c r="X598" i="1" s="1"/>
  <c r="Y630" i="1"/>
  <c r="V630" i="1"/>
  <c r="X630" i="1" s="1"/>
  <c r="Y732" i="1"/>
  <c r="V732" i="1"/>
  <c r="X732" i="1" s="1"/>
  <c r="Y780" i="1"/>
  <c r="V780" i="1"/>
  <c r="X780" i="1" s="1"/>
  <c r="Y812" i="1"/>
  <c r="V812" i="1"/>
  <c r="X812" i="1" s="1"/>
  <c r="Y844" i="1"/>
  <c r="V844" i="1"/>
  <c r="X844" i="1" s="1"/>
  <c r="Y878" i="1"/>
  <c r="V878" i="1"/>
  <c r="X878" i="1" s="1"/>
  <c r="Y964" i="1"/>
  <c r="V964" i="1"/>
  <c r="X964" i="1" s="1"/>
  <c r="Y1031" i="1"/>
  <c r="V1031" i="1"/>
  <c r="X1031" i="1" s="1"/>
  <c r="Y1065" i="1"/>
  <c r="V1065" i="1"/>
  <c r="X1065" i="1" s="1"/>
  <c r="Y1117" i="1"/>
  <c r="V1117" i="1"/>
  <c r="X1117" i="1" s="1"/>
  <c r="Y1151" i="1"/>
  <c r="V1151" i="1"/>
  <c r="X1151" i="1" s="1"/>
  <c r="Y1184" i="1"/>
  <c r="V1184" i="1"/>
  <c r="X1184" i="1" s="1"/>
  <c r="Y1232" i="1"/>
  <c r="V1232" i="1"/>
  <c r="X1232" i="1" s="1"/>
  <c r="Y1297" i="1"/>
  <c r="V1297" i="1"/>
  <c r="X1297" i="1" s="1"/>
  <c r="Y1361" i="1"/>
  <c r="V1361" i="1"/>
  <c r="X1361" i="1" s="1"/>
  <c r="Y1821" i="1"/>
  <c r="V1821" i="1"/>
  <c r="X1821" i="1" s="1"/>
  <c r="Y1854" i="1"/>
  <c r="V1854" i="1"/>
  <c r="X1854" i="1" s="1"/>
  <c r="Y1889" i="1"/>
  <c r="V1889" i="1"/>
  <c r="X1889" i="1" s="1"/>
  <c r="Y2049" i="1"/>
  <c r="V2049" i="1"/>
  <c r="X2049" i="1" s="1"/>
  <c r="Y2097" i="1"/>
  <c r="V2097" i="1"/>
  <c r="X2097" i="1" s="1"/>
  <c r="Y2135" i="1"/>
  <c r="V2135" i="1"/>
  <c r="X2135" i="1" s="1"/>
  <c r="Y1029" i="1"/>
  <c r="V1029" i="1"/>
  <c r="X1029" i="1" s="1"/>
  <c r="Y508" i="1"/>
  <c r="V508" i="1"/>
  <c r="X508" i="1" s="1"/>
  <c r="Y622" i="1"/>
  <c r="V622" i="1"/>
  <c r="X622" i="1" s="1"/>
  <c r="Y692" i="1"/>
  <c r="V692" i="1"/>
  <c r="X692" i="1" s="1"/>
  <c r="Y756" i="1"/>
  <c r="V756" i="1"/>
  <c r="X756" i="1" s="1"/>
  <c r="Y820" i="1"/>
  <c r="V820" i="1"/>
  <c r="X820" i="1" s="1"/>
  <c r="Y886" i="1"/>
  <c r="V886" i="1"/>
  <c r="X886" i="1" s="1"/>
  <c r="Y937" i="1"/>
  <c r="V937" i="1"/>
  <c r="X937" i="1" s="1"/>
  <c r="Y1021" i="1"/>
  <c r="V1021" i="1"/>
  <c r="X1021" i="1" s="1"/>
  <c r="Y1073" i="1"/>
  <c r="V1073" i="1"/>
  <c r="X1073" i="1" s="1"/>
  <c r="Y1143" i="1"/>
  <c r="V1143" i="1"/>
  <c r="X1143" i="1" s="1"/>
  <c r="Y1224" i="1"/>
  <c r="V1224" i="1"/>
  <c r="X1224" i="1" s="1"/>
  <c r="Y1321" i="1"/>
  <c r="V1321" i="1"/>
  <c r="X1321" i="1" s="1"/>
  <c r="Y1846" i="1"/>
  <c r="V1846" i="1"/>
  <c r="X1846" i="1" s="1"/>
  <c r="Y1933" i="1"/>
  <c r="V1933" i="1"/>
  <c r="X1933" i="1" s="1"/>
  <c r="Y1497" i="1"/>
  <c r="V1497" i="1"/>
  <c r="X1497" i="1" s="1"/>
  <c r="Y1363" i="1"/>
  <c r="V1363" i="1"/>
  <c r="X1363" i="1" s="1"/>
  <c r="Y365" i="1"/>
  <c r="V365" i="1"/>
  <c r="X365" i="1" s="1"/>
  <c r="Y792" i="1"/>
  <c r="V792" i="1"/>
  <c r="X792" i="1" s="1"/>
  <c r="Y1061" i="1"/>
  <c r="V1061" i="1"/>
  <c r="X1061" i="1" s="1"/>
  <c r="Y1212" i="1"/>
  <c r="V1212" i="1"/>
  <c r="X1212" i="1" s="1"/>
  <c r="Y1787" i="1"/>
  <c r="V1787" i="1"/>
  <c r="X1787" i="1" s="1"/>
  <c r="Y910" i="1"/>
  <c r="V910" i="1"/>
  <c r="X910" i="1" s="1"/>
  <c r="Y379" i="1"/>
  <c r="V379" i="1"/>
  <c r="X379" i="1" s="1"/>
  <c r="Y1400" i="1"/>
  <c r="V1400" i="1"/>
  <c r="X1400" i="1" s="1"/>
  <c r="Y1675" i="1"/>
  <c r="V1675" i="1"/>
  <c r="X1675" i="1" s="1"/>
  <c r="Y444" i="1"/>
  <c r="V444" i="1"/>
  <c r="X444" i="1" s="1"/>
  <c r="Y1083" i="1"/>
  <c r="V1083" i="1"/>
  <c r="X1083" i="1" s="1"/>
  <c r="Y1405" i="1"/>
  <c r="V1405" i="1"/>
  <c r="X1405" i="1" s="1"/>
  <c r="Y1473" i="1"/>
  <c r="V1473" i="1"/>
  <c r="X1473" i="1" s="1"/>
  <c r="Y1538" i="1"/>
  <c r="V1538" i="1"/>
  <c r="X1538" i="1" s="1"/>
  <c r="Y1607" i="1"/>
  <c r="V1607" i="1"/>
  <c r="X1607" i="1" s="1"/>
  <c r="Y1680" i="1"/>
  <c r="V1680" i="1"/>
  <c r="X1680" i="1" s="1"/>
  <c r="Y1832" i="1"/>
  <c r="V1832" i="1"/>
  <c r="X1832" i="1" s="1"/>
  <c r="Y1952" i="1"/>
  <c r="V1952" i="1"/>
  <c r="X1952" i="1" s="1"/>
  <c r="Y2174" i="1"/>
  <c r="V2174" i="1"/>
  <c r="X2174" i="1" s="1"/>
  <c r="Y710" i="1"/>
  <c r="V710" i="1"/>
  <c r="X710" i="1" s="1"/>
  <c r="Y1434" i="1"/>
  <c r="V1434" i="1"/>
  <c r="X1434" i="1" s="1"/>
  <c r="Y1567" i="1"/>
  <c r="V1567" i="1"/>
  <c r="X1567" i="1" s="1"/>
  <c r="Y1657" i="1"/>
  <c r="V1657" i="1"/>
  <c r="X1657" i="1" s="1"/>
  <c r="Y201" i="1"/>
  <c r="V201" i="1"/>
  <c r="X201" i="1" s="1"/>
  <c r="Y1075" i="1"/>
  <c r="V1075" i="1"/>
  <c r="X1075" i="1" s="1"/>
  <c r="Y453" i="1"/>
  <c r="V453" i="1"/>
  <c r="X453" i="1" s="1"/>
  <c r="Y509" i="1"/>
  <c r="V509" i="1"/>
  <c r="X509" i="1" s="1"/>
  <c r="Y560" i="1"/>
  <c r="V560" i="1"/>
  <c r="X560" i="1" s="1"/>
  <c r="Y603" i="1"/>
  <c r="V603" i="1"/>
  <c r="X603" i="1" s="1"/>
  <c r="Y635" i="1"/>
  <c r="V635" i="1"/>
  <c r="X635" i="1" s="1"/>
  <c r="Y673" i="1"/>
  <c r="V673" i="1"/>
  <c r="X673" i="1" s="1"/>
  <c r="Y745" i="1"/>
  <c r="V745" i="1"/>
  <c r="X745" i="1" s="1"/>
  <c r="Y69" i="1"/>
  <c r="V69" i="1"/>
  <c r="X69" i="1" s="1"/>
  <c r="Y809" i="1"/>
  <c r="V809" i="1"/>
  <c r="X809" i="1" s="1"/>
  <c r="Y875" i="1"/>
  <c r="V875" i="1"/>
  <c r="X875" i="1" s="1"/>
  <c r="Y943" i="1"/>
  <c r="V943" i="1"/>
  <c r="X943" i="1" s="1"/>
  <c r="Y1018" i="1"/>
  <c r="V1018" i="1"/>
  <c r="X1018" i="1" s="1"/>
  <c r="Y1521" i="1"/>
  <c r="V1521" i="1"/>
  <c r="X1521" i="1" s="1"/>
  <c r="Y1663" i="1"/>
  <c r="V1663" i="1"/>
  <c r="X1663" i="1" s="1"/>
  <c r="Y2201" i="1"/>
  <c r="V2201" i="1"/>
  <c r="X2201" i="1" s="1"/>
  <c r="Y217" i="1"/>
  <c r="V217" i="1"/>
  <c r="X217" i="1" s="1"/>
  <c r="Y822" i="1"/>
  <c r="V822" i="1"/>
  <c r="X822" i="1" s="1"/>
  <c r="Y1347" i="1"/>
  <c r="V1347" i="1"/>
  <c r="X1347" i="1" s="1"/>
  <c r="Y186" i="1"/>
  <c r="V186" i="1"/>
  <c r="X186" i="1" s="1"/>
  <c r="Y332" i="1"/>
  <c r="V332" i="1"/>
  <c r="X332" i="1" s="1"/>
  <c r="Y1070" i="1"/>
  <c r="V1070" i="1"/>
  <c r="X1070" i="1" s="1"/>
  <c r="Y1172" i="1"/>
  <c r="V1172" i="1"/>
  <c r="X1172" i="1" s="1"/>
  <c r="Y1246" i="1"/>
  <c r="V1246" i="1"/>
  <c r="X1246" i="1" s="1"/>
  <c r="Y1318" i="1"/>
  <c r="V1318" i="1"/>
  <c r="X1318" i="1" s="1"/>
  <c r="Y1412" i="1"/>
  <c r="V1412" i="1"/>
  <c r="X1412" i="1" s="1"/>
  <c r="Y1513" i="1"/>
  <c r="V1513" i="1"/>
  <c r="X1513" i="1" s="1"/>
  <c r="Y1610" i="1"/>
  <c r="V1610" i="1"/>
  <c r="X1610" i="1" s="1"/>
  <c r="Y1683" i="1"/>
  <c r="V1683" i="1"/>
  <c r="X1683" i="1" s="1"/>
  <c r="Y1768" i="1"/>
  <c r="V1768" i="1"/>
  <c r="X1768" i="1" s="1"/>
  <c r="Y1874" i="1"/>
  <c r="V1874" i="1"/>
  <c r="X1874" i="1" s="1"/>
  <c r="Y1987" i="1"/>
  <c r="V1987" i="1"/>
  <c r="X1987" i="1" s="1"/>
  <c r="Y2058" i="1"/>
  <c r="V2058" i="1"/>
  <c r="X2058" i="1" s="1"/>
  <c r="Y2177" i="1"/>
  <c r="V2177" i="1"/>
  <c r="X2177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8" i="1"/>
  <c r="V548" i="1"/>
  <c r="X548" i="1" s="1"/>
  <c r="Y1015" i="1"/>
  <c r="V1015" i="1"/>
  <c r="X1015" i="1" s="1"/>
  <c r="Y1355" i="1"/>
  <c r="V1355" i="1"/>
  <c r="X1355" i="1" s="1"/>
  <c r="Y272" i="1"/>
  <c r="V272" i="1"/>
  <c r="X272" i="1" s="1"/>
  <c r="Y507" i="1"/>
  <c r="V507" i="1"/>
  <c r="X507" i="1" s="1"/>
  <c r="Y759" i="1"/>
  <c r="V759" i="1"/>
  <c r="X759" i="1" s="1"/>
  <c r="Y889" i="1"/>
  <c r="V889" i="1"/>
  <c r="X889" i="1" s="1"/>
  <c r="Y1223" i="1"/>
  <c r="V1223" i="1"/>
  <c r="X1223" i="1" s="1"/>
  <c r="Y78" i="1"/>
  <c r="V78" i="1"/>
  <c r="X78" i="1" s="1"/>
  <c r="Y221" i="1"/>
  <c r="V221" i="1"/>
  <c r="X221" i="1" s="1"/>
  <c r="Y848" i="1"/>
  <c r="V848" i="1"/>
  <c r="X848" i="1" s="1"/>
  <c r="Y1155" i="1"/>
  <c r="V1155" i="1"/>
  <c r="X1155" i="1" s="1"/>
  <c r="Y1423" i="1"/>
  <c r="V1423" i="1"/>
  <c r="X1423" i="1" s="1"/>
  <c r="Y1638" i="1"/>
  <c r="V1638" i="1"/>
  <c r="X1638" i="1" s="1"/>
  <c r="Y1390" i="1"/>
  <c r="V1390" i="1"/>
  <c r="X1390" i="1" s="1"/>
  <c r="Y1507" i="1"/>
  <c r="V1507" i="1"/>
  <c r="X1507" i="1" s="1"/>
  <c r="Y1648" i="1"/>
  <c r="V1648" i="1"/>
  <c r="X1648" i="1" s="1"/>
  <c r="Y50" i="1"/>
  <c r="V50" i="1"/>
  <c r="X50" i="1" s="1"/>
  <c r="Y1539" i="1"/>
  <c r="V1539" i="1"/>
  <c r="X1539" i="1" s="1"/>
  <c r="Y1571" i="1"/>
  <c r="V1571" i="1"/>
  <c r="X1571" i="1" s="1"/>
  <c r="Y1750" i="1"/>
  <c r="V1750" i="1"/>
  <c r="X1750" i="1" s="1"/>
  <c r="Y461" i="1"/>
  <c r="V461" i="1"/>
  <c r="X461" i="1" s="1"/>
  <c r="Y517" i="1"/>
  <c r="V517" i="1"/>
  <c r="X517" i="1" s="1"/>
  <c r="Y568" i="1"/>
  <c r="V568" i="1"/>
  <c r="X568" i="1" s="1"/>
  <c r="Y611" i="1"/>
  <c r="V611" i="1"/>
  <c r="X611" i="1" s="1"/>
  <c r="Y643" i="1"/>
  <c r="V643" i="1"/>
  <c r="X643" i="1" s="1"/>
  <c r="Y689" i="1"/>
  <c r="V689" i="1"/>
  <c r="X689" i="1" s="1"/>
  <c r="Y721" i="1"/>
  <c r="V721" i="1"/>
  <c r="X721" i="1" s="1"/>
  <c r="Y753" i="1"/>
  <c r="V753" i="1"/>
  <c r="X753" i="1" s="1"/>
  <c r="Y785" i="1"/>
  <c r="V785" i="1"/>
  <c r="X785" i="1" s="1"/>
  <c r="Y817" i="1"/>
  <c r="V817" i="1"/>
  <c r="X817" i="1" s="1"/>
  <c r="Y850" i="1"/>
  <c r="V850" i="1"/>
  <c r="X850" i="1" s="1"/>
  <c r="Y883" i="1"/>
  <c r="V883" i="1"/>
  <c r="X883" i="1" s="1"/>
  <c r="Y994" i="1"/>
  <c r="V994" i="1"/>
  <c r="X994" i="1" s="1"/>
  <c r="Y1422" i="1"/>
  <c r="V1422" i="1"/>
  <c r="X1422" i="1" s="1"/>
  <c r="Y74" i="1"/>
  <c r="V74" i="1"/>
  <c r="X74" i="1" s="1"/>
  <c r="Y218" i="1"/>
  <c r="V218" i="1"/>
  <c r="X218" i="1" s="1"/>
  <c r="Y1499" i="1"/>
  <c r="V1499" i="1"/>
  <c r="X1499" i="1" s="1"/>
  <c r="Y1758" i="1"/>
  <c r="V1758" i="1"/>
  <c r="X1758" i="1" s="1"/>
  <c r="Y72" i="1"/>
  <c r="V72" i="1"/>
  <c r="X72" i="1" s="1"/>
  <c r="Y216" i="1"/>
  <c r="V216" i="1"/>
  <c r="X216" i="1" s="1"/>
  <c r="Y288" i="1"/>
  <c r="V288" i="1"/>
  <c r="X288" i="1" s="1"/>
  <c r="Y1474" i="1"/>
  <c r="V1474" i="1"/>
  <c r="X1474" i="1" s="1"/>
  <c r="Y1587" i="1"/>
  <c r="V1587" i="1"/>
  <c r="X1587" i="1" s="1"/>
  <c r="Y1766" i="1"/>
  <c r="V1766" i="1"/>
  <c r="X1766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50" i="1"/>
  <c r="V1050" i="1"/>
  <c r="X1050" i="1" s="1"/>
  <c r="Y1072" i="1"/>
  <c r="V1072" i="1"/>
  <c r="X1072" i="1" s="1"/>
  <c r="Y1101" i="1"/>
  <c r="V1101" i="1"/>
  <c r="X1101" i="1" s="1"/>
  <c r="Y1118" i="1"/>
  <c r="V1118" i="1"/>
  <c r="X1118" i="1" s="1"/>
  <c r="Y1141" i="1"/>
  <c r="V1141" i="1"/>
  <c r="X1141" i="1" s="1"/>
  <c r="Y1168" i="1"/>
  <c r="V1168" i="1"/>
  <c r="X1168" i="1" s="1"/>
  <c r="Y1185" i="1"/>
  <c r="V1185" i="1"/>
  <c r="X1185" i="1" s="1"/>
  <c r="Y1233" i="1"/>
  <c r="V1233" i="1"/>
  <c r="X1233" i="1" s="1"/>
  <c r="Y1250" i="1"/>
  <c r="V1250" i="1"/>
  <c r="X1250" i="1" s="1"/>
  <c r="Y1272" i="1"/>
  <c r="V1272" i="1"/>
  <c r="X1272" i="1" s="1"/>
  <c r="Y1304" i="1"/>
  <c r="V1304" i="1"/>
  <c r="X1304" i="1" s="1"/>
  <c r="Y1330" i="1"/>
  <c r="V1330" i="1"/>
  <c r="X1330" i="1" s="1"/>
  <c r="Y1346" i="1"/>
  <c r="V1346" i="1"/>
  <c r="X1346" i="1" s="1"/>
  <c r="Y1371" i="1"/>
  <c r="V1371" i="1"/>
  <c r="X1371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50" i="1"/>
  <c r="V550" i="1"/>
  <c r="X550" i="1" s="1"/>
  <c r="Y634" i="1"/>
  <c r="V634" i="1"/>
  <c r="X634" i="1" s="1"/>
  <c r="Y704" i="1"/>
  <c r="V704" i="1"/>
  <c r="X704" i="1" s="1"/>
  <c r="Y768" i="1"/>
  <c r="V768" i="1"/>
  <c r="X768" i="1" s="1"/>
  <c r="Y832" i="1"/>
  <c r="V832" i="1"/>
  <c r="X832" i="1" s="1"/>
  <c r="Y898" i="1"/>
  <c r="V898" i="1"/>
  <c r="X898" i="1" s="1"/>
  <c r="Y1001" i="1"/>
  <c r="V1001" i="1"/>
  <c r="X1001" i="1" s="1"/>
  <c r="Y1069" i="1"/>
  <c r="V1069" i="1"/>
  <c r="X1069" i="1" s="1"/>
  <c r="Y1138" i="1"/>
  <c r="V1138" i="1"/>
  <c r="X1138" i="1" s="1"/>
  <c r="Y1237" i="1"/>
  <c r="V1237" i="1"/>
  <c r="X1237" i="1" s="1"/>
  <c r="Y1317" i="1"/>
  <c r="V1317" i="1"/>
  <c r="X1317" i="1" s="1"/>
  <c r="Y1383" i="1"/>
  <c r="V1383" i="1"/>
  <c r="X1383" i="1" s="1"/>
  <c r="Y1415" i="1"/>
  <c r="V1415" i="1"/>
  <c r="X1415" i="1" s="1"/>
  <c r="Y1447" i="1"/>
  <c r="V1447" i="1"/>
  <c r="X1447" i="1" s="1"/>
  <c r="Y1483" i="1"/>
  <c r="V1483" i="1"/>
  <c r="X1483" i="1" s="1"/>
  <c r="Y1516" i="1"/>
  <c r="V1516" i="1"/>
  <c r="X1516" i="1" s="1"/>
  <c r="Y1548" i="1"/>
  <c r="V1548" i="1"/>
  <c r="X1548" i="1" s="1"/>
  <c r="Y1588" i="1"/>
  <c r="V1588" i="1"/>
  <c r="X1588" i="1" s="1"/>
  <c r="Y1627" i="1"/>
  <c r="V1627" i="1"/>
  <c r="X1627" i="1" s="1"/>
  <c r="Y1658" i="1"/>
  <c r="V1658" i="1"/>
  <c r="X1658" i="1" s="1"/>
  <c r="Y1674" i="1"/>
  <c r="V1674" i="1"/>
  <c r="X1674" i="1" s="1"/>
  <c r="Y1690" i="1"/>
  <c r="V1690" i="1"/>
  <c r="X1690" i="1" s="1"/>
  <c r="Y1709" i="1"/>
  <c r="V1709" i="1"/>
  <c r="X1709" i="1" s="1"/>
  <c r="Y1727" i="1"/>
  <c r="V1727" i="1"/>
  <c r="X1727" i="1" s="1"/>
  <c r="Y1751" i="1"/>
  <c r="V1751" i="1"/>
  <c r="X1751" i="1" s="1"/>
  <c r="Y1767" i="1"/>
  <c r="V1767" i="1"/>
  <c r="X1767" i="1" s="1"/>
  <c r="Y1783" i="1"/>
  <c r="V1783" i="1"/>
  <c r="X1783" i="1" s="1"/>
  <c r="Y1809" i="1"/>
  <c r="V1809" i="1"/>
  <c r="X1809" i="1" s="1"/>
  <c r="Y1825" i="1"/>
  <c r="V1825" i="1"/>
  <c r="X1825" i="1" s="1"/>
  <c r="Y1842" i="1"/>
  <c r="V1842" i="1"/>
  <c r="X1842" i="1" s="1"/>
  <c r="Y1867" i="1"/>
  <c r="V1867" i="1"/>
  <c r="X1867" i="1" s="1"/>
  <c r="Y1885" i="1"/>
  <c r="V1885" i="1"/>
  <c r="X1885" i="1" s="1"/>
  <c r="Y1901" i="1"/>
  <c r="V1901" i="1"/>
  <c r="X1901" i="1" s="1"/>
  <c r="Y1920" i="1"/>
  <c r="V1920" i="1"/>
  <c r="X1920" i="1" s="1"/>
  <c r="Y1937" i="1"/>
  <c r="V1937" i="1"/>
  <c r="X1937" i="1" s="1"/>
  <c r="Y1954" i="1"/>
  <c r="V1954" i="1"/>
  <c r="X1954" i="1" s="1"/>
  <c r="Y1981" i="1"/>
  <c r="V1981" i="1"/>
  <c r="X1981" i="1" s="1"/>
  <c r="Y1998" i="1"/>
  <c r="V1998" i="1"/>
  <c r="X1998" i="1" s="1"/>
  <c r="Y2024" i="1"/>
  <c r="V2024" i="1"/>
  <c r="X2024" i="1" s="1"/>
  <c r="Y2040" i="1"/>
  <c r="V2040" i="1"/>
  <c r="X2040" i="1" s="1"/>
  <c r="Y2061" i="1"/>
  <c r="V2061" i="1"/>
  <c r="X2061" i="1" s="1"/>
  <c r="Y2077" i="1"/>
  <c r="V2077" i="1"/>
  <c r="X2077" i="1" s="1"/>
  <c r="Y2093" i="1"/>
  <c r="V2093" i="1"/>
  <c r="X2093" i="1" s="1"/>
  <c r="Y2109" i="1"/>
  <c r="V2109" i="1"/>
  <c r="X2109" i="1" s="1"/>
  <c r="Y2131" i="1"/>
  <c r="V2131" i="1"/>
  <c r="X2131" i="1" s="1"/>
  <c r="Y2156" i="1"/>
  <c r="V2156" i="1"/>
  <c r="X2156" i="1" s="1"/>
  <c r="Y2172" i="1"/>
  <c r="V2172" i="1"/>
  <c r="X2172" i="1" s="1"/>
  <c r="Y2188" i="1"/>
  <c r="V2188" i="1"/>
  <c r="X2188" i="1" s="1"/>
  <c r="Y2212" i="1"/>
  <c r="V2212" i="1"/>
  <c r="X2212" i="1" s="1"/>
  <c r="Y2228" i="1"/>
  <c r="V2228" i="1"/>
  <c r="X2228" i="1" s="1"/>
  <c r="Y439" i="1"/>
  <c r="V439" i="1"/>
  <c r="X439" i="1" s="1"/>
  <c r="Y457" i="1"/>
  <c r="V457" i="1"/>
  <c r="X457" i="1" s="1"/>
  <c r="Y495" i="1"/>
  <c r="V495" i="1"/>
  <c r="X495" i="1" s="1"/>
  <c r="Y521" i="1"/>
  <c r="V521" i="1"/>
  <c r="X521" i="1" s="1"/>
  <c r="Y544" i="1"/>
  <c r="V544" i="1"/>
  <c r="X544" i="1" s="1"/>
  <c r="Y562" i="1"/>
  <c r="V562" i="1"/>
  <c r="X562" i="1" s="1"/>
  <c r="Y580" i="1"/>
  <c r="V580" i="1"/>
  <c r="X580" i="1" s="1"/>
  <c r="Y597" i="1"/>
  <c r="V597" i="1"/>
  <c r="X597" i="1" s="1"/>
  <c r="Y613" i="1"/>
  <c r="V613" i="1"/>
  <c r="X613" i="1" s="1"/>
  <c r="Y629" i="1"/>
  <c r="V629" i="1"/>
  <c r="X629" i="1" s="1"/>
  <c r="Y645" i="1"/>
  <c r="V645" i="1"/>
  <c r="X645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3" i="1"/>
  <c r="V843" i="1"/>
  <c r="X843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8" i="1"/>
  <c r="V938" i="1"/>
  <c r="X938" i="1" s="1"/>
  <c r="Y956" i="1"/>
  <c r="V956" i="1"/>
  <c r="X956" i="1" s="1"/>
  <c r="Y974" i="1"/>
  <c r="V974" i="1"/>
  <c r="X974" i="1" s="1"/>
  <c r="Y1006" i="1"/>
  <c r="V1006" i="1"/>
  <c r="X1006" i="1" s="1"/>
  <c r="Y1022" i="1"/>
  <c r="V1022" i="1"/>
  <c r="X1022" i="1" s="1"/>
  <c r="Y1040" i="1"/>
  <c r="V1040" i="1"/>
  <c r="X1040" i="1" s="1"/>
  <c r="Y1068" i="1"/>
  <c r="V1068" i="1"/>
  <c r="X1068" i="1" s="1"/>
  <c r="Y1103" i="1"/>
  <c r="V1103" i="1"/>
  <c r="X1103" i="1" s="1"/>
  <c r="Y1137" i="1"/>
  <c r="V1137" i="1"/>
  <c r="X1137" i="1" s="1"/>
  <c r="Y1170" i="1"/>
  <c r="V1170" i="1"/>
  <c r="X1170" i="1" s="1"/>
  <c r="Y1235" i="1"/>
  <c r="V1235" i="1"/>
  <c r="X1235" i="1" s="1"/>
  <c r="Y1268" i="1"/>
  <c r="V1268" i="1"/>
  <c r="X1268" i="1" s="1"/>
  <c r="Y1316" i="1"/>
  <c r="V1316" i="1"/>
  <c r="X1316" i="1" s="1"/>
  <c r="Y1365" i="1"/>
  <c r="V1365" i="1"/>
  <c r="X1365" i="1" s="1"/>
  <c r="Y336" i="1"/>
  <c r="V336" i="1"/>
  <c r="X336" i="1" s="1"/>
  <c r="Y352" i="1"/>
  <c r="V352" i="1"/>
  <c r="X352" i="1" s="1"/>
  <c r="Y360" i="1"/>
  <c r="V360" i="1"/>
  <c r="X360" i="1" s="1"/>
  <c r="Y1394" i="1"/>
  <c r="V1394" i="1"/>
  <c r="X1394" i="1" s="1"/>
  <c r="Y1426" i="1"/>
  <c r="V1426" i="1"/>
  <c r="X1426" i="1" s="1"/>
  <c r="Y1461" i="1"/>
  <c r="V1461" i="1"/>
  <c r="X1461" i="1" s="1"/>
  <c r="Y1494" i="1"/>
  <c r="V1494" i="1"/>
  <c r="X1494" i="1" s="1"/>
  <c r="Y1527" i="1"/>
  <c r="V1527" i="1"/>
  <c r="X1527" i="1" s="1"/>
  <c r="Y1575" i="1"/>
  <c r="V1575" i="1"/>
  <c r="X1575" i="1" s="1"/>
  <c r="Y1612" i="1"/>
  <c r="V1612" i="1"/>
  <c r="X1612" i="1" s="1"/>
  <c r="Y1652" i="1"/>
  <c r="V1652" i="1"/>
  <c r="X1652" i="1" s="1"/>
  <c r="Y1685" i="1"/>
  <c r="V1685" i="1"/>
  <c r="X1685" i="1" s="1"/>
  <c r="Y1950" i="1"/>
  <c r="V1950" i="1"/>
  <c r="X1950" i="1" s="1"/>
  <c r="Y1986" i="1"/>
  <c r="V1986" i="1"/>
  <c r="X1986" i="1" s="1"/>
  <c r="Y2019" i="1"/>
  <c r="V2019" i="1"/>
  <c r="X2019" i="1" s="1"/>
  <c r="Y2168" i="1"/>
  <c r="V2168" i="1"/>
  <c r="X2168" i="1" s="1"/>
  <c r="Y2200" i="1"/>
  <c r="V2200" i="1"/>
  <c r="X2200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6" i="1"/>
  <c r="V456" i="1"/>
  <c r="X456" i="1" s="1"/>
  <c r="Y468" i="1"/>
  <c r="V468" i="1"/>
  <c r="X468" i="1" s="1"/>
  <c r="Y520" i="1"/>
  <c r="V520" i="1"/>
  <c r="X520" i="1" s="1"/>
  <c r="Y575" i="1"/>
  <c r="V575" i="1"/>
  <c r="X575" i="1" s="1"/>
  <c r="Y610" i="1"/>
  <c r="V610" i="1"/>
  <c r="X610" i="1" s="1"/>
  <c r="Y659" i="1"/>
  <c r="V659" i="1"/>
  <c r="X659" i="1" s="1"/>
  <c r="Y726" i="1"/>
  <c r="V726" i="1"/>
  <c r="X726" i="1" s="1"/>
  <c r="Y776" i="1"/>
  <c r="V776" i="1"/>
  <c r="X776" i="1" s="1"/>
  <c r="Y808" i="1"/>
  <c r="V808" i="1"/>
  <c r="X808" i="1" s="1"/>
  <c r="Y856" i="1"/>
  <c r="V856" i="1"/>
  <c r="X856" i="1" s="1"/>
  <c r="Y906" i="1"/>
  <c r="V906" i="1"/>
  <c r="X906" i="1" s="1"/>
  <c r="Y941" i="1"/>
  <c r="V941" i="1"/>
  <c r="X941" i="1" s="1"/>
  <c r="Y1044" i="1"/>
  <c r="V1044" i="1"/>
  <c r="X1044" i="1" s="1"/>
  <c r="Y1096" i="1"/>
  <c r="V1096" i="1"/>
  <c r="X1096" i="1" s="1"/>
  <c r="Y1111" i="1"/>
  <c r="V1111" i="1"/>
  <c r="X1111" i="1" s="1"/>
  <c r="Y1136" i="1"/>
  <c r="V1136" i="1"/>
  <c r="X1136" i="1" s="1"/>
  <c r="Y1163" i="1"/>
  <c r="V1163" i="1"/>
  <c r="X1163" i="1" s="1"/>
  <c r="Y1196" i="1"/>
  <c r="V1196" i="1"/>
  <c r="X1196" i="1" s="1"/>
  <c r="Y1234" i="1"/>
  <c r="V1234" i="1"/>
  <c r="X1234" i="1" s="1"/>
  <c r="Y1261" i="1"/>
  <c r="V1261" i="1"/>
  <c r="X1261" i="1" s="1"/>
  <c r="Y1275" i="1"/>
  <c r="V1275" i="1"/>
  <c r="X1275" i="1" s="1"/>
  <c r="Y1307" i="1"/>
  <c r="V1307" i="1"/>
  <c r="X1307" i="1" s="1"/>
  <c r="Y1357" i="1"/>
  <c r="V1357" i="1"/>
  <c r="X1357" i="1" s="1"/>
  <c r="Y1377" i="1"/>
  <c r="V1377" i="1"/>
  <c r="X1377" i="1" s="1"/>
  <c r="Y1387" i="1"/>
  <c r="V1387" i="1"/>
  <c r="X1387" i="1" s="1"/>
  <c r="Y1403" i="1"/>
  <c r="V1403" i="1"/>
  <c r="X1403" i="1" s="1"/>
  <c r="Y1413" i="1"/>
  <c r="V1413" i="1"/>
  <c r="X1413" i="1" s="1"/>
  <c r="Y1425" i="1"/>
  <c r="V1425" i="1"/>
  <c r="X1425" i="1" s="1"/>
  <c r="Y1435" i="1"/>
  <c r="V1435" i="1"/>
  <c r="X1435" i="1" s="1"/>
  <c r="Y1445" i="1"/>
  <c r="V1445" i="1"/>
  <c r="X1445" i="1" s="1"/>
  <c r="Y1460" i="1"/>
  <c r="V1460" i="1"/>
  <c r="X1460" i="1" s="1"/>
  <c r="Y1471" i="1"/>
  <c r="V1471" i="1"/>
  <c r="X1471" i="1" s="1"/>
  <c r="Y1481" i="1"/>
  <c r="V1481" i="1"/>
  <c r="X1481" i="1" s="1"/>
  <c r="Y1493" i="1"/>
  <c r="V1493" i="1"/>
  <c r="X1493" i="1" s="1"/>
  <c r="Y1504" i="1"/>
  <c r="V1504" i="1"/>
  <c r="X1504" i="1" s="1"/>
  <c r="Y1514" i="1"/>
  <c r="V1514" i="1"/>
  <c r="X1514" i="1" s="1"/>
  <c r="Y1526" i="1"/>
  <c r="V1526" i="1"/>
  <c r="X1526" i="1" s="1"/>
  <c r="Y1536" i="1"/>
  <c r="V1536" i="1"/>
  <c r="X1536" i="1" s="1"/>
  <c r="Y1552" i="1"/>
  <c r="V1552" i="1"/>
  <c r="X1552" i="1" s="1"/>
  <c r="Y1574" i="1"/>
  <c r="V1574" i="1"/>
  <c r="X1574" i="1" s="1"/>
  <c r="Y1584" i="1"/>
  <c r="V1584" i="1"/>
  <c r="X1584" i="1" s="1"/>
  <c r="Y1597" i="1"/>
  <c r="V1597" i="1"/>
  <c r="X1597" i="1" s="1"/>
  <c r="Y1611" i="1"/>
  <c r="V1611" i="1"/>
  <c r="X1611" i="1" s="1"/>
  <c r="Y1623" i="1"/>
  <c r="V1623" i="1"/>
  <c r="X1623" i="1" s="1"/>
  <c r="Y1635" i="1"/>
  <c r="V1635" i="1"/>
  <c r="X1635" i="1" s="1"/>
  <c r="Y1651" i="1"/>
  <c r="V1651" i="1"/>
  <c r="X1651" i="1" s="1"/>
  <c r="Y1662" i="1"/>
  <c r="V1662" i="1"/>
  <c r="X1662" i="1" s="1"/>
  <c r="Y1672" i="1"/>
  <c r="V1672" i="1"/>
  <c r="X1672" i="1" s="1"/>
  <c r="Y1684" i="1"/>
  <c r="V1684" i="1"/>
  <c r="X1684" i="1" s="1"/>
  <c r="Y1694" i="1"/>
  <c r="V1694" i="1"/>
  <c r="X1694" i="1" s="1"/>
  <c r="Y1706" i="1"/>
  <c r="V1706" i="1"/>
  <c r="X1706" i="1" s="1"/>
  <c r="Y1729" i="1"/>
  <c r="V1729" i="1"/>
  <c r="X1729" i="1" s="1"/>
  <c r="Y1761" i="1"/>
  <c r="V1761" i="1"/>
  <c r="X1761" i="1" s="1"/>
  <c r="Y1777" i="1"/>
  <c r="V1777" i="1"/>
  <c r="X1777" i="1" s="1"/>
  <c r="Y1807" i="1"/>
  <c r="V1807" i="1"/>
  <c r="X1807" i="1" s="1"/>
  <c r="Y1840" i="1"/>
  <c r="V1840" i="1"/>
  <c r="X1840" i="1" s="1"/>
  <c r="Y1875" i="1"/>
  <c r="V1875" i="1"/>
  <c r="X1875" i="1" s="1"/>
  <c r="Y1899" i="1"/>
  <c r="V1899" i="1"/>
  <c r="X1899" i="1" s="1"/>
  <c r="Y1943" i="1"/>
  <c r="V1943" i="1"/>
  <c r="X1943" i="1" s="1"/>
  <c r="Y1996" i="1"/>
  <c r="V1996" i="1"/>
  <c r="X1996" i="1" s="1"/>
  <c r="Y2030" i="1"/>
  <c r="V2030" i="1"/>
  <c r="X2030" i="1" s="1"/>
  <c r="Y2182" i="1"/>
  <c r="V2182" i="1"/>
  <c r="X2182" i="1" s="1"/>
  <c r="Y1416" i="1"/>
  <c r="V1416" i="1"/>
  <c r="X1416" i="1" s="1"/>
  <c r="Y1484" i="1"/>
  <c r="V1484" i="1"/>
  <c r="X1484" i="1" s="1"/>
  <c r="Y1549" i="1"/>
  <c r="V1549" i="1"/>
  <c r="X1549" i="1" s="1"/>
  <c r="Y1620" i="1"/>
  <c r="V1620" i="1"/>
  <c r="X1620" i="1" s="1"/>
  <c r="Y1711" i="1"/>
  <c r="V1711" i="1"/>
  <c r="X1711" i="1" s="1"/>
  <c r="Y1780" i="1"/>
  <c r="V1780" i="1"/>
  <c r="X1780" i="1" s="1"/>
  <c r="Y2213" i="1"/>
  <c r="V2213" i="1"/>
  <c r="X2213" i="1" s="1"/>
  <c r="Y2229" i="1"/>
  <c r="V2229" i="1"/>
  <c r="X2229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4" i="1"/>
  <c r="V524" i="1"/>
  <c r="X524" i="1" s="1"/>
  <c r="Y606" i="1"/>
  <c r="V606" i="1"/>
  <c r="X606" i="1" s="1"/>
  <c r="Y676" i="1"/>
  <c r="V676" i="1"/>
  <c r="X676" i="1" s="1"/>
  <c r="Y772" i="1"/>
  <c r="V772" i="1"/>
  <c r="X772" i="1" s="1"/>
  <c r="Y836" i="1"/>
  <c r="V836" i="1"/>
  <c r="X836" i="1" s="1"/>
  <c r="Y955" i="1"/>
  <c r="V955" i="1"/>
  <c r="X955" i="1" s="1"/>
  <c r="Y1039" i="1"/>
  <c r="V1039" i="1"/>
  <c r="X1039" i="1" s="1"/>
  <c r="Y1159" i="1"/>
  <c r="V1159" i="1"/>
  <c r="X1159" i="1" s="1"/>
  <c r="Y1241" i="1"/>
  <c r="V1241" i="1"/>
  <c r="X1241" i="1" s="1"/>
  <c r="Y1337" i="1"/>
  <c r="V1337" i="1"/>
  <c r="X1337" i="1" s="1"/>
  <c r="Y1863" i="1"/>
  <c r="V1863" i="1"/>
  <c r="X1863" i="1" s="1"/>
  <c r="Y2057" i="1"/>
  <c r="V2057" i="1"/>
  <c r="X2057" i="1" s="1"/>
  <c r="Y2127" i="1"/>
  <c r="V2127" i="1"/>
  <c r="X2127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3" i="1"/>
  <c r="V443" i="1"/>
  <c r="X443" i="1" s="1"/>
  <c r="Y515" i="1"/>
  <c r="V515" i="1"/>
  <c r="X515" i="1" s="1"/>
  <c r="Y566" i="1"/>
  <c r="V566" i="1"/>
  <c r="X566" i="1" s="1"/>
  <c r="Y617" i="1"/>
  <c r="V617" i="1"/>
  <c r="X617" i="1" s="1"/>
  <c r="Y649" i="1"/>
  <c r="V649" i="1"/>
  <c r="X649" i="1" s="1"/>
  <c r="Y703" i="1"/>
  <c r="V703" i="1"/>
  <c r="X703" i="1" s="1"/>
  <c r="Y735" i="1"/>
  <c r="V735" i="1"/>
  <c r="X735" i="1" s="1"/>
  <c r="Y767" i="1"/>
  <c r="V767" i="1"/>
  <c r="X767" i="1" s="1"/>
  <c r="Y799" i="1"/>
  <c r="V799" i="1"/>
  <c r="X799" i="1" s="1"/>
  <c r="Y831" i="1"/>
  <c r="V831" i="1"/>
  <c r="X831" i="1" s="1"/>
  <c r="Y865" i="1"/>
  <c r="V865" i="1"/>
  <c r="X865" i="1" s="1"/>
  <c r="Y897" i="1"/>
  <c r="V897" i="1"/>
  <c r="X897" i="1" s="1"/>
  <c r="Y932" i="1"/>
  <c r="V932" i="1"/>
  <c r="X932" i="1" s="1"/>
  <c r="Y967" i="1"/>
  <c r="V967" i="1"/>
  <c r="X967" i="1" s="1"/>
  <c r="Y1034" i="1"/>
  <c r="V1034" i="1"/>
  <c r="X1034" i="1" s="1"/>
  <c r="Y1064" i="1"/>
  <c r="V1064" i="1"/>
  <c r="X1064" i="1" s="1"/>
  <c r="Y1081" i="1"/>
  <c r="V1081" i="1"/>
  <c r="X1081" i="1" s="1"/>
  <c r="Y1109" i="1"/>
  <c r="V1109" i="1"/>
  <c r="X1109" i="1" s="1"/>
  <c r="Y1126" i="1"/>
  <c r="V1126" i="1"/>
  <c r="X1126" i="1" s="1"/>
  <c r="Y1144" i="1"/>
  <c r="V1144" i="1"/>
  <c r="X1144" i="1" s="1"/>
  <c r="Y1160" i="1"/>
  <c r="V1160" i="1"/>
  <c r="X1160" i="1" s="1"/>
  <c r="Y1177" i="1"/>
  <c r="V1177" i="1"/>
  <c r="X1177" i="1" s="1"/>
  <c r="Y1215" i="1"/>
  <c r="V1215" i="1"/>
  <c r="X1215" i="1" s="1"/>
  <c r="Y1231" i="1"/>
  <c r="V1231" i="1"/>
  <c r="X1231" i="1" s="1"/>
  <c r="Y1248" i="1"/>
  <c r="V1248" i="1"/>
  <c r="X1248" i="1" s="1"/>
  <c r="Y1264" i="1"/>
  <c r="V1264" i="1"/>
  <c r="X1264" i="1" s="1"/>
  <c r="Y1296" i="1"/>
  <c r="V1296" i="1"/>
  <c r="X1296" i="1" s="1"/>
  <c r="Y1322" i="1"/>
  <c r="V1322" i="1"/>
  <c r="X1322" i="1" s="1"/>
  <c r="Y1338" i="1"/>
  <c r="V1338" i="1"/>
  <c r="X1338" i="1" s="1"/>
  <c r="Y1354" i="1"/>
  <c r="V1354" i="1"/>
  <c r="X1354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9" i="1"/>
  <c r="V449" i="1"/>
  <c r="X449" i="1" s="1"/>
  <c r="Y465" i="1"/>
  <c r="V465" i="1"/>
  <c r="X465" i="1" s="1"/>
  <c r="Y503" i="1"/>
  <c r="V503" i="1"/>
  <c r="X503" i="1" s="1"/>
  <c r="Y519" i="1"/>
  <c r="V519" i="1"/>
  <c r="X519" i="1" s="1"/>
  <c r="Y547" i="1"/>
  <c r="V547" i="1"/>
  <c r="X547" i="1" s="1"/>
  <c r="Y564" i="1"/>
  <c r="V564" i="1"/>
  <c r="X564" i="1" s="1"/>
  <c r="Y582" i="1"/>
  <c r="V582" i="1"/>
  <c r="X582" i="1" s="1"/>
  <c r="Y605" i="1"/>
  <c r="V605" i="1"/>
  <c r="X605" i="1" s="1"/>
  <c r="Y621" i="1"/>
  <c r="V621" i="1"/>
  <c r="X621" i="1" s="1"/>
  <c r="Y637" i="1"/>
  <c r="V637" i="1"/>
  <c r="X637" i="1" s="1"/>
  <c r="Y656" i="1"/>
  <c r="V656" i="1"/>
  <c r="X656" i="1" s="1"/>
  <c r="Y675" i="1"/>
  <c r="V675" i="1"/>
  <c r="X675" i="1" s="1"/>
  <c r="Y701" i="1"/>
  <c r="V701" i="1"/>
  <c r="X701" i="1" s="1"/>
  <c r="Y717" i="1"/>
  <c r="V717" i="1"/>
  <c r="X717" i="1" s="1"/>
  <c r="Y733" i="1"/>
  <c r="V733" i="1"/>
  <c r="X733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2" i="1"/>
  <c r="V852" i="1"/>
  <c r="X852" i="1" s="1"/>
  <c r="Y869" i="1"/>
  <c r="V869" i="1"/>
  <c r="X869" i="1" s="1"/>
  <c r="Y885" i="1"/>
  <c r="V885" i="1"/>
  <c r="X885" i="1" s="1"/>
  <c r="Y901" i="1"/>
  <c r="V901" i="1"/>
  <c r="X901" i="1" s="1"/>
  <c r="Y917" i="1"/>
  <c r="V917" i="1"/>
  <c r="X917" i="1" s="1"/>
  <c r="Y945" i="1"/>
  <c r="V945" i="1"/>
  <c r="X945" i="1" s="1"/>
  <c r="Y965" i="1"/>
  <c r="V965" i="1"/>
  <c r="X965" i="1" s="1"/>
  <c r="Y988" i="1"/>
  <c r="V988" i="1"/>
  <c r="X988" i="1" s="1"/>
  <c r="Y1004" i="1"/>
  <c r="V1004" i="1"/>
  <c r="X1004" i="1" s="1"/>
  <c r="Y1020" i="1"/>
  <c r="V1020" i="1"/>
  <c r="X1020" i="1" s="1"/>
  <c r="Y1038" i="1"/>
  <c r="V1038" i="1"/>
  <c r="X1038" i="1" s="1"/>
  <c r="Y1076" i="1"/>
  <c r="V1076" i="1"/>
  <c r="X1076" i="1" s="1"/>
  <c r="Y1112" i="1"/>
  <c r="V1112" i="1"/>
  <c r="X1112" i="1" s="1"/>
  <c r="Y1146" i="1"/>
  <c r="V1146" i="1"/>
  <c r="X1146" i="1" s="1"/>
  <c r="Y1195" i="1"/>
  <c r="V1195" i="1"/>
  <c r="X1195" i="1" s="1"/>
  <c r="Y1227" i="1"/>
  <c r="V1227" i="1"/>
  <c r="X1227" i="1" s="1"/>
  <c r="Y1276" i="1"/>
  <c r="V1276" i="1"/>
  <c r="X1276" i="1" s="1"/>
  <c r="Y1308" i="1"/>
  <c r="V1308" i="1"/>
  <c r="X1308" i="1" s="1"/>
  <c r="Y1356" i="1"/>
  <c r="V1356" i="1"/>
  <c r="X1356" i="1" s="1"/>
  <c r="Y368" i="1"/>
  <c r="V368" i="1"/>
  <c r="X368" i="1" s="1"/>
  <c r="Y378" i="1"/>
  <c r="V378" i="1"/>
  <c r="X378" i="1" s="1"/>
  <c r="Y386" i="1"/>
  <c r="V386" i="1"/>
  <c r="X386" i="1" s="1"/>
  <c r="Y1402" i="1"/>
  <c r="V1402" i="1"/>
  <c r="X1402" i="1" s="1"/>
  <c r="Y1470" i="1"/>
  <c r="V1470" i="1"/>
  <c r="X1470" i="1" s="1"/>
  <c r="Y1519" i="1"/>
  <c r="V1519" i="1"/>
  <c r="X1519" i="1" s="1"/>
  <c r="Y1603" i="1"/>
  <c r="V1603" i="1"/>
  <c r="X1603" i="1" s="1"/>
  <c r="Y1661" i="1"/>
  <c r="V1661" i="1"/>
  <c r="X1661" i="1" s="1"/>
  <c r="Y1738" i="1"/>
  <c r="V1738" i="1"/>
  <c r="X1738" i="1" s="1"/>
  <c r="Y1770" i="1"/>
  <c r="V1770" i="1"/>
  <c r="X1770" i="1" s="1"/>
  <c r="Y1804" i="1"/>
  <c r="V1804" i="1"/>
  <c r="X1804" i="1" s="1"/>
  <c r="Y1812" i="1"/>
  <c r="V1812" i="1"/>
  <c r="X1812" i="1" s="1"/>
  <c r="Y1820" i="1"/>
  <c r="V1820" i="1"/>
  <c r="X1820" i="1" s="1"/>
  <c r="Y1828" i="1"/>
  <c r="V1828" i="1"/>
  <c r="X1828" i="1" s="1"/>
  <c r="Y1837" i="1"/>
  <c r="V1837" i="1"/>
  <c r="X1837" i="1" s="1"/>
  <c r="Y1845" i="1"/>
  <c r="V1845" i="1"/>
  <c r="X1845" i="1" s="1"/>
  <c r="Y1853" i="1"/>
  <c r="V1853" i="1"/>
  <c r="X1853" i="1" s="1"/>
  <c r="Y1862" i="1"/>
  <c r="V1862" i="1"/>
  <c r="X1862" i="1" s="1"/>
  <c r="Y1870" i="1"/>
  <c r="V1870" i="1"/>
  <c r="X1870" i="1" s="1"/>
  <c r="Y1880" i="1"/>
  <c r="V1880" i="1"/>
  <c r="X1880" i="1" s="1"/>
  <c r="Y1888" i="1"/>
  <c r="V1888" i="1"/>
  <c r="X1888" i="1" s="1"/>
  <c r="Y1896" i="1"/>
  <c r="V1896" i="1"/>
  <c r="X1896" i="1" s="1"/>
  <c r="Y1906" i="1"/>
  <c r="V1906" i="1"/>
  <c r="X1906" i="1" s="1"/>
  <c r="Y1914" i="1"/>
  <c r="V1914" i="1"/>
  <c r="X1914" i="1" s="1"/>
  <c r="Y1924" i="1"/>
  <c r="V1924" i="1"/>
  <c r="X1924" i="1" s="1"/>
  <c r="Y1932" i="1"/>
  <c r="V1932" i="1"/>
  <c r="X1932" i="1" s="1"/>
  <c r="Y1944" i="1"/>
  <c r="V1944" i="1"/>
  <c r="X1944" i="1" s="1"/>
  <c r="Y1953" i="1"/>
  <c r="V1953" i="1"/>
  <c r="X1953" i="1" s="1"/>
  <c r="Y1967" i="1"/>
  <c r="V1967" i="1"/>
  <c r="X1967" i="1" s="1"/>
  <c r="Y1976" i="1"/>
  <c r="V1976" i="1"/>
  <c r="X1976" i="1" s="1"/>
  <c r="Y1985" i="1"/>
  <c r="V1985" i="1"/>
  <c r="X1985" i="1" s="1"/>
  <c r="Y1997" i="1"/>
  <c r="V1997" i="1"/>
  <c r="X1997" i="1" s="1"/>
  <c r="Y2006" i="1"/>
  <c r="V2006" i="1"/>
  <c r="X2006" i="1" s="1"/>
  <c r="Y2014" i="1"/>
  <c r="V2014" i="1"/>
  <c r="X2014" i="1" s="1"/>
  <c r="Y2023" i="1"/>
  <c r="V2023" i="1"/>
  <c r="X2023" i="1" s="1"/>
  <c r="Y2031" i="1"/>
  <c r="V2031" i="1"/>
  <c r="X2031" i="1" s="1"/>
  <c r="Y2039" i="1"/>
  <c r="V2039" i="1"/>
  <c r="X2039" i="1" s="1"/>
  <c r="Y2052" i="1"/>
  <c r="V2052" i="1"/>
  <c r="X2052" i="1" s="1"/>
  <c r="Y2060" i="1"/>
  <c r="V2060" i="1"/>
  <c r="X2060" i="1" s="1"/>
  <c r="Y2072" i="1"/>
  <c r="V2072" i="1"/>
  <c r="X2072" i="1" s="1"/>
  <c r="Y2080" i="1"/>
  <c r="V2080" i="1"/>
  <c r="X2080" i="1" s="1"/>
  <c r="Y2088" i="1"/>
  <c r="V2088" i="1"/>
  <c r="X2088" i="1" s="1"/>
  <c r="Y2096" i="1"/>
  <c r="V2096" i="1"/>
  <c r="X2096" i="1" s="1"/>
  <c r="Y2104" i="1"/>
  <c r="V2104" i="1"/>
  <c r="X2104" i="1" s="1"/>
  <c r="Y2112" i="1"/>
  <c r="V2112" i="1"/>
  <c r="X2112" i="1" s="1"/>
  <c r="Y2126" i="1"/>
  <c r="V2126" i="1"/>
  <c r="X2126" i="1" s="1"/>
  <c r="Y2134" i="1"/>
  <c r="V2134" i="1"/>
  <c r="X2134" i="1" s="1"/>
  <c r="Y2150" i="1"/>
  <c r="V2150" i="1"/>
  <c r="X2150" i="1" s="1"/>
  <c r="Y2159" i="1"/>
  <c r="V2159" i="1"/>
  <c r="X2159" i="1" s="1"/>
  <c r="Y2167" i="1"/>
  <c r="V2167" i="1"/>
  <c r="X2167" i="1" s="1"/>
  <c r="Y2175" i="1"/>
  <c r="V2175" i="1"/>
  <c r="X2175" i="1" s="1"/>
  <c r="Y2183" i="1"/>
  <c r="V2183" i="1"/>
  <c r="X2183" i="1" s="1"/>
  <c r="Y2191" i="1"/>
  <c r="V2191" i="1"/>
  <c r="X2191" i="1" s="1"/>
  <c r="Y2207" i="1"/>
  <c r="V2207" i="1"/>
  <c r="X2207" i="1" s="1"/>
  <c r="Y2215" i="1"/>
  <c r="V2215" i="1"/>
  <c r="X2215" i="1" s="1"/>
  <c r="Y2223" i="1"/>
  <c r="V2223" i="1"/>
  <c r="X2223" i="1" s="1"/>
  <c r="Y1028" i="1"/>
  <c r="V1028" i="1"/>
  <c r="X1028" i="1" s="1"/>
  <c r="Y653" i="1"/>
  <c r="V653" i="1"/>
  <c r="X653" i="1" s="1"/>
  <c r="Y1958" i="1"/>
  <c r="V1958" i="1"/>
  <c r="X1958" i="1" s="1"/>
  <c r="Y1994" i="1"/>
  <c r="V1994" i="1"/>
  <c r="X1994" i="1" s="1"/>
  <c r="Y2028" i="1"/>
  <c r="V2028" i="1"/>
  <c r="X2028" i="1" s="1"/>
  <c r="Y2176" i="1"/>
  <c r="V2176" i="1"/>
  <c r="X2176" i="1" s="1"/>
  <c r="Y2208" i="1"/>
  <c r="V2208" i="1"/>
  <c r="X2208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8" i="1"/>
  <c r="V478" i="1"/>
  <c r="X478" i="1" s="1"/>
  <c r="Y565" i="1"/>
  <c r="V565" i="1"/>
  <c r="X565" i="1" s="1"/>
  <c r="Y600" i="1"/>
  <c r="V600" i="1"/>
  <c r="X600" i="1" s="1"/>
  <c r="Y632" i="1"/>
  <c r="V632" i="1"/>
  <c r="X632" i="1" s="1"/>
  <c r="Y663" i="1"/>
  <c r="V663" i="1"/>
  <c r="X663" i="1" s="1"/>
  <c r="Y696" i="1"/>
  <c r="V696" i="1"/>
  <c r="X696" i="1" s="1"/>
  <c r="Y728" i="1"/>
  <c r="V728" i="1"/>
  <c r="X728" i="1" s="1"/>
  <c r="Y742" i="1"/>
  <c r="V742" i="1"/>
  <c r="X742" i="1" s="1"/>
  <c r="Y766" i="1"/>
  <c r="V766" i="1"/>
  <c r="X766" i="1" s="1"/>
  <c r="Y798" i="1"/>
  <c r="V798" i="1"/>
  <c r="X798" i="1" s="1"/>
  <c r="Y838" i="1"/>
  <c r="V838" i="1"/>
  <c r="X838" i="1" s="1"/>
  <c r="Y872" i="1"/>
  <c r="V872" i="1"/>
  <c r="X872" i="1" s="1"/>
  <c r="Y923" i="1"/>
  <c r="V923" i="1"/>
  <c r="X923" i="1" s="1"/>
  <c r="Y966" i="1"/>
  <c r="V966" i="1"/>
  <c r="X966" i="1" s="1"/>
  <c r="Y999" i="1"/>
  <c r="V999" i="1"/>
  <c r="X999" i="1" s="1"/>
  <c r="Y1025" i="1"/>
  <c r="V1025" i="1"/>
  <c r="X1025" i="1" s="1"/>
  <c r="Y1041" i="1"/>
  <c r="V1041" i="1"/>
  <c r="X1041" i="1" s="1"/>
  <c r="Y1119" i="1"/>
  <c r="V1119" i="1"/>
  <c r="X1119" i="1" s="1"/>
  <c r="Y1245" i="1"/>
  <c r="V1245" i="1"/>
  <c r="X1245" i="1" s="1"/>
  <c r="Y1309" i="1"/>
  <c r="V1309" i="1"/>
  <c r="X1309" i="1" s="1"/>
  <c r="Y1341" i="1"/>
  <c r="V1341" i="1"/>
  <c r="X1341" i="1" s="1"/>
  <c r="Y1379" i="1"/>
  <c r="V1379" i="1"/>
  <c r="X1379" i="1" s="1"/>
  <c r="Y1395" i="1"/>
  <c r="V1395" i="1"/>
  <c r="X1395" i="1" s="1"/>
  <c r="Y1411" i="1"/>
  <c r="V1411" i="1"/>
  <c r="X1411" i="1" s="1"/>
  <c r="Y1427" i="1"/>
  <c r="V1427" i="1"/>
  <c r="X1427" i="1" s="1"/>
  <c r="Y1449" i="1"/>
  <c r="V1449" i="1"/>
  <c r="X1449" i="1" s="1"/>
  <c r="Y1469" i="1"/>
  <c r="V1469" i="1"/>
  <c r="X1469" i="1" s="1"/>
  <c r="Y1495" i="1"/>
  <c r="V1495" i="1"/>
  <c r="X1495" i="1" s="1"/>
  <c r="Y1512" i="1"/>
  <c r="V1512" i="1"/>
  <c r="X1512" i="1" s="1"/>
  <c r="Y1528" i="1"/>
  <c r="V1528" i="1"/>
  <c r="X1528" i="1" s="1"/>
  <c r="Y1550" i="1"/>
  <c r="V1550" i="1"/>
  <c r="X1550" i="1" s="1"/>
  <c r="Y1566" i="1"/>
  <c r="V1566" i="1"/>
  <c r="X1566" i="1" s="1"/>
  <c r="Y1582" i="1"/>
  <c r="V1582" i="1"/>
  <c r="X1582" i="1" s="1"/>
  <c r="Y1602" i="1"/>
  <c r="V1602" i="1"/>
  <c r="X1602" i="1" s="1"/>
  <c r="Y1621" i="1"/>
  <c r="V1621" i="1"/>
  <c r="X1621" i="1" s="1"/>
  <c r="Y1642" i="1"/>
  <c r="V1642" i="1"/>
  <c r="X1642" i="1" s="1"/>
  <c r="Y1660" i="1"/>
  <c r="V1660" i="1"/>
  <c r="X1660" i="1" s="1"/>
  <c r="Y1676" i="1"/>
  <c r="V1676" i="1"/>
  <c r="X1676" i="1" s="1"/>
  <c r="Y1692" i="1"/>
  <c r="V1692" i="1"/>
  <c r="X1692" i="1" s="1"/>
  <c r="Y1712" i="1"/>
  <c r="V1712" i="1"/>
  <c r="X1712" i="1" s="1"/>
  <c r="Y1737" i="1"/>
  <c r="V1737" i="1"/>
  <c r="X1737" i="1" s="1"/>
  <c r="Y1757" i="1"/>
  <c r="V1757" i="1"/>
  <c r="X1757" i="1" s="1"/>
  <c r="Y1769" i="1"/>
  <c r="V1769" i="1"/>
  <c r="X1769" i="1" s="1"/>
  <c r="Y1779" i="1"/>
  <c r="V1779" i="1"/>
  <c r="X1779" i="1" s="1"/>
  <c r="Y1790" i="1"/>
  <c r="V1790" i="1"/>
  <c r="X1790" i="1" s="1"/>
  <c r="Y1819" i="1"/>
  <c r="V1819" i="1"/>
  <c r="X1819" i="1" s="1"/>
  <c r="Y1844" i="1"/>
  <c r="V1844" i="1"/>
  <c r="X1844" i="1" s="1"/>
  <c r="Y1860" i="1"/>
  <c r="V1860" i="1"/>
  <c r="X1860" i="1" s="1"/>
  <c r="Y1879" i="1"/>
  <c r="V1879" i="1"/>
  <c r="X1879" i="1" s="1"/>
  <c r="Y1895" i="1"/>
  <c r="V1895" i="1"/>
  <c r="X1895" i="1" s="1"/>
  <c r="Y1939" i="1"/>
  <c r="V1939" i="1"/>
  <c r="X1939" i="1" s="1"/>
  <c r="Y1956" i="1"/>
  <c r="V1956" i="1"/>
  <c r="X1956" i="1" s="1"/>
  <c r="Y1975" i="1"/>
  <c r="V1975" i="1"/>
  <c r="X1975" i="1" s="1"/>
  <c r="Y1992" i="1"/>
  <c r="V1992" i="1"/>
  <c r="X1992" i="1" s="1"/>
  <c r="Y2009" i="1"/>
  <c r="V2009" i="1"/>
  <c r="X2009" i="1" s="1"/>
  <c r="Y2034" i="1"/>
  <c r="V2034" i="1"/>
  <c r="X2034" i="1" s="1"/>
  <c r="Y2170" i="1"/>
  <c r="V2170" i="1"/>
  <c r="X2170" i="1" s="1"/>
  <c r="Y2186" i="1"/>
  <c r="V2186" i="1"/>
  <c r="X2186" i="1" s="1"/>
  <c r="Y2202" i="1"/>
  <c r="V2202" i="1"/>
  <c r="X2202" i="1" s="1"/>
  <c r="Y1420" i="1"/>
  <c r="V1420" i="1"/>
  <c r="X1420" i="1" s="1"/>
  <c r="Y1488" i="1"/>
  <c r="V1488" i="1"/>
  <c r="X1488" i="1" s="1"/>
  <c r="Y1553" i="1"/>
  <c r="V1553" i="1"/>
  <c r="X1553" i="1" s="1"/>
  <c r="Y1606" i="1"/>
  <c r="V1606" i="1"/>
  <c r="X1606" i="1" s="1"/>
  <c r="Y1695" i="1"/>
  <c r="V1695" i="1"/>
  <c r="X1695" i="1" s="1"/>
  <c r="Y1728" i="1"/>
  <c r="V1728" i="1"/>
  <c r="X1728" i="1" s="1"/>
  <c r="Y1794" i="1"/>
  <c r="V1794" i="1"/>
  <c r="X1794" i="1" s="1"/>
  <c r="Y1818" i="1"/>
  <c r="V1818" i="1"/>
  <c r="X1818" i="1" s="1"/>
  <c r="Y1835" i="1"/>
  <c r="V1835" i="1"/>
  <c r="X1835" i="1" s="1"/>
  <c r="Y1851" i="1"/>
  <c r="V1851" i="1"/>
  <c r="X1851" i="1" s="1"/>
  <c r="Y1868" i="1"/>
  <c r="V1868" i="1"/>
  <c r="X1868" i="1" s="1"/>
  <c r="Y1886" i="1"/>
  <c r="V1886" i="1"/>
  <c r="X1886" i="1" s="1"/>
  <c r="Y1912" i="1"/>
  <c r="V1912" i="1"/>
  <c r="X1912" i="1" s="1"/>
  <c r="Y1930" i="1"/>
  <c r="V1930" i="1"/>
  <c r="X1930" i="1" s="1"/>
  <c r="Y1946" i="1"/>
  <c r="V1946" i="1"/>
  <c r="X1946" i="1" s="1"/>
  <c r="Y1973" i="1"/>
  <c r="V1973" i="1"/>
  <c r="X1973" i="1" s="1"/>
  <c r="Y2000" i="1"/>
  <c r="V2000" i="1"/>
  <c r="X2000" i="1" s="1"/>
  <c r="Y2025" i="1"/>
  <c r="V2025" i="1"/>
  <c r="X2025" i="1" s="1"/>
  <c r="Y2041" i="1"/>
  <c r="V2041" i="1"/>
  <c r="X2041" i="1" s="1"/>
  <c r="Y2062" i="1"/>
  <c r="V2062" i="1"/>
  <c r="X2062" i="1" s="1"/>
  <c r="Y2078" i="1"/>
  <c r="V2078" i="1"/>
  <c r="X2078" i="1" s="1"/>
  <c r="Y2094" i="1"/>
  <c r="V2094" i="1"/>
  <c r="X2094" i="1" s="1"/>
  <c r="Y2110" i="1"/>
  <c r="V2110" i="1"/>
  <c r="X2110" i="1" s="1"/>
  <c r="Y2132" i="1"/>
  <c r="V2132" i="1"/>
  <c r="X2132" i="1" s="1"/>
  <c r="Y2157" i="1"/>
  <c r="V2157" i="1"/>
  <c r="X2157" i="1" s="1"/>
  <c r="Y2173" i="1"/>
  <c r="V2173" i="1"/>
  <c r="X2173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4" i="1"/>
  <c r="V464" i="1"/>
  <c r="X464" i="1" s="1"/>
  <c r="Y512" i="1"/>
  <c r="V512" i="1"/>
  <c r="X512" i="1" s="1"/>
  <c r="Y581" i="1"/>
  <c r="V581" i="1"/>
  <c r="X581" i="1" s="1"/>
  <c r="Y614" i="1"/>
  <c r="V614" i="1"/>
  <c r="X614" i="1" s="1"/>
  <c r="Y668" i="1"/>
  <c r="V668" i="1"/>
  <c r="X668" i="1" s="1"/>
  <c r="Y764" i="1"/>
  <c r="V764" i="1"/>
  <c r="X764" i="1" s="1"/>
  <c r="Y796" i="1"/>
  <c r="V796" i="1"/>
  <c r="X796" i="1" s="1"/>
  <c r="Y828" i="1"/>
  <c r="V828" i="1"/>
  <c r="X828" i="1" s="1"/>
  <c r="Y862" i="1"/>
  <c r="V862" i="1"/>
  <c r="X862" i="1" s="1"/>
  <c r="Y894" i="1"/>
  <c r="V894" i="1"/>
  <c r="X894" i="1" s="1"/>
  <c r="Y997" i="1"/>
  <c r="V997" i="1"/>
  <c r="X997" i="1" s="1"/>
  <c r="Y1049" i="1"/>
  <c r="V1049" i="1"/>
  <c r="X1049" i="1" s="1"/>
  <c r="Y1100" i="1"/>
  <c r="V1100" i="1"/>
  <c r="X1100" i="1" s="1"/>
  <c r="Y1134" i="1"/>
  <c r="V1134" i="1"/>
  <c r="X1134" i="1" s="1"/>
  <c r="Y1167" i="1"/>
  <c r="V1167" i="1"/>
  <c r="X1167" i="1" s="1"/>
  <c r="Y1216" i="1"/>
  <c r="V1216" i="1"/>
  <c r="X1216" i="1" s="1"/>
  <c r="Y1265" i="1"/>
  <c r="V1265" i="1"/>
  <c r="X1265" i="1" s="1"/>
  <c r="Y1329" i="1"/>
  <c r="V1329" i="1"/>
  <c r="X1329" i="1" s="1"/>
  <c r="Y1805" i="1"/>
  <c r="V1805" i="1"/>
  <c r="X1805" i="1" s="1"/>
  <c r="Y1838" i="1"/>
  <c r="V1838" i="1"/>
  <c r="X1838" i="1" s="1"/>
  <c r="Y1871" i="1"/>
  <c r="V1871" i="1"/>
  <c r="X1871" i="1" s="1"/>
  <c r="Y1925" i="1"/>
  <c r="V1925" i="1"/>
  <c r="X1925" i="1" s="1"/>
  <c r="Y2081" i="1"/>
  <c r="V2081" i="1"/>
  <c r="X2081" i="1" s="1"/>
  <c r="Y2113" i="1"/>
  <c r="V2113" i="1"/>
  <c r="X2113" i="1" s="1"/>
  <c r="Y2216" i="1"/>
  <c r="V2216" i="1"/>
  <c r="X2216" i="1" s="1"/>
  <c r="Y460" i="1"/>
  <c r="V460" i="1"/>
  <c r="X460" i="1" s="1"/>
  <c r="Y590" i="1"/>
  <c r="V590" i="1"/>
  <c r="X590" i="1" s="1"/>
  <c r="Y657" i="1"/>
  <c r="V657" i="1"/>
  <c r="X657" i="1" s="1"/>
  <c r="Y724" i="1"/>
  <c r="V724" i="1"/>
  <c r="X724" i="1" s="1"/>
  <c r="Y788" i="1"/>
  <c r="V788" i="1"/>
  <c r="X788" i="1" s="1"/>
  <c r="Y854" i="1"/>
  <c r="V854" i="1"/>
  <c r="X854" i="1" s="1"/>
  <c r="Y902" i="1"/>
  <c r="V902" i="1"/>
  <c r="X902" i="1" s="1"/>
  <c r="Y1005" i="1"/>
  <c r="V1005" i="1"/>
  <c r="X1005" i="1" s="1"/>
  <c r="Y1057" i="1"/>
  <c r="V1057" i="1"/>
  <c r="X1057" i="1" s="1"/>
  <c r="Y1108" i="1"/>
  <c r="V1108" i="1"/>
  <c r="X1108" i="1" s="1"/>
  <c r="Y1175" i="1"/>
  <c r="V1175" i="1"/>
  <c r="X1175" i="1" s="1"/>
  <c r="Y1257" i="1"/>
  <c r="V1257" i="1"/>
  <c r="X1257" i="1" s="1"/>
  <c r="Y1813" i="1"/>
  <c r="V1813" i="1"/>
  <c r="X1813" i="1" s="1"/>
  <c r="Y1881" i="1"/>
  <c r="V1881" i="1"/>
  <c r="X1881" i="1" s="1"/>
  <c r="Y2073" i="1"/>
  <c r="V2073" i="1"/>
  <c r="X2073" i="1" s="1"/>
  <c r="Y233" i="1"/>
  <c r="V233" i="1"/>
  <c r="X233" i="1" s="1"/>
  <c r="Y237" i="1"/>
  <c r="V237" i="1"/>
  <c r="X237" i="1" s="1"/>
  <c r="Y594" i="1"/>
  <c r="V594" i="1"/>
  <c r="X594" i="1" s="1"/>
  <c r="Y858" i="1"/>
  <c r="V858" i="1"/>
  <c r="X858" i="1" s="1"/>
  <c r="Y1147" i="1"/>
  <c r="V1147" i="1"/>
  <c r="X1147" i="1" s="1"/>
  <c r="Y1739" i="1"/>
  <c r="V1739" i="1"/>
  <c r="X1739" i="1" s="1"/>
  <c r="Y1472" i="1"/>
  <c r="V1472" i="1"/>
  <c r="X1472" i="1" s="1"/>
  <c r="Y1249" i="1"/>
  <c r="V1249" i="1"/>
  <c r="X1249" i="1" s="1"/>
  <c r="Y1897" i="1"/>
  <c r="V1897" i="1"/>
  <c r="X1897" i="1" s="1"/>
  <c r="Y1535" i="1"/>
  <c r="V1535" i="1"/>
  <c r="X1535" i="1" s="1"/>
  <c r="Y1778" i="1"/>
  <c r="V1778" i="1"/>
  <c r="X1778" i="1" s="1"/>
  <c r="Y748" i="1"/>
  <c r="V748" i="1"/>
  <c r="X748" i="1" s="1"/>
  <c r="Y1373" i="1"/>
  <c r="V1373" i="1"/>
  <c r="X1373" i="1" s="1"/>
  <c r="Y1437" i="1"/>
  <c r="V1437" i="1"/>
  <c r="X1437" i="1" s="1"/>
  <c r="Y1506" i="1"/>
  <c r="V1506" i="1"/>
  <c r="X1506" i="1" s="1"/>
  <c r="Y1570" i="1"/>
  <c r="V1570" i="1"/>
  <c r="X1570" i="1" s="1"/>
  <c r="Y1647" i="1"/>
  <c r="V1647" i="1"/>
  <c r="X1647" i="1" s="1"/>
  <c r="Y1716" i="1"/>
  <c r="V1716" i="1"/>
  <c r="X1716" i="1" s="1"/>
  <c r="Y1865" i="1"/>
  <c r="V1865" i="1"/>
  <c r="X1865" i="1" s="1"/>
  <c r="Y2005" i="1"/>
  <c r="V2005" i="1"/>
  <c r="X2005" i="1" s="1"/>
  <c r="Y2206" i="1"/>
  <c r="V2206" i="1"/>
  <c r="X2206" i="1" s="1"/>
  <c r="Y1382" i="1"/>
  <c r="V1382" i="1"/>
  <c r="X1382" i="1" s="1"/>
  <c r="Y1501" i="1"/>
  <c r="V1501" i="1"/>
  <c r="X1501" i="1" s="1"/>
  <c r="Y1641" i="1"/>
  <c r="V1641" i="1"/>
  <c r="X1641" i="1" s="1"/>
  <c r="Y1713" i="1"/>
  <c r="V1713" i="1"/>
  <c r="X1713" i="1" s="1"/>
  <c r="Y806" i="1"/>
  <c r="V806" i="1"/>
  <c r="X806" i="1" s="1"/>
  <c r="Y435" i="1"/>
  <c r="V435" i="1"/>
  <c r="X435" i="1" s="1"/>
  <c r="Y469" i="1"/>
  <c r="V469" i="1"/>
  <c r="X469" i="1" s="1"/>
  <c r="Y534" i="1"/>
  <c r="V534" i="1"/>
  <c r="X534" i="1" s="1"/>
  <c r="Y578" i="1"/>
  <c r="V578" i="1"/>
  <c r="X578" i="1" s="1"/>
  <c r="Y619" i="1"/>
  <c r="V619" i="1"/>
  <c r="X619" i="1" s="1"/>
  <c r="Y651" i="1"/>
  <c r="V651" i="1"/>
  <c r="X651" i="1" s="1"/>
  <c r="Y697" i="1"/>
  <c r="V697" i="1"/>
  <c r="X697" i="1" s="1"/>
  <c r="Y729" i="1"/>
  <c r="V729" i="1"/>
  <c r="X729" i="1" s="1"/>
  <c r="Y761" i="1"/>
  <c r="V761" i="1"/>
  <c r="X761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926" i="1"/>
  <c r="V926" i="1"/>
  <c r="X926" i="1" s="1"/>
  <c r="Y961" i="1"/>
  <c r="V961" i="1"/>
  <c r="X961" i="1" s="1"/>
  <c r="Y1002" i="1"/>
  <c r="V1002" i="1"/>
  <c r="X1002" i="1" s="1"/>
  <c r="Y1036" i="1"/>
  <c r="V1036" i="1"/>
  <c r="X1036" i="1" s="1"/>
  <c r="Y1418" i="1"/>
  <c r="V1418" i="1"/>
  <c r="X1418" i="1" s="1"/>
  <c r="Y1490" i="1"/>
  <c r="V1490" i="1"/>
  <c r="X1490" i="1" s="1"/>
  <c r="Y1551" i="1"/>
  <c r="V1551" i="1"/>
  <c r="X1551" i="1" s="1"/>
  <c r="Y1626" i="1"/>
  <c r="V1626" i="1"/>
  <c r="X1626" i="1" s="1"/>
  <c r="Y1693" i="1"/>
  <c r="V1693" i="1"/>
  <c r="X1693" i="1" s="1"/>
  <c r="Y1764" i="1"/>
  <c r="V1764" i="1"/>
  <c r="X1764" i="1" s="1"/>
  <c r="Y2217" i="1"/>
  <c r="V2217" i="1"/>
  <c r="X2217" i="1" s="1"/>
  <c r="Y141" i="1"/>
  <c r="V141" i="1"/>
  <c r="X141" i="1" s="1"/>
  <c r="Y173" i="1"/>
  <c r="V173" i="1"/>
  <c r="X173" i="1" s="1"/>
  <c r="Y361" i="1"/>
  <c r="V361" i="1"/>
  <c r="X361" i="1" s="1"/>
  <c r="Y624" i="1"/>
  <c r="V624" i="1"/>
  <c r="X624" i="1" s="1"/>
  <c r="Y958" i="1"/>
  <c r="V958" i="1"/>
  <c r="X958" i="1" s="1"/>
  <c r="Y1218" i="1"/>
  <c r="V1218" i="1"/>
  <c r="X1218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54" i="1"/>
  <c r="V1054" i="1"/>
  <c r="X1054" i="1" s="1"/>
  <c r="Y1089" i="1"/>
  <c r="V1089" i="1"/>
  <c r="X1089" i="1" s="1"/>
  <c r="Y1122" i="1"/>
  <c r="V1122" i="1"/>
  <c r="X1122" i="1" s="1"/>
  <c r="Y1156" i="1"/>
  <c r="V1156" i="1"/>
  <c r="X1156" i="1" s="1"/>
  <c r="Y1189" i="1"/>
  <c r="V1189" i="1"/>
  <c r="X1189" i="1" s="1"/>
  <c r="Y1229" i="1"/>
  <c r="V1229" i="1"/>
  <c r="X1229" i="1" s="1"/>
  <c r="Y1262" i="1"/>
  <c r="V1262" i="1"/>
  <c r="X1262" i="1" s="1"/>
  <c r="Y1294" i="1"/>
  <c r="V1294" i="1"/>
  <c r="X1294" i="1" s="1"/>
  <c r="Y1342" i="1"/>
  <c r="V1342" i="1"/>
  <c r="X1342" i="1" s="1"/>
  <c r="Y1396" i="1"/>
  <c r="V1396" i="1"/>
  <c r="X1396" i="1" s="1"/>
  <c r="Y1428" i="1"/>
  <c r="V1428" i="1"/>
  <c r="X1428" i="1" s="1"/>
  <c r="Y1464" i="1"/>
  <c r="V1464" i="1"/>
  <c r="X1464" i="1" s="1"/>
  <c r="Y1496" i="1"/>
  <c r="V1496" i="1"/>
  <c r="X1496" i="1" s="1"/>
  <c r="Y1529" i="1"/>
  <c r="V1529" i="1"/>
  <c r="X1529" i="1" s="1"/>
  <c r="Y1589" i="1"/>
  <c r="V1589" i="1"/>
  <c r="X1589" i="1" s="1"/>
  <c r="Y1628" i="1"/>
  <c r="V1628" i="1"/>
  <c r="X1628" i="1" s="1"/>
  <c r="Y1667" i="1"/>
  <c r="V1667" i="1"/>
  <c r="X1667" i="1" s="1"/>
  <c r="Y1699" i="1"/>
  <c r="V1699" i="1"/>
  <c r="X1699" i="1" s="1"/>
  <c r="Y1752" i="1"/>
  <c r="V1752" i="1"/>
  <c r="X1752" i="1" s="1"/>
  <c r="Y1784" i="1"/>
  <c r="V1784" i="1"/>
  <c r="X1784" i="1" s="1"/>
  <c r="Y1822" i="1"/>
  <c r="V1822" i="1"/>
  <c r="X1822" i="1" s="1"/>
  <c r="Y1855" i="1"/>
  <c r="V1855" i="1"/>
  <c r="X1855" i="1" s="1"/>
  <c r="Y1890" i="1"/>
  <c r="V1890" i="1"/>
  <c r="X1890" i="1" s="1"/>
  <c r="Y1934" i="1"/>
  <c r="V1934" i="1"/>
  <c r="X1934" i="1" s="1"/>
  <c r="Y1969" i="1"/>
  <c r="V1969" i="1"/>
  <c r="X1969" i="1" s="1"/>
  <c r="Y2004" i="1"/>
  <c r="V2004" i="1"/>
  <c r="X2004" i="1" s="1"/>
  <c r="Y2037" i="1"/>
  <c r="V2037" i="1"/>
  <c r="X2037" i="1" s="1"/>
  <c r="Y2082" i="1"/>
  <c r="V2082" i="1"/>
  <c r="X2082" i="1" s="1"/>
  <c r="Y2120" i="1"/>
  <c r="V2120" i="1"/>
  <c r="X2120" i="1" s="1"/>
  <c r="Y2161" i="1"/>
  <c r="V2161" i="1"/>
  <c r="X2161" i="1" s="1"/>
  <c r="Y1636" i="1"/>
  <c r="V1636" i="1"/>
  <c r="X1636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2" i="1"/>
  <c r="V482" i="1"/>
  <c r="X482" i="1" s="1"/>
  <c r="Y616" i="1"/>
  <c r="V616" i="1"/>
  <c r="X616" i="1" s="1"/>
  <c r="Y782" i="1"/>
  <c r="V782" i="1"/>
  <c r="X782" i="1" s="1"/>
  <c r="Y912" i="1"/>
  <c r="V912" i="1"/>
  <c r="X912" i="1" s="1"/>
  <c r="Y1094" i="1"/>
  <c r="V1094" i="1"/>
  <c r="X1094" i="1" s="1"/>
  <c r="Y1226" i="1"/>
  <c r="V1226" i="1"/>
  <c r="X1226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7" i="1"/>
  <c r="V467" i="1"/>
  <c r="X467" i="1" s="1"/>
  <c r="Y573" i="1"/>
  <c r="V573" i="1"/>
  <c r="X573" i="1" s="1"/>
  <c r="Y641" i="1"/>
  <c r="V641" i="1"/>
  <c r="X641" i="1" s="1"/>
  <c r="Y727" i="1"/>
  <c r="V727" i="1"/>
  <c r="X727" i="1" s="1"/>
  <c r="Y791" i="1"/>
  <c r="V791" i="1"/>
  <c r="X791" i="1" s="1"/>
  <c r="Y857" i="1"/>
  <c r="V857" i="1"/>
  <c r="X857" i="1" s="1"/>
  <c r="Y921" i="1"/>
  <c r="V921" i="1"/>
  <c r="X921" i="1" s="1"/>
  <c r="Y1124" i="1"/>
  <c r="V1124" i="1"/>
  <c r="X1124" i="1" s="1"/>
  <c r="Y1288" i="1"/>
  <c r="V1288" i="1"/>
  <c r="X1288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50" i="1"/>
  <c r="V650" i="1"/>
  <c r="X650" i="1" s="1"/>
  <c r="Y784" i="1"/>
  <c r="V784" i="1"/>
  <c r="X784" i="1" s="1"/>
  <c r="Y914" i="1"/>
  <c r="V914" i="1"/>
  <c r="X914" i="1" s="1"/>
  <c r="Y1088" i="1"/>
  <c r="V1088" i="1"/>
  <c r="X1088" i="1" s="1"/>
  <c r="Y1253" i="1"/>
  <c r="V1253" i="1"/>
  <c r="X1253" i="1" s="1"/>
  <c r="Y1391" i="1"/>
  <c r="V1391" i="1"/>
  <c r="X1391" i="1" s="1"/>
  <c r="Y1458" i="1"/>
  <c r="V1458" i="1"/>
  <c r="X1458" i="1" s="1"/>
  <c r="Y1524" i="1"/>
  <c r="V1524" i="1"/>
  <c r="X1524" i="1" s="1"/>
  <c r="Y1600" i="1"/>
  <c r="V1600" i="1"/>
  <c r="X1600" i="1" s="1"/>
  <c r="Y713" i="1"/>
  <c r="V713" i="1"/>
  <c r="X713" i="1" s="1"/>
  <c r="Y5" i="1"/>
  <c r="V5" i="1"/>
  <c r="X5" i="1" s="1"/>
  <c r="Y37" i="1"/>
  <c r="V37" i="1"/>
  <c r="X37" i="1" s="1"/>
  <c r="Y101" i="1"/>
  <c r="V101" i="1"/>
  <c r="X101" i="1" s="1"/>
  <c r="Y777" i="1"/>
  <c r="V777" i="1"/>
  <c r="X777" i="1" s="1"/>
  <c r="Y841" i="1"/>
  <c r="V841" i="1"/>
  <c r="X841" i="1" s="1"/>
  <c r="Y907" i="1"/>
  <c r="V907" i="1"/>
  <c r="X907" i="1" s="1"/>
  <c r="Y986" i="1"/>
  <c r="V986" i="1"/>
  <c r="X986" i="1" s="1"/>
  <c r="Y1388" i="1"/>
  <c r="V1388" i="1"/>
  <c r="X1388" i="1" s="1"/>
  <c r="Y1448" i="1"/>
  <c r="V1448" i="1"/>
  <c r="X1448" i="1" s="1"/>
  <c r="Y1581" i="1"/>
  <c r="V1581" i="1"/>
  <c r="X1581" i="1" s="1"/>
  <c r="Y1734" i="1"/>
  <c r="V1734" i="1"/>
  <c r="X1734" i="1" s="1"/>
  <c r="Y655" i="1"/>
  <c r="V655" i="1"/>
  <c r="X655" i="1" s="1"/>
  <c r="Y157" i="1"/>
  <c r="V157" i="1"/>
  <c r="X157" i="1" s="1"/>
  <c r="Y496" i="1"/>
  <c r="V496" i="1"/>
  <c r="X496" i="1" s="1"/>
  <c r="Y1085" i="1"/>
  <c r="V1085" i="1"/>
  <c r="X1085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105" i="1"/>
  <c r="V1105" i="1"/>
  <c r="X1105" i="1" s="1"/>
  <c r="Y1139" i="1"/>
  <c r="V1139" i="1"/>
  <c r="X1139" i="1" s="1"/>
  <c r="Y1213" i="1"/>
  <c r="V1213" i="1"/>
  <c r="X1213" i="1" s="1"/>
  <c r="Y1278" i="1"/>
  <c r="V1278" i="1"/>
  <c r="X1278" i="1" s="1"/>
  <c r="Y1367" i="1"/>
  <c r="V1367" i="1"/>
  <c r="X1367" i="1" s="1"/>
  <c r="Y1444" i="1"/>
  <c r="V1444" i="1"/>
  <c r="X1444" i="1" s="1"/>
  <c r="Y1480" i="1"/>
  <c r="V1480" i="1"/>
  <c r="X1480" i="1" s="1"/>
  <c r="Y1573" i="1"/>
  <c r="V1573" i="1"/>
  <c r="X1573" i="1" s="1"/>
  <c r="Y1650" i="1"/>
  <c r="V1650" i="1"/>
  <c r="X1650" i="1" s="1"/>
  <c r="Y1720" i="1"/>
  <c r="V1720" i="1"/>
  <c r="X1720" i="1" s="1"/>
  <c r="Y1806" i="1"/>
  <c r="V1806" i="1"/>
  <c r="X1806" i="1" s="1"/>
  <c r="Y1839" i="1"/>
  <c r="V1839" i="1"/>
  <c r="X1839" i="1" s="1"/>
  <c r="Y1916" i="1"/>
  <c r="V1916" i="1"/>
  <c r="X1916" i="1" s="1"/>
  <c r="Y1951" i="1"/>
  <c r="V1951" i="1"/>
  <c r="X1951" i="1" s="1"/>
  <c r="Y2021" i="1"/>
  <c r="V2021" i="1"/>
  <c r="X2021" i="1" s="1"/>
  <c r="Y2098" i="1"/>
  <c r="V2098" i="1"/>
  <c r="X2098" i="1" s="1"/>
  <c r="Y2136" i="1"/>
  <c r="V2136" i="1"/>
  <c r="X2136" i="1" s="1"/>
  <c r="Y1673" i="1"/>
  <c r="V1673" i="1"/>
  <c r="X1673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50" i="1"/>
  <c r="V450" i="1"/>
  <c r="X450" i="1" s="1"/>
  <c r="Y718" i="1"/>
  <c r="V718" i="1"/>
  <c r="X718" i="1" s="1"/>
  <c r="Y846" i="1"/>
  <c r="V846" i="1"/>
  <c r="X846" i="1" s="1"/>
  <c r="Y1161" i="1"/>
  <c r="V1161" i="1"/>
  <c r="X1161" i="1" s="1"/>
  <c r="Y56" i="1"/>
  <c r="V56" i="1"/>
  <c r="X56" i="1" s="1"/>
  <c r="Y120" i="1"/>
  <c r="V120" i="1"/>
  <c r="X120" i="1" s="1"/>
  <c r="Y433" i="1"/>
  <c r="V433" i="1"/>
  <c r="X433" i="1" s="1"/>
  <c r="Y609" i="1"/>
  <c r="V609" i="1"/>
  <c r="X609" i="1" s="1"/>
  <c r="Y695" i="1"/>
  <c r="V695" i="1"/>
  <c r="X695" i="1" s="1"/>
  <c r="Y823" i="1"/>
  <c r="V823" i="1"/>
  <c r="X823" i="1" s="1"/>
  <c r="Y959" i="1"/>
  <c r="V959" i="1"/>
  <c r="X959" i="1" s="1"/>
  <c r="Y14" i="1"/>
  <c r="V14" i="1"/>
  <c r="X14" i="1" s="1"/>
  <c r="Y142" i="1"/>
  <c r="V142" i="1"/>
  <c r="X142" i="1" s="1"/>
  <c r="Y567" i="1"/>
  <c r="V567" i="1"/>
  <c r="X567" i="1" s="1"/>
  <c r="Y720" i="1"/>
  <c r="V720" i="1"/>
  <c r="X720" i="1" s="1"/>
  <c r="Y1017" i="1"/>
  <c r="V1017" i="1"/>
  <c r="X1017" i="1" s="1"/>
  <c r="Y1333" i="1"/>
  <c r="V1333" i="1"/>
  <c r="X1333" i="1" s="1"/>
  <c r="Y1491" i="1"/>
  <c r="V1491" i="1"/>
  <c r="X1491" i="1" s="1"/>
  <c r="Y1556" i="1"/>
  <c r="V1556" i="1"/>
  <c r="X1556" i="1" s="1"/>
  <c r="A411" i="1"/>
  <c r="B411" i="1"/>
  <c r="H411" i="1" s="1"/>
  <c r="A1028" i="1" l="1"/>
  <c r="A1029" i="1"/>
  <c r="B1028" i="1"/>
  <c r="B1029" i="1"/>
  <c r="H1029" i="1" s="1"/>
  <c r="H1028" i="1"/>
  <c r="A573" i="1"/>
  <c r="B573" i="1"/>
  <c r="H573" i="1" s="1"/>
  <c r="A947" i="1"/>
  <c r="B947" i="1"/>
  <c r="H947" i="1" s="1"/>
  <c r="A942" i="1"/>
  <c r="B942" i="1"/>
  <c r="H942" i="1" s="1"/>
  <c r="A1568" i="1"/>
  <c r="B1568" i="1"/>
  <c r="H1568" i="1" s="1"/>
  <c r="A1579" i="1"/>
  <c r="B1579" i="1"/>
  <c r="H1579" i="1" s="1"/>
  <c r="A1048" i="1" l="1"/>
  <c r="B1048" i="1"/>
  <c r="H1048" i="1" s="1"/>
  <c r="A2149" i="1" l="1"/>
  <c r="B2149" i="1"/>
  <c r="H2149" i="1" s="1"/>
  <c r="A1695" i="1" l="1"/>
  <c r="B1695" i="1"/>
  <c r="H1695" i="1" s="1"/>
  <c r="A459" i="1"/>
  <c r="B459" i="1"/>
  <c r="H459" i="1" s="1"/>
  <c r="A259" i="1" l="1"/>
  <c r="B259" i="1"/>
  <c r="H259" i="1" s="1"/>
  <c r="A260" i="1"/>
  <c r="B260" i="1"/>
  <c r="H260" i="1" s="1"/>
  <c r="A1008" i="1"/>
  <c r="A1007" i="1"/>
  <c r="B1008" i="1"/>
  <c r="H1008" i="1" s="1"/>
  <c r="B1007" i="1"/>
  <c r="H100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3" i="1"/>
  <c r="H2173" i="1" s="1"/>
  <c r="A2173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3" i="1"/>
  <c r="H2153" i="1" s="1"/>
  <c r="A2153" i="1"/>
  <c r="B2151" i="1"/>
  <c r="H2151" i="1" s="1"/>
  <c r="A2151" i="1"/>
  <c r="B2150" i="1"/>
  <c r="H2150" i="1" s="1"/>
  <c r="A2150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20" i="1"/>
  <c r="H2120" i="1" s="1"/>
  <c r="A2120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2" i="1"/>
  <c r="H2102" i="1" s="1"/>
  <c r="A2102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9" i="1"/>
  <c r="H2049" i="1" s="1"/>
  <c r="A2049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1" i="1"/>
  <c r="H2021" i="1" s="1"/>
  <c r="A2021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3" i="1"/>
  <c r="H2003" i="1" s="1"/>
  <c r="A2003" i="1"/>
  <c r="B2002" i="1"/>
  <c r="H2002" i="1" s="1"/>
  <c r="A2002" i="1"/>
  <c r="B2001" i="1"/>
  <c r="H2001" i="1" s="1"/>
  <c r="A2001" i="1"/>
  <c r="B2000" i="1"/>
  <c r="H2000" i="1" s="1"/>
  <c r="A2000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3" i="1"/>
  <c r="H1983" i="1" s="1"/>
  <c r="A1983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5" i="1"/>
  <c r="H1975" i="1" s="1"/>
  <c r="A1975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5" i="1"/>
  <c r="H1965" i="1" s="1"/>
  <c r="A1965" i="1"/>
  <c r="B1963" i="1"/>
  <c r="H1963" i="1" s="1"/>
  <c r="A1963" i="1"/>
  <c r="B1962" i="1"/>
  <c r="H1962" i="1" s="1"/>
  <c r="A1962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8" i="1"/>
  <c r="H1948" i="1" s="1"/>
  <c r="A1948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3" i="1"/>
  <c r="H1923" i="1" s="1"/>
  <c r="A1923" i="1"/>
  <c r="B1920" i="1"/>
  <c r="H1920" i="1" s="1"/>
  <c r="A1920" i="1"/>
  <c r="B1919" i="1"/>
  <c r="H1919" i="1" s="1"/>
  <c r="A1919" i="1"/>
  <c r="B1918" i="1"/>
  <c r="H1918" i="1" s="1"/>
  <c r="A1918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5" i="1"/>
  <c r="H1905" i="1" s="1"/>
  <c r="A1905" i="1"/>
  <c r="B1904" i="1"/>
  <c r="H1904" i="1" s="1"/>
  <c r="A1904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4" i="1"/>
  <c r="H1874" i="1" s="1"/>
  <c r="A1874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2" i="1"/>
  <c r="H1862" i="1" s="1"/>
  <c r="A1862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2" i="1"/>
  <c r="H1832" i="1" s="1"/>
  <c r="A1832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2" i="1"/>
  <c r="H1812" i="1" s="1"/>
  <c r="A1812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3" i="1"/>
  <c r="H1793" i="1" s="1"/>
  <c r="A1793" i="1"/>
  <c r="B1791" i="1"/>
  <c r="H1791" i="1" s="1"/>
  <c r="A1791" i="1"/>
  <c r="B1790" i="1"/>
  <c r="H1790" i="1" s="1"/>
  <c r="A1790" i="1"/>
  <c r="B1789" i="1"/>
  <c r="H1789" i="1" s="1"/>
  <c r="A1789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4" i="1"/>
  <c r="H1724" i="1" s="1"/>
  <c r="A1724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9" i="1"/>
  <c r="H1719" i="1" s="1"/>
  <c r="A1719" i="1"/>
  <c r="B1718" i="1"/>
  <c r="H1718" i="1" s="1"/>
  <c r="A1718" i="1"/>
  <c r="B1716" i="1"/>
  <c r="H1716" i="1" s="1"/>
  <c r="A1716" i="1"/>
  <c r="B1715" i="1"/>
  <c r="H1715" i="1" s="1"/>
  <c r="A1715" i="1"/>
  <c r="B1714" i="1"/>
  <c r="H1714" i="1" s="1"/>
  <c r="A1714" i="1"/>
  <c r="B1713" i="1"/>
  <c r="H1713" i="1" s="1"/>
  <c r="A1713" i="1"/>
  <c r="B1712" i="1"/>
  <c r="H1712" i="1" s="1"/>
  <c r="A1712" i="1"/>
  <c r="B1711" i="1"/>
  <c r="H1711" i="1" s="1"/>
  <c r="A1711" i="1"/>
  <c r="B1709" i="1"/>
  <c r="H1709" i="1" s="1"/>
  <c r="A1709" i="1"/>
  <c r="B1707" i="1"/>
  <c r="H1707" i="1" s="1"/>
  <c r="A1707" i="1"/>
  <c r="B1706" i="1"/>
  <c r="H1706" i="1" s="1"/>
  <c r="A1706" i="1"/>
  <c r="B1704" i="1"/>
  <c r="H1704" i="1" s="1"/>
  <c r="A1704" i="1"/>
  <c r="B1703" i="1"/>
  <c r="H1703" i="1" s="1"/>
  <c r="A1703" i="1"/>
  <c r="B1702" i="1"/>
  <c r="H1702" i="1" s="1"/>
  <c r="A1702" i="1"/>
  <c r="B1701" i="1"/>
  <c r="H1701" i="1" s="1"/>
  <c r="A1701" i="1"/>
  <c r="B1699" i="1"/>
  <c r="H1699" i="1" s="1"/>
  <c r="A1699" i="1"/>
  <c r="B1698" i="1"/>
  <c r="H1698" i="1" s="1"/>
  <c r="A1698" i="1"/>
  <c r="B1697" i="1"/>
  <c r="H1697" i="1" s="1"/>
  <c r="A1697" i="1"/>
  <c r="B1696" i="1"/>
  <c r="H1696" i="1" s="1"/>
  <c r="A1696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9" i="1"/>
  <c r="H1679" i="1" s="1"/>
  <c r="A1679" i="1"/>
  <c r="B1677" i="1"/>
  <c r="H1677" i="1" s="1"/>
  <c r="A1677" i="1"/>
  <c r="B1676" i="1"/>
  <c r="H1676" i="1" s="1"/>
  <c r="A1676" i="1"/>
  <c r="B1675" i="1"/>
  <c r="H1675" i="1" s="1"/>
  <c r="A1675" i="1"/>
  <c r="B1674" i="1"/>
  <c r="H1674" i="1" s="1"/>
  <c r="A1674" i="1"/>
  <c r="B1678" i="1"/>
  <c r="H1678" i="1" s="1"/>
  <c r="A1678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5" i="1"/>
  <c r="H1655" i="1" s="1"/>
  <c r="A1655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5" i="1"/>
  <c r="H1645" i="1" s="1"/>
  <c r="A1645" i="1"/>
  <c r="B1643" i="1"/>
  <c r="H1643" i="1" s="1"/>
  <c r="A1643" i="1"/>
  <c r="B1642" i="1"/>
  <c r="H1642" i="1" s="1"/>
  <c r="A1642" i="1"/>
  <c r="B1641" i="1"/>
  <c r="H1641" i="1" s="1"/>
  <c r="A1641" i="1"/>
  <c r="B1638" i="1"/>
  <c r="H1638" i="1" s="1"/>
  <c r="A1638" i="1"/>
  <c r="B1636" i="1"/>
  <c r="H1636" i="1" s="1"/>
  <c r="A1636" i="1"/>
  <c r="B1635" i="1"/>
  <c r="H1635" i="1" s="1"/>
  <c r="A1635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20" i="1"/>
  <c r="H1620" i="1" s="1"/>
  <c r="A1620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5" i="1"/>
  <c r="H1605" i="1" s="1"/>
  <c r="A1605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9" i="1"/>
  <c r="H1599" i="1" s="1"/>
  <c r="A1599" i="1"/>
  <c r="B1597" i="1"/>
  <c r="H1597" i="1" s="1"/>
  <c r="A1597" i="1"/>
  <c r="B1596" i="1"/>
  <c r="H1596" i="1" s="1"/>
  <c r="A1596" i="1"/>
  <c r="B1595" i="1"/>
  <c r="H1595" i="1" s="1"/>
  <c r="A1595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1" i="1"/>
  <c r="H1581" i="1" s="1"/>
  <c r="A1581" i="1"/>
  <c r="B1580" i="1"/>
  <c r="H1580" i="1" s="1"/>
  <c r="A1580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9" i="1"/>
  <c r="H1569" i="1" s="1"/>
  <c r="A1569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8" i="1"/>
  <c r="H1498" i="1" s="1"/>
  <c r="A1498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3" i="1"/>
  <c r="H1463" i="1" s="1"/>
  <c r="A1463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7" i="1"/>
  <c r="H1457" i="1" s="1"/>
  <c r="A1457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3" i="1"/>
  <c r="H1373" i="1" s="1"/>
  <c r="A1373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5" i="1"/>
  <c r="H1365" i="1" s="1"/>
  <c r="A1365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7" i="1"/>
  <c r="H1237" i="1" s="1"/>
  <c r="A1237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7" i="1"/>
  <c r="H1177" i="1" s="1"/>
  <c r="A1177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2" i="1"/>
  <c r="H1162" i="1" s="1"/>
  <c r="A1162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3" i="1"/>
  <c r="H1093" i="1" s="1"/>
  <c r="A1093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8" i="1"/>
  <c r="H1088" i="1" s="1"/>
  <c r="A1088" i="1"/>
  <c r="B1087" i="1"/>
  <c r="H1087" i="1" s="1"/>
  <c r="A1087" i="1"/>
  <c r="B1085" i="1"/>
  <c r="H1085" i="1" s="1"/>
  <c r="A1085" i="1"/>
  <c r="B1084" i="1"/>
  <c r="H1084" i="1" s="1"/>
  <c r="A1084" i="1"/>
  <c r="B1083" i="1"/>
  <c r="H1083" i="1" s="1"/>
  <c r="A1083" i="1"/>
  <c r="B1081" i="1"/>
  <c r="H1081" i="1" s="1"/>
  <c r="A1081" i="1"/>
  <c r="B1080" i="1"/>
  <c r="H1080" i="1" s="1"/>
  <c r="A1080" i="1"/>
  <c r="B1079" i="1"/>
  <c r="H1079" i="1" s="1"/>
  <c r="A1079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7" i="1"/>
  <c r="H1047" i="1" s="1"/>
  <c r="A1047" i="1"/>
  <c r="B1045" i="1"/>
  <c r="H1045" i="1" s="1"/>
  <c r="A1045" i="1"/>
  <c r="B1044" i="1"/>
  <c r="H1044" i="1" s="1"/>
  <c r="A1044" i="1"/>
  <c r="B1043" i="1"/>
  <c r="H1043" i="1" s="1"/>
  <c r="A1043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10" i="1"/>
  <c r="H1010" i="1" s="1"/>
  <c r="A1010" i="1"/>
  <c r="B1009" i="1"/>
  <c r="H1009" i="1" s="1"/>
  <c r="A1009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7" i="1"/>
  <c r="H967" i="1" s="1"/>
  <c r="A967" i="1"/>
  <c r="B966" i="1"/>
  <c r="H966" i="1" s="1"/>
  <c r="A966" i="1"/>
  <c r="B965" i="1"/>
  <c r="H965" i="1" s="1"/>
  <c r="A965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4" i="1"/>
  <c r="H954" i="1" s="1"/>
  <c r="A954" i="1"/>
  <c r="B953" i="1"/>
  <c r="H953" i="1" s="1"/>
  <c r="A953" i="1"/>
  <c r="B952" i="1"/>
  <c r="H952" i="1" s="1"/>
  <c r="A952" i="1"/>
  <c r="B949" i="1"/>
  <c r="H949" i="1" s="1"/>
  <c r="A949" i="1"/>
  <c r="B948" i="1"/>
  <c r="H948" i="1" s="1"/>
  <c r="A948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1" i="1"/>
  <c r="H941" i="1" s="1"/>
  <c r="A941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8" i="1"/>
  <c r="H928" i="1" s="1"/>
  <c r="A928" i="1"/>
  <c r="B927" i="1"/>
  <c r="H927" i="1" s="1"/>
  <c r="A927" i="1"/>
  <c r="B926" i="1"/>
  <c r="H926" i="1" s="1"/>
  <c r="A926" i="1"/>
  <c r="B923" i="1"/>
  <c r="H923" i="1" s="1"/>
  <c r="A923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2" i="1"/>
  <c r="H852" i="1" s="1"/>
  <c r="A852" i="1"/>
  <c r="B851" i="1"/>
  <c r="H851" i="1" s="1"/>
  <c r="A851" i="1"/>
  <c r="B850" i="1"/>
  <c r="H850" i="1" s="1"/>
  <c r="A850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3" i="1"/>
  <c r="H663" i="1" s="1"/>
  <c r="A663" i="1"/>
  <c r="B660" i="1"/>
  <c r="H660" i="1" s="1"/>
  <c r="A660" i="1"/>
  <c r="B659" i="1"/>
  <c r="H659" i="1" s="1"/>
  <c r="A659" i="1"/>
  <c r="B658" i="1"/>
  <c r="H658" i="1" s="1"/>
  <c r="A658" i="1"/>
  <c r="B656" i="1"/>
  <c r="H656" i="1" s="1"/>
  <c r="A656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5" i="1"/>
  <c r="H575" i="1" s="1"/>
  <c r="A575" i="1"/>
  <c r="B574" i="1"/>
  <c r="H574" i="1" s="1"/>
  <c r="A574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5" i="1"/>
  <c r="H445" i="1" s="1"/>
  <c r="A445" i="1"/>
  <c r="B444" i="1"/>
  <c r="H444" i="1" s="1"/>
  <c r="A444" i="1"/>
  <c r="B443" i="1"/>
  <c r="H443" i="1" s="1"/>
  <c r="A443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8" i="1"/>
  <c r="H418" i="1" s="1"/>
  <c r="A418" i="1"/>
  <c r="B417" i="1"/>
  <c r="H417" i="1" s="1"/>
  <c r="A417" i="1"/>
  <c r="B414" i="1"/>
  <c r="H414" i="1" s="1"/>
  <c r="A414" i="1"/>
  <c r="B413" i="1"/>
  <c r="H413" i="1" s="1"/>
  <c r="A413" i="1"/>
  <c r="B412" i="1"/>
  <c r="H412" i="1" s="1"/>
  <c r="A412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5" i="1"/>
  <c r="H375" i="1" s="1"/>
  <c r="A375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5" i="1" l="1"/>
  <c r="H2" i="1"/>
</calcChain>
</file>

<file path=xl/sharedStrings.xml><?xml version="1.0" encoding="utf-8"?>
<sst xmlns="http://schemas.openxmlformats.org/spreadsheetml/2006/main" count="13346" uniqueCount="5647">
  <si>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</si>
  <si>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</si>
  <si>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</si>
  <si>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</si>
  <si>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</si>
  <si>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</si>
  <si>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</si>
  <si>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</si>
  <si>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</si>
  <si>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</si>
  <si>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</si>
  <si>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</si>
  <si>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</si>
  <si>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</si>
  <si>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</si>
  <si>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</si>
  <si>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</si>
  <si>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</si>
  <si>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</si>
  <si>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</si>
  <si>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</si>
  <si>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</si>
  <si>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</si>
  <si>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</si>
  <si>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</si>
  <si>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</si>
  <si>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</si>
  <si>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</si>
  <si>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</si>
  <si>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</si>
  <si>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</si>
  <si>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</si>
  <si>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</si>
  <si>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</si>
  <si>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</si>
  <si>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</si>
  <si>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</si>
  <si>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</si>
  <si>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</si>
  <si>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</si>
  <si>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</si>
  <si>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</si>
  <si>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</si>
  <si>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</si>
  <si>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</si>
  <si>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</si>
  <si>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</si>
  <si>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</si>
  <si>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</si>
  <si>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</si>
  <si>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</si>
  <si>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</si>
  <si>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</si>
  <si>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</si>
  <si>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</si>
  <si>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</si>
  <si>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</si>
  <si>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</si>
  <si>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</si>
  <si>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</si>
  <si>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</si>
  <si>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</si>
  <si>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</si>
  <si>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</si>
  <si>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</si>
  <si>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</si>
  <si>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</si>
  <si>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</si>
  <si>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</si>
  <si>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</si>
  <si>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</si>
  <si>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</si>
  <si>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</si>
  <si>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</si>
  <si>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</si>
  <si>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</si>
  <si>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</si>
  <si>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</si>
  <si>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</si>
  <si>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</si>
  <si>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</si>
  <si>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</si>
  <si>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</si>
  <si>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</si>
  <si>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</si>
  <si>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</si>
  <si>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</si>
  <si>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</si>
  <si>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</si>
  <si>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</si>
  <si>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</si>
  <si>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</si>
  <si>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</si>
  <si>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</si>
  <si>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</si>
  <si>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</si>
  <si>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</si>
  <si>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</si>
  <si>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</si>
  <si>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</si>
  <si>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</si>
  <si>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</si>
  <si>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</si>
  <si>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</si>
  <si>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</si>
  <si>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</si>
  <si>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</si>
  <si>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</si>
  <si>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</si>
  <si>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</si>
  <si>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</si>
  <si>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</si>
  <si>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</si>
  <si>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</si>
  <si>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</si>
  <si>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</si>
  <si>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</si>
  <si>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</si>
  <si>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</si>
  <si>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</si>
  <si>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</si>
  <si>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</si>
  <si>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</si>
  <si>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</si>
  <si>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</si>
  <si>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</si>
  <si>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</si>
  <si>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</si>
  <si>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</si>
  <si>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</si>
  <si>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</si>
  <si>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</si>
  <si>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</si>
  <si>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</si>
  <si>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</si>
  <si>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</si>
  <si>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</si>
  <si>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</si>
  <si>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</si>
  <si>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</si>
  <si>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</si>
  <si>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</si>
  <si>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</si>
  <si>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</si>
  <si>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</si>
  <si>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</si>
  <si>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</si>
  <si>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</si>
  <si>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</si>
  <si>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</si>
  <si>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</si>
  <si>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</si>
  <si>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</si>
  <si>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</si>
  <si>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</si>
  <si>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</si>
  <si>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</si>
  <si>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</si>
  <si>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</si>
  <si>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</si>
  <si>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</si>
  <si>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</si>
  <si>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</si>
  <si>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</si>
  <si>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</si>
  <si>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</si>
  <si>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</si>
  <si>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</si>
  <si>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</si>
  <si>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</si>
  <si>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</si>
  <si>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</si>
  <si>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</si>
  <si>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</si>
  <si>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</si>
  <si>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</si>
  <si>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</si>
  <si>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</si>
  <si>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</si>
  <si>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</si>
  <si>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</si>
  <si>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</si>
  <si>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</si>
  <si>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</si>
  <si>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</si>
  <si>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</si>
  <si>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</si>
  <si>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</si>
  <si>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</si>
  <si>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</si>
  <si>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</si>
  <si>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</si>
  <si>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</si>
  <si>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</si>
  <si>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</si>
  <si>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</si>
  <si>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</si>
  <si>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</si>
  <si>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</si>
  <si>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</si>
  <si>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</si>
  <si>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</si>
  <si>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</si>
  <si>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</si>
  <si>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</si>
  <si>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</si>
  <si>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</si>
  <si>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</si>
  <si>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</si>
  <si>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</si>
  <si>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</si>
  <si>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</si>
  <si>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</si>
  <si>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</si>
  <si>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</si>
  <si>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</si>
  <si>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</si>
  <si>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</si>
  <si>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</si>
  <si>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</si>
  <si>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</si>
  <si>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</si>
  <si>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</si>
  <si>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</si>
  <si>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</si>
  <si>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</si>
  <si>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</si>
  <si>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</si>
  <si>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</si>
  <si>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</si>
  <si>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</si>
  <si>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</si>
  <si>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</si>
  <si>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</si>
  <si>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</si>
  <si>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</si>
  <si>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</si>
  <si>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</si>
  <si>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</si>
  <si>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</si>
  <si>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</si>
  <si>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</si>
  <si>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</si>
  <si>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</si>
  <si>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</si>
  <si>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</si>
  <si>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</si>
  <si>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</si>
  <si>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</si>
  <si>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</si>
  <si>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</si>
  <si>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</si>
  <si>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</si>
  <si>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</si>
  <si>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</si>
  <si>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</si>
  <si>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</si>
  <si>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</si>
  <si>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</si>
  <si>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</si>
  <si>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</si>
  <si>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</si>
  <si>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</si>
  <si>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</si>
  <si>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</si>
  <si>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</si>
  <si>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</si>
  <si>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</si>
  <si>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</si>
  <si>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</si>
  <si>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</si>
  <si>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</si>
  <si>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</si>
  <si>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</si>
  <si>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</si>
  <si>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</si>
  <si>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</si>
  <si>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</si>
  <si>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</si>
  <si>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</si>
  <si>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</si>
  <si>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</si>
  <si>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</si>
  <si>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</si>
  <si>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</si>
  <si>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</si>
  <si>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</si>
  <si>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</si>
  <si>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</si>
  <si>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</si>
  <si>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</si>
  <si>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</si>
  <si>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</si>
  <si>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</si>
  <si>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</si>
  <si>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</si>
  <si>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</si>
  <si>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</si>
  <si>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</si>
  <si>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</si>
  <si>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</si>
  <si>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</si>
  <si>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</si>
  <si>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</si>
  <si>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</si>
  <si>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</si>
  <si>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</si>
  <si>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</si>
  <si>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</si>
  <si>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</si>
  <si>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</si>
  <si>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</si>
  <si>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</si>
  <si>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</si>
  <si>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</si>
  <si>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</si>
  <si>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</si>
  <si>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</si>
  <si>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</si>
  <si>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</si>
  <si>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</si>
  <si>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</si>
  <si>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</si>
  <si>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</si>
  <si>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</si>
  <si>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</si>
  <si>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</si>
  <si>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</si>
  <si>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</si>
  <si>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</si>
  <si>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</si>
  <si>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</si>
  <si>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</si>
  <si>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</si>
  <si>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</si>
  <si>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</si>
  <si>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</si>
  <si>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</si>
  <si>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</si>
  <si>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</si>
  <si>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</si>
  <si>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</si>
  <si>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</si>
  <si>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</si>
  <si>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</si>
  <si>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</si>
  <si>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</si>
  <si>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</si>
  <si>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</si>
  <si>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</si>
  <si>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</si>
  <si>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</si>
  <si>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</si>
  <si>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</si>
  <si>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</si>
  <si>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</si>
  <si>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</si>
  <si>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</si>
  <si>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</si>
  <si>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</si>
  <si>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</si>
  <si>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</si>
  <si>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</si>
  <si>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</si>
  <si>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</si>
  <si>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</si>
  <si>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</si>
  <si>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</si>
  <si>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</si>
  <si>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</si>
  <si>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</si>
  <si>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</si>
  <si>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</si>
  <si>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</si>
  <si>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</si>
  <si>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</si>
  <si>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</si>
  <si>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</si>
  <si>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</si>
  <si>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</si>
  <si>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</si>
  <si>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</si>
  <si>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</si>
  <si>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</si>
  <si>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</si>
  <si>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</si>
  <si>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</si>
  <si>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</si>
  <si>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</si>
  <si>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</si>
  <si>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</si>
  <si>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</si>
  <si>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</si>
  <si>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</si>
  <si>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</si>
  <si>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</si>
  <si>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</si>
  <si>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</si>
  <si>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</si>
  <si>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</si>
  <si>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</si>
  <si>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</si>
  <si>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</si>
  <si>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</si>
  <si>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</si>
  <si>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</si>
  <si>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</si>
  <si>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</si>
  <si>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</si>
  <si>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</si>
  <si>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</si>
  <si>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</si>
  <si>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</si>
  <si>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</si>
  <si>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</si>
  <si>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</si>
  <si>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</si>
  <si>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</si>
  <si>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</si>
  <si>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</si>
  <si>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</si>
  <si>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</si>
  <si>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</si>
  <si>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</si>
  <si>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</si>
  <si>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</si>
  <si>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</si>
  <si>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</si>
  <si>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</si>
  <si>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</si>
  <si>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</si>
  <si>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</si>
  <si>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</si>
  <si>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</si>
  <si>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</si>
  <si>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</si>
  <si>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</si>
  <si>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</si>
  <si>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</si>
  <si>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</si>
  <si>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</si>
  <si>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</si>
  <si>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</si>
  <si>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</si>
  <si>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</si>
  <si>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</si>
  <si>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</si>
  <si>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</si>
  <si>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</si>
  <si>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</si>
  <si>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</si>
  <si>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</si>
  <si>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</si>
  <si>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</si>
  <si>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</si>
  <si>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</si>
  <si>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</si>
  <si>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</si>
  <si>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</si>
  <si>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</si>
  <si>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</si>
  <si>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</si>
  <si>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</si>
  <si>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</si>
  <si>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</si>
  <si>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</si>
  <si>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</si>
  <si>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</si>
  <si>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</si>
  <si>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</si>
  <si>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</si>
  <si>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</si>
  <si>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</si>
  <si>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</si>
  <si>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</si>
  <si>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</si>
  <si>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</si>
  <si>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</si>
  <si>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</si>
  <si>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</si>
  <si>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</si>
  <si>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</si>
  <si>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</si>
  <si>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</si>
  <si>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</si>
  <si>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</si>
  <si>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</si>
  <si>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</si>
  <si>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</si>
  <si>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</si>
  <si>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</si>
  <si>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</si>
  <si>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</si>
  <si>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</si>
  <si>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</si>
  <si>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</si>
  <si>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</si>
  <si>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</si>
  <si>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</si>
  <si>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</si>
  <si>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</si>
  <si>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</si>
  <si>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</si>
  <si>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</si>
  <si>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</si>
  <si>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</si>
  <si>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</si>
  <si>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</si>
  <si>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</si>
  <si>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</si>
  <si>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</si>
  <si>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</si>
  <si>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</si>
  <si>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</si>
  <si>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</si>
  <si>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</si>
  <si>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</si>
  <si>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</si>
  <si>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</si>
  <si>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</si>
  <si>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</si>
  <si>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</si>
  <si>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</si>
  <si>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</si>
  <si>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</si>
  <si>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</si>
  <si>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</si>
  <si>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</si>
  <si>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</si>
  <si>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</si>
  <si>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</si>
  <si>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</si>
  <si>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</si>
  <si>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</si>
  <si>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</si>
  <si>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</si>
  <si>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</si>
  <si>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</si>
  <si>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</si>
  <si>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</si>
  <si>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</si>
  <si>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</si>
  <si>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</si>
  <si>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</si>
  <si>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</si>
  <si>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</si>
  <si>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</si>
  <si>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</si>
  <si>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</si>
  <si>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</si>
  <si>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</si>
  <si>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</si>
  <si>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</si>
  <si>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</si>
  <si>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</si>
  <si>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</si>
  <si>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</si>
  <si>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</si>
  <si>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</si>
  <si>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</si>
  <si>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</si>
  <si>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</si>
  <si>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</si>
  <si>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</si>
  <si>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</si>
  <si>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</si>
  <si>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</si>
  <si>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</si>
  <si>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</si>
  <si>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</si>
  <si>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</si>
  <si>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</si>
  <si>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</si>
  <si>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</si>
  <si>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</si>
  <si>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</si>
  <si>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</si>
  <si>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</si>
  <si>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</si>
  <si>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</si>
  <si>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</si>
  <si>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</si>
  <si>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</si>
  <si>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</si>
  <si>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</si>
  <si>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</si>
  <si>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</si>
  <si>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</si>
  <si>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</si>
  <si>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</si>
  <si>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</si>
  <si>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</si>
  <si>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</si>
  <si>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</si>
  <si>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</si>
  <si>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</si>
  <si>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</si>
  <si>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</si>
  <si>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</si>
  <si>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</si>
  <si>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</si>
  <si>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</si>
  <si>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</si>
  <si>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</si>
  <si>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</si>
  <si>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</si>
  <si>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</si>
  <si>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</si>
  <si>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</si>
  <si>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</si>
  <si>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</si>
  <si>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</si>
  <si>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</si>
  <si>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</si>
  <si>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</si>
  <si>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</si>
  <si>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</si>
  <si>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</si>
  <si>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</si>
  <si>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</si>
  <si>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</si>
  <si>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</si>
  <si>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</si>
  <si>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</si>
  <si>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</si>
  <si>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</si>
  <si>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</si>
  <si>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</si>
  <si>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</si>
  <si>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</si>
  <si>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</si>
  <si>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</si>
  <si>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</si>
  <si>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</si>
  <si>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</si>
  <si>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</si>
  <si>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</si>
  <si>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</si>
  <si>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</si>
  <si>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</si>
  <si>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</si>
  <si>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</si>
  <si>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</si>
  <si>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</si>
  <si>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</si>
  <si>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</si>
  <si>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</si>
  <si>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</si>
  <si>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</si>
  <si>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</si>
  <si>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</si>
  <si>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</si>
  <si>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</si>
  <si>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</si>
  <si>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</si>
  <si>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</si>
  <si>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</si>
  <si>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</si>
  <si>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</si>
  <si>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</si>
  <si>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</si>
  <si>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</si>
  <si>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</si>
  <si>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</si>
  <si>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</si>
  <si>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</si>
  <si>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</si>
  <si>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</si>
  <si>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</si>
  <si>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</si>
  <si>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</si>
  <si>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</si>
  <si>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</si>
  <si>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</si>
  <si>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</si>
  <si>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</si>
  <si>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</si>
  <si>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</si>
  <si>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</si>
  <si>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</si>
  <si>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</si>
  <si>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</si>
  <si>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</si>
  <si>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</si>
  <si>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</si>
  <si>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</si>
  <si>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</si>
  <si>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</si>
  <si>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</si>
  <si>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</si>
  <si>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</si>
  <si>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</si>
  <si>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</si>
  <si>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</si>
  <si>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</si>
  <si>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</si>
  <si>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</si>
  <si>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</si>
  <si>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</si>
  <si>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</si>
  <si>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</si>
  <si>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</si>
  <si>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</si>
  <si>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</si>
  <si>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</si>
  <si>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</si>
  <si>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</si>
  <si>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</si>
  <si>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</si>
  <si>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</si>
  <si>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</si>
  <si>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</si>
  <si>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</si>
  <si>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</si>
  <si>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</si>
  <si>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</si>
  <si>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</si>
  <si>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</si>
  <si>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</si>
  <si>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</si>
  <si>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</si>
  <si>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</si>
  <si>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</si>
  <si>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</si>
  <si>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</si>
  <si>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</si>
  <si>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</si>
  <si>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</si>
  <si>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</si>
  <si>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</si>
  <si>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</si>
  <si>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</si>
  <si>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</si>
  <si>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</si>
  <si>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</si>
  <si>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</si>
  <si>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</si>
  <si>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</si>
  <si>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</si>
  <si>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</si>
  <si>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</si>
  <si>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</si>
  <si>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</si>
  <si>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</si>
  <si>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</si>
  <si>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</si>
  <si>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</si>
  <si>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</si>
  <si>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</si>
  <si>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</si>
  <si>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</si>
  <si>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</si>
  <si>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</si>
  <si>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</si>
  <si>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</si>
  <si>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</si>
  <si>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</si>
  <si>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</si>
  <si>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</si>
  <si>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</si>
  <si>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</si>
  <si>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</si>
  <si>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</si>
  <si>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</si>
  <si>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</si>
  <si>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</si>
  <si>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</si>
  <si>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</si>
  <si>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</si>
  <si>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</si>
  <si>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</si>
  <si>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</si>
  <si>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</si>
  <si>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</si>
  <si>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</si>
  <si>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</si>
  <si>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</si>
  <si>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</si>
  <si>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</si>
  <si>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</si>
  <si>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</si>
  <si>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</si>
  <si>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</si>
  <si>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</si>
  <si>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</si>
  <si>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</si>
  <si>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</si>
  <si>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</si>
  <si>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</si>
  <si>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</si>
  <si>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</si>
  <si>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</si>
  <si>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</si>
  <si>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</si>
  <si>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</si>
  <si>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</si>
  <si>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</si>
  <si>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</si>
  <si>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</si>
  <si>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</si>
  <si>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</si>
  <si>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</si>
  <si>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</si>
  <si>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</si>
  <si>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</si>
  <si>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</si>
  <si>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</si>
  <si>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</si>
  <si>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</si>
  <si>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</si>
  <si>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</si>
  <si>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</si>
  <si>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</si>
  <si>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</si>
  <si>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</si>
  <si>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</si>
  <si>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</si>
  <si>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</si>
  <si>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</si>
  <si>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</si>
  <si>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</si>
  <si>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</si>
  <si>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</si>
  <si>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</si>
  <si>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</si>
  <si>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</si>
  <si>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</si>
  <si>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</si>
  <si>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</si>
  <si>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</si>
  <si>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</si>
  <si>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</si>
  <si>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</si>
  <si>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</si>
  <si>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</si>
  <si>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</si>
  <si>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</si>
  <si>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</si>
  <si>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</si>
  <si>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</si>
  <si>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</si>
  <si>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</si>
  <si>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</si>
  <si>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</si>
  <si>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</si>
  <si>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</si>
  <si>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</si>
  <si>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</si>
  <si>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</si>
  <si>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</si>
  <si>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</si>
  <si>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</si>
  <si>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</si>
  <si>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</si>
  <si>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</si>
  <si>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</si>
  <si>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</si>
  <si>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</si>
  <si>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</si>
  <si>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</si>
  <si>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</si>
  <si>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</si>
  <si>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</si>
  <si>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</si>
  <si>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</si>
  <si>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</si>
  <si>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</si>
  <si>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</si>
  <si>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</si>
  <si>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</si>
  <si>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</si>
  <si>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</si>
  <si>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</si>
  <si>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</si>
  <si>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</si>
  <si>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</si>
  <si>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</si>
  <si>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</si>
  <si>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</si>
  <si>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</si>
  <si>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</si>
  <si>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</si>
  <si>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</si>
  <si>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</si>
  <si>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</si>
  <si>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</si>
  <si>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</si>
  <si>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</si>
  <si>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</si>
  <si>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</si>
  <si>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</si>
  <si>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</si>
  <si>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</si>
  <si>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</si>
  <si>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</si>
  <si>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</si>
  <si>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</si>
  <si>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</si>
  <si>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</si>
  <si>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</si>
  <si>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</si>
  <si>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</si>
  <si>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</si>
  <si>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</si>
  <si>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</si>
  <si>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</si>
  <si>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</si>
  <si>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</si>
  <si>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</si>
  <si>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</si>
  <si>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</si>
  <si>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</si>
  <si>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</si>
  <si>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</si>
  <si>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</si>
  <si>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</si>
  <si>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</si>
  <si>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</si>
  <si>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</si>
  <si>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</si>
  <si>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</si>
  <si>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</si>
  <si>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</si>
  <si>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</si>
  <si>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</si>
  <si>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</si>
  <si>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</si>
  <si>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</si>
  <si>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</si>
  <si>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</si>
  <si>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</si>
  <si>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</si>
  <si>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</si>
  <si>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</si>
  <si>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</si>
  <si>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</si>
  <si>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</si>
  <si>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</si>
  <si>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</si>
  <si>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</si>
  <si>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</si>
  <si>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</si>
  <si>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</si>
  <si>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</si>
  <si>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</si>
  <si>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</si>
  <si>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</si>
  <si>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</si>
  <si>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</si>
  <si>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</si>
  <si>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</si>
  <si>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</si>
  <si>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</si>
  <si>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</si>
  <si>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</si>
  <si>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</si>
  <si>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</si>
  <si>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</si>
  <si>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</si>
  <si>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</si>
  <si>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</si>
  <si>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</si>
  <si>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</si>
  <si>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</si>
  <si>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</si>
  <si>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</si>
  <si>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</si>
  <si>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</si>
  <si>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</si>
  <si>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</si>
  <si>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</si>
  <si>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</si>
  <si>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</si>
  <si>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</si>
  <si>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</si>
  <si>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</si>
  <si>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</si>
  <si>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</si>
  <si>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</si>
  <si>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</si>
  <si>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</si>
  <si>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</si>
  <si>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</si>
  <si>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</si>
  <si>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</si>
  <si>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</si>
  <si>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</si>
  <si>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</si>
  <si>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</si>
  <si>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</si>
  <si>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</si>
  <si>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</si>
  <si>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</si>
  <si>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</si>
  <si>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</si>
  <si>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</si>
  <si>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</si>
  <si>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</si>
  <si>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</si>
  <si>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</si>
  <si>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</si>
  <si>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</si>
  <si>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</si>
  <si>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</si>
  <si>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</si>
  <si>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</si>
  <si>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</si>
  <si>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</si>
  <si>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</si>
  <si>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</si>
  <si>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</si>
  <si>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</si>
  <si>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</si>
  <si>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</si>
  <si>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</si>
  <si>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</si>
  <si>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</si>
  <si>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</si>
  <si>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</si>
  <si>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</si>
  <si>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</si>
  <si>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</si>
  <si>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</si>
  <si>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</si>
  <si>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</si>
  <si>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</si>
  <si>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</si>
  <si>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</si>
  <si>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</si>
  <si>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</si>
  <si>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</si>
  <si>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</si>
  <si>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</si>
  <si>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</si>
  <si>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</si>
  <si>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</si>
  <si>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</si>
  <si>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</si>
  <si>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</si>
  <si>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</si>
  <si>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</si>
  <si>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</si>
  <si>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</si>
  <si>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</si>
  <si>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</si>
  <si>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</si>
  <si>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</si>
  <si>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</si>
  <si>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</si>
  <si>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</si>
  <si>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</si>
  <si>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</si>
  <si>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</si>
  <si>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</si>
  <si>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</si>
  <si>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</si>
  <si>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</si>
  <si>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</si>
  <si>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</si>
  <si>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</si>
  <si>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</si>
  <si>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</si>
  <si>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</si>
  <si>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</si>
  <si>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</si>
  <si>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</si>
  <si>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</si>
  <si>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</si>
  <si>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</si>
  <si>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</si>
  <si>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</si>
  <si>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</si>
  <si>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</si>
  <si>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</si>
  <si>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</si>
  <si>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</si>
  <si>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</si>
  <si>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</si>
  <si>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</si>
  <si>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</si>
  <si>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</si>
  <si>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</si>
  <si>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</si>
  <si>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</si>
  <si>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</si>
  <si>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</si>
  <si>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</si>
  <si>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</si>
  <si>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</si>
  <si>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</si>
  <si>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</si>
  <si>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</si>
  <si>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</si>
  <si>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</si>
  <si>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</si>
  <si>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</si>
  <si>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</si>
  <si>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</si>
  <si>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</si>
  <si>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</si>
  <si>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</si>
  <si>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</si>
  <si>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</si>
  <si>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</si>
  <si>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</si>
  <si>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</si>
  <si>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</si>
  <si>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</si>
  <si>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</si>
  <si>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</si>
  <si>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</si>
  <si>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</si>
  <si>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</si>
  <si>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</si>
  <si>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</si>
  <si>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</si>
  <si>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</si>
  <si>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</si>
  <si>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</si>
  <si>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</si>
  <si>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</si>
  <si>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</si>
  <si>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</si>
  <si>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</si>
  <si>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</si>
  <si>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</si>
  <si>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</si>
  <si>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</si>
  <si>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</si>
  <si>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</si>
  <si>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</si>
  <si>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</si>
  <si>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</si>
  <si>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</si>
  <si>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</si>
  <si>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</si>
  <si>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</si>
  <si>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</si>
  <si>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</si>
  <si>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</si>
  <si>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</si>
  <si>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</si>
  <si>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</si>
  <si>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</si>
  <si>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</si>
  <si>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</si>
  <si>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</si>
  <si>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</si>
  <si>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</si>
  <si>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</si>
  <si>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</si>
  <si>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</si>
  <si>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</si>
  <si>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</si>
  <si>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</si>
  <si>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</si>
  <si>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</si>
  <si>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</si>
  <si>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</si>
  <si>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</si>
  <si>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</si>
  <si>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</si>
  <si>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</si>
  <si>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</si>
  <si>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</si>
  <si>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</si>
  <si>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</si>
  <si>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</si>
  <si>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</si>
  <si>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</si>
  <si>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</si>
  <si>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</si>
  <si>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</si>
  <si>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</si>
  <si>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</si>
  <si>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</si>
  <si>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</si>
  <si>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</si>
  <si>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</si>
  <si>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</si>
  <si>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</si>
  <si>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</si>
  <si>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</si>
  <si>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</si>
  <si>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</si>
  <si>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</si>
  <si>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</si>
  <si>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</si>
  <si>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</si>
  <si>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</si>
  <si>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</si>
  <si>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</si>
  <si>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</si>
  <si>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</si>
  <si>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</si>
  <si>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</si>
  <si>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</si>
  <si>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</si>
  <si>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</si>
  <si>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</si>
  <si>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</si>
  <si>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</si>
  <si>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</si>
  <si>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</si>
  <si>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</si>
  <si>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</si>
  <si>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</si>
  <si>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</si>
  <si>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</si>
  <si>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</si>
  <si>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</si>
  <si>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</si>
  <si>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</si>
  <si>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</si>
  <si>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</si>
  <si>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</si>
  <si>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</si>
  <si>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</si>
  <si>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</si>
  <si>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</si>
  <si>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</si>
  <si>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</si>
  <si>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</si>
  <si>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</si>
  <si>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</si>
  <si>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</si>
  <si>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</si>
  <si>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</si>
  <si>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</si>
  <si>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</si>
  <si>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</si>
  <si>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</si>
  <si>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</si>
  <si>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</si>
  <si>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</si>
  <si>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</si>
  <si>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</si>
  <si>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</si>
  <si>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</si>
  <si>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</si>
  <si>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</si>
  <si>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</si>
  <si>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</si>
  <si>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</si>
  <si>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</si>
  <si>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</si>
  <si>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</si>
  <si>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</si>
  <si>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</si>
  <si>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</si>
  <si>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</si>
  <si>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</si>
  <si>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</si>
  <si>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</si>
  <si>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</si>
  <si>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</si>
  <si>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</si>
  <si>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</si>
  <si>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</si>
  <si>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</si>
  <si>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</si>
  <si>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</si>
  <si>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</si>
  <si>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</si>
  <si>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</si>
  <si>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</si>
  <si>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</si>
  <si>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</si>
  <si>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</si>
  <si>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</si>
  <si>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</si>
  <si>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</si>
  <si>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</si>
  <si>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</si>
  <si>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</si>
  <si>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</si>
  <si>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</si>
  <si>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</si>
  <si>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</si>
  <si>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</si>
  <si>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</si>
  <si>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</si>
  <si>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</si>
  <si>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</si>
  <si>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</si>
  <si>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</si>
  <si>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</si>
  <si>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</si>
  <si>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</si>
  <si>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</si>
  <si>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</si>
  <si>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</si>
  <si>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</si>
  <si>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</si>
  <si>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</si>
  <si>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</si>
  <si>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</si>
  <si>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</si>
  <si>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</si>
  <si>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</si>
  <si>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</si>
  <si>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</si>
  <si>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</si>
  <si>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</si>
  <si>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</si>
  <si>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</si>
  <si>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</si>
  <si>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</si>
  <si>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</si>
  <si>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</si>
  <si>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</si>
  <si>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</si>
  <si>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</si>
  <si>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</si>
  <si>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</si>
  <si>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</si>
  <si>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</si>
  <si>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</si>
  <si>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</si>
  <si>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</si>
  <si>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</si>
  <si>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</si>
  <si>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</si>
  <si>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</si>
  <si>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</si>
  <si>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</si>
  <si>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</si>
  <si>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</si>
  <si>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</si>
  <si>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</si>
  <si>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</si>
  <si>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</si>
  <si>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</si>
  <si>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</si>
  <si>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</si>
  <si>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</si>
  <si>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</si>
  <si>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</si>
  <si>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</si>
  <si>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</si>
  <si>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</si>
  <si>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</si>
  <si>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</si>
  <si>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</si>
  <si>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</si>
  <si>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</si>
  <si>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</si>
  <si>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</si>
  <si>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</si>
  <si>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</si>
  <si>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</si>
  <si>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</si>
  <si>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</si>
  <si>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</si>
  <si>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</si>
  <si>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</si>
  <si>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</si>
  <si>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</si>
  <si>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</si>
  <si>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</si>
  <si>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</si>
  <si>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</si>
  <si>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</si>
  <si>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</si>
  <si>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</si>
  <si>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</si>
  <si>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</si>
  <si>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</si>
  <si>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</si>
  <si>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</si>
  <si>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</si>
  <si>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</si>
  <si>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</si>
  <si>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</si>
  <si>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</si>
  <si>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</si>
  <si>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</si>
  <si>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</si>
  <si>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</si>
  <si>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</si>
  <si>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</si>
  <si>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</si>
  <si>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</si>
  <si>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</si>
  <si>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</si>
  <si>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</si>
  <si>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</si>
  <si>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</si>
  <si>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</si>
  <si>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</si>
  <si>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</si>
  <si>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</si>
  <si>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</si>
  <si>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</si>
  <si>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</si>
  <si>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</si>
  <si>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</si>
  <si>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</si>
  <si>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</si>
  <si>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</si>
  <si>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</si>
  <si>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</si>
  <si>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</si>
  <si>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</si>
  <si>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</si>
  <si>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</si>
  <si>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</si>
  <si>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</si>
  <si>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</si>
  <si>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</si>
  <si>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</si>
  <si>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</si>
  <si>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</si>
  <si>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</si>
  <si>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</si>
  <si>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</si>
  <si>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</si>
  <si>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</si>
  <si>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</si>
  <si>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</si>
  <si>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</si>
  <si>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</si>
  <si>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</si>
  <si>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</si>
  <si>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</si>
  <si>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</si>
  <si>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</si>
  <si>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</si>
  <si>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</si>
  <si>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</si>
  <si>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</si>
  <si>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</si>
  <si>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</si>
  <si>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</si>
  <si>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</si>
  <si>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</si>
  <si>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</si>
  <si>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</si>
  <si>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</si>
  <si>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</si>
  <si>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</si>
  <si>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</si>
  <si>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</si>
  <si>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</si>
  <si>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</si>
  <si>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</si>
  <si>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</si>
  <si>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</si>
  <si>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</si>
  <si>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</si>
  <si>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</si>
  <si>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</si>
  <si>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</si>
  <si>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</si>
  <si>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</si>
  <si>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</si>
  <si>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</si>
  <si>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</si>
  <si>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</si>
  <si>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</si>
  <si>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</si>
  <si>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</si>
  <si>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</si>
  <si>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</si>
  <si>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</si>
  <si>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</si>
  <si>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</si>
  <si>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</si>
  <si>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</si>
  <si>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</si>
  <si>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</si>
  <si>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</si>
  <si>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</si>
  <si>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</si>
  <si>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</si>
  <si>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</si>
  <si>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</si>
  <si>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</si>
  <si>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</si>
  <si>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</si>
  <si>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</si>
  <si>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</si>
  <si>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</si>
  <si>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</si>
  <si>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</si>
  <si>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</si>
  <si>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</si>
  <si>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</si>
  <si>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</si>
  <si>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</si>
  <si>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</si>
  <si>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</si>
  <si>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</si>
  <si>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</si>
  <si>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</si>
  <si>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</si>
  <si>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</si>
  <si>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</si>
  <si>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</si>
  <si>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</si>
  <si>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</si>
  <si>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</si>
  <si>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</si>
  <si>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</si>
  <si>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</si>
  <si>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</si>
  <si>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</si>
  <si>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</si>
  <si>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</si>
  <si>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</si>
  <si>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</si>
  <si>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</si>
  <si>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</si>
  <si>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</si>
  <si>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</si>
  <si>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</si>
  <si>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</si>
  <si>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</si>
  <si>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</si>
  <si>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</si>
  <si>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</si>
  <si>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</si>
  <si>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</si>
  <si>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</si>
  <si>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</si>
  <si>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</si>
  <si>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</si>
  <si>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</si>
  <si>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</si>
  <si>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</si>
  <si>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</si>
  <si>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</si>
  <si>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</si>
  <si>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</si>
  <si>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</si>
  <si>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</si>
  <si>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</si>
  <si>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</si>
  <si>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</si>
  <si>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</si>
  <si>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</si>
  <si>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</si>
  <si>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</si>
  <si>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</si>
  <si>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</si>
  <si>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</si>
  <si>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</si>
  <si>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</si>
  <si>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</si>
  <si>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</si>
  <si>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</si>
  <si>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</si>
  <si>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</si>
  <si>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</si>
  <si>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</si>
  <si>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</si>
  <si>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</si>
  <si>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</si>
  <si>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</si>
  <si>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</si>
  <si>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</si>
  <si>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</si>
  <si>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</si>
  <si>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</si>
  <si>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</si>
  <si>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</si>
  <si>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</si>
  <si>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</si>
  <si>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</si>
  <si>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</si>
  <si>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</si>
  <si>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</si>
  <si>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</si>
  <si>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</si>
  <si>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</si>
  <si>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</si>
  <si>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</si>
  <si>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</si>
  <si>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</si>
  <si>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</si>
  <si>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</si>
  <si>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</si>
  <si>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</si>
  <si>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</si>
  <si>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</si>
  <si>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</si>
  <si>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</si>
  <si>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</si>
  <si>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</si>
  <si>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</si>
  <si>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</si>
  <si>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</si>
  <si>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</si>
  <si>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</si>
  <si>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</si>
  <si>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</si>
  <si>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</si>
  <si>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</si>
  <si>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</si>
  <si>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</si>
  <si>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</si>
  <si>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</si>
  <si>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</si>
  <si>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</si>
  <si>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</si>
  <si>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</si>
  <si>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</si>
  <si>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</si>
  <si>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</si>
  <si>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</si>
  <si>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</si>
  <si>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</si>
  <si>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</si>
  <si>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</si>
  <si>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</si>
  <si>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</si>
  <si>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</si>
  <si>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</si>
  <si>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</si>
  <si>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</si>
  <si>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</si>
  <si>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</si>
  <si>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</si>
  <si>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</si>
  <si>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</si>
  <si>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</si>
  <si>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</si>
  <si>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</si>
  <si>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</si>
  <si>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</si>
  <si>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</si>
  <si>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</si>
  <si>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</si>
  <si>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</si>
  <si>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</si>
  <si>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</si>
  <si>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</si>
  <si>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</si>
  <si>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</si>
  <si>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</si>
  <si>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</si>
  <si>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</si>
  <si>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</si>
  <si>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</si>
  <si>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</si>
  <si>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</si>
  <si>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</si>
  <si>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</si>
  <si>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</si>
  <si>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</si>
  <si>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</si>
  <si>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</si>
  <si>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</si>
  <si>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</si>
  <si>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</si>
  <si>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</si>
  <si>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</si>
  <si>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</si>
  <si>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</si>
  <si>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</si>
  <si>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</si>
  <si>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</si>
  <si>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</si>
  <si>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</si>
  <si>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</si>
  <si>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</si>
  <si>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</si>
  <si>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</si>
  <si>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</si>
  <si>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</si>
  <si>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</si>
  <si>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</si>
  <si>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</si>
  <si>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</si>
  <si>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</si>
  <si>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</si>
  <si>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</si>
  <si>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</si>
  <si>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</si>
  <si>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</si>
  <si>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</si>
  <si>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</si>
  <si>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</si>
  <si>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</si>
  <si>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</si>
  <si>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</si>
  <si>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</si>
  <si>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</si>
  <si>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</si>
  <si>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</si>
  <si>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</si>
  <si>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</si>
  <si>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</si>
  <si>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</si>
  <si>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</si>
  <si>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</si>
  <si>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</si>
  <si>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</si>
  <si>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</si>
  <si>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</si>
  <si>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</si>
  <si>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</si>
  <si>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</si>
  <si>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</si>
  <si>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</si>
  <si>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</si>
  <si>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</si>
  <si>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</si>
  <si>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</si>
  <si>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</si>
  <si>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</si>
  <si>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</si>
  <si>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</si>
  <si>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</si>
  <si>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</si>
  <si>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</si>
  <si>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</si>
  <si>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</si>
  <si>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</si>
  <si>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</si>
  <si>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</si>
  <si>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</si>
  <si>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</si>
  <si>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</si>
  <si>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</si>
  <si>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</si>
  <si>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</si>
  <si>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</si>
  <si>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</si>
  <si>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</si>
  <si>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</si>
  <si>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</si>
  <si>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</si>
  <si>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</si>
  <si>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</si>
  <si>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</si>
  <si>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</si>
  <si>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</si>
  <si>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</si>
  <si>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</si>
  <si>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</si>
  <si>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</si>
  <si>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</si>
  <si>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</si>
  <si>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</si>
  <si>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</si>
  <si>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</si>
  <si>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</si>
  <si>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</si>
  <si>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</si>
  <si>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</si>
  <si>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</si>
  <si>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</si>
  <si>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</si>
  <si>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</si>
  <si>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</si>
  <si>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</si>
  <si>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</si>
  <si>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</si>
  <si>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</si>
  <si>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</si>
  <si>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</si>
  <si>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</si>
  <si>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</si>
  <si>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</si>
  <si>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</si>
  <si>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</si>
  <si>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</si>
  <si>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</si>
  <si>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</si>
  <si>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</si>
  <si>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</si>
  <si>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</si>
  <si>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</si>
  <si>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</si>
  <si>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</si>
  <si>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</si>
  <si>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</si>
  <si>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</si>
  <si>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</si>
  <si>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</si>
  <si>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</si>
  <si>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</si>
  <si>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</si>
  <si>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</si>
  <si>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</si>
  <si>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</si>
  <si>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</si>
  <si>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</si>
  <si>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</si>
  <si>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</si>
  <si>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</si>
  <si>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</si>
  <si>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</si>
  <si>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</si>
  <si>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</si>
  <si>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</si>
  <si>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</si>
  <si>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</si>
  <si>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</si>
  <si>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</si>
  <si>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</si>
  <si>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</si>
  <si>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</si>
  <si>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</si>
  <si>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</si>
  <si>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</si>
  <si>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</si>
  <si>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</si>
  <si>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</si>
  <si>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</si>
  <si>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</si>
  <si>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</si>
  <si>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</si>
  <si>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</si>
  <si>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</si>
  <si>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</si>
  <si>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</si>
  <si>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</si>
  <si>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</si>
  <si>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</si>
  <si>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</si>
  <si>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</si>
  <si>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</si>
  <si>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</si>
  <si>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</si>
  <si>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</si>
  <si>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</si>
  <si>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</si>
  <si>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</si>
  <si>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</si>
  <si>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</si>
  <si>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</si>
  <si>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</si>
  <si>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</si>
  <si>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</si>
  <si>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</si>
  <si>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</si>
  <si>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</si>
  <si>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</si>
  <si>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</si>
  <si>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</si>
  <si>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</si>
  <si>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</si>
  <si>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</si>
  <si>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</si>
  <si>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</si>
  <si>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</si>
  <si>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</si>
  <si>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</si>
  <si>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</si>
  <si>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</si>
  <si>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</si>
  <si>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</si>
  <si>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</si>
  <si>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</si>
  <si>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</si>
  <si>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</si>
  <si>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</si>
  <si>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</si>
  <si>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</si>
  <si>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</si>
  <si>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</si>
  <si>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</si>
  <si>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</si>
  <si>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</si>
  <si>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</si>
  <si>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</si>
  <si>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</si>
  <si>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</si>
  <si>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</si>
  <si>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</si>
  <si>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</si>
  <si>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</si>
  <si>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</si>
  <si>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</si>
  <si>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</si>
  <si>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</si>
  <si>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</si>
  <si>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</si>
  <si>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</si>
  <si>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</si>
  <si>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</si>
  <si>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</si>
  <si>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</si>
  <si>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</si>
  <si>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</si>
  <si>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</si>
  <si>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</si>
  <si>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</si>
  <si>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</si>
  <si>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</si>
  <si>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</si>
  <si>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</si>
  <si>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</si>
  <si>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</si>
  <si>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</si>
  <si>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</si>
  <si>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</si>
  <si>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</si>
  <si>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</si>
  <si>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</si>
  <si>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</si>
  <si>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</si>
  <si>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</si>
  <si>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</si>
  <si>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</si>
  <si>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</si>
  <si>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</si>
  <si>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</si>
  <si>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</si>
  <si>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</si>
  <si>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</si>
  <si>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</si>
  <si>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</si>
  <si>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</si>
  <si>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</si>
  <si>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</si>
  <si>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</si>
  <si>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</si>
  <si>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</si>
  <si>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</si>
  <si>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</si>
  <si>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</si>
  <si>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</si>
  <si>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</si>
  <si>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</si>
  <si>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</si>
  <si>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</si>
  <si>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</si>
  <si>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</si>
  <si>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</si>
  <si>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</si>
  <si>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</si>
  <si>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</si>
  <si>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</si>
  <si>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</si>
  <si>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</si>
  <si>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</si>
  <si>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</si>
  <si>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</si>
  <si>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</si>
  <si>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</si>
  <si>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</si>
  <si>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</si>
  <si>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</si>
  <si>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</si>
  <si>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</si>
  <si>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</si>
  <si>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</si>
  <si>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</si>
  <si>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</si>
  <si>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</si>
  <si>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</si>
  <si>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</si>
  <si>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</si>
  <si>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</si>
  <si>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</si>
  <si>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</si>
  <si>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</si>
  <si>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</si>
  <si>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</si>
  <si>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</si>
  <si>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</si>
  <si>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</si>
  <si>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</si>
  <si>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</si>
  <si>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</si>
  <si>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</si>
  <si>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</si>
  <si>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</si>
  <si>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</si>
  <si>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</si>
  <si>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</si>
  <si>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</si>
  <si>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</si>
  <si>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</si>
  <si>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</si>
  <si>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</si>
  <si>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</si>
  <si>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</si>
  <si>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</si>
  <si>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</si>
  <si>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</si>
  <si>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</si>
  <si>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</si>
  <si>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</si>
  <si>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</si>
  <si>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</si>
  <si>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</si>
  <si>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</si>
  <si>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</si>
  <si>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</si>
  <si>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</si>
  <si>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</si>
  <si>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</si>
  <si>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</si>
  <si>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</si>
  <si>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</si>
  <si>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</si>
  <si>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</si>
  <si>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</si>
  <si>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</si>
  <si>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</si>
  <si>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</si>
  <si>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</si>
  <si>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</si>
  <si>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</si>
  <si>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</si>
  <si>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</si>
  <si>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</si>
  <si>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</si>
  <si>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</si>
  <si>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</si>
  <si>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</si>
  <si>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</si>
  <si>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</si>
  <si>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</si>
  <si>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</si>
  <si>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</si>
  <si>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</si>
  <si>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</si>
  <si>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</si>
  <si>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</si>
  <si>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</si>
  <si>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</si>
  <si>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</si>
  <si>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</si>
  <si>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</si>
  <si>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</si>
  <si>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</si>
  <si>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</si>
  <si>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</si>
  <si>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</si>
  <si>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</si>
  <si>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</si>
  <si>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</si>
  <si>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</si>
  <si>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</si>
  <si>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</si>
  <si>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</si>
  <si>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</si>
  <si>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</si>
  <si>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</si>
  <si>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</si>
  <si>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</si>
  <si>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</si>
  <si>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</si>
  <si>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</si>
  <si>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</si>
  <si>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</si>
  <si>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</si>
  <si>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</si>
  <si>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</si>
  <si>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</si>
  <si>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</si>
  <si>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</si>
  <si>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</si>
  <si>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</si>
  <si>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</si>
  <si>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</si>
  <si>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</si>
  <si>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</si>
  <si>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</si>
  <si>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</si>
  <si>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</si>
  <si>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</si>
  <si>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</si>
  <si>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</si>
  <si>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</si>
  <si>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</si>
  <si>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</si>
  <si>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</si>
  <si>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</si>
  <si>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</si>
  <si>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</si>
  <si>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</si>
  <si>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</si>
  <si>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</si>
  <si>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</si>
  <si>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</si>
  <si>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</si>
  <si>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</si>
  <si>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</si>
  <si>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</si>
  <si>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</si>
  <si>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</si>
  <si>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</si>
  <si>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</si>
  <si>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</si>
  <si>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</si>
  <si>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</si>
  <si>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</si>
  <si>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</si>
  <si>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</si>
  <si>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</si>
  <si>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</si>
  <si>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</si>
  <si>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</si>
  <si>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</si>
  <si>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</si>
  <si>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</si>
  <si>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</si>
  <si>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</si>
  <si>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</si>
  <si>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</si>
  <si>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</si>
  <si>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</si>
  <si>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</si>
  <si>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</si>
  <si>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</si>
  <si>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</si>
  <si>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</si>
  <si>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</si>
  <si>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</si>
  <si>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</si>
  <si>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</si>
  <si>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</si>
  <si>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</si>
  <si>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</si>
  <si>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</si>
  <si>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</si>
  <si>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</si>
  <si>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</si>
  <si>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</si>
  <si>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</si>
  <si>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</si>
  <si>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</si>
  <si>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</si>
  <si>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</si>
  <si>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</si>
  <si>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</si>
  <si>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</si>
  <si>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</si>
  <si>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</si>
  <si>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</si>
  <si>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</si>
  <si>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</si>
  <si>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</si>
  <si>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</si>
  <si>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</si>
  <si>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</si>
  <si>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</si>
  <si>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</si>
  <si>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</si>
  <si>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</si>
  <si>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</si>
  <si>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</si>
  <si>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</si>
  <si>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</si>
  <si>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</si>
  <si>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</si>
  <si>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</si>
  <si>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</si>
  <si>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</si>
  <si>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</si>
  <si>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</si>
  <si>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</si>
  <si>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</si>
  <si>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</si>
  <si>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</si>
  <si>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</si>
  <si>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</si>
  <si>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</si>
  <si>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</si>
  <si>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</si>
  <si>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</si>
  <si>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</si>
  <si>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</si>
  <si>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</si>
  <si>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</si>
  <si>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</si>
  <si>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</si>
  <si>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</si>
  <si>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</si>
  <si>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</si>
  <si>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</si>
  <si>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</si>
  <si>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</si>
  <si>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</si>
  <si>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</si>
  <si>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</si>
  <si>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</si>
  <si>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</si>
  <si>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</si>
  <si>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</si>
  <si>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</si>
  <si>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</si>
  <si>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</si>
  <si>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</si>
  <si>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</si>
  <si>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</si>
  <si>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</si>
  <si>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</si>
  <si>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</si>
  <si>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</si>
  <si>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</si>
  <si>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</si>
  <si>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</si>
  <si>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</si>
  <si>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</si>
  <si>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</si>
  <si>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</si>
  <si>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</si>
  <si>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</si>
  <si>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</si>
  <si>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</si>
  <si>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</si>
  <si>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</si>
  <si>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</si>
  <si>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</si>
  <si>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</si>
  <si>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</si>
  <si>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</si>
  <si>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</si>
  <si>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</si>
  <si>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</si>
  <si>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</si>
  <si>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</si>
  <si>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</si>
  <si>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</si>
  <si>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</si>
  <si>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</si>
  <si>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</si>
  <si>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</si>
  <si>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</si>
  <si>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</si>
  <si>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</si>
  <si>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</si>
  <si>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</si>
  <si>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</si>
  <si>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</si>
  <si>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</si>
  <si>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</si>
  <si>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</si>
  <si>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</si>
  <si>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</si>
  <si>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</si>
  <si>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</si>
  <si>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</si>
  <si>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</si>
  <si>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</si>
  <si>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</si>
  <si>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</si>
  <si>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</si>
  <si>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</si>
  <si>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</si>
  <si>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</si>
  <si>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</si>
  <si>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</si>
  <si>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</si>
  <si>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</si>
  <si>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</si>
  <si>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</si>
  <si>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</si>
  <si>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</si>
  <si>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</si>
  <si>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</si>
  <si>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</si>
  <si>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</si>
  <si>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</si>
  <si>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</si>
  <si>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</si>
  <si>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</si>
  <si>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</si>
  <si>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</si>
  <si>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</si>
  <si>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</si>
  <si>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</si>
  <si>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</si>
  <si>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</si>
  <si>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</si>
  <si>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</si>
  <si>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</si>
  <si>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</si>
  <si>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</si>
  <si>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</si>
  <si>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</si>
  <si>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</si>
  <si>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</si>
  <si>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</si>
  <si>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</si>
  <si>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</si>
  <si>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</si>
  <si>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</si>
  <si>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</si>
  <si>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</si>
  <si>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</si>
  <si>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</si>
  <si>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</si>
  <si>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</si>
  <si>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</si>
  <si>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</si>
  <si>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</si>
  <si>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</si>
  <si>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</si>
  <si>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</si>
  <si>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</si>
  <si>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</si>
  <si>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</si>
  <si>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</si>
  <si>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</si>
  <si>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</si>
  <si>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</si>
  <si>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</si>
  <si>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</si>
  <si>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</si>
  <si>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</si>
  <si>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</si>
  <si>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</si>
  <si>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</si>
  <si>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</si>
  <si>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</si>
  <si>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</si>
  <si>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</si>
  <si>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</si>
  <si>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</si>
  <si>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</si>
  <si>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</si>
  <si>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</si>
  <si>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</si>
  <si>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</si>
  <si>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</si>
  <si>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</si>
  <si>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</si>
  <si>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</si>
  <si>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</si>
  <si>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</si>
  <si>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</si>
  <si>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</si>
  <si>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</si>
  <si>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</si>
  <si>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</si>
  <si>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</si>
  <si>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</si>
  <si>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</si>
  <si>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</si>
  <si>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</si>
  <si>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</si>
  <si>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</si>
  <si>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</si>
  <si>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</si>
  <si>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</si>
  <si>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</si>
  <si>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</si>
  <si>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</si>
  <si>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</si>
  <si>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</si>
  <si>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</si>
  <si>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</si>
  <si>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</si>
  <si>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</si>
  <si>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</si>
  <si>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</si>
  <si>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</si>
  <si>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</si>
  <si>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</si>
  <si>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</si>
  <si>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</si>
  <si>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</si>
  <si>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</si>
  <si>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</si>
  <si>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</si>
  <si>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</si>
  <si>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</si>
  <si>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</si>
  <si>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</si>
  <si>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</si>
  <si>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</si>
  <si>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</si>
  <si>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</si>
  <si>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</si>
  <si>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</si>
  <si>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</si>
  <si>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</si>
  <si>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</si>
  <si>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</si>
  <si>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</si>
  <si>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</si>
  <si>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</si>
  <si>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</si>
  <si>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</si>
  <si>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</si>
  <si>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</si>
  <si>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</si>
  <si>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</si>
  <si>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</si>
  <si>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</si>
  <si>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</si>
  <si>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</si>
  <si>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</si>
  <si>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</si>
  <si>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</si>
  <si>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</si>
  <si>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</si>
  <si>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</si>
  <si>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</si>
  <si>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</si>
  <si>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</si>
  <si>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</si>
  <si>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</si>
  <si>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</si>
  <si>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</si>
  <si>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</si>
  <si>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</si>
  <si>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</si>
  <si>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</si>
  <si>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</si>
  <si>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</si>
  <si>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</si>
  <si>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</si>
  <si>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</si>
  <si>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</si>
  <si>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</si>
  <si>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</si>
  <si>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</si>
  <si>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</si>
  <si>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</si>
  <si>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</si>
  <si>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</si>
  <si>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</si>
  <si>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</si>
  <si>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</si>
  <si>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</si>
  <si>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</si>
  <si>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</si>
  <si>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</si>
  <si>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</si>
  <si>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</si>
  <si>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</si>
  <si>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</si>
  <si>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</si>
  <si>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</si>
  <si>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</si>
  <si>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</si>
  <si>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</si>
  <si>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</si>
  <si>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</si>
  <si>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</si>
  <si>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</si>
  <si>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</si>
  <si>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</si>
  <si>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</si>
  <si>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</si>
  <si>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</si>
  <si>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</si>
  <si>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</si>
  <si>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</si>
  <si>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</si>
  <si>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</si>
  <si>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</si>
  <si>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</si>
  <si>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</si>
  <si>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</si>
  <si>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</si>
  <si>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</si>
  <si>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</si>
  <si>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</si>
  <si>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</si>
  <si>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</si>
  <si>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</si>
  <si>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</si>
  <si>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</si>
  <si>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</si>
  <si>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</si>
  <si>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</si>
  <si>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</si>
  <si>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</si>
  <si>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</si>
  <si>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</si>
  <si>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</si>
  <si>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</si>
  <si>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</si>
  <si>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</si>
  <si>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</si>
  <si>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</si>
  <si>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</si>
  <si>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</si>
  <si>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</si>
  <si>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</si>
  <si>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</si>
  <si>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</si>
  <si>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</si>
  <si>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</si>
  <si>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</si>
  <si>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</si>
  <si>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</si>
  <si>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</si>
  <si>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</si>
  <si>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</si>
  <si>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</si>
  <si>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</si>
  <si>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</si>
  <si>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</si>
  <si>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</si>
  <si>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</si>
  <si>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</si>
  <si>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</si>
  <si>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</si>
  <si>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</si>
  <si>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</si>
  <si>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</si>
  <si>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</si>
  <si>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</si>
  <si>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</si>
  <si>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</si>
  <si>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</si>
  <si>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</si>
  <si>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</si>
  <si>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</si>
  <si>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</si>
  <si>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</si>
  <si>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</si>
  <si>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</si>
  <si>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</si>
  <si>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</si>
  <si>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</si>
  <si>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</si>
  <si>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</si>
  <si>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</si>
  <si>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</si>
  <si>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</si>
  <si>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</si>
  <si>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</si>
  <si>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</si>
  <si>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</si>
  <si>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</si>
  <si>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</si>
  <si>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</si>
  <si>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</si>
  <si>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</si>
  <si>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</si>
  <si>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</si>
  <si>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</si>
  <si>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</si>
  <si>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</si>
  <si>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</si>
  <si>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</si>
  <si>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</si>
  <si>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</si>
  <si>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</si>
  <si>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</si>
  <si>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</si>
  <si>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</si>
  <si>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</si>
  <si>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</si>
  <si>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</si>
  <si>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</si>
  <si>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</si>
  <si>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</si>
  <si>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</si>
  <si>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</si>
  <si>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</si>
  <si>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</si>
  <si>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</si>
  <si>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</si>
  <si>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</si>
  <si>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</si>
  <si>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</si>
  <si>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</si>
  <si>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</si>
  <si>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</si>
  <si>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</si>
  <si>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</si>
  <si>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</si>
  <si>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</si>
  <si>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</si>
  <si>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</si>
  <si>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</si>
  <si>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</si>
  <si>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</si>
  <si>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</si>
  <si>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</si>
  <si>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</si>
  <si>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</si>
  <si>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</si>
  <si>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</si>
  <si>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</si>
  <si>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</si>
  <si>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</si>
  <si>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</si>
  <si>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</si>
  <si>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</si>
  <si>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</si>
  <si>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</si>
  <si>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</si>
  <si>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</si>
  <si>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</si>
  <si>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</si>
  <si>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</si>
  <si>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</si>
  <si>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</si>
  <si>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</si>
  <si>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</si>
  <si>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</si>
  <si>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</si>
  <si>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</si>
  <si>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</si>
  <si>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</si>
  <si>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</si>
  <si>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</si>
  <si>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</si>
  <si>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</si>
  <si>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</si>
  <si>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</si>
  <si>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</si>
  <si>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</si>
  <si>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</si>
  <si>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</si>
  <si>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</si>
  <si>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</si>
  <si>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</si>
  <si>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</si>
  <si>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</si>
  <si>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</si>
  <si>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</si>
  <si>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</si>
  <si>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</si>
  <si>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</si>
  <si>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</si>
  <si>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</si>
  <si>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</si>
  <si>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</si>
  <si>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</si>
  <si>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</si>
  <si>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</si>
  <si>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</si>
  <si>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</si>
  <si>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</si>
  <si>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</si>
  <si>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</si>
  <si>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</si>
  <si>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</si>
  <si>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</si>
  <si>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</si>
  <si>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</si>
  <si>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</si>
  <si>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</si>
  <si>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</si>
  <si>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</si>
  <si>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</si>
  <si>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</si>
  <si>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</si>
  <si>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</si>
  <si>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</si>
  <si>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</si>
  <si>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</si>
  <si>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</si>
  <si>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</si>
  <si>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</si>
  <si>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</si>
  <si>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</si>
  <si>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</si>
  <si>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</si>
  <si>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</si>
  <si>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</si>
  <si>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</si>
  <si>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</si>
  <si>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</si>
  <si>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</si>
  <si>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</si>
  <si>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</si>
  <si>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</si>
  <si>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</si>
  <si>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</si>
  <si>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</si>
  <si>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</si>
  <si>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</si>
  <si>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</si>
  <si>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</si>
  <si>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</si>
  <si>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</si>
  <si>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</si>
  <si>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</si>
  <si>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</si>
  <si>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</si>
  <si>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</si>
  <si>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</si>
  <si>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</si>
  <si>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</si>
  <si>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</si>
  <si>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</si>
  <si>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</si>
  <si>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</si>
  <si>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</si>
  <si>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</si>
  <si>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</si>
  <si>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</si>
  <si>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</si>
  <si>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</si>
  <si>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</si>
  <si>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</si>
  <si>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</si>
  <si>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</si>
  <si>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</si>
  <si>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</si>
  <si>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</si>
  <si>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</si>
  <si>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</si>
  <si>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</si>
  <si>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</si>
  <si>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</si>
  <si>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</si>
  <si>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</si>
  <si>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</si>
  <si>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</si>
  <si>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</si>
  <si>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</si>
  <si>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</si>
  <si>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</si>
  <si>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</si>
  <si>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</si>
  <si>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</si>
  <si>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</si>
  <si>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</si>
  <si>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</si>
  <si>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</si>
  <si>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</si>
  <si>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</si>
  <si>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</si>
  <si>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</si>
  <si>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</si>
  <si>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</si>
  <si>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</si>
  <si>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</si>
  <si>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</si>
  <si>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</si>
  <si>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</si>
  <si>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</si>
  <si>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</si>
  <si>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</si>
  <si>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</si>
  <si>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</si>
  <si>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</si>
  <si>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</si>
  <si>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</si>
  <si>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</si>
  <si>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</si>
  <si>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</si>
  <si>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</si>
  <si>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</si>
  <si>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</si>
  <si>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</si>
  <si>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</si>
  <si>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</si>
  <si>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</si>
  <si>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</si>
  <si>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</si>
  <si>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</si>
  <si>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</si>
  <si>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</si>
  <si>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</si>
  <si>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</si>
  <si>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</si>
  <si>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</si>
  <si>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</si>
  <si>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</si>
  <si>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</si>
  <si>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</si>
  <si>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</si>
  <si>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</si>
  <si>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</si>
  <si>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</si>
  <si>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</si>
  <si>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</si>
  <si>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</si>
  <si>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</si>
  <si>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</si>
  <si>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</si>
  <si>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</si>
  <si>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</si>
  <si>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</si>
  <si>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</si>
  <si>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</si>
  <si>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</si>
  <si>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</si>
  <si>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</si>
  <si>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</si>
  <si>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</si>
  <si>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</si>
  <si>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</si>
  <si>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</si>
  <si>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</si>
  <si>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</si>
  <si>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</si>
  <si>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</si>
  <si>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</si>
  <si>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</si>
  <si>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</si>
  <si>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</si>
  <si>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</si>
  <si>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</si>
  <si>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</si>
  <si>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</si>
  <si>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</si>
  <si>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</si>
  <si>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</si>
  <si>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</si>
  <si>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</si>
  <si>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</si>
  <si>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</si>
  <si>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</si>
  <si>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</si>
  <si>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</si>
  <si>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</si>
  <si>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</si>
  <si>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</si>
  <si>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</si>
  <si>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</si>
  <si>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</si>
  <si>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</si>
  <si>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</si>
  <si>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</si>
  <si>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</si>
  <si>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</si>
  <si>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</si>
  <si>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</si>
  <si>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</si>
  <si>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</si>
  <si>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</si>
  <si>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</si>
  <si>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</si>
  <si>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</si>
  <si>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</si>
  <si>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</si>
  <si>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</si>
  <si>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</si>
  <si>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</si>
  <si>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</si>
  <si>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</si>
  <si>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</si>
  <si>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</si>
  <si>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</si>
  <si>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</si>
  <si>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</si>
  <si>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</si>
  <si>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</si>
  <si>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</si>
  <si>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</si>
  <si>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</si>
  <si>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</si>
  <si>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</si>
  <si>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</si>
  <si>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</si>
  <si>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</si>
  <si>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</si>
  <si>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</si>
  <si>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</si>
  <si>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</si>
  <si>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</si>
  <si>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</si>
  <si>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</si>
  <si>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</si>
  <si>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</si>
  <si>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</si>
  <si>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</si>
  <si>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</si>
  <si>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</si>
  <si>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</si>
  <si>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</si>
  <si>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</si>
  <si>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</si>
  <si>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</si>
  <si>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</si>
  <si>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</si>
  <si>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</si>
  <si>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</si>
  <si>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</si>
  <si>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</si>
  <si>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</si>
  <si>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</si>
  <si>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</si>
  <si>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</si>
  <si>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</si>
  <si>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</si>
  <si>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</si>
  <si>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</si>
  <si>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</si>
  <si>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</si>
  <si>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</si>
  <si>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</si>
  <si>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</si>
  <si>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</si>
  <si>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</si>
  <si>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</si>
  <si>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</si>
  <si>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</si>
  <si>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</si>
  <si>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</si>
  <si>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</si>
  <si>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</si>
  <si>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</si>
  <si>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</si>
  <si>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</si>
  <si>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</si>
  <si>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</si>
  <si>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</si>
  <si>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</si>
  <si>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</si>
  <si>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</si>
  <si>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</si>
  <si>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</si>
  <si>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</si>
  <si>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</si>
  <si>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</si>
  <si>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</si>
  <si>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</si>
  <si>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</si>
  <si>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</si>
  <si>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</si>
  <si>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</si>
  <si>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</si>
  <si>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</si>
  <si>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</si>
  <si>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</si>
  <si>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</si>
  <si>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</si>
  <si>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</si>
  <si>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</si>
  <si>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</si>
  <si>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</si>
  <si>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</si>
  <si>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</si>
  <si>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</si>
  <si>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</si>
  <si>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</si>
  <si>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</si>
  <si>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</si>
  <si>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</si>
  <si>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</si>
  <si>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</si>
  <si>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</si>
  <si>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</si>
  <si>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</si>
  <si>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</si>
  <si>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</si>
  <si>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</si>
  <si>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</si>
  <si>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</si>
  <si>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</si>
  <si>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</si>
  <si>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</si>
  <si>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</si>
  <si>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</si>
  <si>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</si>
  <si>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</si>
  <si>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</si>
  <si>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</si>
  <si>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</si>
  <si>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</si>
  <si>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</si>
  <si>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</si>
  <si>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</si>
  <si>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</si>
  <si>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</si>
  <si>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</si>
  <si>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</si>
  <si>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</si>
  <si>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</si>
  <si>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</si>
  <si>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</si>
  <si>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</si>
  <si>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</si>
  <si>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</si>
  <si>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</si>
  <si>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</si>
  <si>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</si>
  <si>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</si>
  <si>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</si>
  <si>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</si>
  <si>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</si>
  <si>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</si>
  <si>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</si>
  <si>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</si>
  <si>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</si>
  <si>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</si>
  <si>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</si>
  <si>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</si>
  <si>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</si>
  <si>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</si>
  <si>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</si>
  <si>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</si>
  <si>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</si>
  <si>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</si>
  <si>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</si>
  <si>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</si>
  <si>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</si>
  <si>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</si>
  <si>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</si>
  <si>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</si>
  <si>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</si>
  <si>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</si>
  <si>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</si>
  <si>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</si>
  <si>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</si>
  <si>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</si>
  <si>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</si>
  <si>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</si>
  <si>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</si>
  <si>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</si>
  <si>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</si>
  <si>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</si>
  <si>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</si>
  <si>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</si>
  <si>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</si>
  <si>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</si>
  <si>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</si>
  <si>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</si>
  <si>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</si>
  <si>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</si>
  <si>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</si>
  <si>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</si>
  <si>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</si>
  <si>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</si>
  <si>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</si>
  <si>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</si>
  <si>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</si>
  <si>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</si>
  <si>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</si>
  <si>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</si>
  <si>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</si>
  <si>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</si>
  <si>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</si>
  <si>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</si>
  <si>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</si>
  <si>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</si>
  <si>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</si>
  <si>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</si>
  <si>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</si>
  <si>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</si>
  <si>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</si>
  <si>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</si>
  <si>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</si>
  <si>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</si>
  <si>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</si>
  <si>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</si>
  <si>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</si>
  <si>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</si>
  <si>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</si>
  <si>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</si>
  <si>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</si>
  <si>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</si>
  <si>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</si>
  <si>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</si>
  <si>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</si>
  <si>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</si>
  <si>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</si>
  <si>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</si>
  <si>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</si>
  <si>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</si>
  <si>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</si>
  <si>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</si>
  <si>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</si>
  <si>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</si>
  <si>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</si>
  <si>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</si>
  <si>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</si>
  <si>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</si>
  <si>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</si>
  <si>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</si>
  <si>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</si>
  <si>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</si>
  <si>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</si>
  <si>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</si>
  <si>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</si>
  <si>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</si>
  <si>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</si>
  <si>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</si>
  <si>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</si>
  <si>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</si>
  <si>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</si>
  <si>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</si>
  <si>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</si>
  <si>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</si>
  <si>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</si>
  <si>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</si>
  <si>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</si>
  <si>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</si>
  <si>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</si>
  <si>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</si>
  <si>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</si>
  <si>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</si>
  <si>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</si>
  <si>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</si>
  <si>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</si>
  <si>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</si>
  <si>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</si>
  <si>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</si>
  <si>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</si>
  <si>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</si>
  <si>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</si>
  <si>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</si>
  <si>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</si>
  <si>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</si>
  <si>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</si>
  <si>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</si>
  <si>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</si>
  <si>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</si>
  <si>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</si>
  <si>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</si>
  <si>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</si>
  <si>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</si>
  <si>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</si>
  <si>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</si>
  <si>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</si>
  <si>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</si>
  <si>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</si>
  <si>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</si>
  <si>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</si>
  <si>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</si>
  <si>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</si>
  <si>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</si>
  <si>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</si>
  <si>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</si>
  <si>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</si>
  <si>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</si>
  <si>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</si>
  <si>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</si>
  <si>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</si>
  <si>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</si>
  <si>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</si>
  <si>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</si>
  <si>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</si>
  <si>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</si>
  <si>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</si>
  <si>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</si>
  <si>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</si>
  <si>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</si>
  <si>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</si>
  <si>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</si>
  <si>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</si>
  <si>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</si>
  <si>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</si>
  <si>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</si>
  <si>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</si>
  <si>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</si>
  <si>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</si>
  <si>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</si>
  <si>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</si>
  <si>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</si>
  <si>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</si>
  <si>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</si>
  <si>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</si>
  <si>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</si>
  <si>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</si>
  <si>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</si>
  <si>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</si>
  <si>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</si>
  <si>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</si>
  <si>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</si>
  <si>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</si>
  <si>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</si>
  <si>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</si>
  <si>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</si>
  <si>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</si>
  <si>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</si>
  <si>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</si>
  <si>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</si>
  <si>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</si>
  <si>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</si>
  <si>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</si>
  <si>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</si>
  <si>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</si>
  <si>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</si>
  <si>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</si>
  <si>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</si>
  <si>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</si>
  <si>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</si>
  <si>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</si>
  <si>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</si>
  <si>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</si>
  <si>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</si>
  <si>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</si>
  <si>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</si>
  <si>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</si>
  <si>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</si>
  <si>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</si>
  <si>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</si>
  <si>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</si>
  <si>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</si>
  <si>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</si>
  <si>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</si>
  <si>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</si>
  <si>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</si>
  <si>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</si>
  <si>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</si>
  <si>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</si>
  <si>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</si>
  <si>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</si>
  <si>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</si>
  <si>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</si>
  <si>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</si>
  <si>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</si>
  <si>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</si>
  <si>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</si>
  <si>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</si>
  <si>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</si>
  <si>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</si>
  <si>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</si>
  <si>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</si>
  <si>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</si>
  <si>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</si>
  <si>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</si>
  <si>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</si>
  <si>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</si>
  <si>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</si>
  <si>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</si>
  <si>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</si>
  <si>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</si>
  <si>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</si>
  <si>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</si>
  <si>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</si>
  <si>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</si>
  <si>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</si>
  <si>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</si>
  <si>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</si>
  <si>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</si>
  <si>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</si>
  <si>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</si>
  <si>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</si>
  <si>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</si>
  <si>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</si>
  <si>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</si>
  <si>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</si>
  <si>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</si>
  <si>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</si>
  <si>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</si>
  <si>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</si>
  <si>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</si>
  <si>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</si>
  <si>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</si>
  <si>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</si>
  <si>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</si>
  <si>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</si>
  <si>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</si>
  <si>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</si>
  <si>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</si>
  <si>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</si>
  <si>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</si>
  <si>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</si>
  <si>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</si>
  <si>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</si>
  <si>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</si>
  <si>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</si>
  <si>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</si>
  <si>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</si>
  <si>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</si>
  <si>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</si>
  <si>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</si>
  <si>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</si>
  <si>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</si>
  <si>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</si>
  <si>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</si>
  <si>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</si>
  <si>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</si>
  <si>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</si>
  <si>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</si>
  <si>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</si>
  <si>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</si>
  <si>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</si>
  <si>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</si>
  <si>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</si>
  <si>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</si>
  <si>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</si>
  <si>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</si>
  <si>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</si>
  <si>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</si>
  <si>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</si>
  <si>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</si>
  <si>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</si>
  <si>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</si>
  <si>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</si>
  <si>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</si>
  <si>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</si>
  <si>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</si>
  <si>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</si>
  <si>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</si>
  <si>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</si>
  <si>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</si>
  <si>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</si>
  <si>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</si>
  <si>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</si>
  <si>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</si>
  <si>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</si>
  <si>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</si>
  <si>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</si>
  <si>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</si>
  <si>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</si>
  <si>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</si>
  <si>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</si>
  <si>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</si>
  <si>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</si>
  <si>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</si>
  <si>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</si>
  <si>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</si>
  <si>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</si>
  <si>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</si>
  <si>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</si>
  <si>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</si>
  <si>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</si>
  <si>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</si>
  <si>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</si>
  <si>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</si>
  <si>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</si>
  <si>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</si>
  <si>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</si>
  <si>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</si>
  <si>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</si>
  <si>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</si>
  <si>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</si>
  <si>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</si>
  <si>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</si>
  <si>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</si>
  <si>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</si>
  <si>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</si>
  <si>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</si>
  <si>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</si>
  <si>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</si>
  <si>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</si>
  <si>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</si>
  <si>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</si>
  <si>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</si>
  <si>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</si>
  <si>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</si>
  <si>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</si>
  <si>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</si>
  <si>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</si>
  <si>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</si>
  <si>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</si>
  <si>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</si>
  <si>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</si>
  <si>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</si>
  <si>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</si>
  <si>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</si>
  <si>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</si>
  <si>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</si>
  <si>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</si>
  <si>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</si>
  <si>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</si>
  <si>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</si>
  <si>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</si>
  <si>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</si>
  <si>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</si>
  <si>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</si>
  <si>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</si>
  <si>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</si>
  <si>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</si>
  <si>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</si>
  <si>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</si>
  <si>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</si>
  <si>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</si>
  <si>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</si>
  <si>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</si>
  <si>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</si>
  <si>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</si>
  <si>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</si>
  <si>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</si>
  <si>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</si>
  <si>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</si>
  <si>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</si>
  <si>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</si>
  <si>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</si>
  <si>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</si>
  <si>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</si>
  <si>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</si>
  <si>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</si>
  <si>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</si>
  <si>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</si>
  <si>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</si>
  <si>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</si>
  <si>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</si>
  <si>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</si>
  <si>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</si>
  <si>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</si>
  <si>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</si>
  <si>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</si>
  <si>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</si>
  <si>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</si>
  <si>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</si>
  <si>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</si>
  <si>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</si>
  <si>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</si>
  <si>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</si>
  <si>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</si>
  <si>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</si>
  <si>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</si>
  <si>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</si>
  <si>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</si>
  <si>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</si>
  <si>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</si>
  <si>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</si>
  <si>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</si>
  <si>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</si>
  <si>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</si>
  <si>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</si>
  <si>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</si>
  <si>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</si>
  <si>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</si>
  <si>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</si>
  <si>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</si>
  <si>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</si>
  <si>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</si>
  <si>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</si>
  <si>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</si>
  <si>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</si>
  <si>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</si>
  <si>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</si>
  <si>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</si>
  <si>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</si>
  <si>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</si>
  <si>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</si>
  <si>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</si>
  <si>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</si>
  <si>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</si>
  <si>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</si>
  <si>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</si>
  <si>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</si>
  <si>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</si>
  <si>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</si>
  <si>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</si>
  <si>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</si>
  <si>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</si>
  <si>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</si>
  <si>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</si>
  <si>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</si>
  <si>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</si>
  <si>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</si>
  <si>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</si>
  <si>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</si>
  <si>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</si>
  <si>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</si>
  <si>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</si>
  <si>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</si>
  <si>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</si>
  <si>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</si>
  <si>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</si>
  <si>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</si>
  <si>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</si>
  <si>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</si>
  <si>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</si>
  <si>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</si>
  <si>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</si>
  <si>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</si>
  <si>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</si>
  <si>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</si>
  <si>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</si>
  <si>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</si>
  <si>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</si>
  <si>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</si>
  <si>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</si>
  <si>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</si>
  <si>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</si>
  <si>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</si>
  <si>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</si>
  <si>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</si>
  <si>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</si>
  <si>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</si>
  <si>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</si>
  <si>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</si>
  <si>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</si>
  <si>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</si>
  <si>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</si>
  <si>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</si>
  <si>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</si>
  <si>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</si>
  <si>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</si>
  <si>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</si>
  <si>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</si>
  <si>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</si>
  <si>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</si>
  <si>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</si>
  <si>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</si>
  <si>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</si>
  <si>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</si>
  <si>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</si>
  <si>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</si>
  <si>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</si>
  <si>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</si>
  <si>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</si>
  <si>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</si>
  <si>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</si>
  <si>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</si>
  <si>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</si>
  <si>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</si>
  <si>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</si>
  <si>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</si>
  <si>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</si>
  <si>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</si>
  <si>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</si>
  <si>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</si>
  <si>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</si>
  <si>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</si>
  <si>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</si>
  <si>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</si>
  <si>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</si>
  <si>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</si>
  <si>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</si>
  <si>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</si>
  <si>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</si>
  <si>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</si>
  <si>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</si>
  <si>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</si>
  <si>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</si>
  <si>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</si>
  <si>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</si>
  <si>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</si>
  <si>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</si>
  <si>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</si>
  <si>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</si>
  <si>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</si>
  <si>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</si>
  <si>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</si>
  <si>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</si>
  <si>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</si>
  <si>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</si>
  <si>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</si>
  <si>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</si>
  <si>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</si>
  <si>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</si>
  <si>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</si>
  <si>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</si>
  <si>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</si>
  <si>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</si>
  <si>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</si>
  <si>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</si>
  <si>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</si>
  <si>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</si>
  <si>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</si>
  <si>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</si>
  <si>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</si>
  <si>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</si>
  <si>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</si>
  <si>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</si>
  <si>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</si>
  <si>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</si>
  <si>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</si>
  <si>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</si>
  <si>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</si>
  <si>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</si>
  <si>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</si>
  <si>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</si>
  <si>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</si>
  <si>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</si>
  <si>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</si>
  <si>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</si>
  <si>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</si>
  <si>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</si>
  <si>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</si>
  <si>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</si>
  <si>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</si>
  <si>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</si>
  <si>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</si>
  <si>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</si>
  <si>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</si>
  <si>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</si>
  <si>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</si>
  <si>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</si>
  <si>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</si>
  <si>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</si>
  <si>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</si>
  <si>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</si>
  <si>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</si>
  <si>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</si>
  <si>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</si>
  <si>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</si>
  <si>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</si>
  <si>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</si>
  <si>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</si>
  <si>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</si>
  <si>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</si>
  <si>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</si>
  <si>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</si>
  <si>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</si>
  <si>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</si>
  <si>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</si>
  <si>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</si>
  <si>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</si>
  <si>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</si>
  <si>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</si>
  <si>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</si>
  <si>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</si>
  <si>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</si>
  <si>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</si>
  <si>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</si>
  <si>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</si>
  <si>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</si>
  <si>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</si>
  <si>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</si>
  <si>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</si>
  <si>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</si>
  <si>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</si>
  <si>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</si>
  <si>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</si>
  <si>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</si>
  <si>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</si>
  <si>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</si>
  <si>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</si>
  <si>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</si>
  <si>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</si>
  <si>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</si>
  <si>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</si>
  <si>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</si>
  <si>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</si>
  <si>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</si>
  <si>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</si>
  <si>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</si>
  <si>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</si>
  <si>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</si>
  <si>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</si>
  <si>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</si>
  <si>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</si>
  <si>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</si>
  <si>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</si>
  <si>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</si>
  <si>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</si>
  <si>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</si>
  <si>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</si>
  <si>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</si>
  <si>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</si>
  <si>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</si>
  <si>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</si>
  <si>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</si>
  <si>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</si>
  <si>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</si>
  <si>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</si>
  <si>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</si>
  <si>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</si>
  <si>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</si>
  <si>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</si>
  <si>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</si>
  <si>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</si>
  <si>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</si>
  <si>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</si>
  <si>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</si>
  <si>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</si>
  <si>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</si>
  <si>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</si>
  <si>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</si>
  <si>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</si>
  <si>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</si>
  <si>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</si>
  <si>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</si>
  <si>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</si>
  <si>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</si>
  <si>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</si>
  <si>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</si>
  <si>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</si>
  <si>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</si>
  <si>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</si>
  <si>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</si>
  <si>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</si>
  <si>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</si>
  <si>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</si>
  <si>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</si>
  <si>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</si>
  <si>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</si>
  <si>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</si>
  <si>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</si>
  <si>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</si>
  <si>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</si>
  <si>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</si>
  <si>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</si>
  <si>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</si>
  <si>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</si>
  <si>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</si>
  <si>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</si>
  <si>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</si>
  <si>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</si>
  <si>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</si>
  <si>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</si>
  <si>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</si>
  <si>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</si>
  <si>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</si>
  <si>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</si>
  <si>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</si>
  <si>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</si>
  <si>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</si>
  <si>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</si>
  <si>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</si>
  <si>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</si>
  <si>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</si>
  <si>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</si>
  <si>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</si>
  <si>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</si>
  <si>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</si>
  <si>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</si>
  <si>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</si>
  <si>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</si>
  <si>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</si>
  <si>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</si>
  <si>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</si>
  <si>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</si>
  <si>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</si>
  <si>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</si>
  <si>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</si>
  <si>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</si>
  <si>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</si>
  <si>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</si>
  <si>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</si>
  <si>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</si>
  <si>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</si>
  <si>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</si>
  <si>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</si>
  <si>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</si>
  <si>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</si>
  <si>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</si>
  <si>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</si>
  <si>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</si>
  <si>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</si>
  <si>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</si>
  <si>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</si>
  <si>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</si>
  <si>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</si>
  <si>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</si>
  <si>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</si>
  <si>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</si>
  <si>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</si>
  <si>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</si>
  <si>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</si>
  <si>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</si>
  <si>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</si>
  <si>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</si>
  <si>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</si>
  <si>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</si>
  <si>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</si>
  <si>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</si>
  <si>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</si>
  <si>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</si>
  <si>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</si>
  <si>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</si>
  <si>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</si>
  <si>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</si>
  <si>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</si>
  <si>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</si>
  <si>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</si>
  <si>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</si>
  <si>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</si>
  <si>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</si>
  <si>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</si>
  <si>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</si>
  <si>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</si>
  <si>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</si>
  <si>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</si>
  <si>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</si>
  <si>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</si>
  <si>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</si>
  <si>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</si>
  <si>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</si>
  <si>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</si>
  <si>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</si>
  <si>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</si>
  <si>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</si>
  <si>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</si>
  <si>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</si>
  <si>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</si>
  <si>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</si>
  <si>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</si>
  <si>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</si>
  <si>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</si>
  <si>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</si>
  <si>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</si>
  <si>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</si>
  <si>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</si>
  <si>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</si>
  <si>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</si>
  <si>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</si>
  <si>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</si>
  <si>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</si>
  <si>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</si>
  <si>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</si>
  <si>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</si>
  <si>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</si>
  <si>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</si>
  <si>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</si>
  <si>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</si>
  <si>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</si>
  <si>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</si>
  <si>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</si>
  <si>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</si>
  <si>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</si>
  <si>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</si>
  <si>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</si>
  <si>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</si>
  <si>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</si>
  <si>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</si>
  <si>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</si>
  <si>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</si>
  <si>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</si>
  <si>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</si>
  <si>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</si>
  <si>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</si>
  <si>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</si>
  <si>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</si>
  <si>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</si>
  <si>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</si>
  <si>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</si>
  <si>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</si>
  <si>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</si>
  <si>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</si>
  <si>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</si>
  <si>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</si>
  <si>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</si>
  <si>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</si>
  <si>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</si>
  <si>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</si>
  <si>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</si>
  <si>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</si>
  <si>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</si>
  <si>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</si>
  <si>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</si>
  <si>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</si>
  <si>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</si>
  <si>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</si>
  <si>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</si>
  <si>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</si>
  <si>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</si>
  <si>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</si>
  <si>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</si>
  <si>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</si>
  <si>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</si>
  <si>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</si>
  <si>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</si>
  <si>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</si>
  <si>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</si>
  <si>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</si>
  <si>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</si>
  <si>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</si>
  <si>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</si>
  <si>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</si>
  <si>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</si>
  <si>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</si>
  <si>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</si>
  <si>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</si>
  <si>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</si>
  <si>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</si>
  <si>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</si>
  <si>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</si>
  <si>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</si>
  <si>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</si>
  <si>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</si>
  <si>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</si>
  <si>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</si>
  <si>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</si>
  <si>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</si>
  <si>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</si>
  <si>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</si>
  <si>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</si>
  <si>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</si>
  <si>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</si>
  <si>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</si>
  <si>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</si>
  <si>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</si>
  <si>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</si>
  <si>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</si>
  <si>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</si>
  <si>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</si>
  <si>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</si>
  <si>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</si>
  <si>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</si>
  <si>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</si>
  <si>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</si>
  <si>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</si>
  <si>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</si>
  <si>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</si>
  <si>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</si>
  <si>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</si>
  <si>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</si>
  <si>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</si>
  <si>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</si>
  <si>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</si>
  <si>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</si>
  <si>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</si>
  <si>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</si>
  <si>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</si>
  <si>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</si>
  <si>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</si>
  <si>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</si>
  <si>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</si>
  <si>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</si>
  <si>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</si>
  <si>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</si>
  <si>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</si>
  <si>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</si>
  <si>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</si>
  <si>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</si>
  <si>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</si>
  <si>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</si>
  <si>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</si>
  <si>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</si>
  <si>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</si>
  <si>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</si>
  <si>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</si>
  <si>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</si>
  <si>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</si>
  <si>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</si>
  <si>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</si>
  <si>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</si>
  <si>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</si>
  <si>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</si>
  <si>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</si>
  <si>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</si>
  <si>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</si>
  <si>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</si>
  <si>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</si>
  <si>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</si>
  <si>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</si>
  <si>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</si>
  <si>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</si>
  <si>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</si>
  <si>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</si>
  <si>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</si>
  <si>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</si>
  <si>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</si>
  <si>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</si>
  <si>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</si>
  <si>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</si>
  <si>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</si>
  <si>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</si>
  <si>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</si>
  <si>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</si>
  <si>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</si>
  <si>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</si>
  <si>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</si>
  <si>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</si>
  <si>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</si>
  <si>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</si>
  <si>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</si>
  <si>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</si>
  <si>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</si>
  <si>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</si>
  <si>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</si>
  <si>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</si>
  <si>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</si>
  <si>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</si>
  <si>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</si>
  <si>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</si>
  <si>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</si>
  <si>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</si>
  <si>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</si>
  <si>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</si>
  <si>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</si>
  <si>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</si>
  <si>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</si>
  <si>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</si>
  <si>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</si>
  <si>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</si>
  <si>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</si>
  <si>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</si>
  <si>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</si>
  <si>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</si>
  <si>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</si>
  <si>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</si>
  <si>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</si>
  <si>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</si>
  <si>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</si>
  <si>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</si>
  <si>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</si>
  <si>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</si>
  <si>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</si>
  <si>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</si>
  <si>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</si>
  <si>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</si>
  <si>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</si>
  <si>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</si>
  <si>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</si>
  <si>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</si>
  <si>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</si>
  <si>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</si>
  <si>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</si>
  <si>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</si>
  <si>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</si>
  <si>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</si>
  <si>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</si>
  <si>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</si>
  <si>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</si>
  <si>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</si>
  <si>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</si>
  <si>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</si>
  <si>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</si>
  <si>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</si>
  <si>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</si>
  <si>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</si>
  <si>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</si>
  <si>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</si>
  <si>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</si>
  <si>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</si>
  <si>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</si>
  <si>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</si>
  <si>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</si>
  <si>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</si>
  <si>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</si>
  <si>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</si>
  <si>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</si>
  <si>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</si>
  <si>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</si>
  <si>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</si>
  <si>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</si>
  <si>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</si>
  <si>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</si>
  <si>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</si>
  <si>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</si>
  <si>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</si>
  <si>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</si>
  <si>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</si>
  <si>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</si>
  <si>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</si>
  <si>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</si>
  <si>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</si>
  <si>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</si>
  <si>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</si>
  <si>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</si>
  <si>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</si>
  <si>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</si>
  <si>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</si>
  <si>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</si>
  <si>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</si>
  <si>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</si>
  <si>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</si>
  <si>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</si>
  <si>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</si>
  <si>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</si>
  <si>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</si>
  <si>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</si>
  <si>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</si>
  <si>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</si>
  <si>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</si>
  <si>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</si>
  <si>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</si>
  <si>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</si>
  <si>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</si>
  <si>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</si>
  <si>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</si>
  <si>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</si>
  <si>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</si>
  <si>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</si>
  <si>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</si>
  <si>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</si>
  <si>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</si>
  <si>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</si>
  <si>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</si>
  <si>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</si>
  <si>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</si>
  <si>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</si>
  <si>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</si>
  <si>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</si>
  <si>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</si>
  <si>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</si>
  <si>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</si>
  <si>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</si>
  <si>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</si>
  <si>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</si>
  <si>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</si>
  <si>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</si>
  <si>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</si>
  <si>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</si>
  <si>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</si>
  <si>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</si>
  <si>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</si>
  <si>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</si>
  <si>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</si>
  <si>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</si>
  <si>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</si>
  <si>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</si>
  <si>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</si>
  <si>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</si>
  <si>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</si>
  <si>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</si>
  <si>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</si>
  <si>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</si>
  <si>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</si>
  <si>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</si>
  <si>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</si>
  <si>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</si>
  <si>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</si>
  <si>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</si>
  <si>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</si>
  <si>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</si>
  <si>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</si>
  <si>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</si>
  <si>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</si>
  <si>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</si>
  <si>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</si>
  <si>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</si>
  <si>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</si>
  <si>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</si>
  <si>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</si>
  <si>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</si>
  <si>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</si>
  <si>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</si>
  <si>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</si>
  <si>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</si>
  <si>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</si>
  <si>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</si>
  <si>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</si>
  <si>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</si>
  <si>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</si>
  <si>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</si>
  <si>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</si>
  <si>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</si>
  <si>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</si>
  <si>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</si>
  <si>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</si>
  <si>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</si>
  <si>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</si>
  <si>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</si>
  <si>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</si>
  <si>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</si>
  <si>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</si>
  <si>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</si>
  <si>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</si>
  <si>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</si>
  <si>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</si>
  <si>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</si>
  <si>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</si>
  <si>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</si>
  <si>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</si>
  <si>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</si>
  <si>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</si>
  <si>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</si>
  <si>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</si>
  <si>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</si>
  <si>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</si>
  <si>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</si>
  <si>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</si>
  <si>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</si>
  <si>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</si>
  <si>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</si>
  <si>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</si>
  <si>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</si>
  <si>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</si>
  <si>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</si>
  <si>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</si>
  <si>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</si>
  <si>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</si>
  <si>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</si>
  <si>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</si>
  <si>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</si>
  <si>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</si>
  <si>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</si>
  <si>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</si>
  <si>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</si>
  <si>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</si>
  <si>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</si>
  <si>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</si>
  <si>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</si>
  <si>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</si>
  <si>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</si>
  <si>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</si>
  <si>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</si>
  <si>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</si>
  <si>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</si>
  <si>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</si>
  <si>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</si>
  <si>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</si>
  <si>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</si>
  <si>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</si>
  <si>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</si>
  <si>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</si>
  <si>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</si>
  <si>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</si>
  <si>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</si>
  <si>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</si>
  <si>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</si>
  <si>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</si>
  <si>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</si>
  <si>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</si>
  <si>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</si>
  <si>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</si>
  <si>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</si>
  <si>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</si>
  <si>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</si>
  <si>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</si>
  <si>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</si>
  <si>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</si>
  <si>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</si>
  <si>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</si>
  <si>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</si>
  <si>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</si>
  <si>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</si>
  <si>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</si>
  <si>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</si>
  <si>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</si>
  <si>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</si>
  <si>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</si>
  <si>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</si>
  <si>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</si>
  <si>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</si>
  <si>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</si>
  <si>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</si>
  <si>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</si>
  <si>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</si>
  <si>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</si>
  <si>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</si>
  <si>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</si>
  <si>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</si>
  <si>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</si>
  <si>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</si>
  <si>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</si>
  <si>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</si>
  <si>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</si>
  <si>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</si>
  <si>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</si>
  <si>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</si>
  <si>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</si>
  <si>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</si>
  <si>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</si>
  <si>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</si>
  <si>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</si>
  <si>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</si>
  <si>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</si>
  <si>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</si>
  <si>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</si>
  <si>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</si>
  <si>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</si>
  <si>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</si>
  <si>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</si>
  <si>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</si>
  <si>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</si>
  <si>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</si>
  <si>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</si>
  <si>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</si>
  <si>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</si>
  <si>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</si>
  <si>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</si>
  <si>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</si>
  <si>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</si>
  <si>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</si>
  <si>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</si>
  <si>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</si>
  <si>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</si>
  <si>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</si>
  <si>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</si>
  <si>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</si>
  <si>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</si>
  <si>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</si>
  <si>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</si>
  <si>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</si>
  <si>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</si>
  <si>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</si>
  <si>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</si>
  <si>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</si>
  <si>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</si>
  <si>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</si>
  <si>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</si>
  <si>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</si>
  <si>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</si>
  <si>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</si>
  <si>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</si>
  <si>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</si>
  <si>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</si>
  <si>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</si>
  <si>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</si>
  <si>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</si>
  <si>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</si>
  <si>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</si>
  <si>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</si>
  <si>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</si>
  <si>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</si>
  <si>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</si>
  <si>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</si>
  <si>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</si>
  <si>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</si>
  <si>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</si>
  <si>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</si>
  <si>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</si>
  <si>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</si>
  <si>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</si>
  <si>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</si>
  <si>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</si>
  <si>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</si>
  <si>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</si>
  <si>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</si>
  <si>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</si>
  <si>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</si>
  <si>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</si>
  <si>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</si>
  <si>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</si>
  <si>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</si>
  <si>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</si>
  <si>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</si>
  <si>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</si>
  <si>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</si>
  <si>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</si>
  <si>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</si>
  <si>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</si>
  <si>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</si>
  <si>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</si>
  <si>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</si>
  <si>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</si>
  <si>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</si>
  <si>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</si>
  <si>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</si>
  <si>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</si>
  <si>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</si>
  <si>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</si>
  <si>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</si>
  <si>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</si>
  <si>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</si>
  <si>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</si>
  <si>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</si>
  <si>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</si>
  <si>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</si>
  <si>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</si>
  <si>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</si>
  <si>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</si>
  <si>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</si>
  <si>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</si>
  <si>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</si>
  <si>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</si>
  <si>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</si>
  <si>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</si>
  <si>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</si>
  <si>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</si>
  <si>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</si>
  <si>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</si>
  <si>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</si>
  <si>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</si>
  <si>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</si>
  <si>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</si>
  <si>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</si>
  <si>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</si>
  <si>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</si>
  <si>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</si>
  <si>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</si>
  <si>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</si>
  <si>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</si>
  <si>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</si>
  <si>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</si>
  <si>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</si>
  <si>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</si>
  <si>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</si>
  <si>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</si>
  <si>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</si>
  <si>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</si>
  <si>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</si>
  <si>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</si>
  <si>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</si>
  <si>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</si>
  <si>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</si>
  <si>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</si>
  <si>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</si>
  <si>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</si>
  <si>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</si>
  <si>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</si>
  <si>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</si>
  <si>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</si>
  <si>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</si>
  <si>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</si>
  <si>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</si>
  <si>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</si>
  <si>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</si>
  <si>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</si>
  <si>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</si>
  <si>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</si>
  <si>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</si>
  <si>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</si>
  <si>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</si>
  <si>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</si>
  <si>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</si>
  <si>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</si>
  <si>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</si>
  <si>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</si>
  <si>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</si>
  <si>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</si>
  <si>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</si>
  <si>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</si>
  <si>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</si>
  <si>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</si>
  <si>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</si>
  <si>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</si>
  <si>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</si>
  <si>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</si>
  <si>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</si>
  <si>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</si>
  <si>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</si>
  <si>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</si>
  <si>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</si>
  <si>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</si>
  <si>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</si>
  <si>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</si>
  <si>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</si>
  <si>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</si>
  <si>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</si>
  <si>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</si>
  <si>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</si>
  <si>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</si>
  <si>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</si>
  <si>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</si>
  <si>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</si>
  <si>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</si>
  <si>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</si>
  <si>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</si>
  <si>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</si>
  <si>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</si>
  <si>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</si>
  <si>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</si>
  <si>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</si>
  <si>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</si>
  <si>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</si>
  <si>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</si>
  <si>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</si>
  <si>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</si>
  <si>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</si>
  <si>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</si>
  <si>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</si>
  <si>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</si>
  <si>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</si>
  <si>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</si>
  <si>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</si>
  <si>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</si>
  <si>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</si>
  <si>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</si>
  <si>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</si>
  <si>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</si>
  <si>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</si>
  <si>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</si>
  <si>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</si>
  <si>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</si>
  <si>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</si>
  <si>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</si>
  <si>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</si>
  <si>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</si>
  <si>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</si>
  <si>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</si>
  <si>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</si>
  <si>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</si>
  <si>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</si>
  <si>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</si>
  <si>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</si>
  <si>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</si>
  <si>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</si>
  <si>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</si>
  <si>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</si>
  <si>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</si>
  <si>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</si>
  <si>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</si>
  <si>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</si>
  <si>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</si>
  <si>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</si>
  <si>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</si>
  <si>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</si>
  <si>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</si>
  <si>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</si>
  <si>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</si>
  <si>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</si>
  <si>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</si>
  <si>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</si>
  <si>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</si>
  <si>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</si>
  <si>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</si>
  <si>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</si>
  <si>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</si>
  <si>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</si>
  <si>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</si>
  <si>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</si>
  <si>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</si>
  <si>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</si>
  <si>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</si>
  <si>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</si>
  <si>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</si>
  <si>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</si>
  <si>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</si>
  <si>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</si>
  <si>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</si>
  <si>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</si>
  <si>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</si>
  <si>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</si>
  <si>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</si>
  <si>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</si>
  <si>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</si>
  <si>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</si>
  <si>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</si>
  <si>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</si>
  <si>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</si>
  <si>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</si>
  <si>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</si>
  <si>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</si>
  <si>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</si>
  <si>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</si>
  <si>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</si>
  <si>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</si>
  <si>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</si>
  <si>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</si>
  <si>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</si>
  <si>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</si>
  <si>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</si>
  <si>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</si>
  <si>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</si>
  <si>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</si>
  <si>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</si>
  <si>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</si>
  <si>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</si>
  <si>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</si>
  <si>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</si>
  <si>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</si>
  <si>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</si>
  <si>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</si>
  <si>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</si>
  <si>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</si>
  <si>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</si>
  <si>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</si>
  <si>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</si>
  <si>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</si>
  <si>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</si>
  <si>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</si>
  <si>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</si>
  <si>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</si>
  <si>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</si>
  <si>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</si>
  <si>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</si>
  <si>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</si>
  <si>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</si>
  <si>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</si>
  <si>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</si>
  <si>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</si>
  <si>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</si>
  <si>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</si>
  <si>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</si>
  <si>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</si>
  <si>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</si>
  <si>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</si>
  <si>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</si>
  <si>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</si>
  <si>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</si>
  <si>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</si>
  <si>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</si>
  <si>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</si>
  <si>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</si>
  <si>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</si>
  <si>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</si>
  <si>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</si>
  <si>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</si>
  <si>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</si>
  <si>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</si>
  <si>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</si>
  <si>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</si>
  <si>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</si>
  <si>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</si>
  <si>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</si>
  <si>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</si>
  <si>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</si>
  <si>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</si>
  <si>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</si>
  <si>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</si>
  <si>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</si>
  <si>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</si>
  <si>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</si>
  <si>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</si>
  <si>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</si>
  <si>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</si>
  <si>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</si>
  <si>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</si>
  <si>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</si>
  <si>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</si>
  <si>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</si>
  <si>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</si>
  <si>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</si>
  <si>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</si>
  <si>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</si>
  <si>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</si>
  <si>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</si>
  <si>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</si>
  <si>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</si>
  <si>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</si>
  <si>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</si>
  <si>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</si>
  <si>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</si>
  <si>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</si>
  <si>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</si>
  <si>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</si>
  <si>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</si>
  <si>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</si>
  <si>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</si>
  <si>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</si>
  <si>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</si>
  <si>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</si>
  <si>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</si>
  <si>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</si>
  <si>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</si>
  <si>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</si>
  <si>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</si>
  <si>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</si>
  <si>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</si>
  <si>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</si>
  <si>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</si>
  <si>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</si>
  <si>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</si>
  <si>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</si>
  <si>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</si>
  <si>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</si>
  <si>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</si>
  <si>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</si>
  <si>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</si>
  <si>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</si>
  <si>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</si>
  <si>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</si>
  <si>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</si>
  <si>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</si>
  <si>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</si>
  <si>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</si>
  <si>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</si>
  <si>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</si>
  <si>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</si>
  <si>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</si>
  <si>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</si>
  <si>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</si>
  <si>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</si>
  <si>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</si>
  <si>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</si>
  <si>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</si>
  <si>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</si>
  <si>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</si>
  <si>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</si>
  <si>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</si>
  <si>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</si>
  <si>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</si>
  <si>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</si>
  <si>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</si>
  <si>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</si>
  <si>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</si>
  <si>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</si>
  <si>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</si>
  <si>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</si>
  <si>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</si>
  <si>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</si>
  <si>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</si>
  <si>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</si>
  <si>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</si>
  <si>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</si>
  <si>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</si>
  <si>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</si>
  <si>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</si>
  <si>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</si>
  <si>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</si>
  <si>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</si>
  <si>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</si>
  <si>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</si>
  <si>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</si>
  <si>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</si>
  <si>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</si>
  <si>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</si>
  <si>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</si>
  <si>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</si>
  <si>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</si>
  <si>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</si>
  <si>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</si>
  <si>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</si>
  <si>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</si>
  <si>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</si>
  <si>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</si>
  <si>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</si>
  <si>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</si>
  <si>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</si>
  <si>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</si>
  <si>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</si>
  <si>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</si>
  <si>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</si>
  <si>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</si>
  <si>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</si>
  <si>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</si>
  <si>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</si>
  <si>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</si>
  <si>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</si>
  <si>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</si>
  <si>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</si>
  <si>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</si>
  <si>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</si>
  <si>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</si>
  <si>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</si>
  <si>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</si>
  <si>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</si>
  <si>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</si>
  <si>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</si>
  <si>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</si>
  <si>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</si>
  <si>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</si>
  <si>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</si>
  <si>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</si>
  <si>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</si>
  <si>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</si>
  <si>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</si>
  <si>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</si>
  <si>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</si>
  <si>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</si>
  <si>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</si>
  <si>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</si>
  <si>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</si>
  <si>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</si>
  <si>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</si>
  <si>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</si>
  <si>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</si>
  <si>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</si>
  <si>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</si>
  <si>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</si>
  <si>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</si>
  <si>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</si>
  <si>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</si>
  <si>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</si>
  <si>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</si>
  <si>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</si>
  <si>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</si>
  <si>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</si>
  <si>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</si>
  <si>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</si>
  <si>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</si>
  <si>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</si>
  <si>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</si>
  <si>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</si>
  <si>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</si>
  <si>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</si>
  <si>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</si>
  <si>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</si>
  <si>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</si>
  <si>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</si>
  <si>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</si>
  <si>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</si>
  <si>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</si>
  <si>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</si>
  <si>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</si>
  <si>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</si>
  <si>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</si>
  <si>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</si>
  <si>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</si>
  <si>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</si>
  <si>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</si>
  <si>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</si>
  <si>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</si>
  <si>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</si>
  <si>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</si>
  <si>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</si>
  <si>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</si>
  <si>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</si>
  <si>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</si>
  <si>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</si>
  <si>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</si>
  <si>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</si>
  <si>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</si>
  <si>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</si>
  <si>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</si>
  <si>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</si>
  <si>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</si>
  <si>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</si>
  <si>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</si>
  <si>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</si>
  <si>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</si>
  <si>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</si>
  <si>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</si>
  <si>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</si>
  <si>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</si>
  <si>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</si>
  <si>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</si>
  <si>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</si>
  <si>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</si>
  <si>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</si>
  <si>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</si>
  <si>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</si>
  <si>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</si>
  <si>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</si>
  <si>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</si>
  <si>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</si>
  <si>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</si>
  <si>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</si>
  <si>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</si>
  <si>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</si>
  <si>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</si>
  <si>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</si>
  <si>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</si>
  <si>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</si>
  <si>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</si>
  <si>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</si>
  <si>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</si>
  <si>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</si>
  <si>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</si>
  <si>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</si>
  <si>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</si>
  <si>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</si>
  <si>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</si>
  <si>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</si>
  <si>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</si>
  <si>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</si>
  <si>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</si>
  <si>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</si>
  <si>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</si>
  <si>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</si>
  <si>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</si>
  <si>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</si>
  <si>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</si>
  <si>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</si>
  <si>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</si>
  <si>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</si>
  <si>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</si>
  <si>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</si>
  <si>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</si>
  <si>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</si>
  <si>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</si>
  <si>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</si>
  <si>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</si>
  <si>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</si>
  <si>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</si>
  <si>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</si>
  <si>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</si>
  <si>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</si>
  <si>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</si>
  <si>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</si>
  <si>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</si>
  <si>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</si>
  <si>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</si>
  <si>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</si>
  <si>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</si>
  <si>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</si>
  <si>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</si>
  <si>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</si>
  <si>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</si>
  <si>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</si>
  <si>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</si>
  <si>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</si>
  <si>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</si>
  <si>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</si>
  <si>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</si>
  <si>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</si>
  <si>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</si>
  <si>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</si>
  <si>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</si>
  <si>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</si>
  <si>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</si>
  <si>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</si>
  <si>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</si>
  <si>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</si>
  <si>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</si>
  <si>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</si>
  <si>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</si>
  <si>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</si>
  <si>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</si>
  <si>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</si>
  <si>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</si>
  <si>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</si>
  <si>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</si>
  <si>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</si>
  <si>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</si>
  <si>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</si>
  <si>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</si>
  <si>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</si>
  <si>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</si>
  <si>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</si>
  <si>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</si>
  <si>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</si>
  <si>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</si>
  <si>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</si>
  <si>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</si>
  <si>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</si>
  <si>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</si>
  <si>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</si>
  <si>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</si>
  <si>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</si>
  <si>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</si>
  <si>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</si>
  <si>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</si>
  <si>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</si>
  <si>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</si>
  <si>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</si>
  <si>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</si>
  <si>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</si>
  <si>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</si>
  <si>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</si>
  <si>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</si>
  <si>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</si>
  <si>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</si>
  <si>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</si>
  <si>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</si>
  <si>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</si>
  <si>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</si>
  <si>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</si>
  <si>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</si>
  <si>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</si>
  <si>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</si>
  <si>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</si>
  <si>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</si>
  <si>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</si>
  <si>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</si>
  <si>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</si>
  <si>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</si>
  <si>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</si>
  <si>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</si>
  <si>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</si>
  <si>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</si>
  <si>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</si>
  <si>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</si>
  <si>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</si>
  <si>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</si>
  <si>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</si>
  <si>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</si>
  <si>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</si>
  <si>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</si>
  <si>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</si>
  <si>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</si>
  <si>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</si>
  <si>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</si>
  <si>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</si>
  <si>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</si>
  <si>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</si>
  <si>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</si>
  <si>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</si>
  <si>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</si>
  <si>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</si>
  <si>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</si>
  <si>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</si>
  <si>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</si>
  <si>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</si>
  <si>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</si>
  <si>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</si>
  <si>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</si>
  <si>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</si>
  <si>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</si>
  <si>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</si>
  <si>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</si>
  <si>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</si>
  <si>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</si>
  <si>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</si>
  <si>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</si>
  <si>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</si>
  <si>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</si>
  <si>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</si>
  <si>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</si>
  <si>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</si>
  <si>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</si>
  <si>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</si>
  <si>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</si>
  <si>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</si>
  <si>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</si>
  <si>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</si>
  <si>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</si>
  <si>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</si>
  <si>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</si>
  <si>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</si>
  <si>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</si>
  <si>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</si>
  <si>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</si>
  <si>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</si>
  <si>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</si>
  <si>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</si>
  <si>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</si>
  <si>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</si>
  <si>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</si>
  <si>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</si>
  <si>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</si>
  <si>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</si>
  <si>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</si>
  <si>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</si>
  <si>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</si>
  <si>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</si>
  <si>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</si>
  <si>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</si>
  <si>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</si>
  <si>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</si>
  <si>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</si>
  <si>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</si>
  <si>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</si>
  <si>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</si>
  <si>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</si>
  <si>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</si>
  <si>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</si>
  <si>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</si>
  <si>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</si>
  <si>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</si>
  <si>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</si>
  <si>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</si>
  <si>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</si>
  <si>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</si>
  <si>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</si>
  <si>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</si>
  <si>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</si>
  <si>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</si>
  <si>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</si>
  <si>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</si>
  <si>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</si>
  <si>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</si>
  <si>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</si>
  <si>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</si>
  <si>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</si>
  <si>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</si>
  <si>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</si>
  <si>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</si>
  <si>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</si>
  <si>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</si>
  <si>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</si>
  <si>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</si>
  <si>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</si>
  <si>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</si>
  <si>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</si>
  <si>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</si>
  <si>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</si>
  <si>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</si>
  <si>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</si>
  <si>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</si>
  <si>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</si>
  <si>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</si>
  <si>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</si>
  <si>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</si>
  <si>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</si>
  <si>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</si>
  <si>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</si>
  <si>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</si>
  <si>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</si>
  <si>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</si>
  <si>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</si>
  <si>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</si>
  <si>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</si>
  <si>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</si>
  <si>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</si>
  <si>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</si>
  <si>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</si>
  <si>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</si>
  <si>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</si>
  <si>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</si>
  <si>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</si>
  <si>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</si>
  <si>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</si>
  <si>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</si>
  <si>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</si>
  <si>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</si>
  <si>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</si>
  <si>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</si>
  <si>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</si>
  <si>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</si>
  <si>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</si>
  <si>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</si>
  <si>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</si>
  <si>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</si>
  <si>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</si>
  <si>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</si>
  <si>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</si>
  <si>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</si>
  <si>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</si>
  <si>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</si>
  <si>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</si>
  <si>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</si>
  <si>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</si>
  <si>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</si>
  <si>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</si>
  <si>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</si>
  <si>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</si>
  <si>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</si>
  <si>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</si>
  <si>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</si>
  <si>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</si>
  <si>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</si>
  <si>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</si>
  <si>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</si>
  <si>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</si>
  <si>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</si>
  <si>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</si>
  <si>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</si>
  <si>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</si>
  <si>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</si>
  <si>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</si>
  <si>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</si>
  <si>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</si>
  <si>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</si>
  <si>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</si>
  <si>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</si>
  <si>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</si>
  <si>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</si>
  <si>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</si>
  <si>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</si>
  <si>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</si>
  <si>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</si>
  <si>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</si>
  <si>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</si>
  <si>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</si>
  <si>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</si>
  <si>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</si>
  <si>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</si>
  <si>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</si>
  <si>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</si>
  <si>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</si>
  <si>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</si>
  <si>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</si>
  <si>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</si>
  <si>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</si>
  <si>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</si>
  <si>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</si>
  <si>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</si>
  <si>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</si>
  <si>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</si>
  <si>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</si>
  <si>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</si>
  <si>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</si>
  <si>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</si>
  <si>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</si>
  <si>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</si>
  <si>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</si>
  <si>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</si>
  <si>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</si>
  <si>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</si>
  <si>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</si>
  <si>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</si>
  <si>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</si>
  <si>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</si>
  <si>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</si>
  <si>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</si>
  <si>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</si>
  <si>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</si>
  <si>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</si>
  <si>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</si>
  <si>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</si>
  <si>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</si>
  <si>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</si>
  <si>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</si>
  <si>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</si>
  <si>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</si>
  <si>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</si>
  <si>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</si>
  <si>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</si>
  <si>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</si>
  <si>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</si>
  <si>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</si>
  <si>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</si>
  <si>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</si>
  <si>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</si>
  <si>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</si>
  <si>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</si>
  <si>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</si>
  <si>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</si>
  <si>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</si>
  <si>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</si>
  <si>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</si>
  <si>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</si>
  <si>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</si>
  <si>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</si>
  <si>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</si>
  <si>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</si>
  <si>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</si>
  <si>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</si>
  <si>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</si>
  <si>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</si>
  <si>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</si>
  <si>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</si>
  <si>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</si>
  <si>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</si>
  <si>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</si>
  <si>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</si>
  <si>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</si>
  <si>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</si>
  <si>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</si>
  <si>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</si>
  <si>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</si>
  <si>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</si>
  <si>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</si>
  <si>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</si>
  <si>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</si>
  <si>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</si>
  <si>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</si>
  <si>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</si>
  <si>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</si>
  <si>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</si>
  <si>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</si>
  <si>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</si>
  <si>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</si>
  <si>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</si>
  <si>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</si>
  <si>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</si>
  <si>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</si>
  <si>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</si>
  <si>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</si>
  <si>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</si>
  <si>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</si>
  <si>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</si>
  <si>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</si>
  <si>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</si>
  <si>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</si>
  <si>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</si>
  <si>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</si>
  <si>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</si>
  <si>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</si>
  <si>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</si>
  <si>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</si>
  <si>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</si>
  <si>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</si>
  <si>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</si>
  <si>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</si>
  <si>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</si>
  <si>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</si>
  <si>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</si>
  <si>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</si>
  <si>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</si>
  <si>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</si>
  <si>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</si>
  <si>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</si>
  <si>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</si>
  <si>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</si>
  <si>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</si>
  <si>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</si>
  <si>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</si>
  <si>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</si>
  <si>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</si>
  <si>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</si>
  <si>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</si>
  <si>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</si>
  <si>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</si>
  <si>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</si>
  <si>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</si>
  <si>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</si>
  <si>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</si>
  <si>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</si>
  <si>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</si>
  <si>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</si>
  <si>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</si>
  <si>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</si>
  <si>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</si>
  <si>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</si>
  <si>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</si>
  <si>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</si>
  <si>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</si>
  <si>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</si>
  <si>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</si>
  <si>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</si>
  <si>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</si>
  <si>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</si>
  <si>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</si>
  <si>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</si>
  <si>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</si>
  <si>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</si>
  <si>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</si>
  <si>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</si>
  <si>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</si>
  <si>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</si>
  <si>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</si>
  <si>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</si>
  <si>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</si>
  <si>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</si>
  <si>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</si>
  <si>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</si>
  <si>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</si>
  <si>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</si>
  <si>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</si>
  <si>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</si>
  <si>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</si>
  <si>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</si>
  <si>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</si>
  <si>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</si>
  <si>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</si>
  <si>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</si>
  <si>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</si>
  <si>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</si>
  <si>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</si>
  <si>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</si>
  <si>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</si>
  <si>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</si>
  <si>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</si>
  <si>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</si>
  <si>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</si>
  <si>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</si>
  <si>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</si>
  <si>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</si>
  <si>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</si>
  <si>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</si>
  <si>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</si>
  <si>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</si>
  <si>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</si>
  <si>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</si>
  <si>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</si>
  <si>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</si>
  <si>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</si>
  <si>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</si>
  <si>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</si>
  <si>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</si>
  <si>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</si>
  <si>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</si>
  <si>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</si>
  <si>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</si>
  <si>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</si>
  <si>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</si>
  <si>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</si>
  <si>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</si>
  <si>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</si>
  <si>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</si>
  <si>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</si>
  <si>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</si>
  <si>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</si>
  <si>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</si>
  <si>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</si>
  <si>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</si>
  <si>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</si>
  <si>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</si>
  <si>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</si>
  <si>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</si>
  <si>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</si>
  <si>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</si>
  <si>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</si>
  <si>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</si>
  <si>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</si>
  <si>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</si>
  <si>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</si>
  <si>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</si>
  <si>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</si>
  <si>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</si>
  <si>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</si>
  <si>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</si>
  <si>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</si>
  <si>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</si>
  <si>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</si>
  <si>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</si>
  <si>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</si>
  <si>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</si>
  <si>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</si>
  <si>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</si>
  <si>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</si>
  <si>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</si>
  <si>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</si>
  <si>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</si>
  <si>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</si>
  <si>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</si>
  <si>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</si>
  <si>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</si>
  <si>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</si>
  <si>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</si>
  <si>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</si>
  <si>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</si>
  <si>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</si>
  <si>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</si>
  <si>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</si>
  <si>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</si>
  <si>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</si>
  <si>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</si>
  <si>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</si>
  <si>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</si>
  <si>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</si>
  <si>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</si>
  <si>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</si>
  <si>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</si>
  <si>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</si>
  <si>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</si>
  <si>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</si>
  <si>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</si>
  <si>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</si>
  <si>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</si>
  <si>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</si>
  <si>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</si>
  <si>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</si>
  <si>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</si>
  <si>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</si>
  <si>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</si>
  <si>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</si>
  <si>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</si>
  <si>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</si>
  <si>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</si>
  <si>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</si>
  <si>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</si>
  <si>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</si>
  <si>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</si>
  <si>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</si>
  <si>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</si>
  <si>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</si>
  <si>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</si>
  <si>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</si>
  <si>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</si>
  <si>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</si>
  <si>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</si>
  <si>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</si>
  <si>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</si>
  <si>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</si>
  <si>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</si>
  <si>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</si>
  <si>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</si>
  <si>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</si>
  <si>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</si>
  <si>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</si>
  <si>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</si>
  <si>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</si>
  <si>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</si>
  <si>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</si>
  <si>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</si>
  <si>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</si>
  <si>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</si>
  <si>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</si>
  <si>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</si>
  <si>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</si>
  <si>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</si>
  <si>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</si>
  <si>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</si>
  <si>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</si>
  <si>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</si>
  <si>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</si>
  <si>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</si>
  <si>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</si>
  <si>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</si>
  <si>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</si>
  <si>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</si>
  <si>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</si>
  <si>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</si>
  <si>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</si>
  <si>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</si>
  <si>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</si>
  <si>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</si>
  <si>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</si>
  <si>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</si>
  <si>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</si>
  <si>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</si>
  <si>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</si>
  <si>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</si>
  <si>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</si>
  <si>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</si>
  <si>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</si>
  <si>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</si>
  <si>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</si>
  <si>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</si>
  <si>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</si>
  <si>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</si>
  <si>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</si>
  <si>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</si>
  <si>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</si>
  <si>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</si>
  <si>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</si>
  <si>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</si>
  <si>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</si>
  <si>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</si>
  <si>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</si>
  <si>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</si>
  <si>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</si>
  <si>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</si>
  <si>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</si>
  <si>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</si>
  <si>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</si>
  <si>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</si>
  <si>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</si>
  <si>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</si>
  <si>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</si>
  <si>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</si>
  <si>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</si>
  <si>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</si>
  <si>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</si>
  <si>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</si>
  <si>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pwjkcp24pb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</si>
  <si>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</si>
  <si>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</si>
  <si>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</si>
  <si>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</si>
  <si>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</si>
  <si>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</si>
  <si>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</si>
  <si>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</si>
  <si>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</si>
  <si>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</si>
  <si>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</si>
  <si>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</si>
  <si>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</si>
  <si>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</si>
  <si>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</si>
  <si>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</si>
  <si>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</si>
  <si>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</si>
  <si>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</si>
  <si>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</si>
  <si>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</si>
  <si>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</si>
  <si>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</si>
  <si>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</si>
  <si>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</si>
  <si>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</si>
  <si>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</si>
  <si>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</si>
  <si>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</si>
  <si>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</si>
  <si>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</si>
  <si>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</si>
  <si>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</si>
  <si>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</si>
  <si>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</si>
  <si>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</si>
  <si>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</si>
  <si>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</si>
  <si>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</si>
  <si>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</si>
  <si>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</si>
  <si>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</si>
  <si>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</si>
  <si>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</si>
  <si>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</si>
  <si>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</si>
  <si>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</si>
  <si>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</si>
  <si>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</si>
  <si>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</si>
  <si>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</si>
  <si>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</si>
  <si>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</si>
  <si>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</si>
  <si>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</si>
  <si>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</si>
  <si>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</si>
  <si>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</si>
  <si>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</si>
  <si>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</si>
  <si>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</si>
  <si>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</si>
  <si>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</si>
  <si>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</si>
  <si>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</si>
  <si>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</si>
  <si>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</si>
  <si>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</si>
  <si>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</si>
  <si>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</si>
  <si>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</si>
  <si>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</si>
  <si>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</si>
  <si>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</si>
  <si>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</si>
  <si>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</si>
  <si>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</si>
  <si>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</si>
  <si>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</si>
  <si>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</si>
  <si>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</si>
  <si>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</si>
  <si>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</si>
  <si>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</si>
  <si>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</si>
  <si>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</si>
  <si>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</si>
  <si>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</si>
  <si>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</si>
  <si>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</si>
  <si>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</si>
  <si>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</si>
  <si>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</si>
  <si>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</si>
  <si>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</si>
  <si>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</si>
  <si>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</si>
  <si>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</si>
  <si>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</si>
  <si>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</si>
  <si>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</si>
  <si>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</si>
  <si>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</si>
  <si>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</si>
  <si>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</si>
  <si>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</si>
  <si>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</si>
  <si>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</si>
  <si>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</si>
  <si>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</si>
  <si>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</si>
  <si>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</si>
  <si>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</si>
  <si>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</si>
  <si>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</si>
  <si>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</si>
  <si>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</si>
  <si>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</si>
  <si>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</si>
  <si>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</si>
  <si>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</si>
  <si>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</si>
  <si>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</si>
  <si>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</si>
  <si>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</si>
  <si>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</si>
  <si>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</si>
  <si>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</si>
  <si>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</si>
  <si>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</si>
  <si>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</si>
  <si>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</si>
  <si>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</si>
  <si>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</si>
  <si>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</si>
  <si>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</si>
  <si>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</si>
  <si>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</si>
  <si>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</si>
  <si>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</si>
  <si>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</si>
  <si>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</si>
  <si>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</si>
  <si>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</si>
  <si>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</si>
  <si>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</si>
  <si>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</si>
  <si>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</si>
  <si>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</si>
  <si>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</si>
  <si>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</si>
  <si>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</si>
  <si>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</si>
  <si>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</si>
  <si>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</si>
  <si>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</si>
  <si>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</si>
  <si>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</si>
  <si>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</si>
  <si>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</si>
  <si>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</si>
  <si>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</si>
  <si>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</si>
  <si>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</si>
  <si>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</si>
  <si>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</si>
  <si>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</si>
  <si>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</si>
  <si>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</si>
  <si>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</si>
  <si>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</si>
  <si>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</si>
  <si>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</si>
  <si>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</si>
  <si>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</si>
  <si>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</si>
  <si>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</si>
  <si>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</si>
  <si>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</si>
  <si>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</si>
  <si>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</si>
  <si>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</si>
  <si>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</si>
  <si>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</si>
  <si>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</si>
  <si>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</si>
  <si>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</si>
  <si>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</si>
  <si>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</si>
  <si>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</si>
  <si>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</si>
  <si>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</si>
  <si>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</si>
  <si>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</si>
  <si>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</si>
  <si>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</si>
  <si>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</si>
  <si>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PWKEN12WCP12HALF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</si>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</sst>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 refreshError="1"/>
      <sheetData sheetId="1" refreshError="1"/>
      <sheetData sheetId="2" refreshError="1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251" totalsRowShown="0" headerRowDxfId="52" dataDxfId="51">
  <autoFilter ref="A1:Y2251"/>
  <sortState ref="A2:Y2221">
    <sortCondition ref="E1:E2221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51"/>
  <sheetViews>
    <sheetView tabSelected="1" topLeftCell="F1302" zoomScale="70" zoomScaleNormal="70" workbookViewId="0">
      <selection activeCell="L1340" sqref="L1340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36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1676</v>
      </c>
      <c r="B1" s="1" t="s">
        <v>1677</v>
      </c>
      <c r="C1" s="1" t="s">
        <v>1678</v>
      </c>
      <c r="D1" s="4" t="s">
        <v>1673</v>
      </c>
      <c r="E1" s="1" t="s">
        <v>1674</v>
      </c>
      <c r="F1" s="1" t="s">
        <v>1675</v>
      </c>
      <c r="G1" s="1" t="s">
        <v>1685</v>
      </c>
      <c r="H1" s="1" t="s">
        <v>3447</v>
      </c>
      <c r="I1" s="1" t="s">
        <v>1683</v>
      </c>
      <c r="J1" s="1" t="s">
        <v>1684</v>
      </c>
      <c r="K1" s="1" t="s">
        <v>2940</v>
      </c>
      <c r="L1" s="1" t="s">
        <v>5096</v>
      </c>
      <c r="M1" s="1" t="s">
        <v>5271</v>
      </c>
      <c r="N1" s="1" t="s">
        <v>5273</v>
      </c>
      <c r="O1" s="1" t="s">
        <v>5274</v>
      </c>
      <c r="P1" s="98" t="s">
        <v>5272</v>
      </c>
      <c r="Q1" s="98" t="s">
        <v>5275</v>
      </c>
      <c r="R1" s="98" t="s">
        <v>5268</v>
      </c>
      <c r="S1" s="98" t="s">
        <v>5270</v>
      </c>
      <c r="T1" s="98" t="s">
        <v>5269</v>
      </c>
      <c r="U1" s="98" t="s">
        <v>5276</v>
      </c>
      <c r="V1" s="98" t="s">
        <v>5279</v>
      </c>
      <c r="W1" s="98" t="s">
        <v>5280</v>
      </c>
      <c r="X1" s="98" t="s">
        <v>5277</v>
      </c>
      <c r="Y1" s="98" t="s">
        <v>5278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2044</v>
      </c>
      <c r="E2" s="4" t="s">
        <v>3105</v>
      </c>
      <c r="F2" s="56"/>
      <c r="H2" s="32" t="e">
        <f>IF(db[[#This Row],[NB NOTA_C]]="","",COUNTIF([2]!B_MSK[concat],db[[#This Row],[NB NOTA_C]]))</f>
        <v>#REF!</v>
      </c>
      <c r="I2" s="7" t="s">
        <v>2276</v>
      </c>
      <c r="J2" s="3" t="s">
        <v>1725</v>
      </c>
      <c r="K2" s="1" t="s">
        <v>2971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3716</v>
      </c>
      <c r="E3" s="4" t="s">
        <v>3720</v>
      </c>
      <c r="F3" s="56"/>
      <c r="H3" s="32" t="e">
        <f>IF(db[[#This Row],[NB NOTA_C]]="","",COUNTIF([2]!B_MSK[concat],db[[#This Row],[NB NOTA_C]]))</f>
        <v>#REF!</v>
      </c>
      <c r="I3" s="7" t="s">
        <v>1700</v>
      </c>
      <c r="J3" s="3" t="s">
        <v>2330</v>
      </c>
      <c r="K3" s="1" t="s">
        <v>2947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3717</v>
      </c>
      <c r="E4" s="4" t="s">
        <v>3721</v>
      </c>
      <c r="F4" s="56"/>
      <c r="H4" s="32" t="e">
        <f>IF(db[[#This Row],[NB NOTA_C]]="","",COUNTIF([2]!B_MSK[concat],db[[#This Row],[NB NOTA_C]]))</f>
        <v>#REF!</v>
      </c>
      <c r="I4" s="7" t="s">
        <v>1700</v>
      </c>
      <c r="J4" s="3" t="s">
        <v>2330</v>
      </c>
      <c r="K4" s="1" t="s">
        <v>2947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3718</v>
      </c>
      <c r="E5" s="4" t="s">
        <v>3722</v>
      </c>
      <c r="F5" s="56"/>
      <c r="H5" s="32" t="e">
        <f>IF(db[[#This Row],[NB NOTA_C]]="","",COUNTIF([2]!B_MSK[concat],db[[#This Row],[NB NOTA_C]]))</f>
        <v>#REF!</v>
      </c>
      <c r="I5" s="7" t="s">
        <v>1700</v>
      </c>
      <c r="J5" s="3" t="s">
        <v>2330</v>
      </c>
      <c r="K5" s="1" t="s">
        <v>2947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3719</v>
      </c>
      <c r="E6" s="4" t="s">
        <v>3723</v>
      </c>
      <c r="F6" s="56"/>
      <c r="H6" s="32" t="e">
        <f>IF(db[[#This Row],[NB NOTA_C]]="","",COUNTIF([2]!B_MSK[concat],db[[#This Row],[NB NOTA_C]]))</f>
        <v>#REF!</v>
      </c>
      <c r="I6" s="7" t="s">
        <v>1700</v>
      </c>
      <c r="J6" s="3" t="s">
        <v>2330</v>
      </c>
      <c r="K6" s="1" t="s">
        <v>2947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3358</v>
      </c>
      <c r="E7" s="4" t="s">
        <v>3355</v>
      </c>
      <c r="F7" s="56"/>
      <c r="H7" s="32" t="e">
        <f>IF(db[[#This Row],[NB NOTA_C]]="","",COUNTIF([2]!B_MSK[concat],db[[#This Row],[NB NOTA_C]]))</f>
        <v>#REF!</v>
      </c>
      <c r="I7" s="7" t="s">
        <v>1700</v>
      </c>
      <c r="J7" s="3" t="s">
        <v>1734</v>
      </c>
      <c r="K7" s="1" t="s">
        <v>2947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3360</v>
      </c>
      <c r="E8" s="4" t="s">
        <v>3709</v>
      </c>
      <c r="F8" s="56"/>
      <c r="H8" s="32" t="e">
        <f>IF(db[[#This Row],[NB NOTA_C]]="","",COUNTIF([2]!B_MSK[concat],db[[#This Row],[NB NOTA_C]]))</f>
        <v>#REF!</v>
      </c>
      <c r="I8" s="7" t="s">
        <v>1700</v>
      </c>
      <c r="J8" s="3" t="s">
        <v>1734</v>
      </c>
      <c r="K8" s="1" t="s">
        <v>2947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3359</v>
      </c>
      <c r="E9" s="4" t="s">
        <v>3356</v>
      </c>
      <c r="F9" s="56"/>
      <c r="H9" s="32" t="e">
        <f>IF(db[[#This Row],[NB NOTA_C]]="","",COUNTIF([2]!B_MSK[concat],db[[#This Row],[NB NOTA_C]]))</f>
        <v>#REF!</v>
      </c>
      <c r="I9" s="7" t="s">
        <v>1700</v>
      </c>
      <c r="J9" s="3" t="s">
        <v>1734</v>
      </c>
      <c r="K9" s="1" t="s">
        <v>2947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3357</v>
      </c>
      <c r="E10" s="4" t="s">
        <v>3354</v>
      </c>
      <c r="F10" s="56"/>
      <c r="H10" s="32" t="e">
        <f>IF(db[[#This Row],[NB NOTA_C]]="","",COUNTIF([2]!B_MSK[concat],db[[#This Row],[NB NOTA_C]]))</f>
        <v>#REF!</v>
      </c>
      <c r="I10" s="7" t="s">
        <v>1700</v>
      </c>
      <c r="J10" s="3" t="s">
        <v>1734</v>
      </c>
      <c r="K10" s="1" t="s">
        <v>2947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4100</v>
      </c>
      <c r="E11" s="21" t="s">
        <v>4098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1700</v>
      </c>
      <c r="J11" s="16" t="s">
        <v>2330</v>
      </c>
      <c r="K11" s="17" t="s">
        <v>2968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1682</v>
      </c>
      <c r="H12" s="32" t="e">
        <f>IF(db[[#This Row],[NB NOTA_C]]="","",COUNTIF([2]!B_MSK[concat],db[[#This Row],[NB NOTA_C]]))</f>
        <v>#REF!</v>
      </c>
      <c r="I12" s="6" t="s">
        <v>1686</v>
      </c>
      <c r="J12" s="1" t="s">
        <v>1722</v>
      </c>
      <c r="K12" s="1" t="s">
        <v>2951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1682</v>
      </c>
      <c r="H13" s="32" t="e">
        <f>IF(db[[#This Row],[NB NOTA_C]]="","",COUNTIF([2]!B_MSK[concat],db[[#This Row],[NB NOTA_C]]))</f>
        <v>#REF!</v>
      </c>
      <c r="I13" s="6" t="s">
        <v>1697</v>
      </c>
      <c r="J13" s="1" t="s">
        <v>1799</v>
      </c>
      <c r="K13" s="1" t="s">
        <v>2968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3647</v>
      </c>
      <c r="E14" s="4" t="s">
        <v>1541</v>
      </c>
      <c r="F14" s="56"/>
      <c r="G14" s="1" t="s">
        <v>1682</v>
      </c>
      <c r="H14" s="32" t="e">
        <f>IF(db[[#This Row],[NB NOTA_C]]="","",COUNTIF([2]!B_MSK[concat],db[[#This Row],[NB NOTA_C]]))</f>
        <v>#REF!</v>
      </c>
      <c r="I14" s="6" t="s">
        <v>1697</v>
      </c>
      <c r="J14" s="1" t="s">
        <v>1799</v>
      </c>
      <c r="K14" s="1" t="s">
        <v>2968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3573</v>
      </c>
      <c r="E15" s="4" t="s">
        <v>3572</v>
      </c>
      <c r="F15" s="2"/>
      <c r="H15" s="32" t="e">
        <f>IF(db[[#This Row],[NB NOTA_C]]="","",COUNTIF([2]!B_MSK[concat],db[[#This Row],[NB NOTA_C]]))</f>
        <v>#REF!</v>
      </c>
      <c r="I15" s="7" t="s">
        <v>1697</v>
      </c>
      <c r="J15" s="3" t="s">
        <v>1799</v>
      </c>
      <c r="K15" s="1" t="s">
        <v>2968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1682</v>
      </c>
      <c r="H16" s="32" t="e">
        <f>IF(db[[#This Row],[NB NOTA_C]]="","",COUNTIF([2]!B_MSK[concat],db[[#This Row],[NB NOTA_C]]))</f>
        <v>#REF!</v>
      </c>
      <c r="I16" s="6" t="s">
        <v>1697</v>
      </c>
      <c r="J16" s="1" t="s">
        <v>1799</v>
      </c>
      <c r="K16" s="1" t="s">
        <v>2968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1682</v>
      </c>
      <c r="H17" s="32" t="e">
        <f>IF(db[[#This Row],[NB NOTA_C]]="","",COUNTIF([2]!B_MSK[concat],db[[#This Row],[NB NOTA_C]]))</f>
        <v>#REF!</v>
      </c>
      <c r="I17" s="6" t="s">
        <v>1697</v>
      </c>
      <c r="J17" s="1" t="s">
        <v>1799</v>
      </c>
      <c r="K17" s="1" t="s">
        <v>2968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3646</v>
      </c>
      <c r="E18" s="4" t="s">
        <v>3574</v>
      </c>
      <c r="F18" s="2"/>
      <c r="G18" s="1" t="s">
        <v>1682</v>
      </c>
      <c r="H18" s="32" t="e">
        <f>IF(db[[#This Row],[NB NOTA_C]]="","",COUNTIF([2]!B_MSK[concat],db[[#This Row],[NB NOTA_C]]))</f>
        <v>#REF!</v>
      </c>
      <c r="I18" s="6" t="s">
        <v>1697</v>
      </c>
      <c r="J18" s="1" t="s">
        <v>1799</v>
      </c>
      <c r="K18" s="1" t="s">
        <v>2968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1896</v>
      </c>
      <c r="E19" s="4" t="s">
        <v>3132</v>
      </c>
      <c r="F19" s="56"/>
      <c r="H19" s="32" t="e">
        <f>IF(db[[#This Row],[NB NOTA_C]]="","",COUNTIF([2]!B_MSK[concat],db[[#This Row],[NB NOTA_C]]))</f>
        <v>#REF!</v>
      </c>
      <c r="I19" s="7" t="s">
        <v>1689</v>
      </c>
      <c r="J19" s="3" t="s">
        <v>1733</v>
      </c>
      <c r="K19" s="1" t="s">
        <v>2951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1895</v>
      </c>
      <c r="E20" s="4" t="s">
        <v>3301</v>
      </c>
      <c r="F20" s="2"/>
      <c r="H20" s="32" t="e">
        <f>IF(db[[#This Row],[NB NOTA_C]]="","",COUNTIF([2]!B_MSK[concat],db[[#This Row],[NB NOTA_C]]))</f>
        <v>#REF!</v>
      </c>
      <c r="I20" s="7" t="s">
        <v>1719</v>
      </c>
      <c r="J20" s="3" t="s">
        <v>1765</v>
      </c>
      <c r="K20" s="1" t="s">
        <v>2946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1682</v>
      </c>
      <c r="H21" s="32" t="e">
        <f>IF(db[[#This Row],[NB NOTA_C]]="","",COUNTIF([2]!B_MSK[concat],db[[#This Row],[NB NOTA_C]]))</f>
        <v>#REF!</v>
      </c>
      <c r="I21" s="6" t="s">
        <v>1688</v>
      </c>
      <c r="J21" s="1" t="s">
        <v>1723</v>
      </c>
      <c r="K21" s="1" t="s">
        <v>2946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1682</v>
      </c>
      <c r="H22" s="32" t="e">
        <f>IF(db[[#This Row],[NB NOTA_C]]="","",COUNTIF([2]!B_MSK[concat],db[[#This Row],[NB NOTA_C]]))</f>
        <v>#REF!</v>
      </c>
      <c r="I22" s="6" t="s">
        <v>1688</v>
      </c>
      <c r="J22" s="1" t="s">
        <v>1724</v>
      </c>
      <c r="K22" s="1" t="s">
        <v>2946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4361</v>
      </c>
      <c r="E23" s="21" t="s">
        <v>4360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1688</v>
      </c>
      <c r="J23" s="16" t="s">
        <v>1723</v>
      </c>
      <c r="K23" s="17" t="s">
        <v>2951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1897</v>
      </c>
      <c r="E24" s="4" t="s">
        <v>3102</v>
      </c>
      <c r="F24" s="56"/>
      <c r="H24" s="32" t="e">
        <f>IF(db[[#This Row],[NB NOTA_C]]="","",COUNTIF([2]!B_MSK[concat],db[[#This Row],[NB NOTA_C]]))</f>
        <v>#REF!</v>
      </c>
      <c r="I24" s="7" t="s">
        <v>1689</v>
      </c>
      <c r="J24" s="3" t="s">
        <v>1725</v>
      </c>
      <c r="K24" s="1" t="s">
        <v>2951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1682</v>
      </c>
      <c r="H25" s="32" t="e">
        <f>IF(db[[#This Row],[NB NOTA_C]]="","",COUNTIF([2]!B_MSK[concat],db[[#This Row],[NB NOTA_C]]))</f>
        <v>#REF!</v>
      </c>
      <c r="I25" s="6" t="s">
        <v>1689</v>
      </c>
      <c r="J25" s="1" t="s">
        <v>1725</v>
      </c>
      <c r="K25" s="1" t="s">
        <v>2951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1682</v>
      </c>
      <c r="H26" s="32" t="e">
        <f>IF(db[[#This Row],[NB NOTA_C]]="","",COUNTIF([2]!B_MSK[concat],db[[#This Row],[NB NOTA_C]]))</f>
        <v>#REF!</v>
      </c>
      <c r="I26" s="6" t="s">
        <v>1689</v>
      </c>
      <c r="J26" s="1" t="s">
        <v>1725</v>
      </c>
      <c r="K26" s="1" t="s">
        <v>2951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1682</v>
      </c>
      <c r="H27" s="32" t="e">
        <f>IF(db[[#This Row],[NB NOTA_C]]="","",COUNTIF([2]!B_MSK[concat],db[[#This Row],[NB NOTA_C]]))</f>
        <v>#REF!</v>
      </c>
      <c r="I27" s="6" t="s">
        <v>1689</v>
      </c>
      <c r="J27" s="1" t="s">
        <v>1725</v>
      </c>
      <c r="K27" s="1" t="s">
        <v>2951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1682</v>
      </c>
      <c r="H28" s="32" t="e">
        <f>IF(db[[#This Row],[NB NOTA_C]]="","",COUNTIF([2]!B_MSK[concat],db[[#This Row],[NB NOTA_C]]))</f>
        <v>#REF!</v>
      </c>
      <c r="I28" s="6" t="s">
        <v>1689</v>
      </c>
      <c r="J28" s="1" t="s">
        <v>1725</v>
      </c>
      <c r="K28" s="1" t="s">
        <v>2951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1682</v>
      </c>
      <c r="H29" s="32" t="e">
        <f>IF(db[[#This Row],[NB NOTA_C]]="","",COUNTIF([2]!B_MSK[concat],db[[#This Row],[NB NOTA_C]]))</f>
        <v>#REF!</v>
      </c>
      <c r="I29" s="6" t="s">
        <v>1689</v>
      </c>
      <c r="J29" s="1" t="s">
        <v>1725</v>
      </c>
      <c r="K29" s="1" t="s">
        <v>2951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2852</v>
      </c>
      <c r="E30" s="4" t="s">
        <v>2786</v>
      </c>
      <c r="F30" s="56"/>
      <c r="H30" s="32" t="e">
        <f>IF(db[[#This Row],[NB NOTA_C]]="","",COUNTIF([2]!B_MSK[concat],db[[#This Row],[NB NOTA_C]]))</f>
        <v>#REF!</v>
      </c>
      <c r="I30" s="7" t="s">
        <v>1699</v>
      </c>
      <c r="J30" s="3" t="s">
        <v>1728</v>
      </c>
      <c r="K30" s="1" t="s">
        <v>2951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1682</v>
      </c>
      <c r="H31" s="32" t="e">
        <f>IF(db[[#This Row],[NB NOTA_C]]="","",COUNTIF([2]!B_MSK[concat],db[[#This Row],[NB NOTA_C]]))</f>
        <v>#REF!</v>
      </c>
      <c r="I31" s="6" t="s">
        <v>1689</v>
      </c>
      <c r="J31" s="1" t="s">
        <v>1726</v>
      </c>
      <c r="K31" s="1" t="s">
        <v>2951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4740</v>
      </c>
      <c r="E32" s="4" t="s">
        <v>4739</v>
      </c>
      <c r="F32" s="2"/>
      <c r="H32" s="32" t="e">
        <f>IF(db[[#This Row],[NB NOTA_C]]="","",COUNTIF([2]!B_MSK[concat],db[[#This Row],[NB NOTA_C]]))</f>
        <v>#REF!</v>
      </c>
      <c r="I32" s="6" t="s">
        <v>1689</v>
      </c>
      <c r="J32" s="1" t="s">
        <v>1728</v>
      </c>
      <c r="K32" s="1" t="s">
        <v>2951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2728</v>
      </c>
      <c r="E33" s="4" t="s">
        <v>2727</v>
      </c>
      <c r="F33" s="2"/>
      <c r="H33" s="32" t="e">
        <f>IF(db[[#This Row],[NB NOTA_C]]="","",COUNTIF([2]!B_MSK[concat],db[[#This Row],[NB NOTA_C]]))</f>
        <v>#REF!</v>
      </c>
      <c r="I33" s="7" t="s">
        <v>1689</v>
      </c>
      <c r="J33" s="3" t="s">
        <v>1728</v>
      </c>
      <c r="K33" s="1" t="s">
        <v>2951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4865</v>
      </c>
      <c r="E34" s="4" t="s">
        <v>4864</v>
      </c>
      <c r="F34" s="56"/>
      <c r="H34" s="34" t="e">
        <f>IF(db[[#This Row],[NB NOTA_C]]="","",COUNTIF([2]!B_MSK[concat],db[[#This Row],[NB NOTA_C]]))</f>
        <v>#REF!</v>
      </c>
      <c r="I34" s="7" t="s">
        <v>1689</v>
      </c>
      <c r="J34" s="3" t="s">
        <v>1757</v>
      </c>
      <c r="K34" s="1" t="s">
        <v>2951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2045</v>
      </c>
      <c r="E35" s="4" t="s">
        <v>3109</v>
      </c>
      <c r="F35" s="56"/>
      <c r="H35" s="32" t="e">
        <f>IF(db[[#This Row],[NB NOTA_C]]="","",COUNTIF([2]!B_MSK[concat],db[[#This Row],[NB NOTA_C]]))</f>
        <v>#REF!</v>
      </c>
      <c r="I35" s="7" t="s">
        <v>2276</v>
      </c>
      <c r="J35" s="3" t="s">
        <v>1725</v>
      </c>
      <c r="K35" s="1" t="s">
        <v>2971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3473</v>
      </c>
      <c r="E36" s="4" t="s">
        <v>3472</v>
      </c>
      <c r="F36" s="56"/>
      <c r="H36" s="34" t="e">
        <f>IF(db[[#This Row],[NB NOTA_C]]="","",COUNTIF([2]!B_MSK[concat],db[[#This Row],[NB NOTA_C]]))</f>
        <v>#REF!</v>
      </c>
      <c r="I36" s="7" t="s">
        <v>1690</v>
      </c>
      <c r="J36" s="3" t="s">
        <v>1812</v>
      </c>
      <c r="K36" s="1" t="s">
        <v>2945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1682</v>
      </c>
      <c r="H37" s="32" t="e">
        <f>IF(db[[#This Row],[NB NOTA_C]]="","",COUNTIF([2]!B_MSK[concat],db[[#This Row],[NB NOTA_C]]))</f>
        <v>#REF!</v>
      </c>
      <c r="I37" s="6" t="s">
        <v>1690</v>
      </c>
      <c r="J37" s="1" t="s">
        <v>1727</v>
      </c>
      <c r="K37" s="1" t="s">
        <v>2945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4513</v>
      </c>
      <c r="F38" s="56"/>
      <c r="G38" s="1" t="s">
        <v>1682</v>
      </c>
      <c r="H38" s="32" t="e">
        <f>IF(db[[#This Row],[NB NOTA_C]]="","",COUNTIF([2]!B_MSK[concat],db[[#This Row],[NB NOTA_C]]))</f>
        <v>#REF!</v>
      </c>
      <c r="I38" s="6" t="s">
        <v>1690</v>
      </c>
      <c r="J38" s="1" t="s">
        <v>1728</v>
      </c>
      <c r="K38" s="1" t="s">
        <v>2945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1682</v>
      </c>
      <c r="H39" s="32" t="e">
        <f>IF(db[[#This Row],[NB NOTA_C]]="","",COUNTIF([2]!B_MSK[concat],db[[#This Row],[NB NOTA_C]]))</f>
        <v>#REF!</v>
      </c>
      <c r="I39" s="6" t="s">
        <v>1690</v>
      </c>
      <c r="J39" s="1" t="s">
        <v>1728</v>
      </c>
      <c r="K39" s="1" t="s">
        <v>2945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4514</v>
      </c>
      <c r="E40" s="4" t="s">
        <v>1342</v>
      </c>
      <c r="F40" s="56"/>
      <c r="G40" s="1" t="s">
        <v>1682</v>
      </c>
      <c r="H40" s="32" t="e">
        <f>IF(db[[#This Row],[NB NOTA_C]]="","",COUNTIF([2]!B_MSK[concat],db[[#This Row],[NB NOTA_C]]))</f>
        <v>#REF!</v>
      </c>
      <c r="I40" s="6" t="s">
        <v>1690</v>
      </c>
      <c r="J40" s="1" t="s">
        <v>1728</v>
      </c>
      <c r="K40" s="1" t="s">
        <v>2945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3677</v>
      </c>
      <c r="E41" s="4" t="s">
        <v>3674</v>
      </c>
      <c r="F41" s="56"/>
      <c r="H41" s="34" t="e">
        <f>IF(db[[#This Row],[NB NOTA_C]]="","",COUNTIF([2]!B_MSK[concat],db[[#This Row],[NB NOTA_C]]))</f>
        <v>#REF!</v>
      </c>
      <c r="I41" s="7" t="s">
        <v>1689</v>
      </c>
      <c r="J41" s="3" t="s">
        <v>1726</v>
      </c>
      <c r="K41" s="1" t="s">
        <v>2945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1682</v>
      </c>
      <c r="H42" s="32" t="e">
        <f>IF(db[[#This Row],[NB NOTA_C]]="","",COUNTIF([2]!B_MSK[concat],db[[#This Row],[NB NOTA_C]]))</f>
        <v>#REF!</v>
      </c>
      <c r="I42" s="6" t="s">
        <v>1689</v>
      </c>
      <c r="J42" s="1" t="s">
        <v>1728</v>
      </c>
      <c r="K42" s="1" t="s">
        <v>2945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3678</v>
      </c>
      <c r="E43" s="4" t="s">
        <v>3675</v>
      </c>
      <c r="F43" s="56"/>
      <c r="H43" s="34" t="e">
        <f>IF(db[[#This Row],[NB NOTA_C]]="","",COUNTIF([2]!B_MSK[concat],db[[#This Row],[NB NOTA_C]]))</f>
        <v>#REF!</v>
      </c>
      <c r="I43" s="7" t="s">
        <v>1689</v>
      </c>
      <c r="J43" s="3" t="s">
        <v>1728</v>
      </c>
      <c r="K43" s="1" t="s">
        <v>2945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1682</v>
      </c>
      <c r="H44" s="32" t="e">
        <f>IF(db[[#This Row],[NB NOTA_C]]="","",COUNTIF([2]!B_MSK[concat],db[[#This Row],[NB NOTA_C]]))</f>
        <v>#REF!</v>
      </c>
      <c r="I44" s="6" t="s">
        <v>1691</v>
      </c>
      <c r="J44" s="1" t="s">
        <v>1729</v>
      </c>
      <c r="K44" s="1" t="s">
        <v>2941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2120</v>
      </c>
      <c r="E45" s="4" t="s">
        <v>3110</v>
      </c>
      <c r="F45" s="56"/>
      <c r="H45" s="32" t="e">
        <f>IF(db[[#This Row],[NB NOTA_C]]="","",COUNTIF([2]!B_MSK[concat],db[[#This Row],[NB NOTA_C]]))</f>
        <v>#REF!</v>
      </c>
      <c r="I45" s="7" t="s">
        <v>2276</v>
      </c>
      <c r="J45" s="3" t="s">
        <v>2300</v>
      </c>
      <c r="K45" s="1" t="s">
        <v>2981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4101</v>
      </c>
      <c r="E46" s="21" t="s">
        <v>4099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1700</v>
      </c>
      <c r="J46" s="16" t="s">
        <v>1734</v>
      </c>
      <c r="K46" s="17" t="s">
        <v>2968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1609</v>
      </c>
      <c r="F47" s="56"/>
      <c r="G47" s="1" t="s">
        <v>1682</v>
      </c>
      <c r="H47" s="32" t="e">
        <f>IF(db[[#This Row],[NB NOTA_C]]="","",COUNTIF([2]!B_MSK[concat],db[[#This Row],[NB NOTA_C]]))</f>
        <v>#REF!</v>
      </c>
      <c r="I47" s="6" t="s">
        <v>1721</v>
      </c>
      <c r="J47" s="1" t="s">
        <v>1779</v>
      </c>
      <c r="K47" s="1" t="s">
        <v>2981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2135</v>
      </c>
      <c r="E48" s="4" t="s">
        <v>2735</v>
      </c>
      <c r="F48" s="56"/>
      <c r="H48" s="32" t="e">
        <f>IF(db[[#This Row],[NB NOTA_C]]="","",COUNTIF([2]!B_MSK[concat],db[[#This Row],[NB NOTA_C]]))</f>
        <v>#REF!</v>
      </c>
      <c r="I48" s="7" t="s">
        <v>1721</v>
      </c>
      <c r="J48" s="3" t="s">
        <v>1789</v>
      </c>
      <c r="K48" s="1" t="s">
        <v>2981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1610</v>
      </c>
      <c r="F49" s="56"/>
      <c r="G49" s="1" t="s">
        <v>1682</v>
      </c>
      <c r="H49" s="32" t="e">
        <f>IF(db[[#This Row],[NB NOTA_C]]="","",COUNTIF([2]!B_MSK[concat],db[[#This Row],[NB NOTA_C]]))</f>
        <v>#REF!</v>
      </c>
      <c r="I49" s="6" t="s">
        <v>1721</v>
      </c>
      <c r="J49" s="1" t="s">
        <v>1789</v>
      </c>
      <c r="K49" s="1" t="s">
        <v>2981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2136</v>
      </c>
      <c r="E50" s="4" t="s">
        <v>2692</v>
      </c>
      <c r="F50" s="56"/>
      <c r="H50" s="32" t="e">
        <f>IF(db[[#This Row],[NB NOTA_C]]="","",COUNTIF([2]!B_MSK[concat],db[[#This Row],[NB NOTA_C]]))</f>
        <v>#REF!</v>
      </c>
      <c r="I50" s="7" t="s">
        <v>1721</v>
      </c>
      <c r="J50" s="3" t="s">
        <v>1789</v>
      </c>
      <c r="K50" s="1" t="s">
        <v>2981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3002</v>
      </c>
      <c r="E51" s="4" t="s">
        <v>3001</v>
      </c>
      <c r="F51" s="56"/>
      <c r="H51" s="32" t="e">
        <f>IF(db[[#This Row],[NB NOTA_C]]="","",COUNTIF([2]!B_MSK[concat],db[[#This Row],[NB NOTA_C]]))</f>
        <v>#REF!</v>
      </c>
      <c r="I51" s="7" t="s">
        <v>1721</v>
      </c>
      <c r="J51" s="3" t="s">
        <v>1789</v>
      </c>
      <c r="K51" s="1" t="s">
        <v>2981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2137</v>
      </c>
      <c r="E52" s="4" t="s">
        <v>2736</v>
      </c>
      <c r="F52" s="56"/>
      <c r="H52" s="32" t="e">
        <f>IF(db[[#This Row],[NB NOTA_C]]="","",COUNTIF([2]!B_MSK[concat],db[[#This Row],[NB NOTA_C]]))</f>
        <v>#REF!</v>
      </c>
      <c r="I52" s="7" t="s">
        <v>1721</v>
      </c>
      <c r="J52" s="3" t="s">
        <v>1789</v>
      </c>
      <c r="K52" s="1" t="s">
        <v>2981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4785</v>
      </c>
      <c r="E53" s="4" t="s">
        <v>4784</v>
      </c>
      <c r="F53" s="56"/>
      <c r="H53" s="32" t="e">
        <f>IF(db[[#This Row],[NB NOTA_C]]="","",COUNTIF([2]!B_MSK[concat],db[[#This Row],[NB NOTA_C]]))</f>
        <v>#REF!</v>
      </c>
      <c r="I53" s="7" t="s">
        <v>1721</v>
      </c>
      <c r="J53" s="3" t="s">
        <v>4786</v>
      </c>
      <c r="K53" s="1" t="s">
        <v>2981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2138</v>
      </c>
      <c r="E54" s="4" t="s">
        <v>3136</v>
      </c>
      <c r="F54" s="56"/>
      <c r="H54" s="32" t="e">
        <f>IF(db[[#This Row],[NB NOTA_C]]="","",COUNTIF([2]!B_MSK[concat],db[[#This Row],[NB NOTA_C]]))</f>
        <v>#REF!</v>
      </c>
      <c r="I54" s="7" t="s">
        <v>1721</v>
      </c>
      <c r="J54" s="3" t="s">
        <v>1789</v>
      </c>
      <c r="K54" s="1" t="s">
        <v>2981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2139</v>
      </c>
      <c r="E55" s="4" t="s">
        <v>2737</v>
      </c>
      <c r="F55" s="56"/>
      <c r="H55" s="32" t="e">
        <f>IF(db[[#This Row],[NB NOTA_C]]="","",COUNTIF([2]!B_MSK[concat],db[[#This Row],[NB NOTA_C]]))</f>
        <v>#REF!</v>
      </c>
      <c r="I55" s="7" t="s">
        <v>1721</v>
      </c>
      <c r="J55" s="3" t="s">
        <v>1789</v>
      </c>
      <c r="K55" s="1" t="s">
        <v>2981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2140</v>
      </c>
      <c r="E56" s="4" t="s">
        <v>2738</v>
      </c>
      <c r="F56" s="56"/>
      <c r="H56" s="32" t="e">
        <f>IF(db[[#This Row],[NB NOTA_C]]="","",COUNTIF([2]!B_MSK[concat],db[[#This Row],[NB NOTA_C]]))</f>
        <v>#REF!</v>
      </c>
      <c r="I56" s="7" t="s">
        <v>1721</v>
      </c>
      <c r="J56" s="3" t="s">
        <v>1789</v>
      </c>
      <c r="K56" s="1" t="s">
        <v>2981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2141</v>
      </c>
      <c r="E57" s="4" t="s">
        <v>3003</v>
      </c>
      <c r="F57" s="56"/>
      <c r="H57" s="32" t="e">
        <f>IF(db[[#This Row],[NB NOTA_C]]="","",COUNTIF([2]!B_MSK[concat],db[[#This Row],[NB NOTA_C]]))</f>
        <v>#REF!</v>
      </c>
      <c r="I57" s="7" t="s">
        <v>1721</v>
      </c>
      <c r="J57" s="3" t="s">
        <v>1789</v>
      </c>
      <c r="K57" s="1" t="s">
        <v>2981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2142</v>
      </c>
      <c r="E58" s="4" t="s">
        <v>2693</v>
      </c>
      <c r="F58" s="56"/>
      <c r="H58" s="32" t="e">
        <f>IF(db[[#This Row],[NB NOTA_C]]="","",COUNTIF([2]!B_MSK[concat],db[[#This Row],[NB NOTA_C]]))</f>
        <v>#REF!</v>
      </c>
      <c r="I58" s="7" t="s">
        <v>1721</v>
      </c>
      <c r="J58" s="3" t="s">
        <v>1789</v>
      </c>
      <c r="K58" s="1" t="s">
        <v>2981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2337</v>
      </c>
      <c r="E59" s="4" t="s">
        <v>2739</v>
      </c>
      <c r="F59" s="56"/>
      <c r="H59" s="32" t="e">
        <f>IF(db[[#This Row],[NB NOTA_C]]="","",COUNTIF([2]!B_MSK[concat],db[[#This Row],[NB NOTA_C]]))</f>
        <v>#REF!</v>
      </c>
      <c r="I59" s="7" t="s">
        <v>1721</v>
      </c>
      <c r="J59" s="3" t="s">
        <v>1789</v>
      </c>
      <c r="K59" s="1" t="s">
        <v>2981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3693</v>
      </c>
      <c r="E60" s="4" t="s">
        <v>3690</v>
      </c>
      <c r="F60" s="56" t="s">
        <v>3698</v>
      </c>
      <c r="G60" s="1" t="s">
        <v>1681</v>
      </c>
      <c r="H60" s="32" t="e">
        <f>IF(db[[#This Row],[NB NOTA_C]]="","",COUNTIF([2]!B_MSK[concat],db[[#This Row],[NB NOTA_C]]))</f>
        <v>#REF!</v>
      </c>
      <c r="I60" s="6" t="s">
        <v>1692</v>
      </c>
      <c r="J60" s="1" t="s">
        <v>1730</v>
      </c>
      <c r="K60" s="1" t="s">
        <v>2981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3696</v>
      </c>
      <c r="E61" s="4" t="s">
        <v>3691</v>
      </c>
      <c r="F61" s="56" t="s">
        <v>3699</v>
      </c>
      <c r="G61" s="1" t="s">
        <v>1681</v>
      </c>
      <c r="H61" s="32" t="e">
        <f>IF(db[[#This Row],[NB NOTA_C]]="","",COUNTIF([2]!B_MSK[concat],db[[#This Row],[NB NOTA_C]]))</f>
        <v>#REF!</v>
      </c>
      <c r="I61" s="6" t="s">
        <v>1692</v>
      </c>
      <c r="J61" s="1" t="s">
        <v>1730</v>
      </c>
      <c r="K61" s="1" t="s">
        <v>2981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3694</v>
      </c>
      <c r="E62" s="4" t="s">
        <v>0</v>
      </c>
      <c r="F62" s="56" t="s">
        <v>3697</v>
      </c>
      <c r="G62" s="1" t="s">
        <v>1681</v>
      </c>
      <c r="H62" s="32" t="e">
        <f>IF(db[[#This Row],[NB NOTA_C]]="","",COUNTIF([2]!B_MSK[concat],db[[#This Row],[NB NOTA_C]]))</f>
        <v>#REF!</v>
      </c>
      <c r="I62" s="6" t="s">
        <v>1692</v>
      </c>
      <c r="J62" s="1" t="s">
        <v>1730</v>
      </c>
      <c r="K62" s="1" t="s">
        <v>2981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3695</v>
      </c>
      <c r="E63" s="4" t="s">
        <v>3692</v>
      </c>
      <c r="F63" s="56" t="s">
        <v>3700</v>
      </c>
      <c r="G63" s="1" t="s">
        <v>1681</v>
      </c>
      <c r="H63" s="32" t="e">
        <f>IF(db[[#This Row],[NB NOTA_C]]="","",COUNTIF([2]!B_MSK[concat],db[[#This Row],[NB NOTA_C]]))</f>
        <v>#REF!</v>
      </c>
      <c r="I63" s="6" t="s">
        <v>1692</v>
      </c>
      <c r="J63" s="1" t="s">
        <v>1730</v>
      </c>
      <c r="K63" s="1" t="s">
        <v>2981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1682</v>
      </c>
      <c r="H64" s="32" t="e">
        <f>IF(db[[#This Row],[NB NOTA_C]]="","",COUNTIF([2]!B_MSK[concat],db[[#This Row],[NB NOTA_C]]))</f>
        <v>#REF!</v>
      </c>
      <c r="I64" s="6" t="s">
        <v>1710</v>
      </c>
      <c r="J64" s="1" t="s">
        <v>1799</v>
      </c>
      <c r="K64" s="1" t="s">
        <v>2981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1596</v>
      </c>
      <c r="F65" s="56"/>
      <c r="G65" s="1" t="s">
        <v>1682</v>
      </c>
      <c r="H65" s="32" t="e">
        <f>IF(db[[#This Row],[NB NOTA_C]]="","",COUNTIF([2]!B_MSK[concat],db[[#This Row],[NB NOTA_C]]))</f>
        <v>#REF!</v>
      </c>
      <c r="I65" s="6" t="s">
        <v>1695</v>
      </c>
      <c r="J65" s="1" t="s">
        <v>1722</v>
      </c>
      <c r="K65" s="1" t="s">
        <v>2978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2683</v>
      </c>
      <c r="E66" s="4" t="s">
        <v>2682</v>
      </c>
      <c r="F66" s="56"/>
      <c r="H66" s="32" t="e">
        <f>IF(db[[#This Row],[NB NOTA_C]]="","",COUNTIF([2]!B_MSK[concat],db[[#This Row],[NB NOTA_C]]))</f>
        <v>#REF!</v>
      </c>
      <c r="I66" s="7" t="s">
        <v>1695</v>
      </c>
      <c r="J66" s="3" t="s">
        <v>1739</v>
      </c>
      <c r="K66" s="1" t="s">
        <v>2972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1682</v>
      </c>
      <c r="H67" s="32" t="e">
        <f>IF(db[[#This Row],[NB NOTA_C]]="","",COUNTIF([2]!B_MSK[concat],db[[#This Row],[NB NOTA_C]]))</f>
        <v>#REF!</v>
      </c>
      <c r="I67" s="6" t="s">
        <v>1698</v>
      </c>
      <c r="J67" s="1" t="s">
        <v>1741</v>
      </c>
      <c r="K67" s="1" t="s">
        <v>2972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1682</v>
      </c>
      <c r="H68" s="32" t="e">
        <f>IF(db[[#This Row],[NB NOTA_C]]="","",COUNTIF([2]!B_MSK[concat],db[[#This Row],[NB NOTA_C]]))</f>
        <v>#REF!</v>
      </c>
      <c r="I68" s="6" t="s">
        <v>1698</v>
      </c>
      <c r="J68" s="1" t="s">
        <v>1741</v>
      </c>
      <c r="K68" s="1" t="s">
        <v>2972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2745</v>
      </c>
      <c r="G69" s="1" t="s">
        <v>1681</v>
      </c>
      <c r="H69" s="32" t="e">
        <f>IF(db[[#This Row],[NB NOTA_C]]="","",COUNTIF([2]!B_MSK[concat],db[[#This Row],[NB NOTA_C]]))</f>
        <v>#REF!</v>
      </c>
      <c r="I69" s="6" t="s">
        <v>1692</v>
      </c>
      <c r="J69" s="1" t="s">
        <v>1738</v>
      </c>
      <c r="K69" s="1" t="s">
        <v>2972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2746</v>
      </c>
      <c r="G70" s="1" t="s">
        <v>1681</v>
      </c>
      <c r="H70" s="32" t="e">
        <f>IF(db[[#This Row],[NB NOTA_C]]="","",COUNTIF([2]!B_MSK[concat],db[[#This Row],[NB NOTA_C]]))</f>
        <v>#REF!</v>
      </c>
      <c r="I70" s="6" t="s">
        <v>1692</v>
      </c>
      <c r="J70" s="1" t="s">
        <v>1738</v>
      </c>
      <c r="K70" s="1" t="s">
        <v>2972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4320</v>
      </c>
      <c r="E71" s="21" t="s">
        <v>4202</v>
      </c>
      <c r="F71" s="57" t="s">
        <v>4203</v>
      </c>
      <c r="G71" s="1" t="s">
        <v>1681</v>
      </c>
      <c r="H71" s="33" t="e">
        <f>IF(db[[#This Row],[NB NOTA_C]]="","",COUNTIF([2]!B_MSK[concat],db[[#This Row],[NB NOTA_C]]))</f>
        <v>#REF!</v>
      </c>
      <c r="I71" s="18" t="s">
        <v>1692</v>
      </c>
      <c r="J71" s="16" t="s">
        <v>1738</v>
      </c>
      <c r="K71" s="17" t="s">
        <v>2972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3491</v>
      </c>
      <c r="E72" s="4" t="s">
        <v>3477</v>
      </c>
      <c r="F72" s="56" t="s">
        <v>3479</v>
      </c>
      <c r="G72" s="1" t="s">
        <v>1681</v>
      </c>
      <c r="H72" s="34" t="e">
        <f>IF(db[[#This Row],[NB NOTA_C]]="","",COUNTIF([2]!B_MSK[concat],db[[#This Row],[NB NOTA_C]]))</f>
        <v>#REF!</v>
      </c>
      <c r="I72" s="7" t="s">
        <v>1692</v>
      </c>
      <c r="J72" s="3" t="s">
        <v>1738</v>
      </c>
      <c r="K72" s="1" t="s">
        <v>2972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3492</v>
      </c>
      <c r="E73" s="4" t="s">
        <v>3478</v>
      </c>
      <c r="F73" s="56" t="s">
        <v>3480</v>
      </c>
      <c r="G73" s="1" t="s">
        <v>1681</v>
      </c>
      <c r="H73" s="34" t="e">
        <f>IF(db[[#This Row],[NB NOTA_C]]="","",COUNTIF([2]!B_MSK[concat],db[[#This Row],[NB NOTA_C]]))</f>
        <v>#REF!</v>
      </c>
      <c r="I73" s="7" t="s">
        <v>1692</v>
      </c>
      <c r="J73" s="3" t="s">
        <v>1738</v>
      </c>
      <c r="K73" s="1" t="s">
        <v>2972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1681</v>
      </c>
      <c r="H74" s="32" t="e">
        <f>IF(db[[#This Row],[NB NOTA_C]]="","",COUNTIF([2]!B_MSK[concat],db[[#This Row],[NB NOTA_C]]))</f>
        <v>#REF!</v>
      </c>
      <c r="I74" s="6" t="s">
        <v>1692</v>
      </c>
      <c r="J74" s="1" t="s">
        <v>1758</v>
      </c>
      <c r="K74" s="1" t="s">
        <v>2972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2411</v>
      </c>
      <c r="E75" s="4" t="s">
        <v>2406</v>
      </c>
      <c r="F75" s="2" t="s">
        <v>2408</v>
      </c>
      <c r="G75" s="1" t="s">
        <v>1681</v>
      </c>
      <c r="H75" s="32" t="e">
        <f>IF(db[[#This Row],[NB NOTA_C]]="","",COUNTIF([2]!B_MSK[concat],db[[#This Row],[NB NOTA_C]]))</f>
        <v>#REF!</v>
      </c>
      <c r="I75" s="7" t="s">
        <v>1692</v>
      </c>
      <c r="J75" s="3" t="s">
        <v>1738</v>
      </c>
      <c r="K75" s="1" t="s">
        <v>2972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1681</v>
      </c>
      <c r="H76" s="32" t="e">
        <f>IF(db[[#This Row],[NB NOTA_C]]="","",COUNTIF([2]!B_MSK[concat],db[[#This Row],[NB NOTA_C]]))</f>
        <v>#REF!</v>
      </c>
      <c r="I76" s="6" t="s">
        <v>1692</v>
      </c>
      <c r="J76" s="1" t="s">
        <v>1758</v>
      </c>
      <c r="K76" s="1" t="s">
        <v>2972</v>
      </c>
      <c r="L76" s="1" t="s">
        <v>5222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3266</v>
      </c>
      <c r="E77" s="4" t="s">
        <v>3258</v>
      </c>
      <c r="F77" s="56"/>
      <c r="H77" s="32" t="e">
        <f>IF(db[[#This Row],[NB NOTA_C]]="","",COUNTIF([2]!B_MSK[concat],db[[#This Row],[NB NOTA_C]]))</f>
        <v>#REF!</v>
      </c>
      <c r="I77" s="7" t="s">
        <v>1688</v>
      </c>
      <c r="J77" s="3" t="s">
        <v>1889</v>
      </c>
      <c r="K77" s="1" t="s">
        <v>2972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8" t="str">
        <f>IF(db[[#This Row],[H_QTY/ CTN]]="","",LEFT(db[[#This Row],[H_QTY/ CTN]],db[[#This Row],[H_1]]-1))</f>
        <v>300 PCS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300</v>
      </c>
      <c r="S77" s="95" t="str">
        <f>IF(db[[#This Row],[QTY/ CTN B]]="","",RIGHT(db[[#This Row],[QTY/ CTN B]],LEN(db[[#This Row],[QTY/ CTN B]])-SEARCH(" ",db[[#This Row],[QTY/ CTN B]],1)))</f>
        <v>PCS</v>
      </c>
      <c r="T77" s="95" t="str">
        <f>IF(db[[#This Row],[QTY/ CTN TG]]="",IF(db[[#This Row],[STN TG]]="","",12),LEFT(db[[#This Row],[QTY/ CTN TG]],SEARCH(" ",db[[#This Row],[QTY/ CTN TG]],1)-1))</f>
        <v/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300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3267</v>
      </c>
      <c r="E78" s="4" t="s">
        <v>3259</v>
      </c>
      <c r="F78" s="56"/>
      <c r="H78" s="32" t="e">
        <f>IF(db[[#This Row],[NB NOTA_C]]="","",COUNTIF([2]!B_MSK[concat],db[[#This Row],[NB NOTA_C]]))</f>
        <v>#REF!</v>
      </c>
      <c r="I78" s="7" t="s">
        <v>1688</v>
      </c>
      <c r="J78" s="3" t="s">
        <v>1738</v>
      </c>
      <c r="K78" s="1" t="s">
        <v>2972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144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144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1728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3269</v>
      </c>
      <c r="E79" s="4" t="s">
        <v>3260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1738</v>
      </c>
      <c r="K79" s="1" t="s">
        <v>2972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3270</v>
      </c>
      <c r="E80" s="4" t="s">
        <v>3268</v>
      </c>
      <c r="F80" s="56"/>
      <c r="H80" s="32" t="e">
        <f>IF(db[[#This Row],[NB NOTA_C]]="","",COUNTIF([2]!B_MSK[concat],db[[#This Row],[NB NOTA_C]]))</f>
        <v>#REF!</v>
      </c>
      <c r="I80" s="7" t="s">
        <v>1688</v>
      </c>
      <c r="J80" s="3" t="s">
        <v>1738</v>
      </c>
      <c r="K80" s="1" t="s">
        <v>2972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3496</v>
      </c>
      <c r="E81" s="4" t="s">
        <v>3488</v>
      </c>
      <c r="F81" s="56"/>
      <c r="H81" s="34" t="e">
        <f>IF(db[[#This Row],[NB NOTA_C]]="","",COUNTIF([2]!B_MSK[concat],db[[#This Row],[NB NOTA_C]]))</f>
        <v>#REF!</v>
      </c>
      <c r="I81" s="7" t="s">
        <v>1693</v>
      </c>
      <c r="J81" s="3" t="s">
        <v>1738</v>
      </c>
      <c r="K81" s="1" t="s">
        <v>2972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5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3498</v>
      </c>
      <c r="E82" s="4" t="s">
        <v>3490</v>
      </c>
      <c r="F82" s="56"/>
      <c r="H82" s="34" t="e">
        <f>IF(db[[#This Row],[NB NOTA_C]]="","",COUNTIF([2]!B_MSK[concat],db[[#This Row],[NB NOTA_C]]))</f>
        <v>#REF!</v>
      </c>
      <c r="I82" s="7" t="s">
        <v>1693</v>
      </c>
      <c r="J82" s="3" t="s">
        <v>1738</v>
      </c>
      <c r="K82" s="1" t="s">
        <v>2972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3497</v>
      </c>
      <c r="E83" s="4" t="s">
        <v>3489</v>
      </c>
      <c r="F83" s="56"/>
      <c r="H83" s="34" t="e">
        <f>IF(db[[#This Row],[NB NOTA_C]]="","",COUNTIF([2]!B_MSK[concat],db[[#This Row],[NB NOTA_C]]))</f>
        <v>#REF!</v>
      </c>
      <c r="I83" s="7" t="s">
        <v>1693</v>
      </c>
      <c r="J83" s="3" t="s">
        <v>1738</v>
      </c>
      <c r="K83" s="1" t="s">
        <v>2972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3487</v>
      </c>
      <c r="F84" s="56"/>
      <c r="H84" s="34" t="e">
        <f>IF(db[[#This Row],[NB NOTA_C]]="","",COUNTIF([2]!B_MSK[concat],db[[#This Row],[NB NOTA_C]]))</f>
        <v>#REF!</v>
      </c>
      <c r="I84" s="7" t="s">
        <v>1693</v>
      </c>
      <c r="J84" s="3" t="s">
        <v>1738</v>
      </c>
      <c r="K84" s="1" t="s">
        <v>2972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3493</v>
      </c>
      <c r="E85" s="4" t="s">
        <v>3485</v>
      </c>
      <c r="F85" s="56"/>
      <c r="H85" s="34" t="e">
        <f>IF(db[[#This Row],[NB NOTA_C]]="","",COUNTIF([2]!B_MSK[concat],db[[#This Row],[NB NOTA_C]]))</f>
        <v>#REF!</v>
      </c>
      <c r="I85" s="7" t="s">
        <v>1693</v>
      </c>
      <c r="J85" s="3" t="s">
        <v>1738</v>
      </c>
      <c r="K85" s="1" t="s">
        <v>2972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3495</v>
      </c>
      <c r="E86" s="4" t="s">
        <v>3486</v>
      </c>
      <c r="F86" s="56"/>
      <c r="H86" s="34" t="e">
        <f>IF(db[[#This Row],[NB NOTA_C]]="","",COUNTIF([2]!B_MSK[concat],db[[#This Row],[NB NOTA_C]]))</f>
        <v>#REF!</v>
      </c>
      <c r="I86" s="7" t="s">
        <v>1693</v>
      </c>
      <c r="J86" s="3" t="s">
        <v>1738</v>
      </c>
      <c r="K86" s="1" t="s">
        <v>2972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1029</v>
      </c>
      <c r="E87" s="4" t="s">
        <v>1366</v>
      </c>
      <c r="F87" s="56"/>
      <c r="G87" s="1" t="s">
        <v>1682</v>
      </c>
      <c r="H87" s="32" t="e">
        <f>IF(db[[#This Row],[NB NOTA_C]]="","",COUNTIF([2]!B_MSK[concat],db[[#This Row],[NB NOTA_C]]))</f>
        <v>#REF!</v>
      </c>
      <c r="I87" s="6" t="s">
        <v>1688</v>
      </c>
      <c r="J87" s="1" t="s">
        <v>1738</v>
      </c>
      <c r="K87" s="1" t="s">
        <v>2972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8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4468</v>
      </c>
      <c r="E88" s="4" t="s">
        <v>4467</v>
      </c>
      <c r="F88" s="56"/>
      <c r="G88" s="1" t="s">
        <v>1682</v>
      </c>
      <c r="H88" s="34" t="e">
        <f>IF(db[[#This Row],[NB NOTA_C]]="","",COUNTIF([2]!B_MSK[concat],db[[#This Row],[NB NOTA_C]]))</f>
        <v>#REF!</v>
      </c>
      <c r="I88" s="7" t="s">
        <v>1688</v>
      </c>
      <c r="J88" s="3" t="s">
        <v>1739</v>
      </c>
      <c r="K88" s="1" t="s">
        <v>2972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5" t="str">
        <f>IF(db[[#This Row],[H_QTY/ CTN]]="","",LEFT(db[[#This Row],[H_QTY/ CTN]],db[[#This Row],[H_1]]-1))</f>
        <v>96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96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1152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2518</v>
      </c>
      <c r="E89" s="4" t="s">
        <v>3608</v>
      </c>
      <c r="F89" s="56" t="s">
        <v>2557</v>
      </c>
      <c r="G89" s="1" t="s">
        <v>1682</v>
      </c>
      <c r="H89" s="32" t="e">
        <f>IF(db[[#This Row],[NB NOTA_C]]="","",COUNTIF([2]!B_MSK[concat],db[[#This Row],[NB NOTA_C]]))</f>
        <v>#REF!</v>
      </c>
      <c r="I89" s="6" t="s">
        <v>1688</v>
      </c>
      <c r="J89" s="1" t="s">
        <v>1739</v>
      </c>
      <c r="K89" s="1" t="s">
        <v>2972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3005</v>
      </c>
      <c r="E90" s="4" t="s">
        <v>3451</v>
      </c>
      <c r="F90" s="56" t="s">
        <v>3004</v>
      </c>
      <c r="H90" s="32" t="e">
        <f>IF(db[[#This Row],[NB NOTA_C]]="","",COUNTIF([2]!B_MSK[concat],db[[#This Row],[NB NOTA_C]]))</f>
        <v>#REF!</v>
      </c>
      <c r="I90" s="6" t="s">
        <v>1688</v>
      </c>
      <c r="J90" s="1" t="s">
        <v>1739</v>
      </c>
      <c r="K90" s="1" t="s">
        <v>2972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1906</v>
      </c>
      <c r="E91" s="4" t="s">
        <v>2175</v>
      </c>
      <c r="F91" s="2"/>
      <c r="H91" s="32" t="e">
        <f>IF(db[[#This Row],[NB NOTA_C]]="","",COUNTIF([2]!B_MSK[concat],db[[#This Row],[NB NOTA_C]]))</f>
        <v>#REF!</v>
      </c>
      <c r="I91" s="7" t="s">
        <v>1688</v>
      </c>
      <c r="J91" s="3" t="s">
        <v>1739</v>
      </c>
      <c r="K91" s="1" t="s">
        <v>2972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1062</v>
      </c>
      <c r="E92" s="4" t="s">
        <v>1398</v>
      </c>
      <c r="F92" s="56"/>
      <c r="G92" s="1" t="s">
        <v>1682</v>
      </c>
      <c r="H92" s="32" t="e">
        <f>IF(db[[#This Row],[NB NOTA_C]]="","",COUNTIF([2]!B_MSK[concat],db[[#This Row],[NB NOTA_C]]))</f>
        <v>#REF!</v>
      </c>
      <c r="I92" s="6" t="s">
        <v>1688</v>
      </c>
      <c r="J92" s="1" t="s">
        <v>1739</v>
      </c>
      <c r="K92" s="1" t="s">
        <v>2972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3427</v>
      </c>
      <c r="E93" s="4" t="s">
        <v>3417</v>
      </c>
      <c r="F93" s="56"/>
      <c r="G93" s="1" t="s">
        <v>1682</v>
      </c>
      <c r="H93" s="32" t="e">
        <f>IF(db[[#This Row],[NB NOTA_C]]="","",COUNTIF([2]!B_MSK[concat],db[[#This Row],[NB NOTA_C]]))</f>
        <v>#REF!</v>
      </c>
      <c r="I93" s="7" t="s">
        <v>1688</v>
      </c>
      <c r="J93" s="3" t="s">
        <v>1739</v>
      </c>
      <c r="K93" s="1" t="s">
        <v>2972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3428</v>
      </c>
      <c r="E94" s="4" t="s">
        <v>3418</v>
      </c>
      <c r="F94" s="56"/>
      <c r="G94" s="1" t="s">
        <v>1682</v>
      </c>
      <c r="H94" s="32" t="e">
        <f>IF(db[[#This Row],[NB NOTA_C]]="","",COUNTIF([2]!B_MSK[concat],db[[#This Row],[NB NOTA_C]]))</f>
        <v>#REF!</v>
      </c>
      <c r="I94" s="7" t="s">
        <v>1688</v>
      </c>
      <c r="J94" s="3" t="s">
        <v>1739</v>
      </c>
      <c r="K94" s="1" t="s">
        <v>2972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1061</v>
      </c>
      <c r="E95" s="20" t="s">
        <v>2517</v>
      </c>
      <c r="F95" s="2" t="s">
        <v>2556</v>
      </c>
      <c r="G95" s="1" t="s">
        <v>1682</v>
      </c>
      <c r="H95" s="32" t="e">
        <f>IF(db[[#This Row],[NB NOTA_C]]="","",COUNTIF([2]!B_MSK[concat],db[[#This Row],[NB NOTA_C]]))</f>
        <v>#REF!</v>
      </c>
      <c r="I95" s="6" t="s">
        <v>1688</v>
      </c>
      <c r="J95" s="1" t="s">
        <v>1739</v>
      </c>
      <c r="K95" s="1" t="s">
        <v>2972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8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4456</v>
      </c>
      <c r="E96" s="21" t="s">
        <v>4326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1688</v>
      </c>
      <c r="J96" s="16" t="s">
        <v>1731</v>
      </c>
      <c r="K96" s="17" t="s">
        <v>2972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99" t="str">
        <f>IF(db[[#This Row],[H_QTY/ CTN]]="","",LEFT(db[[#This Row],[H_QTY/ CTN]],db[[#This Row],[H_1]]-1))</f>
        <v>60 LSN</v>
      </c>
      <c r="Q96" s="99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60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720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1030</v>
      </c>
      <c r="E97" s="4" t="s">
        <v>1367</v>
      </c>
      <c r="F97" s="60"/>
      <c r="G97" s="1" t="s">
        <v>1682</v>
      </c>
      <c r="H97" s="32" t="e">
        <f>IF(db[[#This Row],[NB NOTA_C]]="","",COUNTIF([2]!B_MSK[concat],db[[#This Row],[NB NOTA_C]]))</f>
        <v>#REF!</v>
      </c>
      <c r="I97" s="6" t="s">
        <v>1688</v>
      </c>
      <c r="J97" s="1" t="s">
        <v>1740</v>
      </c>
      <c r="K97" s="1" t="s">
        <v>2972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8" t="str">
        <f>IF(db[[#This Row],[H_QTY/ CTN]]="","",LEFT(db[[#This Row],[H_QTY/ CTN]],db[[#This Row],[H_1]]-1))</f>
        <v>108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108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1296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1031</v>
      </c>
      <c r="E98" s="4" t="s">
        <v>1368</v>
      </c>
      <c r="F98" s="56"/>
      <c r="G98" s="1" t="s">
        <v>1682</v>
      </c>
      <c r="H98" s="32" t="e">
        <f>IF(db[[#This Row],[NB NOTA_C]]="","",COUNTIF([2]!B_MSK[concat],db[[#This Row],[NB NOTA_C]]))</f>
        <v>#REF!</v>
      </c>
      <c r="I98" s="6" t="s">
        <v>1688</v>
      </c>
      <c r="J98" s="1" t="s">
        <v>1740</v>
      </c>
      <c r="K98" s="1" t="s">
        <v>2972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1299</v>
      </c>
      <c r="E99" s="4" t="s">
        <v>1591</v>
      </c>
      <c r="F99" s="56"/>
      <c r="G99" s="1" t="s">
        <v>1682</v>
      </c>
      <c r="H99" s="32" t="e">
        <f>IF(db[[#This Row],[NB NOTA_C]]="","",COUNTIF([2]!B_MSK[concat],db[[#This Row],[NB NOTA_C]]))</f>
        <v>#REF!</v>
      </c>
      <c r="I99" s="6" t="s">
        <v>1698</v>
      </c>
      <c r="J99" s="1" t="s">
        <v>1878</v>
      </c>
      <c r="K99" s="1" t="s">
        <v>2972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8" t="str">
        <f>IF(db[[#This Row],[H_QTY/ CTN]]="","",LEFT(db[[#This Row],[H_QTY/ CTN]],db[[#This Row],[H_1]]-1))</f>
        <v>18 BOX</v>
      </c>
      <c r="Q99" s="95" t="str">
        <f>IF(NOT(db[[#This Row],[H_1]]=db[[#This Row],[H_2]]),MID(db[[#This Row],[H_QTY/ CTN]],db[[#This Row],[H_1]]+1,db[[#This Row],[H_2]]-db[[#This Row],[H_1]]-1),"")</f>
        <v>240 PCS</v>
      </c>
      <c r="R99" s="95" t="str">
        <f>IF(db[[#This Row],[QTY/ CTN B]]="","",LEFT(db[[#This Row],[QTY/ CTN B]],SEARCH(" ",db[[#This Row],[QTY/ CTN B]],1)-1))</f>
        <v>18</v>
      </c>
      <c r="S99" s="95" t="str">
        <f>IF(db[[#This Row],[QTY/ CTN B]]="","",RIGHT(db[[#This Row],[QTY/ CTN B]],LEN(db[[#This Row],[QTY/ CTN B]])-SEARCH(" ",db[[#This Row],[QTY/ CTN B]],1)))</f>
        <v>BOX</v>
      </c>
      <c r="T99" s="95" t="str">
        <f>IF(db[[#This Row],[QTY/ CTN TG]]="",IF(db[[#This Row],[STN TG]]="","",12),LEFT(db[[#This Row],[QTY/ CTN TG]],SEARCH(" ",db[[#This Row],[QTY/ CTN TG]],1)-1))</f>
        <v>240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4320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4374</v>
      </c>
      <c r="E100" s="21" t="s">
        <v>4370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4376</v>
      </c>
      <c r="J100" s="16" t="s">
        <v>4379</v>
      </c>
      <c r="K100" s="17" t="s">
        <v>2943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99" t="str">
        <f>IF(db[[#This Row],[H_QTY/ CTN]]="","",LEFT(db[[#This Row],[H_QTY/ CTN]],db[[#This Row],[H_1]]-1))</f>
        <v>14 RTG</v>
      </c>
      <c r="Q100" s="99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</v>
      </c>
      <c r="S100" s="95" t="str">
        <f>IF(db[[#This Row],[QTY/ CTN B]]="","",RIGHT(db[[#This Row],[QTY/ CTN B]],LEN(db[[#This Row],[QTY/ CTN B]])-SEARCH(" ",db[[#This Row],[QTY/ CTN B]],1)))</f>
        <v>RTG</v>
      </c>
      <c r="T100" s="95" t="str">
        <f>IF(db[[#This Row],[QTY/ CTN TG]]="",IF(db[[#This Row],[STN TG]]="","",12),LEFT(db[[#This Row],[QTY/ CTN TG]],SEARCH(" ",db[[#This Row],[QTY/ CTN TG]],1)-1))</f>
        <v/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14</v>
      </c>
      <c r="Y100" s="95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4375</v>
      </c>
      <c r="E101" s="21" t="s">
        <v>4371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4376</v>
      </c>
      <c r="J101" s="16" t="s">
        <v>4380</v>
      </c>
      <c r="K101" s="17" t="s">
        <v>2943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99" t="str">
        <f>IF(db[[#This Row],[H_QTY/ CTN]]="","",LEFT(db[[#This Row],[H_QTY/ CTN]],db[[#This Row],[H_1]]-1))</f>
        <v>2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2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2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4373</v>
      </c>
      <c r="E102" s="21" t="s">
        <v>4369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4376</v>
      </c>
      <c r="J102" s="16" t="s">
        <v>4378</v>
      </c>
      <c r="K102" s="17" t="s">
        <v>2943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99" t="str">
        <f>IF(db[[#This Row],[H_QTY/ CTN]]="","",LEFT(db[[#This Row],[H_QTY/ CTN]],db[[#This Row],[H_1]]-1))</f>
        <v>18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18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18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4372</v>
      </c>
      <c r="E103" s="21" t="s">
        <v>4368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4376</v>
      </c>
      <c r="J103" s="16" t="s">
        <v>4377</v>
      </c>
      <c r="K103" s="17" t="s">
        <v>2943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89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89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89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2778</v>
      </c>
      <c r="E104" s="4" t="s">
        <v>2772</v>
      </c>
      <c r="F104" s="56"/>
      <c r="H104" s="32" t="e">
        <f>IF(db[[#This Row],[NB NOTA_C]]="","",COUNTIF([2]!B_MSK[concat],db[[#This Row],[NB NOTA_C]]))</f>
        <v>#REF!</v>
      </c>
      <c r="I104" s="7" t="s">
        <v>1699</v>
      </c>
      <c r="J104" s="3" t="s">
        <v>1742</v>
      </c>
      <c r="K104" s="1" t="s">
        <v>2943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8" t="str">
        <f>IF(db[[#This Row],[H_QTY/ CTN]]="","",LEFT(db[[#This Row],[H_QTY/ CTN]],db[[#This Row],[H_1]]-1))</f>
        <v>280 PAK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280</v>
      </c>
      <c r="S104" s="95" t="str">
        <f>IF(db[[#This Row],[QTY/ CTN B]]="","",RIGHT(db[[#This Row],[QTY/ CTN B]],LEN(db[[#This Row],[QTY/ CTN B]])-SEARCH(" ",db[[#This Row],[QTY/ CTN B]],1)))</f>
        <v>PAK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280</v>
      </c>
      <c r="Y104" s="95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1034</v>
      </c>
      <c r="E105" s="4" t="s">
        <v>1371</v>
      </c>
      <c r="F105" s="56"/>
      <c r="G105" s="1" t="s">
        <v>1682</v>
      </c>
      <c r="H105" s="32" t="e">
        <f>IF(db[[#This Row],[NB NOTA_C]]="","",COUNTIF([2]!B_MSK[concat],db[[#This Row],[NB NOTA_C]]))</f>
        <v>#REF!</v>
      </c>
      <c r="I105" s="6" t="s">
        <v>1699</v>
      </c>
      <c r="J105" s="1" t="s">
        <v>1742</v>
      </c>
      <c r="K105" s="1" t="s">
        <v>2943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4477</v>
      </c>
      <c r="E106" s="4" t="s">
        <v>4475</v>
      </c>
      <c r="F106" s="56"/>
      <c r="H106" s="34" t="e">
        <f>IF(db[[#This Row],[NB NOTA_C]]="","",COUNTIF([2]!B_MSK[concat],db[[#This Row],[NB NOTA_C]]))</f>
        <v>#REF!</v>
      </c>
      <c r="I106" s="7" t="s">
        <v>1699</v>
      </c>
      <c r="J106" s="3" t="s">
        <v>2198</v>
      </c>
      <c r="K106" s="1" t="s">
        <v>2943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5" t="str">
        <f>IF(db[[#This Row],[H_QTY/ CTN]]="","",LEFT(db[[#This Row],[H_QTY/ CTN]],db[[#This Row],[H_1]]-1))</f>
        <v>120 SET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120</v>
      </c>
      <c r="S106" s="95" t="str">
        <f>IF(db[[#This Row],[QTY/ CTN B]]="","",RIGHT(db[[#This Row],[QTY/ CTN B]],LEN(db[[#This Row],[QTY/ CTN B]])-SEARCH(" ",db[[#This Row],[QTY/ CTN B]],1)))</f>
        <v>SET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120</v>
      </c>
      <c r="Y106" s="95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3761</v>
      </c>
      <c r="E107" s="21" t="s">
        <v>3760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1699</v>
      </c>
      <c r="J107" s="16" t="s">
        <v>1743</v>
      </c>
      <c r="K107" s="17" t="s">
        <v>2943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99" t="str">
        <f>IF(db[[#This Row],[H_QTY/ CTN]]="","",LEFT(db[[#This Row],[H_QTY/ CTN]],db[[#This Row],[H_1]]-1))</f>
        <v>50 LPG</v>
      </c>
      <c r="Q107" s="99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50</v>
      </c>
      <c r="S107" s="95" t="str">
        <f>IF(db[[#This Row],[QTY/ CTN B]]="","",RIGHT(db[[#This Row],[QTY/ CTN B]],LEN(db[[#This Row],[QTY/ CTN B]])-SEARCH(" ",db[[#This Row],[QTY/ CTN B]],1)))</f>
        <v>LPG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50</v>
      </c>
      <c r="Y107" s="95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4507</v>
      </c>
      <c r="E108" s="4" t="s">
        <v>4505</v>
      </c>
      <c r="F108" s="56"/>
      <c r="G108" s="1" t="s">
        <v>1682</v>
      </c>
      <c r="H108" s="34" t="e">
        <f>IF(db[[#This Row],[NB NOTA_C]]="","",COUNTIF([2]!B_MSK[concat],db[[#This Row],[NB NOTA_C]]))</f>
        <v>#REF!</v>
      </c>
      <c r="I108" s="7" t="s">
        <v>1699</v>
      </c>
      <c r="J108" s="3" t="s">
        <v>1743</v>
      </c>
      <c r="K108" s="1" t="s">
        <v>2943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5" t="str">
        <f>IF(db[[#This Row],[H_QTY/ CTN]]="","",LEFT(db[[#This Row],[H_QTY/ CTN]],db[[#This Row],[H_1]]-1))</f>
        <v>50 LPG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4476</v>
      </c>
      <c r="E109" s="4" t="s">
        <v>4474</v>
      </c>
      <c r="F109" s="56"/>
      <c r="G109" s="1" t="s">
        <v>1682</v>
      </c>
      <c r="H109" s="34" t="e">
        <f>IF(db[[#This Row],[NB NOTA_C]]="","",COUNTIF([2]!B_MSK[concat],db[[#This Row],[NB NOTA_C]]))</f>
        <v>#REF!</v>
      </c>
      <c r="I109" s="7" t="s">
        <v>1699</v>
      </c>
      <c r="J109" s="3" t="s">
        <v>1743</v>
      </c>
      <c r="K109" s="1" t="s">
        <v>2943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1035</v>
      </c>
      <c r="E110" s="4" t="s">
        <v>1372</v>
      </c>
      <c r="F110" s="56"/>
      <c r="G110" s="1" t="s">
        <v>1682</v>
      </c>
      <c r="H110" s="32" t="e">
        <f>IF(db[[#This Row],[NB NOTA_C]]="","",COUNTIF([2]!B_MSK[concat],db[[#This Row],[NB NOTA_C]]))</f>
        <v>#REF!</v>
      </c>
      <c r="I110" s="6" t="s">
        <v>1699</v>
      </c>
      <c r="J110" s="1" t="s">
        <v>1743</v>
      </c>
      <c r="K110" s="1" t="s">
        <v>2943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1036</v>
      </c>
      <c r="E111" s="4" t="s">
        <v>1373</v>
      </c>
      <c r="F111" s="56"/>
      <c r="G111" s="1" t="s">
        <v>1682</v>
      </c>
      <c r="H111" s="32" t="e">
        <f>IF(db[[#This Row],[NB NOTA_C]]="","",COUNTIF([2]!B_MSK[concat],db[[#This Row],[NB NOTA_C]]))</f>
        <v>#REF!</v>
      </c>
      <c r="I111" s="6" t="s">
        <v>1699</v>
      </c>
      <c r="J111" s="1" t="s">
        <v>1744</v>
      </c>
      <c r="K111" s="1" t="s">
        <v>2943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8" t="str">
        <f>IF(db[[#This Row],[H_QTY/ CTN]]="","",LEFT(db[[#This Row],[H_QTY/ CTN]],db[[#This Row],[H_1]]-1))</f>
        <v>100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100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100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1037</v>
      </c>
      <c r="E112" s="4" t="s">
        <v>1374</v>
      </c>
      <c r="F112" s="56"/>
      <c r="G112" s="1" t="s">
        <v>1682</v>
      </c>
      <c r="H112" s="32" t="e">
        <f>IF(db[[#This Row],[NB NOTA_C]]="","",COUNTIF([2]!B_MSK[concat],db[[#This Row],[NB NOTA_C]]))</f>
        <v>#REF!</v>
      </c>
      <c r="I112" s="6" t="s">
        <v>1699</v>
      </c>
      <c r="J112" s="1" t="s">
        <v>1743</v>
      </c>
      <c r="K112" s="1" t="s">
        <v>2943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8" t="str">
        <f>IF(db[[#This Row],[H_QTY/ CTN]]="","",LEFT(db[[#This Row],[H_QTY/ CTN]],db[[#This Row],[H_1]]-1))</f>
        <v>50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50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50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2779</v>
      </c>
      <c r="E113" s="4" t="s">
        <v>2773</v>
      </c>
      <c r="F113" s="56"/>
      <c r="H113" s="32" t="e">
        <f>IF(db[[#This Row],[NB NOTA_C]]="","",COUNTIF([2]!B_MSK[concat],db[[#This Row],[NB NOTA_C]]))</f>
        <v>#REF!</v>
      </c>
      <c r="I113" s="7" t="s">
        <v>1699</v>
      </c>
      <c r="J113" s="3" t="s">
        <v>1743</v>
      </c>
      <c r="K113" s="1" t="s">
        <v>2943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2784</v>
      </c>
      <c r="E114" s="4" t="s">
        <v>1375</v>
      </c>
      <c r="F114" s="56"/>
      <c r="H114" s="32" t="e">
        <f>IF(db[[#This Row],[NB NOTA_C]]="","",COUNTIF([2]!B_MSK[concat],db[[#This Row],[NB NOTA_C]]))</f>
        <v>#REF!</v>
      </c>
      <c r="I114" s="7" t="s">
        <v>1699</v>
      </c>
      <c r="J114" s="3" t="s">
        <v>1743</v>
      </c>
      <c r="K114" s="1" t="s">
        <v>2943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1038</v>
      </c>
      <c r="E115" s="4" t="s">
        <v>1375</v>
      </c>
      <c r="F115" s="56"/>
      <c r="G115" s="1" t="s">
        <v>1682</v>
      </c>
      <c r="H115" s="32" t="e">
        <f>IF(db[[#This Row],[NB NOTA_C]]="","",COUNTIF([2]!B_MSK[concat],db[[#This Row],[NB NOTA_C]]))</f>
        <v>#REF!</v>
      </c>
      <c r="I115" s="6" t="s">
        <v>1699</v>
      </c>
      <c r="J115" s="1" t="s">
        <v>1743</v>
      </c>
      <c r="K115" s="1" t="s">
        <v>2943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2780</v>
      </c>
      <c r="E116" s="4" t="s">
        <v>2774</v>
      </c>
      <c r="F116" s="56"/>
      <c r="H116" s="32" t="e">
        <f>IF(db[[#This Row],[NB NOTA_C]]="","",COUNTIF([2]!B_MSK[concat],db[[#This Row],[NB NOTA_C]]))</f>
        <v>#REF!</v>
      </c>
      <c r="I116" s="7" t="s">
        <v>1699</v>
      </c>
      <c r="J116" s="3" t="s">
        <v>2785</v>
      </c>
      <c r="K116" s="1" t="s">
        <v>2943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75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75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75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2782</v>
      </c>
      <c r="E117" s="4" t="s">
        <v>2776</v>
      </c>
      <c r="F117" s="56"/>
      <c r="H117" s="32" t="e">
        <f>IF(db[[#This Row],[NB NOTA_C]]="","",COUNTIF([2]!B_MSK[concat],db[[#This Row],[NB NOTA_C]]))</f>
        <v>#REF!</v>
      </c>
      <c r="I117" s="7" t="s">
        <v>1699</v>
      </c>
      <c r="J117" s="3" t="s">
        <v>1745</v>
      </c>
      <c r="K117" s="1" t="s">
        <v>2943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60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60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60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1039</v>
      </c>
      <c r="E118" s="4" t="s">
        <v>1376</v>
      </c>
      <c r="F118" s="56"/>
      <c r="G118" s="1" t="s">
        <v>1682</v>
      </c>
      <c r="H118" s="32" t="e">
        <f>IF(db[[#This Row],[NB NOTA_C]]="","",COUNTIF([2]!B_MSK[concat],db[[#This Row],[NB NOTA_C]]))</f>
        <v>#REF!</v>
      </c>
      <c r="I118" s="6" t="s">
        <v>1699</v>
      </c>
      <c r="J118" s="1" t="s">
        <v>1743</v>
      </c>
      <c r="K118" s="1" t="s">
        <v>2943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50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50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50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1040</v>
      </c>
      <c r="E119" s="4" t="s">
        <v>1377</v>
      </c>
      <c r="F119" s="56"/>
      <c r="G119" s="1" t="s">
        <v>1682</v>
      </c>
      <c r="H119" s="32" t="e">
        <f>IF(db[[#This Row],[NB NOTA_C]]="","",COUNTIF([2]!B_MSK[concat],db[[#This Row],[NB NOTA_C]]))</f>
        <v>#REF!</v>
      </c>
      <c r="I119" s="6" t="s">
        <v>1699</v>
      </c>
      <c r="J119" s="1" t="s">
        <v>1745</v>
      </c>
      <c r="K119" s="1" t="s">
        <v>2943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60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60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60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1041</v>
      </c>
      <c r="E120" s="4" t="s">
        <v>1378</v>
      </c>
      <c r="F120" s="2"/>
      <c r="G120" s="1" t="s">
        <v>1682</v>
      </c>
      <c r="H120" s="32" t="e">
        <f>IF(db[[#This Row],[NB NOTA_C]]="","",COUNTIF([2]!B_MSK[concat],db[[#This Row],[NB NOTA_C]]))</f>
        <v>#REF!</v>
      </c>
      <c r="I120" s="6" t="s">
        <v>1699</v>
      </c>
      <c r="J120" s="1" t="s">
        <v>1743</v>
      </c>
      <c r="K120" s="1" t="s">
        <v>2943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50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50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50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1042</v>
      </c>
      <c r="E121" s="4" t="s">
        <v>1379</v>
      </c>
      <c r="F121" s="56"/>
      <c r="G121" s="1" t="s">
        <v>1682</v>
      </c>
      <c r="H121" s="32" t="e">
        <f>IF(db[[#This Row],[NB NOTA_C]]="","",COUNTIF([2]!B_MSK[concat],db[[#This Row],[NB NOTA_C]]))</f>
        <v>#REF!</v>
      </c>
      <c r="I121" s="6" t="s">
        <v>1699</v>
      </c>
      <c r="J121" s="1" t="s">
        <v>1743</v>
      </c>
      <c r="K121" s="1" t="s">
        <v>2943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1043</v>
      </c>
      <c r="E122" s="4" t="s">
        <v>1380</v>
      </c>
      <c r="F122" s="56"/>
      <c r="G122" s="1" t="s">
        <v>1682</v>
      </c>
      <c r="H122" s="32" t="e">
        <f>IF(db[[#This Row],[NB NOTA_C]]="","",COUNTIF([2]!B_MSK[concat],db[[#This Row],[NB NOTA_C]]))</f>
        <v>#REF!</v>
      </c>
      <c r="I122" s="6" t="s">
        <v>1699</v>
      </c>
      <c r="J122" s="1" t="s">
        <v>1743</v>
      </c>
      <c r="K122" s="1" t="s">
        <v>2943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2781</v>
      </c>
      <c r="E123" s="4" t="s">
        <v>2775</v>
      </c>
      <c r="F123" s="2"/>
      <c r="H123" s="32" t="e">
        <f>IF(db[[#This Row],[NB NOTA_C]]="","",COUNTIF([2]!B_MSK[concat],db[[#This Row],[NB NOTA_C]]))</f>
        <v>#REF!</v>
      </c>
      <c r="I123" s="7" t="s">
        <v>1699</v>
      </c>
      <c r="J123" s="3" t="s">
        <v>1743</v>
      </c>
      <c r="K123" s="1" t="s">
        <v>2943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1044</v>
      </c>
      <c r="E124" s="4" t="s">
        <v>1381</v>
      </c>
      <c r="F124" s="56"/>
      <c r="G124" s="1" t="s">
        <v>1682</v>
      </c>
      <c r="H124" s="32" t="e">
        <f>IF(db[[#This Row],[NB NOTA_C]]="","",COUNTIF([2]!B_MSK[concat],db[[#This Row],[NB NOTA_C]]))</f>
        <v>#REF!</v>
      </c>
      <c r="I124" s="6" t="s">
        <v>1699</v>
      </c>
      <c r="J124" s="1" t="s">
        <v>1743</v>
      </c>
      <c r="K124" s="1" t="s">
        <v>2943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2783</v>
      </c>
      <c r="E125" s="4" t="s">
        <v>2777</v>
      </c>
      <c r="F125" s="56"/>
      <c r="H125" s="32" t="e">
        <f>IF(db[[#This Row],[NB NOTA_C]]="","",COUNTIF([2]!B_MSK[concat],db[[#This Row],[NB NOTA_C]]))</f>
        <v>#REF!</v>
      </c>
      <c r="I125" s="7" t="s">
        <v>1699</v>
      </c>
      <c r="J125" s="3" t="s">
        <v>1743</v>
      </c>
      <c r="K125" s="1" t="s">
        <v>2943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1045</v>
      </c>
      <c r="E126" s="4" t="s">
        <v>1382</v>
      </c>
      <c r="F126" s="2"/>
      <c r="G126" s="1" t="s">
        <v>1682</v>
      </c>
      <c r="H126" s="32" t="e">
        <f>IF(db[[#This Row],[NB NOTA_C]]="","",COUNTIF([2]!B_MSK[concat],db[[#This Row],[NB NOTA_C]]))</f>
        <v>#REF!</v>
      </c>
      <c r="I126" s="6" t="s">
        <v>1700</v>
      </c>
      <c r="J126" s="1" t="s">
        <v>1728</v>
      </c>
      <c r="K126" s="1" t="s">
        <v>2968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8" t="str">
        <f>IF(db[[#This Row],[H_QTY/ CTN]]="","",LEFT(db[[#This Row],[H_QTY/ CTN]],db[[#This Row],[H_1]]-1))</f>
        <v>120 PCS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120</v>
      </c>
      <c r="S126" s="95" t="str">
        <f>IF(db[[#This Row],[QTY/ CTN B]]="","",RIGHT(db[[#This Row],[QTY/ CTN B]],LEN(db[[#This Row],[QTY/ CTN B]])-SEARCH(" ",db[[#This Row],[QTY/ CTN B]],1)))</f>
        <v>PCS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120</v>
      </c>
      <c r="Y126" s="95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2331</v>
      </c>
      <c r="E127" s="4" t="s">
        <v>2329</v>
      </c>
      <c r="F127" s="56"/>
      <c r="H127" s="32" t="e">
        <f>IF(db[[#This Row],[NB NOTA_C]]="","",COUNTIF([2]!B_MSK[concat],db[[#This Row],[NB NOTA_C]]))</f>
        <v>#REF!</v>
      </c>
      <c r="I127" s="7" t="s">
        <v>1700</v>
      </c>
      <c r="J127" s="3" t="s">
        <v>1734</v>
      </c>
      <c r="K127" s="1" t="s">
        <v>2968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96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96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96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4665</v>
      </c>
      <c r="F128" s="2" t="s">
        <v>4679</v>
      </c>
      <c r="G128" s="1" t="s">
        <v>1681</v>
      </c>
      <c r="H128" s="32" t="e">
        <f>IF(db[[#This Row],[NB NOTA_C]]="","",COUNTIF([2]!B_MSK[concat],db[[#This Row],[NB NOTA_C]]))</f>
        <v>#REF!</v>
      </c>
      <c r="I128" s="6" t="s">
        <v>1692</v>
      </c>
      <c r="J128" s="1" t="s">
        <v>1736</v>
      </c>
      <c r="K128" s="1" t="s">
        <v>2968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72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72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72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12</v>
      </c>
      <c r="E129" s="4" t="s">
        <v>4666</v>
      </c>
      <c r="F129" s="56" t="s">
        <v>4680</v>
      </c>
      <c r="G129" s="1" t="s">
        <v>1681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2968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13</v>
      </c>
      <c r="E130" s="4" t="s">
        <v>4667</v>
      </c>
      <c r="F130" s="56" t="s">
        <v>4681</v>
      </c>
      <c r="G130" s="1" t="s">
        <v>1681</v>
      </c>
      <c r="H130" s="32" t="e">
        <f>IF(db[[#This Row],[NB NOTA_C]]="","",COUNTIF([2]!B_MSK[concat],db[[#This Row],[NB NOTA_C]]))</f>
        <v>#REF!</v>
      </c>
      <c r="I130" s="6" t="s">
        <v>1692</v>
      </c>
      <c r="J130" s="1" t="s">
        <v>1736</v>
      </c>
      <c r="K130" s="1" t="s">
        <v>2968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14</v>
      </c>
      <c r="E131" s="4" t="s">
        <v>4668</v>
      </c>
      <c r="F131" s="2" t="s">
        <v>4682</v>
      </c>
      <c r="G131" s="1" t="s">
        <v>1681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2968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15</v>
      </c>
      <c r="E132" s="4" t="s">
        <v>16</v>
      </c>
      <c r="F132" s="2" t="s">
        <v>4693</v>
      </c>
      <c r="G132" s="1" t="s">
        <v>1681</v>
      </c>
      <c r="H132" s="32" t="e">
        <f>IF(db[[#This Row],[NB NOTA_C]]="","",COUNTIF([2]!B_MSK[concat],db[[#This Row],[NB NOTA_C]]))</f>
        <v>#REF!</v>
      </c>
      <c r="I132" s="6" t="s">
        <v>1692</v>
      </c>
      <c r="J132" s="1" t="s">
        <v>1736</v>
      </c>
      <c r="K132" s="1" t="s">
        <v>2968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17</v>
      </c>
      <c r="E133" s="4" t="s">
        <v>18</v>
      </c>
      <c r="F133" s="2" t="s">
        <v>4751</v>
      </c>
      <c r="G133" s="1" t="s">
        <v>1681</v>
      </c>
      <c r="H133" s="32" t="e">
        <f>IF(db[[#This Row],[NB NOTA_C]]="","",COUNTIF([2]!B_MSK[concat],db[[#This Row],[NB NOTA_C]]))</f>
        <v>#REF!</v>
      </c>
      <c r="I133" s="6" t="s">
        <v>1692</v>
      </c>
      <c r="J133" s="1" t="s">
        <v>1736</v>
      </c>
      <c r="K133" s="1" t="s">
        <v>2968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19</v>
      </c>
      <c r="E134" s="4" t="s">
        <v>20</v>
      </c>
      <c r="F134" s="2" t="s">
        <v>4694</v>
      </c>
      <c r="G134" s="1" t="s">
        <v>1681</v>
      </c>
      <c r="H134" s="32" t="e">
        <f>IF(db[[#This Row],[NB NOTA_C]]="","",COUNTIF([2]!B_MSK[concat],db[[#This Row],[NB NOTA_C]]))</f>
        <v>#REF!</v>
      </c>
      <c r="I134" s="6" t="s">
        <v>1692</v>
      </c>
      <c r="J134" s="1" t="s">
        <v>1736</v>
      </c>
      <c r="K134" s="1" t="s">
        <v>2968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21</v>
      </c>
      <c r="E135" s="4" t="s">
        <v>22</v>
      </c>
      <c r="F135" s="2" t="s">
        <v>4752</v>
      </c>
      <c r="G135" s="1" t="s">
        <v>1681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1736</v>
      </c>
      <c r="K135" s="1" t="s">
        <v>2968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4209</v>
      </c>
      <c r="E136" s="4" t="s">
        <v>4210</v>
      </c>
      <c r="F136" s="56" t="s">
        <v>4220</v>
      </c>
      <c r="G136" s="1" t="s">
        <v>1681</v>
      </c>
      <c r="H136" s="34" t="e">
        <f>IF(db[[#This Row],[NB NOTA_C]]="","",COUNTIF([2]!B_MSK[concat],db[[#This Row],[NB NOTA_C]]))</f>
        <v>#REF!</v>
      </c>
      <c r="I136" s="7" t="s">
        <v>1692</v>
      </c>
      <c r="J136" s="3" t="s">
        <v>1736</v>
      </c>
      <c r="K136" s="1" t="s">
        <v>2968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5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23</v>
      </c>
      <c r="E137" s="4" t="s">
        <v>24</v>
      </c>
      <c r="F137" s="56" t="s">
        <v>25</v>
      </c>
      <c r="G137" s="1" t="s">
        <v>1681</v>
      </c>
      <c r="H137" s="32" t="e">
        <f>IF(db[[#This Row],[NB NOTA_C]]="","",COUNTIF([2]!B_MSK[concat],db[[#This Row],[NB NOTA_C]]))</f>
        <v>#REF!</v>
      </c>
      <c r="I137" s="6" t="s">
        <v>1692</v>
      </c>
      <c r="J137" s="1" t="s">
        <v>1736</v>
      </c>
      <c r="K137" s="1" t="s">
        <v>2968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4352</v>
      </c>
      <c r="E138" s="21" t="s">
        <v>3811</v>
      </c>
      <c r="F138" s="57" t="s">
        <v>4358</v>
      </c>
      <c r="G138" s="1" t="s">
        <v>1681</v>
      </c>
      <c r="H138" s="33" t="e">
        <f>IF(db[[#This Row],[NB NOTA_C]]="","",COUNTIF([2]!B_MSK[concat],db[[#This Row],[NB NOTA_C]]))</f>
        <v>#REF!</v>
      </c>
      <c r="I138" s="18" t="s">
        <v>1692</v>
      </c>
      <c r="J138" s="16" t="s">
        <v>1736</v>
      </c>
      <c r="K138" s="17" t="s">
        <v>2968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9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26</v>
      </c>
      <c r="E139" s="4" t="s">
        <v>27</v>
      </c>
      <c r="F139" s="56" t="s">
        <v>4359</v>
      </c>
      <c r="G139" s="1" t="s">
        <v>1681</v>
      </c>
      <c r="H139" s="32" t="e">
        <f>IF(db[[#This Row],[NB NOTA_C]]="","",COUNTIF([2]!B_MSK[concat],db[[#This Row],[NB NOTA_C]]))</f>
        <v>#REF!</v>
      </c>
      <c r="I139" s="6" t="s">
        <v>1692</v>
      </c>
      <c r="J139" s="1" t="s">
        <v>1736</v>
      </c>
      <c r="K139" s="1" t="s">
        <v>2968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72 PCS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4082</v>
      </c>
      <c r="E140" s="21" t="s">
        <v>4081</v>
      </c>
      <c r="F140" s="56" t="s">
        <v>4083</v>
      </c>
      <c r="G140" s="1" t="s">
        <v>1681</v>
      </c>
      <c r="H140" s="33" t="e">
        <f>IF(db[[#This Row],[NB NOTA_C]]="","",COUNTIF([2]!B_MSK[concat],db[[#This Row],[NB NOTA_C]]))</f>
        <v>#REF!</v>
      </c>
      <c r="I140" s="18" t="s">
        <v>1692</v>
      </c>
      <c r="J140" s="16" t="s">
        <v>1736</v>
      </c>
      <c r="K140" s="17" t="s">
        <v>2968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9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28</v>
      </c>
      <c r="E141" s="4" t="s">
        <v>29</v>
      </c>
      <c r="F141" s="56" t="s">
        <v>2994</v>
      </c>
      <c r="G141" s="1" t="s">
        <v>1681</v>
      </c>
      <c r="H141" s="32" t="e">
        <f>IF(db[[#This Row],[NB NOTA_C]]="","",COUNTIF([2]!B_MSK[concat],db[[#This Row],[NB NOTA_C]]))</f>
        <v>#REF!</v>
      </c>
      <c r="I141" s="6" t="s">
        <v>1692</v>
      </c>
      <c r="J141" s="1" t="s">
        <v>1736</v>
      </c>
      <c r="K141" s="1" t="s">
        <v>2968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72 PCS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30</v>
      </c>
      <c r="E142" s="4" t="s">
        <v>31</v>
      </c>
      <c r="F142" s="2" t="s">
        <v>3653</v>
      </c>
      <c r="G142" s="1" t="s">
        <v>1681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2968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32</v>
      </c>
      <c r="E143" s="4" t="s">
        <v>33</v>
      </c>
      <c r="F143" s="56" t="s">
        <v>34</v>
      </c>
      <c r="G143" s="1" t="s">
        <v>1681</v>
      </c>
      <c r="H143" s="32" t="e">
        <f>IF(db[[#This Row],[NB NOTA_C]]="","",COUNTIF([2]!B_MSK[concat],db[[#This Row],[NB NOTA_C]]))</f>
        <v>#REF!</v>
      </c>
      <c r="I143" s="6" t="s">
        <v>1692</v>
      </c>
      <c r="J143" s="1" t="s">
        <v>1736</v>
      </c>
      <c r="K143" s="1" t="s">
        <v>2968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35</v>
      </c>
      <c r="E144" s="4" t="s">
        <v>36</v>
      </c>
      <c r="F144" s="56" t="s">
        <v>2997</v>
      </c>
      <c r="G144" s="1" t="s">
        <v>1681</v>
      </c>
      <c r="H144" s="32" t="e">
        <f>IF(db[[#This Row],[NB NOTA_C]]="","",COUNTIF([2]!B_MSK[concat],db[[#This Row],[NB NOTA_C]]))</f>
        <v>#REF!</v>
      </c>
      <c r="I144" s="6" t="s">
        <v>1692</v>
      </c>
      <c r="J144" s="1" t="s">
        <v>1736</v>
      </c>
      <c r="K144" s="1" t="s">
        <v>2968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37</v>
      </c>
      <c r="E145" s="4" t="s">
        <v>38</v>
      </c>
      <c r="F145" s="61" t="s">
        <v>39</v>
      </c>
      <c r="G145" s="1" t="s">
        <v>1681</v>
      </c>
      <c r="H145" s="32" t="e">
        <f>IF(db[[#This Row],[NB NOTA_C]]="","",COUNTIF([2]!B_MSK[concat],db[[#This Row],[NB NOTA_C]]))</f>
        <v>#REF!</v>
      </c>
      <c r="I145" s="6" t="s">
        <v>1692</v>
      </c>
      <c r="J145" s="1" t="s">
        <v>1736</v>
      </c>
      <c r="K145" s="1" t="s">
        <v>2968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40</v>
      </c>
      <c r="E146" s="4" t="s">
        <v>41</v>
      </c>
      <c r="F146" s="56" t="s">
        <v>5041</v>
      </c>
      <c r="G146" s="1" t="s">
        <v>1681</v>
      </c>
      <c r="H146" s="32" t="e">
        <f>IF(db[[#This Row],[NB NOTA_C]]="","",COUNTIF([2]!B_MSK[concat],db[[#This Row],[NB NOTA_C]]))</f>
        <v>#REF!</v>
      </c>
      <c r="I146" s="6" t="s">
        <v>1692</v>
      </c>
      <c r="J146" s="1" t="s">
        <v>1736</v>
      </c>
      <c r="K146" s="1" t="s">
        <v>2968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42</v>
      </c>
      <c r="E147" s="4" t="s">
        <v>43</v>
      </c>
      <c r="F147" s="56" t="s">
        <v>44</v>
      </c>
      <c r="G147" s="1" t="s">
        <v>1681</v>
      </c>
      <c r="H147" s="32" t="e">
        <f>IF(db[[#This Row],[NB NOTA_C]]="","",COUNTIF([2]!B_MSK[concat],db[[#This Row],[NB NOTA_C]]))</f>
        <v>#REF!</v>
      </c>
      <c r="I147" s="6" t="s">
        <v>1692</v>
      </c>
      <c r="J147" s="1" t="s">
        <v>1736</v>
      </c>
      <c r="K147" s="1" t="s">
        <v>2968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992</v>
      </c>
      <c r="E148" s="4" t="s">
        <v>3032</v>
      </c>
      <c r="F148" s="56" t="s">
        <v>3652</v>
      </c>
      <c r="G148" s="1" t="s">
        <v>1681</v>
      </c>
      <c r="H148" s="32" t="e">
        <f>IF(db[[#This Row],[NB NOTA_C]]="","",COUNTIF([2]!B_MSK[concat],db[[#This Row],[NB NOTA_C]]))</f>
        <v>#REF!</v>
      </c>
      <c r="I148" s="6" t="s">
        <v>1692</v>
      </c>
      <c r="J148" s="1" t="s">
        <v>1736</v>
      </c>
      <c r="K148" s="1" t="s">
        <v>2968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45</v>
      </c>
      <c r="E149" s="4" t="s">
        <v>46</v>
      </c>
      <c r="F149" s="56"/>
      <c r="G149" s="1" t="s">
        <v>1681</v>
      </c>
      <c r="H149" s="32" t="e">
        <f>IF(db[[#This Row],[NB NOTA_C]]="","",COUNTIF([2]!B_MSK[concat],db[[#This Row],[NB NOTA_C]]))</f>
        <v>#REF!</v>
      </c>
      <c r="I149" s="6" t="s">
        <v>1692</v>
      </c>
      <c r="J149" s="1" t="s">
        <v>1736</v>
      </c>
      <c r="K149" s="1" t="s">
        <v>2968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47</v>
      </c>
      <c r="E150" s="4" t="s">
        <v>48</v>
      </c>
      <c r="F150" s="56" t="s">
        <v>4683</v>
      </c>
      <c r="G150" s="1" t="s">
        <v>1681</v>
      </c>
      <c r="H150" s="32" t="e">
        <f>IF(db[[#This Row],[NB NOTA_C]]="","",COUNTIF([2]!B_MSK[concat],db[[#This Row],[NB NOTA_C]]))</f>
        <v>#REF!</v>
      </c>
      <c r="I150" s="6" t="s">
        <v>1692</v>
      </c>
      <c r="J150" s="1" t="s">
        <v>1736</v>
      </c>
      <c r="K150" s="1" t="s">
        <v>2968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1903</v>
      </c>
      <c r="E151" s="4" t="s">
        <v>2161</v>
      </c>
      <c r="F151" s="56" t="s">
        <v>2216</v>
      </c>
      <c r="G151" s="1" t="s">
        <v>1681</v>
      </c>
      <c r="H151" s="32" t="e">
        <f>IF(db[[#This Row],[NB NOTA_C]]="","",COUNTIF([2]!B_MSK[concat],db[[#This Row],[NB NOTA_C]]))</f>
        <v>#REF!</v>
      </c>
      <c r="I151" s="7" t="s">
        <v>1692</v>
      </c>
      <c r="J151" s="3" t="s">
        <v>1736</v>
      </c>
      <c r="K151" s="1" t="s">
        <v>2968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49</v>
      </c>
      <c r="E152" s="4" t="s">
        <v>50</v>
      </c>
      <c r="F152" s="56"/>
      <c r="G152" s="1" t="s">
        <v>1681</v>
      </c>
      <c r="H152" s="32" t="e">
        <f>IF(db[[#This Row],[NB NOTA_C]]="","",COUNTIF([2]!B_MSK[concat],db[[#This Row],[NB NOTA_C]]))</f>
        <v>#REF!</v>
      </c>
      <c r="I152" s="6" t="s">
        <v>1692</v>
      </c>
      <c r="J152" s="1" t="s">
        <v>1736</v>
      </c>
      <c r="K152" s="1" t="s">
        <v>2968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4346</v>
      </c>
      <c r="E153" s="21" t="s">
        <v>4340</v>
      </c>
      <c r="F153" s="56" t="s">
        <v>4219</v>
      </c>
      <c r="G153" s="1" t="s">
        <v>1681</v>
      </c>
      <c r="H153" s="33" t="e">
        <f>IF(db[[#This Row],[NB NOTA_C]]="","",COUNTIF([2]!B_MSK[concat],db[[#This Row],[NB NOTA_C]]))</f>
        <v>#REF!</v>
      </c>
      <c r="I153" s="18" t="s">
        <v>1692</v>
      </c>
      <c r="J153" s="16" t="s">
        <v>1736</v>
      </c>
      <c r="K153" s="17" t="s">
        <v>2968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9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51</v>
      </c>
      <c r="E154" s="4" t="s">
        <v>3462</v>
      </c>
      <c r="F154" s="56" t="s">
        <v>4219</v>
      </c>
      <c r="G154" s="1" t="s">
        <v>1681</v>
      </c>
      <c r="H154" s="32" t="e">
        <f>IF(db[[#This Row],[NB NOTA_C]]="","",COUNTIF([2]!B_MSK[concat],db[[#This Row],[NB NOTA_C]]))</f>
        <v>#REF!</v>
      </c>
      <c r="I154" s="6" t="s">
        <v>1692</v>
      </c>
      <c r="J154" s="1" t="s">
        <v>1736</v>
      </c>
      <c r="K154" s="1" t="s">
        <v>2968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52</v>
      </c>
      <c r="E155" s="4" t="s">
        <v>53</v>
      </c>
      <c r="F155" s="56" t="s">
        <v>5042</v>
      </c>
      <c r="G155" s="1" t="s">
        <v>1681</v>
      </c>
      <c r="H155" s="32" t="e">
        <f>IF(db[[#This Row],[NB NOTA_C]]="","",COUNTIF([2]!B_MSK[concat],db[[#This Row],[NB NOTA_C]]))</f>
        <v>#REF!</v>
      </c>
      <c r="I155" s="6" t="s">
        <v>1692</v>
      </c>
      <c r="J155" s="1" t="s">
        <v>1736</v>
      </c>
      <c r="K155" s="1" t="s">
        <v>2968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1902</v>
      </c>
      <c r="E156" s="4" t="s">
        <v>2159</v>
      </c>
      <c r="F156" s="56" t="s">
        <v>2215</v>
      </c>
      <c r="G156" s="1" t="s">
        <v>1681</v>
      </c>
      <c r="H156" s="32" t="e">
        <f>IF(db[[#This Row],[NB NOTA_C]]="","",COUNTIF([2]!B_MSK[concat],db[[#This Row],[NB NOTA_C]]))</f>
        <v>#REF!</v>
      </c>
      <c r="I156" s="7" t="s">
        <v>1692</v>
      </c>
      <c r="J156" s="3" t="s">
        <v>1736</v>
      </c>
      <c r="K156" s="1" t="s">
        <v>2968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54</v>
      </c>
      <c r="E157" s="4" t="s">
        <v>55</v>
      </c>
      <c r="F157" s="56" t="s">
        <v>2993</v>
      </c>
      <c r="G157" s="1" t="s">
        <v>1681</v>
      </c>
      <c r="H157" s="32" t="e">
        <f>IF(db[[#This Row],[NB NOTA_C]]="","",COUNTIF([2]!B_MSK[concat],db[[#This Row],[NB NOTA_C]]))</f>
        <v>#REF!</v>
      </c>
      <c r="I157" s="6" t="s">
        <v>1692</v>
      </c>
      <c r="J157" s="1" t="s">
        <v>1736</v>
      </c>
      <c r="K157" s="1" t="s">
        <v>2968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56</v>
      </c>
      <c r="E158" s="4" t="s">
        <v>57</v>
      </c>
      <c r="F158" s="56"/>
      <c r="G158" s="1" t="s">
        <v>1681</v>
      </c>
      <c r="H158" s="32" t="e">
        <f>IF(db[[#This Row],[NB NOTA_C]]="","",COUNTIF([2]!B_MSK[concat],db[[#This Row],[NB NOTA_C]]))</f>
        <v>#REF!</v>
      </c>
      <c r="I158" s="6" t="s">
        <v>1692</v>
      </c>
      <c r="J158" s="1" t="s">
        <v>1736</v>
      </c>
      <c r="K158" s="1" t="s">
        <v>2968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4347</v>
      </c>
      <c r="E159" s="21" t="s">
        <v>4341</v>
      </c>
      <c r="F159" s="56" t="s">
        <v>4353</v>
      </c>
      <c r="G159" s="1" t="s">
        <v>1681</v>
      </c>
      <c r="H159" s="33" t="e">
        <f>IF(db[[#This Row],[NB NOTA_C]]="","",COUNTIF([2]!B_MSK[concat],db[[#This Row],[NB NOTA_C]]))</f>
        <v>#REF!</v>
      </c>
      <c r="I159" s="18" t="s">
        <v>1692</v>
      </c>
      <c r="J159" s="16" t="s">
        <v>1736</v>
      </c>
      <c r="K159" s="17" t="s">
        <v>2968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4348</v>
      </c>
      <c r="E160" s="21" t="s">
        <v>4342</v>
      </c>
      <c r="F160" s="56" t="s">
        <v>4354</v>
      </c>
      <c r="G160" s="1" t="s">
        <v>1681</v>
      </c>
      <c r="H160" s="33" t="e">
        <f>IF(db[[#This Row],[NB NOTA_C]]="","",COUNTIF([2]!B_MSK[concat],db[[#This Row],[NB NOTA_C]]))</f>
        <v>#REF!</v>
      </c>
      <c r="I160" s="18" t="s">
        <v>1692</v>
      </c>
      <c r="J160" s="16" t="s">
        <v>1736</v>
      </c>
      <c r="K160" s="17" t="s">
        <v>2968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4349</v>
      </c>
      <c r="E161" s="21" t="s">
        <v>4343</v>
      </c>
      <c r="F161" s="56" t="s">
        <v>4355</v>
      </c>
      <c r="G161" s="1" t="s">
        <v>1681</v>
      </c>
      <c r="H161" s="33" t="e">
        <f>IF(db[[#This Row],[NB NOTA_C]]="","",COUNTIF([2]!B_MSK[concat],db[[#This Row],[NB NOTA_C]]))</f>
        <v>#REF!</v>
      </c>
      <c r="I161" s="18" t="s">
        <v>1692</v>
      </c>
      <c r="J161" s="16" t="s">
        <v>1736</v>
      </c>
      <c r="K161" s="17" t="s">
        <v>2968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4350</v>
      </c>
      <c r="E162" s="21" t="s">
        <v>4344</v>
      </c>
      <c r="F162" s="56" t="s">
        <v>4356</v>
      </c>
      <c r="G162" s="1" t="s">
        <v>1681</v>
      </c>
      <c r="H162" s="33" t="e">
        <f>IF(db[[#This Row],[NB NOTA_C]]="","",COUNTIF([2]!B_MSK[concat],db[[#This Row],[NB NOTA_C]]))</f>
        <v>#REF!</v>
      </c>
      <c r="I162" s="18" t="s">
        <v>1692</v>
      </c>
      <c r="J162" s="16" t="s">
        <v>1736</v>
      </c>
      <c r="K162" s="17" t="s">
        <v>2968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58</v>
      </c>
      <c r="E163" s="4" t="s">
        <v>59</v>
      </c>
      <c r="F163" s="56" t="s">
        <v>3651</v>
      </c>
      <c r="G163" s="1" t="s">
        <v>1681</v>
      </c>
      <c r="H163" s="32" t="e">
        <f>IF(db[[#This Row],[NB NOTA_C]]="","",COUNTIF([2]!B_MSK[concat],db[[#This Row],[NB NOTA_C]]))</f>
        <v>#REF!</v>
      </c>
      <c r="I163" s="6" t="s">
        <v>1692</v>
      </c>
      <c r="J163" s="1" t="s">
        <v>1736</v>
      </c>
      <c r="K163" s="1" t="s">
        <v>2968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60</v>
      </c>
      <c r="E164" s="4" t="s">
        <v>61</v>
      </c>
      <c r="F164" s="56" t="s">
        <v>2995</v>
      </c>
      <c r="G164" s="1" t="s">
        <v>1681</v>
      </c>
      <c r="H164" s="32" t="e">
        <f>IF(db[[#This Row],[NB NOTA_C]]="","",COUNTIF([2]!B_MSK[concat],db[[#This Row],[NB NOTA_C]]))</f>
        <v>#REF!</v>
      </c>
      <c r="I164" s="6" t="s">
        <v>1692</v>
      </c>
      <c r="J164" s="1" t="s">
        <v>1736</v>
      </c>
      <c r="K164" s="1" t="s">
        <v>2968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62</v>
      </c>
      <c r="E165" s="4" t="s">
        <v>2992</v>
      </c>
      <c r="F165" s="56" t="s">
        <v>2217</v>
      </c>
      <c r="G165" s="1" t="s">
        <v>1681</v>
      </c>
      <c r="H165" s="32" t="e">
        <f>IF(db[[#This Row],[NB NOTA_C]]="","",COUNTIF([2]!B_MSK[concat],db[[#This Row],[NB NOTA_C]]))</f>
        <v>#REF!</v>
      </c>
      <c r="I165" s="7" t="s">
        <v>1692</v>
      </c>
      <c r="J165" s="3" t="s">
        <v>1736</v>
      </c>
      <c r="K165" s="1" t="s">
        <v>2968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2160</v>
      </c>
      <c r="F166" s="56" t="s">
        <v>2217</v>
      </c>
      <c r="G166" s="1" t="s">
        <v>1681</v>
      </c>
      <c r="H166" s="32" t="e">
        <f>IF(db[[#This Row],[NB NOTA_C]]="","",COUNTIF([2]!B_MSK[concat],db[[#This Row],[NB NOTA_C]]))</f>
        <v>#REF!</v>
      </c>
      <c r="I166" s="7" t="s">
        <v>1692</v>
      </c>
      <c r="J166" s="3" t="s">
        <v>1736</v>
      </c>
      <c r="K166" s="1" t="s">
        <v>2968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63</v>
      </c>
      <c r="E167" s="4" t="s">
        <v>64</v>
      </c>
      <c r="F167" s="56"/>
      <c r="G167" s="1" t="s">
        <v>1681</v>
      </c>
      <c r="H167" s="32" t="e">
        <f>IF(db[[#This Row],[NB NOTA_C]]="","",COUNTIF([2]!B_MSK[concat],db[[#This Row],[NB NOTA_C]]))</f>
        <v>#REF!</v>
      </c>
      <c r="I167" s="6" t="s">
        <v>1692</v>
      </c>
      <c r="J167" s="1" t="s">
        <v>1736</v>
      </c>
      <c r="K167" s="1" t="s">
        <v>2968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4848</v>
      </c>
      <c r="E168" s="40" t="s">
        <v>4658</v>
      </c>
      <c r="F168" s="2" t="s">
        <v>4684</v>
      </c>
      <c r="G168" s="1" t="s">
        <v>1681</v>
      </c>
      <c r="H168" s="41" t="e">
        <f>IF(db[[#This Row],[NB NOTA_C]]="","",COUNTIF([2]!B_MSK[concat],db[[#This Row],[NB NOTA_C]]))</f>
        <v>#REF!</v>
      </c>
      <c r="I168" s="6" t="s">
        <v>1692</v>
      </c>
      <c r="J168" s="1" t="s">
        <v>1736</v>
      </c>
      <c r="K168" s="1" t="s">
        <v>2968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0" t="str">
        <f>IF(db[[#This Row],[H_QTY/ CTN]]="","",LEFT(db[[#This Row],[H_QTY/ CTN]],db[[#This Row],[H_1]]-1))</f>
        <v>72 PCS</v>
      </c>
      <c r="Q168" s="100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4849</v>
      </c>
      <c r="E169" s="40" t="s">
        <v>4659</v>
      </c>
      <c r="F169" s="2" t="s">
        <v>4749</v>
      </c>
      <c r="G169" s="1" t="s">
        <v>1681</v>
      </c>
      <c r="H169" s="41" t="e">
        <f>IF(db[[#This Row],[NB NOTA_C]]="","",COUNTIF([2]!B_MSK[concat],db[[#This Row],[NB NOTA_C]]))</f>
        <v>#REF!</v>
      </c>
      <c r="I169" s="6" t="s">
        <v>1692</v>
      </c>
      <c r="J169" s="1" t="s">
        <v>1736</v>
      </c>
      <c r="K169" s="1" t="s">
        <v>2968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4850</v>
      </c>
      <c r="E170" s="40" t="s">
        <v>4660</v>
      </c>
      <c r="F170" s="2"/>
      <c r="G170" s="1" t="s">
        <v>1681</v>
      </c>
      <c r="H170" s="41" t="e">
        <f>IF(db[[#This Row],[NB NOTA_C]]="","",COUNTIF([2]!B_MSK[concat],db[[#This Row],[NB NOTA_C]]))</f>
        <v>#REF!</v>
      </c>
      <c r="I170" s="6" t="s">
        <v>1692</v>
      </c>
      <c r="J170" s="1" t="s">
        <v>1736</v>
      </c>
      <c r="K170" s="1" t="s">
        <v>2968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4851</v>
      </c>
      <c r="E171" s="40" t="s">
        <v>4661</v>
      </c>
      <c r="F171" s="2" t="s">
        <v>4685</v>
      </c>
      <c r="G171" s="1" t="s">
        <v>1681</v>
      </c>
      <c r="H171" s="41" t="e">
        <f>IF(db[[#This Row],[NB NOTA_C]]="","",COUNTIF([2]!B_MSK[concat],db[[#This Row],[NB NOTA_C]]))</f>
        <v>#REF!</v>
      </c>
      <c r="I171" s="6" t="s">
        <v>1692</v>
      </c>
      <c r="J171" s="1" t="s">
        <v>1736</v>
      </c>
      <c r="K171" s="1" t="s">
        <v>2968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4852</v>
      </c>
      <c r="E172" s="40" t="s">
        <v>4662</v>
      </c>
      <c r="F172" s="2" t="s">
        <v>4686</v>
      </c>
      <c r="G172" s="1" t="s">
        <v>1681</v>
      </c>
      <c r="H172" s="41" t="e">
        <f>IF(db[[#This Row],[NB NOTA_C]]="","",COUNTIF([2]!B_MSK[concat],db[[#This Row],[NB NOTA_C]]))</f>
        <v>#REF!</v>
      </c>
      <c r="I172" s="42" t="s">
        <v>1692</v>
      </c>
      <c r="J172" s="38" t="s">
        <v>1736</v>
      </c>
      <c r="K172" s="39" t="s">
        <v>2968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4853</v>
      </c>
      <c r="E173" s="40" t="s">
        <v>4663</v>
      </c>
      <c r="F173" s="2" t="s">
        <v>4687</v>
      </c>
      <c r="G173" s="1" t="s">
        <v>1681</v>
      </c>
      <c r="H173" s="41" t="e">
        <f>IF(db[[#This Row],[NB NOTA_C]]="","",COUNTIF([2]!B_MSK[concat],db[[#This Row],[NB NOTA_C]]))</f>
        <v>#REF!</v>
      </c>
      <c r="I173" s="42" t="s">
        <v>1692</v>
      </c>
      <c r="J173" s="38" t="s">
        <v>1736</v>
      </c>
      <c r="K173" s="39" t="s">
        <v>2968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4854</v>
      </c>
      <c r="E174" s="40" t="s">
        <v>4664</v>
      </c>
      <c r="F174" s="2" t="s">
        <v>4688</v>
      </c>
      <c r="G174" s="1" t="s">
        <v>1681</v>
      </c>
      <c r="H174" s="41" t="e">
        <f>IF(db[[#This Row],[NB NOTA_C]]="","",COUNTIF([2]!B_MSK[concat],db[[#This Row],[NB NOTA_C]]))</f>
        <v>#REF!</v>
      </c>
      <c r="I174" s="42" t="s">
        <v>1692</v>
      </c>
      <c r="J174" s="38" t="s">
        <v>1736</v>
      </c>
      <c r="K174" s="39" t="s">
        <v>2968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65</v>
      </c>
      <c r="E175" s="4" t="s">
        <v>66</v>
      </c>
      <c r="F175" s="2" t="s">
        <v>4689</v>
      </c>
      <c r="G175" s="1" t="s">
        <v>1681</v>
      </c>
      <c r="H175" s="32" t="e">
        <f>IF(db[[#This Row],[NB NOTA_C]]="","",COUNTIF([2]!B_MSK[concat],db[[#This Row],[NB NOTA_C]]))</f>
        <v>#REF!</v>
      </c>
      <c r="I175" s="6" t="s">
        <v>1692</v>
      </c>
      <c r="J175" s="1" t="s">
        <v>1737</v>
      </c>
      <c r="K175" s="1" t="s">
        <v>2968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18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18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18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67</v>
      </c>
      <c r="E176" s="4" t="s">
        <v>68</v>
      </c>
      <c r="F176" s="2" t="s">
        <v>4690</v>
      </c>
      <c r="G176" s="1" t="s">
        <v>1681</v>
      </c>
      <c r="H176" s="32" t="e">
        <f>IF(db[[#This Row],[NB NOTA_C]]="","",COUNTIF([2]!B_MSK[concat],db[[#This Row],[NB NOTA_C]]))</f>
        <v>#REF!</v>
      </c>
      <c r="I176" s="6" t="s">
        <v>1692</v>
      </c>
      <c r="J176" s="1" t="s">
        <v>1737</v>
      </c>
      <c r="K176" s="1" t="s">
        <v>2968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69</v>
      </c>
      <c r="E177" s="4" t="s">
        <v>70</v>
      </c>
      <c r="F177" s="2" t="s">
        <v>4691</v>
      </c>
      <c r="G177" s="1" t="s">
        <v>1681</v>
      </c>
      <c r="H177" s="32" t="e">
        <f>IF(db[[#This Row],[NB NOTA_C]]="","",COUNTIF([2]!B_MSK[concat],db[[#This Row],[NB NOTA_C]]))</f>
        <v>#REF!</v>
      </c>
      <c r="I177" s="6" t="s">
        <v>1692</v>
      </c>
      <c r="J177" s="1" t="s">
        <v>1737</v>
      </c>
      <c r="K177" s="1" t="s">
        <v>2968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71</v>
      </c>
      <c r="E178" s="4" t="s">
        <v>72</v>
      </c>
      <c r="F178" s="2" t="s">
        <v>4692</v>
      </c>
      <c r="G178" s="1" t="s">
        <v>1681</v>
      </c>
      <c r="H178" s="32" t="e">
        <f>IF(db[[#This Row],[NB NOTA_C]]="","",COUNTIF([2]!B_MSK[concat],db[[#This Row],[NB NOTA_C]]))</f>
        <v>#REF!</v>
      </c>
      <c r="I178" s="6" t="s">
        <v>1692</v>
      </c>
      <c r="J178" s="1" t="s">
        <v>1737</v>
      </c>
      <c r="K178" s="1" t="s">
        <v>2968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73</v>
      </c>
      <c r="E179" s="4" t="s">
        <v>74</v>
      </c>
      <c r="F179" s="56" t="s">
        <v>4218</v>
      </c>
      <c r="G179" s="1" t="s">
        <v>1681</v>
      </c>
      <c r="H179" s="32" t="e">
        <f>IF(db[[#This Row],[NB NOTA_C]]="","",COUNTIF([2]!B_MSK[concat],db[[#This Row],[NB NOTA_C]]))</f>
        <v>#REF!</v>
      </c>
      <c r="I179" s="6" t="s">
        <v>1692</v>
      </c>
      <c r="J179" s="1" t="s">
        <v>1736</v>
      </c>
      <c r="K179" s="1" t="s">
        <v>2968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72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4351</v>
      </c>
      <c r="E180" s="21" t="s">
        <v>75</v>
      </c>
      <c r="F180" s="57" t="s">
        <v>4357</v>
      </c>
      <c r="G180" s="1" t="s">
        <v>1681</v>
      </c>
      <c r="H180" s="33" t="e">
        <f>IF(db[[#This Row],[NB NOTA_C]]="","",COUNTIF([2]!B_MSK[concat],db[[#This Row],[NB NOTA_C]]))</f>
        <v>#REF!</v>
      </c>
      <c r="I180" s="18" t="s">
        <v>1692</v>
      </c>
      <c r="J180" s="16" t="s">
        <v>1736</v>
      </c>
      <c r="K180" s="17" t="s">
        <v>2968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76</v>
      </c>
      <c r="E181" s="4" t="s">
        <v>77</v>
      </c>
      <c r="F181" s="56" t="s">
        <v>3385</v>
      </c>
      <c r="G181" s="1" t="s">
        <v>1681</v>
      </c>
      <c r="H181" s="32" t="e">
        <f>IF(db[[#This Row],[NB NOTA_C]]="","",COUNTIF([2]!B_MSK[concat],db[[#This Row],[NB NOTA_C]]))</f>
        <v>#REF!</v>
      </c>
      <c r="I181" s="6" t="s">
        <v>1692</v>
      </c>
      <c r="J181" s="1" t="s">
        <v>1736</v>
      </c>
      <c r="K181" s="1" t="s">
        <v>2968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8" t="str">
        <f>IF(db[[#This Row],[H_QTY/ CTN]]="","",LEFT(db[[#This Row],[H_QTY/ CTN]],db[[#This Row],[H_1]]-1))</f>
        <v>72 PCS</v>
      </c>
      <c r="Q181" s="95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78</v>
      </c>
      <c r="E182" s="4" t="s">
        <v>79</v>
      </c>
      <c r="F182" s="56" t="s">
        <v>2221</v>
      </c>
      <c r="G182" s="1" t="s">
        <v>1681</v>
      </c>
      <c r="H182" s="32" t="e">
        <f>IF(db[[#This Row],[NB NOTA_C]]="","",COUNTIF([2]!B_MSK[concat],db[[#This Row],[NB NOTA_C]]))</f>
        <v>#REF!</v>
      </c>
      <c r="I182" s="6" t="s">
        <v>1692</v>
      </c>
      <c r="J182" s="1" t="s">
        <v>1736</v>
      </c>
      <c r="K182" s="1" t="s">
        <v>2968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80</v>
      </c>
      <c r="E183" s="4" t="s">
        <v>81</v>
      </c>
      <c r="F183" s="56" t="s">
        <v>4084</v>
      </c>
      <c r="G183" s="1" t="s">
        <v>1681</v>
      </c>
      <c r="H183" s="32" t="e">
        <f>IF(db[[#This Row],[NB NOTA_C]]="","",COUNTIF([2]!B_MSK[concat],db[[#This Row],[NB NOTA_C]]))</f>
        <v>#REF!</v>
      </c>
      <c r="I183" s="6" t="s">
        <v>1692</v>
      </c>
      <c r="J183" s="1" t="s">
        <v>1736</v>
      </c>
      <c r="K183" s="1" t="s">
        <v>2968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82</v>
      </c>
      <c r="E184" s="4" t="s">
        <v>4433</v>
      </c>
      <c r="F184" s="56" t="s">
        <v>4434</v>
      </c>
      <c r="G184" s="1" t="s">
        <v>1681</v>
      </c>
      <c r="H184" s="32" t="e">
        <f>IF(db[[#This Row],[NB NOTA_C]]="","",COUNTIF([2]!B_MSK[concat],db[[#This Row],[NB NOTA_C]]))</f>
        <v>#REF!</v>
      </c>
      <c r="I184" s="6" t="s">
        <v>1692</v>
      </c>
      <c r="J184" s="1" t="s">
        <v>1736</v>
      </c>
      <c r="K184" s="1" t="s">
        <v>2968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83</v>
      </c>
      <c r="E185" s="4" t="s">
        <v>84</v>
      </c>
      <c r="F185" s="2"/>
      <c r="G185" s="1" t="s">
        <v>1681</v>
      </c>
      <c r="H185" s="32" t="e">
        <f>IF(db[[#This Row],[NB NOTA_C]]="","",COUNTIF([2]!B_MSK[concat],db[[#This Row],[NB NOTA_C]]))</f>
        <v>#REF!</v>
      </c>
      <c r="I185" s="6" t="s">
        <v>1692</v>
      </c>
      <c r="J185" s="1" t="s">
        <v>1736</v>
      </c>
      <c r="K185" s="1" t="s">
        <v>2968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85</v>
      </c>
      <c r="E186" s="4" t="s">
        <v>86</v>
      </c>
      <c r="F186" s="56" t="s">
        <v>4217</v>
      </c>
      <c r="G186" s="1" t="s">
        <v>1681</v>
      </c>
      <c r="H186" s="32" t="e">
        <f>IF(db[[#This Row],[NB NOTA_C]]="","",COUNTIF([2]!B_MSK[concat],db[[#This Row],[NB NOTA_C]]))</f>
        <v>#REF!</v>
      </c>
      <c r="I186" s="6" t="s">
        <v>1692</v>
      </c>
      <c r="J186" s="1" t="s">
        <v>1736</v>
      </c>
      <c r="K186" s="1" t="s">
        <v>2968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87</v>
      </c>
      <c r="E187" s="4" t="s">
        <v>88</v>
      </c>
      <c r="F187" s="56" t="s">
        <v>3384</v>
      </c>
      <c r="G187" s="1" t="s">
        <v>1681</v>
      </c>
      <c r="H187" s="32" t="e">
        <f>IF(db[[#This Row],[NB NOTA_C]]="","",COUNTIF([2]!B_MSK[concat],db[[#This Row],[NB NOTA_C]]))</f>
        <v>#REF!</v>
      </c>
      <c r="I187" s="6" t="s">
        <v>1692</v>
      </c>
      <c r="J187" s="1" t="s">
        <v>1736</v>
      </c>
      <c r="K187" s="1" t="s">
        <v>2968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89</v>
      </c>
      <c r="E188" s="4" t="s">
        <v>90</v>
      </c>
      <c r="F188" s="56" t="s">
        <v>3386</v>
      </c>
      <c r="G188" s="1" t="s">
        <v>1681</v>
      </c>
      <c r="H188" s="32" t="e">
        <f>IF(db[[#This Row],[NB NOTA_C]]="","",COUNTIF([2]!B_MSK[concat],db[[#This Row],[NB NOTA_C]]))</f>
        <v>#REF!</v>
      </c>
      <c r="I188" s="6" t="s">
        <v>1692</v>
      </c>
      <c r="J188" s="1" t="s">
        <v>1736</v>
      </c>
      <c r="K188" s="1" t="s">
        <v>2968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82</v>
      </c>
      <c r="E189" s="4" t="s">
        <v>2190</v>
      </c>
      <c r="F189" s="56" t="s">
        <v>2222</v>
      </c>
      <c r="G189" s="1" t="s">
        <v>1681</v>
      </c>
      <c r="H189" s="32" t="e">
        <f>IF(db[[#This Row],[NB NOTA_C]]="","",COUNTIF([2]!B_MSK[concat],db[[#This Row],[NB NOTA_C]]))</f>
        <v>#REF!</v>
      </c>
      <c r="I189" s="6" t="s">
        <v>1692</v>
      </c>
      <c r="J189" s="1" t="s">
        <v>1736</v>
      </c>
      <c r="K189" s="1" t="s">
        <v>2968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91</v>
      </c>
      <c r="E190" s="4" t="s">
        <v>3037</v>
      </c>
      <c r="F190" s="56" t="s">
        <v>3036</v>
      </c>
      <c r="G190" s="1" t="s">
        <v>1681</v>
      </c>
      <c r="H190" s="32" t="e">
        <f>IF(db[[#This Row],[NB NOTA_C]]="","",COUNTIF([2]!B_MSK[concat],db[[#This Row],[NB NOTA_C]]))</f>
        <v>#REF!</v>
      </c>
      <c r="I190" s="6" t="s">
        <v>1692</v>
      </c>
      <c r="J190" s="1" t="s">
        <v>1736</v>
      </c>
      <c r="K190" s="1" t="s">
        <v>2968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92</v>
      </c>
      <c r="E191" s="4" t="s">
        <v>93</v>
      </c>
      <c r="F191" s="56" t="s">
        <v>4216</v>
      </c>
      <c r="G191" s="1" t="s">
        <v>1681</v>
      </c>
      <c r="H191" s="32" t="e">
        <f>IF(db[[#This Row],[NB NOTA_C]]="","",COUNTIF([2]!B_MSK[concat],db[[#This Row],[NB NOTA_C]]))</f>
        <v>#REF!</v>
      </c>
      <c r="I191" s="6" t="s">
        <v>1692</v>
      </c>
      <c r="J191" s="1" t="s">
        <v>1736</v>
      </c>
      <c r="K191" s="1" t="s">
        <v>2968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94</v>
      </c>
      <c r="E192" s="4" t="s">
        <v>95</v>
      </c>
      <c r="F192" s="56" t="s">
        <v>4215</v>
      </c>
      <c r="G192" s="1" t="s">
        <v>1681</v>
      </c>
      <c r="H192" s="32" t="e">
        <f>IF(db[[#This Row],[NB NOTA_C]]="","",COUNTIF([2]!B_MSK[concat],db[[#This Row],[NB NOTA_C]]))</f>
        <v>#REF!</v>
      </c>
      <c r="I192" s="6" t="s">
        <v>1692</v>
      </c>
      <c r="J192" s="1" t="s">
        <v>1736</v>
      </c>
      <c r="K192" s="1" t="s">
        <v>2968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96</v>
      </c>
      <c r="E193" s="4" t="s">
        <v>97</v>
      </c>
      <c r="F193" s="56" t="s">
        <v>98</v>
      </c>
      <c r="G193" s="1" t="s">
        <v>1681</v>
      </c>
      <c r="H193" s="32" t="e">
        <f>IF(db[[#This Row],[NB NOTA_C]]="","",COUNTIF([2]!B_MSK[concat],db[[#This Row],[NB NOTA_C]]))</f>
        <v>#REF!</v>
      </c>
      <c r="I193" s="6" t="s">
        <v>1692</v>
      </c>
      <c r="J193" s="1" t="s">
        <v>1747</v>
      </c>
      <c r="K193" s="1" t="s">
        <v>2947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8" t="str">
        <f>IF(db[[#This Row],[H_QTY/ CTN]]="","",LEFT(db[[#This Row],[H_QTY/ CTN]],db[[#This Row],[H_1]]-1))</f>
        <v>48 DRM</v>
      </c>
      <c r="Q193" s="95" t="str">
        <f>IF(NOT(db[[#This Row],[H_1]]=db[[#This Row],[H_2]]),MID(db[[#This Row],[H_QTY/ CTN]],db[[#This Row],[H_1]]+1,db[[#This Row],[H_2]]-db[[#This Row],[H_1]]-1),"")</f>
        <v>60 PCS</v>
      </c>
      <c r="R193" s="95" t="str">
        <f>IF(db[[#This Row],[QTY/ CTN B]]="","",LEFT(db[[#This Row],[QTY/ CTN B]],SEARCH(" ",db[[#This Row],[QTY/ CTN B]],1)-1))</f>
        <v>48</v>
      </c>
      <c r="S193" s="95" t="str">
        <f>IF(db[[#This Row],[QTY/ CTN B]]="","",RIGHT(db[[#This Row],[QTY/ CTN B]],LEN(db[[#This Row],[QTY/ CTN B]])-SEARCH(" ",db[[#This Row],[QTY/ CTN B]],1)))</f>
        <v>DRM</v>
      </c>
      <c r="T193" s="95" t="str">
        <f>IF(db[[#This Row],[QTY/ CTN TG]]="",IF(db[[#This Row],[STN TG]]="","",12),LEFT(db[[#This Row],[QTY/ CTN TG]],SEARCH(" ",db[[#This Row],[QTY/ CTN TG]],1)-1))</f>
        <v>60</v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2880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99</v>
      </c>
      <c r="E194" s="4" t="s">
        <v>100</v>
      </c>
      <c r="F194" s="56" t="s">
        <v>2747</v>
      </c>
      <c r="G194" s="1" t="s">
        <v>1681</v>
      </c>
      <c r="H194" s="32" t="e">
        <f>IF(db[[#This Row],[NB NOTA_C]]="","",COUNTIF([2]!B_MSK[concat],db[[#This Row],[NB NOTA_C]]))</f>
        <v>#REF!</v>
      </c>
      <c r="I194" s="6" t="s">
        <v>1692</v>
      </c>
      <c r="J194" s="1" t="s">
        <v>1746</v>
      </c>
      <c r="K194" s="1" t="s">
        <v>2947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60 GRS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60</v>
      </c>
      <c r="S194" s="95" t="str">
        <f>IF(db[[#This Row],[QTY/ CTN B]]="","",RIGHT(db[[#This Row],[QTY/ CTN B]],LEN(db[[#This Row],[QTY/ CTN B]])-SEARCH(" ",db[[#This Row],[QTY/ CTN B]],1)))</f>
        <v>GRS</v>
      </c>
      <c r="T194" s="95">
        <f>IF(db[[#This Row],[QTY/ CTN TG]]="",IF(db[[#This Row],[STN TG]]="","",12),LEFT(db[[#This Row],[QTY/ CTN TG]],SEARCH(" ",db[[#This Row],[QTY/ CTN TG]],1)-1))</f>
        <v>12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5">
        <f>IF(db[[#This Row],[STN K]]="","",IF(db[[#This Row],[STN TG]]="LSN",12,""))</f>
        <v>12</v>
      </c>
      <c r="W194" s="95" t="str">
        <f>IF(db[[#This Row],[STN TG]]="LSN","PCS","")</f>
        <v>PCS</v>
      </c>
      <c r="X194" s="95">
        <f>db[[#This Row],[QTY B]]*IF(db[[#This Row],[QTY TG]]="",1,db[[#This Row],[QTY TG]])*IF(db[[#This Row],[QTY K]]="",1,db[[#This Row],[QTY K]])</f>
        <v>8640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4845</v>
      </c>
      <c r="E195" s="40" t="s">
        <v>4669</v>
      </c>
      <c r="F195" s="62" t="s">
        <v>4695</v>
      </c>
      <c r="G195" s="1" t="s">
        <v>1681</v>
      </c>
      <c r="H195" s="41" t="e">
        <f>IF(db[[#This Row],[NB NOTA_C]]="","",COUNTIF([2]!B_MSK[concat],db[[#This Row],[NB NOTA_C]]))</f>
        <v>#REF!</v>
      </c>
      <c r="I195" s="42" t="s">
        <v>1692</v>
      </c>
      <c r="J195" s="38" t="s">
        <v>4671</v>
      </c>
      <c r="K195" s="39" t="s">
        <v>2947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0" t="str">
        <f>IF(db[[#This Row],[H_QTY/ CTN]]="","",LEFT(db[[#This Row],[H_QTY/ CTN]],db[[#This Row],[H_1]]-1))</f>
        <v>96 DRM</v>
      </c>
      <c r="Q195" s="100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96</v>
      </c>
      <c r="S195" s="95" t="str">
        <f>IF(db[[#This Row],[QTY/ CTN B]]="","",RIGHT(db[[#This Row],[QTY/ CTN B]],LEN(db[[#This Row],[QTY/ CTN B]])-SEARCH(" ",db[[#This Row],[QTY/ CTN B]],1)))</f>
        <v>DRM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96</v>
      </c>
      <c r="Y195" s="95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101</v>
      </c>
      <c r="E196" s="4" t="s">
        <v>102</v>
      </c>
      <c r="F196" s="56" t="s">
        <v>103</v>
      </c>
      <c r="G196" s="1" t="s">
        <v>1681</v>
      </c>
      <c r="H196" s="32" t="e">
        <f>IF(db[[#This Row],[NB NOTA_C]]="","",COUNTIF([2]!B_MSK[concat],db[[#This Row],[NB NOTA_C]]))</f>
        <v>#REF!</v>
      </c>
      <c r="I196" s="6" t="s">
        <v>1692</v>
      </c>
      <c r="J196" s="1" t="s">
        <v>1748</v>
      </c>
      <c r="K196" s="1" t="s">
        <v>2947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50 GRS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50</v>
      </c>
      <c r="S196" s="95" t="str">
        <f>IF(db[[#This Row],[QTY/ CTN B]]="","",RIGHT(db[[#This Row],[QTY/ CTN B]],LEN(db[[#This Row],[QTY/ CTN B]])-SEARCH(" ",db[[#This Row],[QTY/ CTN B]],1)))</f>
        <v>GRS</v>
      </c>
      <c r="T196" s="95">
        <f>IF(db[[#This Row],[QTY/ CTN TG]]="",IF(db[[#This Row],[STN TG]]="","",12),LEFT(db[[#This Row],[QTY/ CTN TG]],SEARCH(" ",db[[#This Row],[QTY/ CTN TG]],1)-1))</f>
        <v>12</v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5">
        <f>IF(db[[#This Row],[STN K]]="","",IF(db[[#This Row],[STN TG]]="LSN",12,""))</f>
        <v>12</v>
      </c>
      <c r="W196" s="95" t="str">
        <f>IF(db[[#This Row],[STN TG]]="LSN","PCS","")</f>
        <v>PCS</v>
      </c>
      <c r="X196" s="95">
        <f>db[[#This Row],[QTY B]]*IF(db[[#This Row],[QTY TG]]="",1,db[[#This Row],[QTY TG]])*IF(db[[#This Row],[QTY K]]="",1,db[[#This Row],[QTY K]])</f>
        <v>7200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4846</v>
      </c>
      <c r="E197" s="40" t="s">
        <v>4670</v>
      </c>
      <c r="F197" s="56" t="s">
        <v>4696</v>
      </c>
      <c r="G197" s="1" t="s">
        <v>1681</v>
      </c>
      <c r="H197" s="41" t="e">
        <f>IF(db[[#This Row],[NB NOTA_C]]="","",COUNTIF([2]!B_MSK[concat],db[[#This Row],[NB NOTA_C]]))</f>
        <v>#REF!</v>
      </c>
      <c r="I197" s="42" t="s">
        <v>1692</v>
      </c>
      <c r="J197" s="38" t="s">
        <v>4671</v>
      </c>
      <c r="K197" s="39" t="s">
        <v>2947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0" t="str">
        <f>IF(db[[#This Row],[H_QTY/ CTN]]="","",LEFT(db[[#This Row],[H_QTY/ CTN]],db[[#This Row],[H_1]]-1))</f>
        <v>96 DRM</v>
      </c>
      <c r="Q197" s="100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96</v>
      </c>
      <c r="S197" s="95" t="str">
        <f>IF(db[[#This Row],[QTY/ CTN B]]="","",RIGHT(db[[#This Row],[QTY/ CTN B]],LEN(db[[#This Row],[QTY/ CTN B]])-SEARCH(" ",db[[#This Row],[QTY/ CTN B]],1)))</f>
        <v>DRM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96</v>
      </c>
      <c r="Y197" s="95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104</v>
      </c>
      <c r="E198" s="4" t="s">
        <v>105</v>
      </c>
      <c r="F198" s="2" t="s">
        <v>106</v>
      </c>
      <c r="G198" s="1" t="s">
        <v>1681</v>
      </c>
      <c r="H198" s="32" t="e">
        <f>IF(db[[#This Row],[NB NOTA_C]]="","",COUNTIF([2]!B_MSK[concat],db[[#This Row],[NB NOTA_C]]))</f>
        <v>#REF!</v>
      </c>
      <c r="I198" s="6" t="s">
        <v>1692</v>
      </c>
      <c r="J198" s="1" t="s">
        <v>1749</v>
      </c>
      <c r="K198" s="1" t="s">
        <v>2947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30 GRS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30</v>
      </c>
      <c r="S198" s="95" t="str">
        <f>IF(db[[#This Row],[QTY/ CTN B]]="","",RIGHT(db[[#This Row],[QTY/ CTN B]],LEN(db[[#This Row],[QTY/ CTN B]])-SEARCH(" ",db[[#This Row],[QTY/ CTN B]],1)))</f>
        <v>GRS</v>
      </c>
      <c r="T198" s="95">
        <f>IF(db[[#This Row],[QTY/ CTN TG]]="",IF(db[[#This Row],[STN TG]]="","",12),LEFT(db[[#This Row],[QTY/ CTN TG]],SEARCH(" ",db[[#This Row],[QTY/ CTN TG]],1)-1))</f>
        <v>12</v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5">
        <f>IF(db[[#This Row],[STN K]]="","",IF(db[[#This Row],[STN TG]]="LSN",12,""))</f>
        <v>12</v>
      </c>
      <c r="W198" s="95" t="str">
        <f>IF(db[[#This Row],[STN TG]]="LSN","PCS","")</f>
        <v>PCS</v>
      </c>
      <c r="X198" s="95">
        <f>db[[#This Row],[QTY B]]*IF(db[[#This Row],[QTY TG]]="",1,db[[#This Row],[QTY TG]])*IF(db[[#This Row],[QTY K]]="",1,db[[#This Row],[QTY K]])</f>
        <v>4320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107</v>
      </c>
      <c r="E199" s="4" t="s">
        <v>108</v>
      </c>
      <c r="F199" s="2" t="s">
        <v>109</v>
      </c>
      <c r="G199" s="1" t="s">
        <v>1681</v>
      </c>
      <c r="H199" s="32" t="e">
        <f>IF(db[[#This Row],[NB NOTA_C]]="","",COUNTIF([2]!B_MSK[concat],db[[#This Row],[NB NOTA_C]]))</f>
        <v>#REF!</v>
      </c>
      <c r="I199" s="6" t="s">
        <v>1692</v>
      </c>
      <c r="J199" s="1" t="s">
        <v>1750</v>
      </c>
      <c r="K199" s="1" t="s">
        <v>2947</v>
      </c>
      <c r="L199" s="1" t="s">
        <v>5434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20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20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2880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110</v>
      </c>
      <c r="E200" s="4" t="s">
        <v>111</v>
      </c>
      <c r="F200" s="56" t="s">
        <v>112</v>
      </c>
      <c r="G200" s="1" t="s">
        <v>1681</v>
      </c>
      <c r="H200" s="32" t="e">
        <f>IF(db[[#This Row],[NB NOTA_C]]="","",COUNTIF([2]!B_MSK[concat],db[[#This Row],[NB NOTA_C]]))</f>
        <v>#REF!</v>
      </c>
      <c r="I200" s="6" t="s">
        <v>1692</v>
      </c>
      <c r="J200" s="1" t="s">
        <v>1752</v>
      </c>
      <c r="K200" s="1" t="s">
        <v>2947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8" t="str">
        <f>IF(db[[#This Row],[H_QTY/ CTN]]="","",LEFT(db[[#This Row],[H_QTY/ CTN]],db[[#This Row],[H_1]]-1))</f>
        <v>24 DRM</v>
      </c>
      <c r="Q200" s="95" t="str">
        <f>IF(NOT(db[[#This Row],[H_1]]=db[[#This Row],[H_2]]),MID(db[[#This Row],[H_QTY/ CTN]],db[[#This Row],[H_1]]+1,db[[#This Row],[H_2]]-db[[#This Row],[H_1]]-1),"")</f>
        <v>24 PCS</v>
      </c>
      <c r="R200" s="95" t="str">
        <f>IF(db[[#This Row],[QTY/ CTN B]]="","",LEFT(db[[#This Row],[QTY/ CTN B]],SEARCH(" ",db[[#This Row],[QTY/ CTN B]],1)-1))</f>
        <v>24</v>
      </c>
      <c r="S200" s="95" t="str">
        <f>IF(db[[#This Row],[QTY/ CTN B]]="","",RIGHT(db[[#This Row],[QTY/ CTN B]],LEN(db[[#This Row],[QTY/ CTN B]])-SEARCH(" ",db[[#This Row],[QTY/ CTN B]],1)))</f>
        <v>DRM</v>
      </c>
      <c r="T200" s="95" t="str">
        <f>IF(db[[#This Row],[QTY/ CTN TG]]="",IF(db[[#This Row],[STN TG]]="","",12),LEFT(db[[#This Row],[QTY/ CTN TG]],SEARCH(" ",db[[#This Row],[QTY/ CTN TG]],1)-1))</f>
        <v>24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576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113</v>
      </c>
      <c r="E201" s="4" t="s">
        <v>114</v>
      </c>
      <c r="F201" s="56" t="s">
        <v>115</v>
      </c>
      <c r="G201" s="1" t="s">
        <v>1681</v>
      </c>
      <c r="H201" s="32" t="e">
        <f>IF(db[[#This Row],[NB NOTA_C]]="","",COUNTIF([2]!B_MSK[concat],db[[#This Row],[NB NOTA_C]]))</f>
        <v>#REF!</v>
      </c>
      <c r="I201" s="6" t="s">
        <v>1692</v>
      </c>
      <c r="J201" s="1" t="s">
        <v>1751</v>
      </c>
      <c r="K201" s="1" t="s">
        <v>2947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10 GRS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10</v>
      </c>
      <c r="S201" s="95" t="str">
        <f>IF(db[[#This Row],[QTY/ CTN B]]="","",RIGHT(db[[#This Row],[QTY/ CTN B]],LEN(db[[#This Row],[QTY/ CTN B]])-SEARCH(" ",db[[#This Row],[QTY/ CTN B]],1)))</f>
        <v>GRS</v>
      </c>
      <c r="T201" s="95">
        <f>IF(db[[#This Row],[QTY/ CTN TG]]="",IF(db[[#This Row],[STN TG]]="","",12),LEFT(db[[#This Row],[QTY/ CTN TG]],SEARCH(" ",db[[#This Row],[QTY/ CTN TG]],1)-1))</f>
        <v>12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5">
        <f>IF(db[[#This Row],[STN K]]="","",IF(db[[#This Row],[STN TG]]="LSN",12,""))</f>
        <v>12</v>
      </c>
      <c r="W201" s="95" t="str">
        <f>IF(db[[#This Row],[STN TG]]="LSN","PCS","")</f>
        <v>PCS</v>
      </c>
      <c r="X201" s="95">
        <f>db[[#This Row],[QTY B]]*IF(db[[#This Row],[QTY TG]]="",1,db[[#This Row],[QTY TG]])*IF(db[[#This Row],[QTY K]]="",1,db[[#This Row],[QTY K]])</f>
        <v>1440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116</v>
      </c>
      <c r="E202" s="4" t="s">
        <v>117</v>
      </c>
      <c r="F202" s="2" t="s">
        <v>118</v>
      </c>
      <c r="G202" s="1" t="s">
        <v>1681</v>
      </c>
      <c r="H202" s="32" t="e">
        <f>IF(db[[#This Row],[NB NOTA_C]]="","",COUNTIF([2]!B_MSK[concat],db[[#This Row],[NB NOTA_C]]))</f>
        <v>#REF!</v>
      </c>
      <c r="I202" s="6" t="s">
        <v>1692</v>
      </c>
      <c r="J202" s="1" t="s">
        <v>1754</v>
      </c>
      <c r="K202" s="1" t="s">
        <v>2947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8" t="str">
        <f>IF(db[[#This Row],[H_QTY/ CTN]]="","",LEFT(db[[#This Row],[H_QTY/ CTN]],db[[#This Row],[H_1]]-1))</f>
        <v>24 DRM</v>
      </c>
      <c r="Q202" s="95" t="str">
        <f>IF(NOT(db[[#This Row],[H_1]]=db[[#This Row],[H_2]]),MID(db[[#This Row],[H_QTY/ CTN]],db[[#This Row],[H_1]]+1,db[[#This Row],[H_2]]-db[[#This Row],[H_1]]-1),"")</f>
        <v>12 PCS</v>
      </c>
      <c r="R202" s="95" t="str">
        <f>IF(db[[#This Row],[QTY/ CTN B]]="","",LEFT(db[[#This Row],[QTY/ CTN B]],SEARCH(" ",db[[#This Row],[QTY/ CTN B]],1)-1))</f>
        <v>24</v>
      </c>
      <c r="S202" s="95" t="str">
        <f>IF(db[[#This Row],[QTY/ CTN B]]="","",RIGHT(db[[#This Row],[QTY/ CTN B]],LEN(db[[#This Row],[QTY/ CTN B]])-SEARCH(" ",db[[#This Row],[QTY/ CTN B]],1)))</f>
        <v>DRM</v>
      </c>
      <c r="T202" s="95" t="str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288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119</v>
      </c>
      <c r="E203" s="4" t="s">
        <v>120</v>
      </c>
      <c r="F203" s="56" t="s">
        <v>121</v>
      </c>
      <c r="G203" s="1" t="s">
        <v>1681</v>
      </c>
      <c r="H203" s="32" t="e">
        <f>IF(db[[#This Row],[NB NOTA_C]]="","",COUNTIF([2]!B_MSK[concat],db[[#This Row],[NB NOTA_C]]))</f>
        <v>#REF!</v>
      </c>
      <c r="I203" s="6" t="s">
        <v>1692</v>
      </c>
      <c r="J203" s="1" t="s">
        <v>1753</v>
      </c>
      <c r="K203" s="1" t="s">
        <v>2947</v>
      </c>
      <c r="L203" s="1" t="s">
        <v>5098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8" t="str">
        <f>IF(db[[#This Row],[H_QTY/ CTN]]="","",LEFT(db[[#This Row],[H_QTY/ CTN]],db[[#This Row],[H_1]]-1))</f>
        <v>5 GRS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5</v>
      </c>
      <c r="S203" s="95" t="str">
        <f>IF(db[[#This Row],[QTY/ CTN B]]="","",RIGHT(db[[#This Row],[QTY/ CTN B]],LEN(db[[#This Row],[QTY/ CTN B]])-SEARCH(" ",db[[#This Row],[QTY/ CTN B]],1)))</f>
        <v>GRS</v>
      </c>
      <c r="T203" s="95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5">
        <f>IF(db[[#This Row],[STN K]]="","",IF(db[[#This Row],[STN TG]]="LSN",12,""))</f>
        <v>12</v>
      </c>
      <c r="W203" s="95" t="str">
        <f>IF(db[[#This Row],[STN TG]]="LSN","PCS","")</f>
        <v>PCS</v>
      </c>
      <c r="X203" s="95">
        <f>db[[#This Row],[QTY B]]*IF(db[[#This Row],[QTY TG]]="",1,db[[#This Row],[QTY TG]])*IF(db[[#This Row],[QTY K]]="",1,db[[#This Row],[QTY K]])</f>
        <v>720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122</v>
      </c>
      <c r="E204" s="4" t="s">
        <v>123</v>
      </c>
      <c r="F204" s="56" t="s">
        <v>124</v>
      </c>
      <c r="G204" s="1" t="s">
        <v>1681</v>
      </c>
      <c r="H204" s="32" t="e">
        <f>IF(db[[#This Row],[NB NOTA_C]]="","",COUNTIF([2]!B_MSK[concat],db[[#This Row],[NB NOTA_C]]))</f>
        <v>#REF!</v>
      </c>
      <c r="I204" s="6" t="s">
        <v>1692</v>
      </c>
      <c r="J204" s="1" t="s">
        <v>1755</v>
      </c>
      <c r="K204" s="1" t="s">
        <v>2947</v>
      </c>
      <c r="L204" s="1" t="s">
        <v>5099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3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3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432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3056</v>
      </c>
      <c r="E205" s="4" t="s">
        <v>3043</v>
      </c>
      <c r="F205" s="2"/>
      <c r="H205" s="32" t="e">
        <f>IF(db[[#This Row],[NB NOTA_C]]="","",COUNTIF([2]!B_MSK[concat],db[[#This Row],[NB NOTA_C]]))</f>
        <v>#REF!</v>
      </c>
      <c r="I205" s="7" t="s">
        <v>1693</v>
      </c>
      <c r="J205" s="3" t="s">
        <v>3062</v>
      </c>
      <c r="K205" s="1" t="s">
        <v>2968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8" t="str">
        <f>IF(db[[#This Row],[H_QTY/ CTN]]="","",LEFT(db[[#This Row],[H_QTY/ CTN]],db[[#This Row],[H_1]]-1))</f>
        <v>2 PAK</v>
      </c>
      <c r="Q205" s="95" t="str">
        <f>IF(NOT(db[[#This Row],[H_1]]=db[[#This Row],[H_2]]),MID(db[[#This Row],[H_QTY/ CTN]],db[[#This Row],[H_1]]+1,db[[#This Row],[H_2]]-db[[#This Row],[H_1]]-1),"")</f>
        <v>48 PCS</v>
      </c>
      <c r="R205" s="95" t="str">
        <f>IF(db[[#This Row],[QTY/ CTN B]]="","",LEFT(db[[#This Row],[QTY/ CTN B]],SEARCH(" ",db[[#This Row],[QTY/ CTN B]],1)-1))</f>
        <v>2</v>
      </c>
      <c r="S205" s="95" t="str">
        <f>IF(db[[#This Row],[QTY/ CTN B]]="","",RIGHT(db[[#This Row],[QTY/ CTN B]],LEN(db[[#This Row],[QTY/ CTN B]])-SEARCH(" ",db[[#This Row],[QTY/ CTN B]],1)))</f>
        <v>PAK</v>
      </c>
      <c r="T205" s="95" t="str">
        <f>IF(db[[#This Row],[QTY/ CTN TG]]="",IF(db[[#This Row],[STN TG]]="","",12),LEFT(db[[#This Row],[QTY/ CTN TG]],SEARCH(" ",db[[#This Row],[QTY/ CTN TG]],1)-1))</f>
        <v>48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96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3057</v>
      </c>
      <c r="E206" s="4" t="s">
        <v>3464</v>
      </c>
      <c r="F206" s="63"/>
      <c r="H206" s="32" t="e">
        <f>IF(db[[#This Row],[NB NOTA_C]]="","",COUNTIF([2]!B_MSK[concat],db[[#This Row],[NB NOTA_C]]))</f>
        <v>#REF!</v>
      </c>
      <c r="I206" s="7" t="s">
        <v>1693</v>
      </c>
      <c r="J206" s="3" t="s">
        <v>3062</v>
      </c>
      <c r="K206" s="1" t="s">
        <v>2968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4038</v>
      </c>
      <c r="E207" s="21" t="s">
        <v>4034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1703</v>
      </c>
      <c r="J207" s="16" t="s">
        <v>1725</v>
      </c>
      <c r="K207" s="17" t="s">
        <v>2968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99" t="str">
        <f>IF(db[[#This Row],[H_QTY/ CTN]]="","",LEFT(db[[#This Row],[H_QTY/ CTN]],db[[#This Row],[H_1]]-1))</f>
        <v>144 PCS</v>
      </c>
      <c r="Q207" s="99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144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144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4037</v>
      </c>
      <c r="E208" s="21" t="s">
        <v>4033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1703</v>
      </c>
      <c r="J208" s="16" t="s">
        <v>1725</v>
      </c>
      <c r="K208" s="17" t="s">
        <v>2968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4035</v>
      </c>
      <c r="E209" s="21" t="s">
        <v>4031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1703</v>
      </c>
      <c r="J209" s="16" t="s">
        <v>1725</v>
      </c>
      <c r="K209" s="17" t="s">
        <v>2968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4036</v>
      </c>
      <c r="E210" s="21" t="s">
        <v>4032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1703</v>
      </c>
      <c r="J210" s="16" t="s">
        <v>1725</v>
      </c>
      <c r="K210" s="17" t="s">
        <v>2968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1013</v>
      </c>
      <c r="E211" s="4" t="s">
        <v>3465</v>
      </c>
      <c r="F211" s="56"/>
      <c r="H211" s="32" t="e">
        <f>IF(db[[#This Row],[NB NOTA_C]]="","",COUNTIF([2]!B_MSK[concat],db[[#This Row],[NB NOTA_C]]))</f>
        <v>#REF!</v>
      </c>
      <c r="I211" s="6" t="s">
        <v>1693</v>
      </c>
      <c r="J211" s="1" t="s">
        <v>1734</v>
      </c>
      <c r="K211" s="1" t="s">
        <v>2968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96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96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96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1350</v>
      </c>
      <c r="F212" s="2"/>
      <c r="G212" s="1" t="s">
        <v>1682</v>
      </c>
      <c r="H212" s="32" t="e">
        <f>IF(db[[#This Row],[NB NOTA_C]]="","",COUNTIF([2]!B_MSK[concat],db[[#This Row],[NB NOTA_C]]))</f>
        <v>#REF!</v>
      </c>
      <c r="I212" s="6" t="s">
        <v>1693</v>
      </c>
      <c r="J212" s="1" t="s">
        <v>1734</v>
      </c>
      <c r="K212" s="1" t="s">
        <v>2968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1046</v>
      </c>
      <c r="E213" s="4" t="s">
        <v>1383</v>
      </c>
      <c r="F213" s="56"/>
      <c r="G213" s="1" t="s">
        <v>1682</v>
      </c>
      <c r="H213" s="32" t="e">
        <f>IF(db[[#This Row],[NB NOTA_C]]="","",COUNTIF([2]!B_MSK[concat],db[[#This Row],[NB NOTA_C]]))</f>
        <v>#REF!</v>
      </c>
      <c r="I213" s="6" t="s">
        <v>1698</v>
      </c>
      <c r="J213" s="1" t="s">
        <v>1728</v>
      </c>
      <c r="K213" s="1" t="s">
        <v>2968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8" t="str">
        <f>IF(db[[#This Row],[H_QTY/ CTN]]="","",LEFT(db[[#This Row],[H_QTY/ CTN]],db[[#This Row],[H_1]]-1))</f>
        <v>120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120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120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1047</v>
      </c>
      <c r="E214" s="4" t="s">
        <v>1384</v>
      </c>
      <c r="F214" s="56"/>
      <c r="G214" s="1" t="s">
        <v>1682</v>
      </c>
      <c r="H214" s="32" t="e">
        <f>IF(db[[#This Row],[NB NOTA_C]]="","",COUNTIF([2]!B_MSK[concat],db[[#This Row],[NB NOTA_C]]))</f>
        <v>#REF!</v>
      </c>
      <c r="I214" s="6" t="s">
        <v>1698</v>
      </c>
      <c r="J214" s="1" t="s">
        <v>1728</v>
      </c>
      <c r="K214" s="1" t="s">
        <v>2968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1014</v>
      </c>
      <c r="E215" s="4" t="s">
        <v>1351</v>
      </c>
      <c r="F215" s="2"/>
      <c r="G215" s="1" t="s">
        <v>1682</v>
      </c>
      <c r="H215" s="32" t="e">
        <f>IF(db[[#This Row],[NB NOTA_C]]="","",COUNTIF([2]!B_MSK[concat],db[[#This Row],[NB NOTA_C]]))</f>
        <v>#REF!</v>
      </c>
      <c r="I215" s="6" t="s">
        <v>1693</v>
      </c>
      <c r="J215" s="1" t="s">
        <v>1734</v>
      </c>
      <c r="K215" s="1" t="s">
        <v>2968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96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96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96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1015</v>
      </c>
      <c r="E216" s="4" t="s">
        <v>1352</v>
      </c>
      <c r="F216" s="2"/>
      <c r="G216" s="1" t="s">
        <v>1682</v>
      </c>
      <c r="H216" s="32" t="e">
        <f>IF(db[[#This Row],[NB NOTA_C]]="","",COUNTIF([2]!B_MSK[concat],db[[#This Row],[NB NOTA_C]]))</f>
        <v>#REF!</v>
      </c>
      <c r="I216" s="6" t="s">
        <v>1693</v>
      </c>
      <c r="J216" s="1" t="s">
        <v>1734</v>
      </c>
      <c r="K216" s="1" t="s">
        <v>2968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1016</v>
      </c>
      <c r="E217" s="4" t="s">
        <v>1353</v>
      </c>
      <c r="F217" s="56"/>
      <c r="G217" s="1" t="s">
        <v>1682</v>
      </c>
      <c r="H217" s="32" t="e">
        <f>IF(db[[#This Row],[NB NOTA_C]]="","",COUNTIF([2]!B_MSK[concat],db[[#This Row],[NB NOTA_C]]))</f>
        <v>#REF!</v>
      </c>
      <c r="I217" s="6" t="s">
        <v>1688</v>
      </c>
      <c r="J217" s="1" t="s">
        <v>1734</v>
      </c>
      <c r="K217" s="1" t="s">
        <v>2968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1048</v>
      </c>
      <c r="E218" s="4" t="s">
        <v>1385</v>
      </c>
      <c r="F218" s="56"/>
      <c r="G218" s="1" t="s">
        <v>1682</v>
      </c>
      <c r="H218" s="32" t="e">
        <f>IF(db[[#This Row],[NB NOTA_C]]="","",COUNTIF([2]!B_MSK[concat],db[[#This Row],[NB NOTA_C]]))</f>
        <v>#REF!</v>
      </c>
      <c r="I218" s="6" t="s">
        <v>1698</v>
      </c>
      <c r="J218" s="1" t="s">
        <v>1736</v>
      </c>
      <c r="K218" s="1" t="s">
        <v>2968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72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72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72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1017</v>
      </c>
      <c r="E219" s="4" t="s">
        <v>1354</v>
      </c>
      <c r="F219" s="56"/>
      <c r="G219" s="1" t="s">
        <v>1682</v>
      </c>
      <c r="H219" s="32" t="e">
        <f>IF(db[[#This Row],[NB NOTA_C]]="","",COUNTIF([2]!B_MSK[concat],db[[#This Row],[NB NOTA_C]]))</f>
        <v>#REF!</v>
      </c>
      <c r="I219" s="6" t="s">
        <v>1688</v>
      </c>
      <c r="J219" s="1" t="s">
        <v>1736</v>
      </c>
      <c r="K219" s="1" t="s">
        <v>2968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1018</v>
      </c>
      <c r="E220" s="4" t="s">
        <v>1355</v>
      </c>
      <c r="F220" s="2"/>
      <c r="G220" s="1" t="s">
        <v>1682</v>
      </c>
      <c r="H220" s="32" t="e">
        <f>IF(db[[#This Row],[NB NOTA_C]]="","",COUNTIF([2]!B_MSK[concat],db[[#This Row],[NB NOTA_C]]))</f>
        <v>#REF!</v>
      </c>
      <c r="I220" s="6" t="s">
        <v>1688</v>
      </c>
      <c r="J220" s="1" t="s">
        <v>1736</v>
      </c>
      <c r="K220" s="1" t="s">
        <v>2968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2343</v>
      </c>
      <c r="E221" s="4" t="s">
        <v>2340</v>
      </c>
      <c r="F221" s="56"/>
      <c r="H221" s="32" t="e">
        <f>IF(db[[#This Row],[NB NOTA_C]]="","",COUNTIF([2]!B_MSK[concat],db[[#This Row],[NB NOTA_C]]))</f>
        <v>#REF!</v>
      </c>
      <c r="I221" s="7" t="s">
        <v>1717</v>
      </c>
      <c r="J221" s="3" t="s">
        <v>1734</v>
      </c>
      <c r="K221" s="1" t="s">
        <v>2968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96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96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96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2342</v>
      </c>
      <c r="E222" s="4" t="s">
        <v>2339</v>
      </c>
      <c r="F222" s="2"/>
      <c r="H222" s="32" t="e">
        <f>IF(db[[#This Row],[NB NOTA_C]]="","",COUNTIF([2]!B_MSK[concat],db[[#This Row],[NB NOTA_C]]))</f>
        <v>#REF!</v>
      </c>
      <c r="I222" s="7" t="s">
        <v>1717</v>
      </c>
      <c r="J222" s="3" t="s">
        <v>1734</v>
      </c>
      <c r="K222" s="1" t="s">
        <v>2968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2447</v>
      </c>
      <c r="E223" s="4" t="s">
        <v>2446</v>
      </c>
      <c r="F223" s="56"/>
      <c r="H223" s="32" t="e">
        <f>IF(db[[#This Row],[NB NOTA_C]]="","",COUNTIF([2]!B_MSK[concat],db[[#This Row],[NB NOTA_C]]))</f>
        <v>#REF!</v>
      </c>
      <c r="I223" s="6" t="s">
        <v>1695</v>
      </c>
      <c r="J223" s="1" t="s">
        <v>1734</v>
      </c>
      <c r="K223" s="1" t="s">
        <v>2968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1049</v>
      </c>
      <c r="E224" s="4" t="s">
        <v>1386</v>
      </c>
      <c r="F224" s="56"/>
      <c r="G224" s="1" t="s">
        <v>1682</v>
      </c>
      <c r="H224" s="32" t="e">
        <f>IF(db[[#This Row],[NB NOTA_C]]="","",COUNTIF([2]!B_MSK[concat],db[[#This Row],[NB NOTA_C]]))</f>
        <v>#REF!</v>
      </c>
      <c r="I224" s="6" t="s">
        <v>1693</v>
      </c>
      <c r="J224" s="1" t="s">
        <v>1734</v>
      </c>
      <c r="K224" s="1" t="s">
        <v>2968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2341</v>
      </c>
      <c r="E225" s="4" t="s">
        <v>2338</v>
      </c>
      <c r="F225" s="2"/>
      <c r="H225" s="32" t="e">
        <f>IF(db[[#This Row],[NB NOTA_C]]="","",COUNTIF([2]!B_MSK[concat],db[[#This Row],[NB NOTA_C]]))</f>
        <v>#REF!</v>
      </c>
      <c r="I225" s="7" t="s">
        <v>1717</v>
      </c>
      <c r="J225" s="3" t="s">
        <v>1736</v>
      </c>
      <c r="K225" s="1" t="s">
        <v>2968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72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72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72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1050</v>
      </c>
      <c r="E226" s="4" t="s">
        <v>1387</v>
      </c>
      <c r="F226" s="56"/>
      <c r="G226" s="1" t="s">
        <v>1682</v>
      </c>
      <c r="H226" s="32" t="e">
        <f>IF(db[[#This Row],[NB NOTA_C]]="","",COUNTIF([2]!B_MSK[concat],db[[#This Row],[NB NOTA_C]]))</f>
        <v>#REF!</v>
      </c>
      <c r="I226" s="6" t="s">
        <v>1693</v>
      </c>
      <c r="J226" s="1" t="s">
        <v>1736</v>
      </c>
      <c r="K226" s="1" t="s">
        <v>2968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1051</v>
      </c>
      <c r="E227" s="4" t="s">
        <v>1388</v>
      </c>
      <c r="F227" s="56"/>
      <c r="G227" s="1" t="s">
        <v>1682</v>
      </c>
      <c r="H227" s="32" t="e">
        <f>IF(db[[#This Row],[NB NOTA_C]]="","",COUNTIF([2]!B_MSK[concat],db[[#This Row],[NB NOTA_C]]))</f>
        <v>#REF!</v>
      </c>
      <c r="I227" s="6" t="s">
        <v>1693</v>
      </c>
      <c r="J227" s="1" t="s">
        <v>1736</v>
      </c>
      <c r="K227" s="1" t="s">
        <v>2968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1019</v>
      </c>
      <c r="E228" s="4" t="s">
        <v>1356</v>
      </c>
      <c r="F228" s="56"/>
      <c r="G228" s="1" t="s">
        <v>1682</v>
      </c>
      <c r="H228" s="32" t="e">
        <f>IF(db[[#This Row],[NB NOTA_C]]="","",COUNTIF([2]!B_MSK[concat],db[[#This Row],[NB NOTA_C]]))</f>
        <v>#REF!</v>
      </c>
      <c r="I228" s="6" t="s">
        <v>1693</v>
      </c>
      <c r="J228" s="1" t="s">
        <v>1736</v>
      </c>
      <c r="K228" s="1" t="s">
        <v>2968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3683</v>
      </c>
      <c r="E229" s="4" t="s">
        <v>3680</v>
      </c>
      <c r="F229" s="56"/>
      <c r="H229" s="34" t="e">
        <f>IF(db[[#This Row],[NB NOTA_C]]="","",COUNTIF([2]!B_MSK[concat],db[[#This Row],[NB NOTA_C]]))</f>
        <v>#REF!</v>
      </c>
      <c r="I229" s="7" t="s">
        <v>1693</v>
      </c>
      <c r="J229" s="3" t="s">
        <v>1734</v>
      </c>
      <c r="K229" s="1" t="s">
        <v>2968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5" t="str">
        <f>IF(db[[#This Row],[H_QTY/ CTN]]="","",LEFT(db[[#This Row],[H_QTY/ CTN]],db[[#This Row],[H_1]]-1))</f>
        <v>96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96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96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3682</v>
      </c>
      <c r="E230" s="4" t="s">
        <v>3681</v>
      </c>
      <c r="F230" s="56"/>
      <c r="H230" s="34" t="e">
        <f>IF(db[[#This Row],[NB NOTA_C]]="","",COUNTIF([2]!B_MSK[concat],db[[#This Row],[NB NOTA_C]]))</f>
        <v>#REF!</v>
      </c>
      <c r="I230" s="7" t="s">
        <v>1693</v>
      </c>
      <c r="J230" s="3" t="s">
        <v>1736</v>
      </c>
      <c r="K230" s="1" t="s">
        <v>2968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72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72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72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1020</v>
      </c>
      <c r="E231" s="4" t="s">
        <v>1357</v>
      </c>
      <c r="F231" s="56"/>
      <c r="G231" s="1" t="s">
        <v>1682</v>
      </c>
      <c r="H231" s="32" t="e">
        <f>IF(db[[#This Row],[NB NOTA_C]]="","",COUNTIF([2]!B_MSK[concat],db[[#This Row],[NB NOTA_C]]))</f>
        <v>#REF!</v>
      </c>
      <c r="I231" s="6" t="s">
        <v>1693</v>
      </c>
      <c r="J231" s="1" t="s">
        <v>1736</v>
      </c>
      <c r="K231" s="1" t="s">
        <v>2968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8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1021</v>
      </c>
      <c r="E232" s="4" t="s">
        <v>1358</v>
      </c>
      <c r="F232" s="2"/>
      <c r="G232" s="1" t="s">
        <v>1682</v>
      </c>
      <c r="H232" s="32" t="e">
        <f>IF(db[[#This Row],[NB NOTA_C]]="","",COUNTIF([2]!B_MSK[concat],db[[#This Row],[NB NOTA_C]]))</f>
        <v>#REF!</v>
      </c>
      <c r="I232" s="6" t="s">
        <v>1693</v>
      </c>
      <c r="J232" s="1" t="s">
        <v>1736</v>
      </c>
      <c r="K232" s="1" t="s">
        <v>2968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1022</v>
      </c>
      <c r="E233" s="4" t="s">
        <v>1359</v>
      </c>
      <c r="F233" s="2"/>
      <c r="G233" s="1" t="s">
        <v>1682</v>
      </c>
      <c r="H233" s="32" t="e">
        <f>IF(db[[#This Row],[NB NOTA_C]]="","",COUNTIF([2]!B_MSK[concat],db[[#This Row],[NB NOTA_C]]))</f>
        <v>#REF!</v>
      </c>
      <c r="I233" s="6" t="s">
        <v>1693</v>
      </c>
      <c r="J233" s="1" t="s">
        <v>1736</v>
      </c>
      <c r="K233" s="1" t="s">
        <v>2968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1023</v>
      </c>
      <c r="E234" s="4" t="s">
        <v>1360</v>
      </c>
      <c r="F234" s="56"/>
      <c r="G234" s="1" t="s">
        <v>1682</v>
      </c>
      <c r="H234" s="32" t="e">
        <f>IF(db[[#This Row],[NB NOTA_C]]="","",COUNTIF([2]!B_MSK[concat],db[[#This Row],[NB NOTA_C]]))</f>
        <v>#REF!</v>
      </c>
      <c r="I234" s="6" t="s">
        <v>1688</v>
      </c>
      <c r="J234" s="1" t="s">
        <v>1736</v>
      </c>
      <c r="K234" s="1" t="s">
        <v>2968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3010</v>
      </c>
      <c r="E235" s="4" t="s">
        <v>3009</v>
      </c>
      <c r="F235" s="56"/>
      <c r="G235" s="1" t="s">
        <v>1682</v>
      </c>
      <c r="H235" s="32" t="e">
        <f>IF(db[[#This Row],[NB NOTA_C]]="","",COUNTIF([2]!B_MSK[concat],db[[#This Row],[NB NOTA_C]]))</f>
        <v>#REF!</v>
      </c>
      <c r="I235" s="7" t="s">
        <v>1693</v>
      </c>
      <c r="J235" s="3" t="s">
        <v>1736</v>
      </c>
      <c r="K235" s="1" t="s">
        <v>2968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4500</v>
      </c>
      <c r="E236" s="4" t="s">
        <v>4499</v>
      </c>
      <c r="F236" s="56"/>
      <c r="G236" s="1" t="s">
        <v>1682</v>
      </c>
      <c r="H236" s="34" t="e">
        <f>IF(db[[#This Row],[NB NOTA_C]]="","",COUNTIF([2]!B_MSK[concat],db[[#This Row],[NB NOTA_C]]))</f>
        <v>#REF!</v>
      </c>
      <c r="I236" s="7" t="s">
        <v>1701</v>
      </c>
      <c r="J236" s="3" t="s">
        <v>4501</v>
      </c>
      <c r="K236" s="1" t="s">
        <v>2968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5" t="str">
        <f>IF(db[[#This Row],[H_QTY/ CTN]]="","",LEFT(db[[#This Row],[H_QTY/ CTN]],db[[#This Row],[H_1]]-1))</f>
        <v>348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348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348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4531</v>
      </c>
      <c r="E237" s="21" t="s">
        <v>4530</v>
      </c>
      <c r="F237" s="57"/>
      <c r="G237" s="1" t="s">
        <v>1682</v>
      </c>
      <c r="H237" s="33" t="e">
        <f>IF(db[[#This Row],[NB NOTA_C]]="","",COUNTIF([2]!B_MSK[concat],db[[#This Row],[NB NOTA_C]]))</f>
        <v>#REF!</v>
      </c>
      <c r="I237" s="7" t="s">
        <v>4532</v>
      </c>
      <c r="J237" s="3" t="s">
        <v>4533</v>
      </c>
      <c r="K237" s="1" t="s">
        <v>2968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99" t="str">
        <f>IF(db[[#This Row],[H_QTY/ CTN]]="","",LEFT(db[[#This Row],[H_QTY/ CTN]],db[[#This Row],[H_1]]-1))</f>
        <v>384 PCS</v>
      </c>
      <c r="Q237" s="99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384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384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1024</v>
      </c>
      <c r="E238" s="4" t="s">
        <v>1361</v>
      </c>
      <c r="F238" s="2"/>
      <c r="G238" s="1" t="s">
        <v>1682</v>
      </c>
      <c r="H238" s="32" t="e">
        <f>IF(db[[#This Row],[NB NOTA_C]]="","",COUNTIF([2]!B_MSK[concat],db[[#This Row],[NB NOTA_C]]))</f>
        <v>#REF!</v>
      </c>
      <c r="I238" s="6" t="s">
        <v>1693</v>
      </c>
      <c r="J238" s="1" t="s">
        <v>1734</v>
      </c>
      <c r="K238" s="1" t="s">
        <v>2968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1025</v>
      </c>
      <c r="E239" s="4" t="s">
        <v>1362</v>
      </c>
      <c r="F239" s="56"/>
      <c r="G239" s="1" t="s">
        <v>1682</v>
      </c>
      <c r="H239" s="32" t="e">
        <f>IF(db[[#This Row],[NB NOTA_C]]="","",COUNTIF([2]!B_MSK[concat],db[[#This Row],[NB NOTA_C]]))</f>
        <v>#REF!</v>
      </c>
      <c r="I239" s="6" t="s">
        <v>1693</v>
      </c>
      <c r="J239" s="1" t="s">
        <v>1736</v>
      </c>
      <c r="K239" s="1" t="s">
        <v>2968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1026</v>
      </c>
      <c r="E240" s="4" t="s">
        <v>1363</v>
      </c>
      <c r="F240" s="56"/>
      <c r="G240" s="1" t="s">
        <v>1682</v>
      </c>
      <c r="H240" s="32" t="e">
        <f>IF(db[[#This Row],[NB NOTA_C]]="","",COUNTIF([2]!B_MSK[concat],db[[#This Row],[NB NOTA_C]]))</f>
        <v>#REF!</v>
      </c>
      <c r="I240" s="6" t="s">
        <v>1693</v>
      </c>
      <c r="J240" s="1" t="s">
        <v>1734</v>
      </c>
      <c r="K240" s="1" t="s">
        <v>2968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1027</v>
      </c>
      <c r="E241" s="4" t="s">
        <v>1364</v>
      </c>
      <c r="F241" s="56"/>
      <c r="G241" s="1" t="s">
        <v>1682</v>
      </c>
      <c r="H241" s="32" t="e">
        <f>IF(db[[#This Row],[NB NOTA_C]]="","",COUNTIF([2]!B_MSK[concat],db[[#This Row],[NB NOTA_C]]))</f>
        <v>#REF!</v>
      </c>
      <c r="I241" s="6" t="s">
        <v>1693</v>
      </c>
      <c r="J241" s="1" t="s">
        <v>1736</v>
      </c>
      <c r="K241" s="1" t="s">
        <v>2968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72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72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72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3793</v>
      </c>
      <c r="E242" s="21" t="s">
        <v>3775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1698</v>
      </c>
      <c r="J242" s="16" t="s">
        <v>1727</v>
      </c>
      <c r="K242" s="17" t="s">
        <v>2968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99" t="str">
        <f>IF(db[[#This Row],[H_QTY/ CTN]]="","",LEFT(db[[#This Row],[H_QTY/ CTN]],db[[#This Row],[H_1]]-1))</f>
        <v>100 PCS</v>
      </c>
      <c r="Q242" s="99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100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100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3643</v>
      </c>
      <c r="E243" s="22" t="s">
        <v>3642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1698</v>
      </c>
      <c r="J243" s="12" t="s">
        <v>1736</v>
      </c>
      <c r="K243" s="13" t="s">
        <v>2968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1" t="str">
        <f>IF(db[[#This Row],[H_QTY/ CTN]]="","",LEFT(db[[#This Row],[H_QTY/ CTN]],db[[#This Row],[H_1]]-1))</f>
        <v>72 PCS</v>
      </c>
      <c r="Q243" s="101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72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72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3783</v>
      </c>
      <c r="E244" s="21" t="s">
        <v>3765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1698</v>
      </c>
      <c r="J244" s="16" t="s">
        <v>1736</v>
      </c>
      <c r="K244" s="17" t="s">
        <v>2968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99" t="str">
        <f>IF(db[[#This Row],[H_QTY/ CTN]]="","",LEFT(db[[#This Row],[H_QTY/ CTN]],db[[#This Row],[H_1]]-1))</f>
        <v>72 PCS</v>
      </c>
      <c r="Q244" s="99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1904</v>
      </c>
      <c r="E245" s="4" t="s">
        <v>2187</v>
      </c>
      <c r="F245" s="56"/>
      <c r="H245" s="32" t="e">
        <f>IF(db[[#This Row],[NB NOTA_C]]="","",COUNTIF([2]!B_MSK[concat],db[[#This Row],[NB NOTA_C]]))</f>
        <v>#REF!</v>
      </c>
      <c r="I245" s="7" t="s">
        <v>1698</v>
      </c>
      <c r="J245" s="3" t="s">
        <v>1736</v>
      </c>
      <c r="K245" s="1" t="s">
        <v>2968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3784</v>
      </c>
      <c r="E246" s="21" t="s">
        <v>3766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1698</v>
      </c>
      <c r="J246" s="16" t="s">
        <v>1736</v>
      </c>
      <c r="K246" s="17" t="s">
        <v>2968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9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3792</v>
      </c>
      <c r="E247" s="21" t="s">
        <v>3774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1698</v>
      </c>
      <c r="J247" s="16" t="s">
        <v>1734</v>
      </c>
      <c r="K247" s="17" t="s">
        <v>2968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96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96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96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3785</v>
      </c>
      <c r="E248" s="21" t="s">
        <v>3767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1698</v>
      </c>
      <c r="J248" s="16" t="s">
        <v>1730</v>
      </c>
      <c r="K248" s="17" t="s">
        <v>2968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48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48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48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3786</v>
      </c>
      <c r="E249" s="21" t="s">
        <v>3768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1698</v>
      </c>
      <c r="J249" s="16" t="s">
        <v>1730</v>
      </c>
      <c r="K249" s="17" t="s">
        <v>2968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3787</v>
      </c>
      <c r="E250" s="21" t="s">
        <v>3769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1698</v>
      </c>
      <c r="J250" s="16" t="s">
        <v>1730</v>
      </c>
      <c r="K250" s="17" t="s">
        <v>2968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3788</v>
      </c>
      <c r="E251" s="21" t="s">
        <v>3770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1698</v>
      </c>
      <c r="J251" s="16" t="s">
        <v>1734</v>
      </c>
      <c r="K251" s="17" t="s">
        <v>2968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96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96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96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4863</v>
      </c>
      <c r="E252" s="4" t="s">
        <v>4862</v>
      </c>
      <c r="F252" s="56"/>
      <c r="H252" s="34" t="e">
        <f>IF(db[[#This Row],[NB NOTA_C]]="","",COUNTIF([2]!B_MSK[concat],db[[#This Row],[NB NOTA_C]]))</f>
        <v>#REF!</v>
      </c>
      <c r="I252" s="7" t="s">
        <v>1689</v>
      </c>
      <c r="J252" s="3" t="s">
        <v>1894</v>
      </c>
      <c r="K252" s="1" t="s">
        <v>2968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5" t="str">
        <f>IF(db[[#This Row],[H_QTY/ CTN]]="","",LEFT(db[[#This Row],[H_QTY/ CTN]],db[[#This Row],[H_1]]-1))</f>
        <v>36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36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36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3789</v>
      </c>
      <c r="E253" s="21" t="s">
        <v>3771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1698</v>
      </c>
      <c r="J253" s="16" t="s">
        <v>1728</v>
      </c>
      <c r="K253" s="17" t="s">
        <v>2968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99" t="str">
        <f>IF(db[[#This Row],[H_QTY/ CTN]]="","",LEFT(db[[#This Row],[H_QTY/ CTN]],db[[#This Row],[H_1]]-1))</f>
        <v>120 PCS</v>
      </c>
      <c r="Q253" s="99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120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120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3790</v>
      </c>
      <c r="E254" s="21" t="s">
        <v>3772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1698</v>
      </c>
      <c r="J254" s="16" t="s">
        <v>1728</v>
      </c>
      <c r="K254" s="17" t="s">
        <v>2968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3791</v>
      </c>
      <c r="E255" s="21" t="s">
        <v>3773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1698</v>
      </c>
      <c r="J255" s="16" t="s">
        <v>1728</v>
      </c>
      <c r="K255" s="17" t="s">
        <v>2968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1028</v>
      </c>
      <c r="E256" s="4" t="s">
        <v>1365</v>
      </c>
      <c r="F256" s="56"/>
      <c r="G256" s="1" t="s">
        <v>1682</v>
      </c>
      <c r="H256" s="32" t="e">
        <f>IF(db[[#This Row],[NB NOTA_C]]="","",COUNTIF([2]!B_MSK[concat],db[[#This Row],[NB NOTA_C]]))</f>
        <v>#REF!</v>
      </c>
      <c r="I256" s="6" t="s">
        <v>1697</v>
      </c>
      <c r="J256" s="1" t="s">
        <v>1736</v>
      </c>
      <c r="K256" s="1" t="s">
        <v>2968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1052</v>
      </c>
      <c r="E257" s="4" t="s">
        <v>1389</v>
      </c>
      <c r="F257" s="56"/>
      <c r="G257" s="1" t="s">
        <v>1682</v>
      </c>
      <c r="H257" s="32" t="e">
        <f>IF(db[[#This Row],[NB NOTA_C]]="","",COUNTIF([2]!B_MSK[concat],db[[#This Row],[NB NOTA_C]]))</f>
        <v>#REF!</v>
      </c>
      <c r="I257" s="6" t="s">
        <v>1698</v>
      </c>
      <c r="J257" s="1" t="s">
        <v>1728</v>
      </c>
      <c r="K257" s="1" t="s">
        <v>2968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8" t="str">
        <f>IF(db[[#This Row],[H_QTY/ CTN]]="","",LEFT(db[[#This Row],[H_QTY/ CTN]],db[[#This Row],[H_1]]-1))</f>
        <v>120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120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120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3782</v>
      </c>
      <c r="E258" s="21" t="s">
        <v>3776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1698</v>
      </c>
      <c r="J258" s="16" t="s">
        <v>1728</v>
      </c>
      <c r="K258" s="17" t="s">
        <v>2968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9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5198</v>
      </c>
      <c r="E259" s="83" t="s">
        <v>5192</v>
      </c>
      <c r="F259" s="84" t="s">
        <v>5193</v>
      </c>
      <c r="G259" s="85" t="s">
        <v>1681</v>
      </c>
      <c r="H259" s="86" t="e">
        <f>IF(db[[#This Row],[NB NOTA_C]]="","",COUNTIF([2]!B_MSK[concat],db[[#This Row],[NB NOTA_C]]))</f>
        <v>#REF!</v>
      </c>
      <c r="I259" s="87" t="s">
        <v>2273</v>
      </c>
      <c r="J259" s="82" t="s">
        <v>1812</v>
      </c>
      <c r="K259" s="85" t="s">
        <v>2945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2" t="str">
        <f>IF(db[[#This Row],[H_QTY/ CTN]]="","",LEFT(db[[#This Row],[H_QTY/ CTN]],db[[#This Row],[H_1]]-1))</f>
        <v>50 PCS</v>
      </c>
      <c r="Q259" s="102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50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50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5199</v>
      </c>
      <c r="E260" s="83" t="s">
        <v>5191</v>
      </c>
      <c r="F260" s="84" t="s">
        <v>5194</v>
      </c>
      <c r="G260" s="85" t="s">
        <v>1681</v>
      </c>
      <c r="H260" s="86" t="e">
        <f>IF(db[[#This Row],[NB NOTA_C]]="","",COUNTIF([2]!B_MSK[concat],db[[#This Row],[NB NOTA_C]]))</f>
        <v>#REF!</v>
      </c>
      <c r="I260" s="87" t="s">
        <v>2273</v>
      </c>
      <c r="J260" s="82" t="s">
        <v>1727</v>
      </c>
      <c r="K260" s="85" t="s">
        <v>2945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2" t="str">
        <f>IF(db[[#This Row],[H_QTY/ CTN]]="","",LEFT(db[[#This Row],[H_QTY/ CTN]],db[[#This Row],[H_1]]-1))</f>
        <v>100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100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100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4391</v>
      </c>
      <c r="E261" s="21" t="s">
        <v>4388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1690</v>
      </c>
      <c r="J261" s="16" t="s">
        <v>1848</v>
      </c>
      <c r="K261" s="17" t="s">
        <v>2945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99" t="str">
        <f>IF(db[[#This Row],[H_QTY/ CTN]]="","",LEFT(db[[#This Row],[H_QTY/ CTN]],db[[#This Row],[H_1]]-1))</f>
        <v>600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600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600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4392</v>
      </c>
      <c r="E262" s="21" t="s">
        <v>4389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1690</v>
      </c>
      <c r="J262" s="16" t="s">
        <v>1848</v>
      </c>
      <c r="K262" s="17" t="s">
        <v>2945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4390</v>
      </c>
      <c r="E263" s="21" t="s">
        <v>4387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1690</v>
      </c>
      <c r="J263" s="16" t="s">
        <v>1848</v>
      </c>
      <c r="K263" s="17" t="s">
        <v>2945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4142</v>
      </c>
      <c r="E264" s="21" t="s">
        <v>4141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4143</v>
      </c>
      <c r="J264" s="16" t="s">
        <v>2287</v>
      </c>
      <c r="K264" s="17" t="s">
        <v>2972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192 LSN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192</v>
      </c>
      <c r="S264" s="95" t="str">
        <f>IF(db[[#This Row],[QTY/ CTN B]]="","",RIGHT(db[[#This Row],[QTY/ CTN B]],LEN(db[[#This Row],[QTY/ CTN B]])-SEARCH(" ",db[[#This Row],[QTY/ CTN B]],1)))</f>
        <v>LSN</v>
      </c>
      <c r="T264" s="95">
        <f>IF(db[[#This Row],[QTY/ CTN TG]]="",IF(db[[#This Row],[STN TG]]="","",12),LEFT(db[[#This Row],[QTY/ CTN TG]],SEARCH(" ",db[[#This Row],[QTY/ CTN TG]],1)-1))</f>
        <v>12</v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2304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4573</v>
      </c>
      <c r="E265" s="4" t="s">
        <v>4556</v>
      </c>
      <c r="F265" s="56"/>
      <c r="G265" s="1" t="s">
        <v>1682</v>
      </c>
      <c r="H265" s="34" t="e">
        <f>IF(db[[#This Row],[NB NOTA_C]]="","",COUNTIF([2]!B_MSK[concat],db[[#This Row],[NB NOTA_C]]))</f>
        <v>#REF!</v>
      </c>
      <c r="I265" s="7" t="s">
        <v>3281</v>
      </c>
      <c r="J265" s="3" t="s">
        <v>4584</v>
      </c>
      <c r="K265" s="1" t="s">
        <v>2951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5" t="str">
        <f>IF(db[[#This Row],[H_QTY/ CTN]]="","",LEFT(db[[#This Row],[H_QTY/ CTN]],db[[#This Row],[H_1]]-1))</f>
        <v>60 BOX</v>
      </c>
      <c r="Q265" s="95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60</v>
      </c>
      <c r="S265" s="95" t="str">
        <f>IF(db[[#This Row],[QTY/ CTN B]]="","",RIGHT(db[[#This Row],[QTY/ CTN B]],LEN(db[[#This Row],[QTY/ CTN B]])-SEARCH(" ",db[[#This Row],[QTY/ CTN B]],1)))</f>
        <v>BOX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60</v>
      </c>
      <c r="Y265" s="95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4578</v>
      </c>
      <c r="E266" s="4" t="s">
        <v>4561</v>
      </c>
      <c r="F266" s="56"/>
      <c r="G266" s="1" t="s">
        <v>1682</v>
      </c>
      <c r="H266" s="34" t="e">
        <f>IF(db[[#This Row],[NB NOTA_C]]="","",COUNTIF([2]!B_MSK[concat],db[[#This Row],[NB NOTA_C]]))</f>
        <v>#REF!</v>
      </c>
      <c r="I266" s="7" t="s">
        <v>3281</v>
      </c>
      <c r="J266" s="3" t="s">
        <v>4584</v>
      </c>
      <c r="K266" s="1" t="s">
        <v>2951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4577</v>
      </c>
      <c r="E267" s="4" t="s">
        <v>4560</v>
      </c>
      <c r="F267" s="56"/>
      <c r="G267" s="1" t="s">
        <v>1682</v>
      </c>
      <c r="H267" s="34" t="e">
        <f>IF(db[[#This Row],[NB NOTA_C]]="","",COUNTIF([2]!B_MSK[concat],db[[#This Row],[NB NOTA_C]]))</f>
        <v>#REF!</v>
      </c>
      <c r="I267" s="7" t="s">
        <v>3281</v>
      </c>
      <c r="J267" s="3" t="s">
        <v>4584</v>
      </c>
      <c r="K267" s="1" t="s">
        <v>2951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4581</v>
      </c>
      <c r="E268" s="4" t="s">
        <v>4564</v>
      </c>
      <c r="F268" s="56"/>
      <c r="G268" s="1" t="s">
        <v>1682</v>
      </c>
      <c r="H268" s="34" t="e">
        <f>IF(db[[#This Row],[NB NOTA_C]]="","",COUNTIF([2]!B_MSK[concat],db[[#This Row],[NB NOTA_C]]))</f>
        <v>#REF!</v>
      </c>
      <c r="I268" s="7" t="s">
        <v>3281</v>
      </c>
      <c r="J268" s="3" t="s">
        <v>4584</v>
      </c>
      <c r="K268" s="1" t="s">
        <v>2951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4580</v>
      </c>
      <c r="E269" s="4" t="s">
        <v>4563</v>
      </c>
      <c r="F269" s="56"/>
      <c r="G269" s="1" t="s">
        <v>1682</v>
      </c>
      <c r="H269" s="34" t="e">
        <f>IF(db[[#This Row],[NB NOTA_C]]="","",COUNTIF([2]!B_MSK[concat],db[[#This Row],[NB NOTA_C]]))</f>
        <v>#REF!</v>
      </c>
      <c r="I269" s="7" t="s">
        <v>3281</v>
      </c>
      <c r="J269" s="3" t="s">
        <v>4584</v>
      </c>
      <c r="K269" s="1" t="s">
        <v>2951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4574</v>
      </c>
      <c r="E270" s="4" t="s">
        <v>4558</v>
      </c>
      <c r="F270" s="56"/>
      <c r="G270" s="1" t="s">
        <v>1682</v>
      </c>
      <c r="H270" s="34" t="e">
        <f>IF(db[[#This Row],[NB NOTA_C]]="","",COUNTIF([2]!B_MSK[concat],db[[#This Row],[NB NOTA_C]]))</f>
        <v>#REF!</v>
      </c>
      <c r="I270" s="7" t="s">
        <v>3281</v>
      </c>
      <c r="J270" s="3" t="s">
        <v>4584</v>
      </c>
      <c r="K270" s="1" t="s">
        <v>2951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4583</v>
      </c>
      <c r="E271" s="4" t="s">
        <v>4566</v>
      </c>
      <c r="F271" s="56"/>
      <c r="G271" s="1" t="s">
        <v>1682</v>
      </c>
      <c r="H271" s="34" t="e">
        <f>IF(db[[#This Row],[NB NOTA_C]]="","",COUNTIF([2]!B_MSK[concat],db[[#This Row],[NB NOTA_C]]))</f>
        <v>#REF!</v>
      </c>
      <c r="I271" s="7" t="s">
        <v>3281</v>
      </c>
      <c r="J271" s="3" t="s">
        <v>4584</v>
      </c>
      <c r="K271" s="1" t="s">
        <v>2951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4572</v>
      </c>
      <c r="E272" s="4" t="s">
        <v>4555</v>
      </c>
      <c r="F272" s="56"/>
      <c r="G272" s="1" t="s">
        <v>1682</v>
      </c>
      <c r="H272" s="34" t="e">
        <f>IF(db[[#This Row],[NB NOTA_C]]="","",COUNTIF([2]!B_MSK[concat],db[[#This Row],[NB NOTA_C]]))</f>
        <v>#REF!</v>
      </c>
      <c r="I272" s="7" t="s">
        <v>3281</v>
      </c>
      <c r="J272" s="3" t="s">
        <v>4584</v>
      </c>
      <c r="K272" s="1" t="s">
        <v>2951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4570</v>
      </c>
      <c r="E273" s="4" t="s">
        <v>4553</v>
      </c>
      <c r="F273" s="56"/>
      <c r="G273" s="1" t="s">
        <v>1682</v>
      </c>
      <c r="H273" s="34" t="e">
        <f>IF(db[[#This Row],[NB NOTA_C]]="","",COUNTIF([2]!B_MSK[concat],db[[#This Row],[NB NOTA_C]]))</f>
        <v>#REF!</v>
      </c>
      <c r="I273" s="7" t="s">
        <v>3281</v>
      </c>
      <c r="J273" s="3" t="s">
        <v>4584</v>
      </c>
      <c r="K273" s="1" t="s">
        <v>2951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4579</v>
      </c>
      <c r="E274" s="4" t="s">
        <v>4562</v>
      </c>
      <c r="F274" s="56"/>
      <c r="G274" s="1" t="s">
        <v>1682</v>
      </c>
      <c r="H274" s="34" t="e">
        <f>IF(db[[#This Row],[NB NOTA_C]]="","",COUNTIF([2]!B_MSK[concat],db[[#This Row],[NB NOTA_C]]))</f>
        <v>#REF!</v>
      </c>
      <c r="I274" s="7" t="s">
        <v>3281</v>
      </c>
      <c r="J274" s="3" t="s">
        <v>4584</v>
      </c>
      <c r="K274" s="1" t="s">
        <v>2951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4582</v>
      </c>
      <c r="E275" s="4" t="s">
        <v>4565</v>
      </c>
      <c r="F275" s="56"/>
      <c r="G275" s="1" t="s">
        <v>1682</v>
      </c>
      <c r="H275" s="34" t="e">
        <f>IF(db[[#This Row],[NB NOTA_C]]="","",COUNTIF([2]!B_MSK[concat],db[[#This Row],[NB NOTA_C]]))</f>
        <v>#REF!</v>
      </c>
      <c r="I275" s="7" t="s">
        <v>3281</v>
      </c>
      <c r="J275" s="3" t="s">
        <v>4584</v>
      </c>
      <c r="K275" s="1" t="s">
        <v>2951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4571</v>
      </c>
      <c r="E276" s="4" t="s">
        <v>4554</v>
      </c>
      <c r="F276" s="56"/>
      <c r="G276" s="1" t="s">
        <v>1682</v>
      </c>
      <c r="H276" s="34" t="e">
        <f>IF(db[[#This Row],[NB NOTA_C]]="","",COUNTIF([2]!B_MSK[concat],db[[#This Row],[NB NOTA_C]]))</f>
        <v>#REF!</v>
      </c>
      <c r="I276" s="7" t="s">
        <v>3281</v>
      </c>
      <c r="J276" s="3" t="s">
        <v>4584</v>
      </c>
      <c r="K276" s="1" t="s">
        <v>2951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4575</v>
      </c>
      <c r="E277" s="4" t="s">
        <v>4557</v>
      </c>
      <c r="F277" s="56"/>
      <c r="G277" s="1" t="s">
        <v>1682</v>
      </c>
      <c r="H277" s="34" t="e">
        <f>IF(db[[#This Row],[NB NOTA_C]]="","",COUNTIF([2]!B_MSK[concat],db[[#This Row],[NB NOTA_C]]))</f>
        <v>#REF!</v>
      </c>
      <c r="I277" s="7" t="s">
        <v>3281</v>
      </c>
      <c r="J277" s="3" t="s">
        <v>4584</v>
      </c>
      <c r="K277" s="1" t="s">
        <v>2951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4576</v>
      </c>
      <c r="E278" s="4" t="s">
        <v>4559</v>
      </c>
      <c r="F278" s="56"/>
      <c r="G278" s="1" t="s">
        <v>1682</v>
      </c>
      <c r="H278" s="34" t="e">
        <f>IF(db[[#This Row],[NB NOTA_C]]="","",COUNTIF([2]!B_MSK[concat],db[[#This Row],[NB NOTA_C]]))</f>
        <v>#REF!</v>
      </c>
      <c r="I278" s="7" t="s">
        <v>3281</v>
      </c>
      <c r="J278" s="3" t="s">
        <v>4584</v>
      </c>
      <c r="K278" s="1" t="s">
        <v>2951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4567</v>
      </c>
      <c r="E279" s="4" t="s">
        <v>4550</v>
      </c>
      <c r="F279" s="56"/>
      <c r="G279" s="1" t="s">
        <v>1682</v>
      </c>
      <c r="H279" s="34" t="e">
        <f>IF(db[[#This Row],[NB NOTA_C]]="","",COUNTIF([2]!B_MSK[concat],db[[#This Row],[NB NOTA_C]]))</f>
        <v>#REF!</v>
      </c>
      <c r="I279" s="7" t="s">
        <v>3281</v>
      </c>
      <c r="J279" s="3" t="s">
        <v>4584</v>
      </c>
      <c r="K279" s="1" t="s">
        <v>2951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4568</v>
      </c>
      <c r="E280" s="4" t="s">
        <v>4551</v>
      </c>
      <c r="F280" s="56"/>
      <c r="G280" s="1" t="s">
        <v>1682</v>
      </c>
      <c r="H280" s="34" t="e">
        <f>IF(db[[#This Row],[NB NOTA_C]]="","",COUNTIF([2]!B_MSK[concat],db[[#This Row],[NB NOTA_C]]))</f>
        <v>#REF!</v>
      </c>
      <c r="I280" s="7" t="s">
        <v>3281</v>
      </c>
      <c r="J280" s="3" t="s">
        <v>4584</v>
      </c>
      <c r="K280" s="1" t="s">
        <v>2951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4569</v>
      </c>
      <c r="E281" s="4" t="s">
        <v>4552</v>
      </c>
      <c r="F281" s="56"/>
      <c r="G281" s="1" t="s">
        <v>1682</v>
      </c>
      <c r="H281" s="34" t="e">
        <f>IF(db[[#This Row],[NB NOTA_C]]="","",COUNTIF([2]!B_MSK[concat],db[[#This Row],[NB NOTA_C]]))</f>
        <v>#REF!</v>
      </c>
      <c r="I281" s="7" t="s">
        <v>3281</v>
      </c>
      <c r="J281" s="3" t="s">
        <v>4584</v>
      </c>
      <c r="K281" s="1" t="s">
        <v>2951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1905</v>
      </c>
      <c r="E282" s="4" t="s">
        <v>2186</v>
      </c>
      <c r="F282" s="56"/>
      <c r="H282" s="32" t="e">
        <f>IF(db[[#This Row],[NB NOTA_C]]="","",COUNTIF([2]!B_MSK[concat],db[[#This Row],[NB NOTA_C]]))</f>
        <v>#REF!</v>
      </c>
      <c r="I282" s="7" t="s">
        <v>1698</v>
      </c>
      <c r="J282" s="3" t="s">
        <v>1756</v>
      </c>
      <c r="K282" s="1" t="s">
        <v>2952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8" t="str">
        <f>IF(db[[#This Row],[H_QTY/ CTN]]="","",LEFT(db[[#This Row],[H_QTY/ CTN]],db[[#This Row],[H_1]]-1))</f>
        <v>24 PCS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24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24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1905</v>
      </c>
      <c r="E283" s="4" t="s">
        <v>2633</v>
      </c>
      <c r="F283" s="56"/>
      <c r="H283" s="32" t="e">
        <f>IF(db[[#This Row],[NB NOTA_C]]="","",COUNTIF([2]!B_MSK[concat],db[[#This Row],[NB NOTA_C]]))</f>
        <v>#REF!</v>
      </c>
      <c r="I283" s="7" t="s">
        <v>1698</v>
      </c>
      <c r="J283" s="3" t="s">
        <v>1756</v>
      </c>
      <c r="K283" s="1" t="s">
        <v>2952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1053</v>
      </c>
      <c r="E284" s="4" t="s">
        <v>1390</v>
      </c>
      <c r="F284" s="56"/>
      <c r="G284" s="1" t="s">
        <v>1682</v>
      </c>
      <c r="H284" s="32" t="e">
        <f>IF(db[[#This Row],[NB NOTA_C]]="","",COUNTIF([2]!B_MSK[concat],db[[#This Row],[NB NOTA_C]]))</f>
        <v>#REF!</v>
      </c>
      <c r="I284" s="6" t="s">
        <v>1698</v>
      </c>
      <c r="J284" s="1" t="s">
        <v>1730</v>
      </c>
      <c r="K284" s="1" t="s">
        <v>2952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48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48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48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1054</v>
      </c>
      <c r="E285" s="4" t="s">
        <v>1391</v>
      </c>
      <c r="F285" s="2"/>
      <c r="G285" s="1" t="s">
        <v>1682</v>
      </c>
      <c r="H285" s="32" t="e">
        <f>IF(db[[#This Row],[NB NOTA_C]]="","",COUNTIF([2]!B_MSK[concat],db[[#This Row],[NB NOTA_C]]))</f>
        <v>#REF!</v>
      </c>
      <c r="I285" s="6" t="s">
        <v>1698</v>
      </c>
      <c r="J285" s="1" t="s">
        <v>1757</v>
      </c>
      <c r="K285" s="1" t="s">
        <v>2952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40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40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40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1055</v>
      </c>
      <c r="E286" s="4" t="s">
        <v>1392</v>
      </c>
      <c r="F286" s="56"/>
      <c r="G286" s="1" t="s">
        <v>1682</v>
      </c>
      <c r="H286" s="32" t="e">
        <f>IF(db[[#This Row],[NB NOTA_C]]="","",COUNTIF([2]!B_MSK[concat],db[[#This Row],[NB NOTA_C]]))</f>
        <v>#REF!</v>
      </c>
      <c r="I286" s="6" t="s">
        <v>1702</v>
      </c>
      <c r="J286" s="1" t="s">
        <v>1730</v>
      </c>
      <c r="K286" s="1" t="s">
        <v>2952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48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48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48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1056</v>
      </c>
      <c r="E287" s="4" t="s">
        <v>1393</v>
      </c>
      <c r="F287" s="56"/>
      <c r="G287" s="1" t="s">
        <v>1682</v>
      </c>
      <c r="H287" s="32" t="e">
        <f>IF(db[[#This Row],[NB NOTA_C]]="","",COUNTIF([2]!B_MSK[concat],db[[#This Row],[NB NOTA_C]]))</f>
        <v>#REF!</v>
      </c>
      <c r="I287" s="6" t="s">
        <v>1702</v>
      </c>
      <c r="J287" s="1" t="s">
        <v>1730</v>
      </c>
      <c r="K287" s="1" t="s">
        <v>2952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1057</v>
      </c>
      <c r="E288" s="4" t="s">
        <v>1394</v>
      </c>
      <c r="F288" s="56"/>
      <c r="G288" s="1" t="s">
        <v>1682</v>
      </c>
      <c r="H288" s="32" t="e">
        <f>IF(db[[#This Row],[NB NOTA_C]]="","",COUNTIF([2]!B_MSK[concat],db[[#This Row],[NB NOTA_C]]))</f>
        <v>#REF!</v>
      </c>
      <c r="I288" s="6" t="s">
        <v>1702</v>
      </c>
      <c r="J288" s="1" t="s">
        <v>1730</v>
      </c>
      <c r="K288" s="1" t="s">
        <v>2952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1058</v>
      </c>
      <c r="E289" s="4" t="s">
        <v>1395</v>
      </c>
      <c r="F289" s="2"/>
      <c r="G289" s="1" t="s">
        <v>1682</v>
      </c>
      <c r="H289" s="32" t="e">
        <f>IF(db[[#This Row],[NB NOTA_C]]="","",COUNTIF([2]!B_MSK[concat],db[[#This Row],[NB NOTA_C]]))</f>
        <v>#REF!</v>
      </c>
      <c r="I289" s="6" t="s">
        <v>1702</v>
      </c>
      <c r="J289" s="1" t="s">
        <v>1730</v>
      </c>
      <c r="K289" s="1" t="s">
        <v>2952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1059</v>
      </c>
      <c r="E290" s="4" t="s">
        <v>1396</v>
      </c>
      <c r="F290" s="56"/>
      <c r="G290" s="1" t="s">
        <v>1682</v>
      </c>
      <c r="H290" s="32" t="e">
        <f>IF(db[[#This Row],[NB NOTA_C]]="","",COUNTIF([2]!B_MSK[concat],db[[#This Row],[NB NOTA_C]]))</f>
        <v>#REF!</v>
      </c>
      <c r="I290" s="6" t="s">
        <v>1702</v>
      </c>
      <c r="J290" s="1" t="s">
        <v>1730</v>
      </c>
      <c r="K290" s="1" t="s">
        <v>2952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1060</v>
      </c>
      <c r="E291" s="20" t="s">
        <v>1397</v>
      </c>
      <c r="F291" s="56"/>
      <c r="G291" s="1" t="s">
        <v>1682</v>
      </c>
      <c r="H291" s="32" t="e">
        <f>IF(db[[#This Row],[NB NOTA_C]]="","",COUNTIF([2]!B_MSK[concat],db[[#This Row],[NB NOTA_C]]))</f>
        <v>#REF!</v>
      </c>
      <c r="I291" s="6" t="s">
        <v>1702</v>
      </c>
      <c r="J291" s="1" t="s">
        <v>1730</v>
      </c>
      <c r="K291" s="1" t="s">
        <v>2952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4778</v>
      </c>
      <c r="E292" s="4" t="s">
        <v>4773</v>
      </c>
      <c r="F292" s="56"/>
      <c r="H292" s="34" t="e">
        <f>IF(db[[#This Row],[NB NOTA_C]]="","",COUNTIF([2]!B_MSK[concat],db[[#This Row],[NB NOTA_C]]))</f>
        <v>#REF!</v>
      </c>
      <c r="I292" s="7" t="s">
        <v>1703</v>
      </c>
      <c r="J292" s="3" t="s">
        <v>1759</v>
      </c>
      <c r="K292" s="1" t="s">
        <v>2968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5" t="str">
        <f>IF(db[[#This Row],[H_QTY/ CTN]]="","",LEFT(db[[#This Row],[H_QTY/ CTN]],db[[#This Row],[H_1]]-1))</f>
        <v>240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240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240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4777</v>
      </c>
      <c r="E293" s="4" t="s">
        <v>4772</v>
      </c>
      <c r="F293" s="56"/>
      <c r="H293" s="34" t="e">
        <f>IF(db[[#This Row],[NB NOTA_C]]="","",COUNTIF([2]!B_MSK[concat],db[[#This Row],[NB NOTA_C]]))</f>
        <v>#REF!</v>
      </c>
      <c r="I293" s="7" t="s">
        <v>1703</v>
      </c>
      <c r="J293" s="3" t="s">
        <v>1759</v>
      </c>
      <c r="K293" s="1" t="s">
        <v>2968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9" t="str">
        <f>LOWER(SUBSTITUTE(SUBSTITUTE(SUBSTITUTE(SUBSTITUTE(SUBSTITUTE(SUBSTITUTE(db[[#This Row],[NB BM]]," ",),".",""),"-",""),"(",""),")",""),"/",""))</f>
        <v>briefbag3020worange</v>
      </c>
      <c r="B294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9" t="str">
        <f>LOWER(SUBSTITUTE(SUBSTITUTE(SUBSTITUTE(SUBSTITUTE(SUBSTITUTE(SUBSTITUTE(SUBSTITUTE(SUBSTITUTE(SUBSTITUTE(db[[#This Row],[NB PAJAK]]," ",""),"-",""),"(",""),")",""),".",""),",",""),"/",""),"""",""),"+",""))</f>
        <v/>
      </c>
      <c r="D294" s="8" t="s">
        <v>4781</v>
      </c>
      <c r="E294" s="20" t="s">
        <v>4776</v>
      </c>
      <c r="F294" s="56"/>
      <c r="H294" s="34" t="e">
        <f>IF(db[[#This Row],[NB NOTA_C]]="","",COUNTIF([2]!B_MSK[concat],db[[#This Row],[NB NOTA_C]]))</f>
        <v>#REF!</v>
      </c>
      <c r="I294" s="7" t="s">
        <v>1703</v>
      </c>
      <c r="J294" s="3" t="s">
        <v>1759</v>
      </c>
      <c r="K294" s="1" t="s">
        <v>2968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briefbag3020wungu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4780</v>
      </c>
      <c r="E295" s="23" t="s">
        <v>4775</v>
      </c>
      <c r="F295" s="56"/>
      <c r="H295" s="34" t="e">
        <f>IF(db[[#This Row],[NB NOTA_C]]="","",COUNTIF([2]!B_MSK[concat],db[[#This Row],[NB NOTA_C]]))</f>
        <v>#REF!</v>
      </c>
      <c r="I295" s="7" t="s">
        <v>1703</v>
      </c>
      <c r="J295" s="3" t="s">
        <v>1759</v>
      </c>
      <c r="K295" s="1" t="s">
        <v>2968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4779</v>
      </c>
      <c r="E296" s="20" t="s">
        <v>4774</v>
      </c>
      <c r="F296" s="56"/>
      <c r="H296" s="34" t="e">
        <f>IF(db[[#This Row],[NB NOTA_C]]="","",COUNTIF([2]!B_MSK[concat],db[[#This Row],[NB NOTA_C]]))</f>
        <v>#REF!</v>
      </c>
      <c r="I296" s="7" t="s">
        <v>1703</v>
      </c>
      <c r="J296" s="3" t="s">
        <v>1759</v>
      </c>
      <c r="K296" s="1" t="s">
        <v>2968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2024</v>
      </c>
      <c r="E297" s="4" t="s">
        <v>3174</v>
      </c>
      <c r="F297" s="56"/>
      <c r="H297" s="32" t="e">
        <f>IF(db[[#This Row],[NB NOTA_C]]="","",COUNTIF([2]!B_MSK[concat],db[[#This Row],[NB NOTA_C]]))</f>
        <v>#REF!</v>
      </c>
      <c r="I297" s="7" t="s">
        <v>1703</v>
      </c>
      <c r="J297" s="3" t="s">
        <v>1759</v>
      </c>
      <c r="K297" s="1" t="s">
        <v>2968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8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1063</v>
      </c>
      <c r="E298" s="4" t="s">
        <v>1399</v>
      </c>
      <c r="F298" s="56"/>
      <c r="G298" s="1" t="s">
        <v>1682</v>
      </c>
      <c r="H298" s="32" t="e">
        <f>IF(db[[#This Row],[NB NOTA_C]]="","",COUNTIF([2]!B_MSK[concat],db[[#This Row],[NB NOTA_C]]))</f>
        <v>#REF!</v>
      </c>
      <c r="I298" s="6" t="s">
        <v>1703</v>
      </c>
      <c r="J298" s="1" t="s">
        <v>1759</v>
      </c>
      <c r="K298" s="1" t="s">
        <v>2968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2025</v>
      </c>
      <c r="E299" s="4" t="s">
        <v>3118</v>
      </c>
      <c r="F299" s="56"/>
      <c r="H299" s="32" t="e">
        <f>IF(db[[#This Row],[NB NOTA_C]]="","",COUNTIF([2]!B_MSK[concat],db[[#This Row],[NB NOTA_C]]))</f>
        <v>#REF!</v>
      </c>
      <c r="I299" s="7" t="s">
        <v>1703</v>
      </c>
      <c r="J299" s="3" t="s">
        <v>1759</v>
      </c>
      <c r="K299" s="1" t="s">
        <v>2968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2022</v>
      </c>
      <c r="E300" s="4" t="s">
        <v>3160</v>
      </c>
      <c r="F300" s="56"/>
      <c r="H300" s="32" t="e">
        <f>IF(db[[#This Row],[NB NOTA_C]]="","",COUNTIF([2]!B_MSK[concat],db[[#This Row],[NB NOTA_C]]))</f>
        <v>#REF!</v>
      </c>
      <c r="I300" s="7" t="s">
        <v>1703</v>
      </c>
      <c r="J300" s="3" t="s">
        <v>1759</v>
      </c>
      <c r="K300" s="1" t="s">
        <v>2968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2028</v>
      </c>
      <c r="E301" s="4" t="s">
        <v>3175</v>
      </c>
      <c r="F301" s="56"/>
      <c r="H301" s="32" t="e">
        <f>IF(db[[#This Row],[NB NOTA_C]]="","",COUNTIF([2]!B_MSK[concat],db[[#This Row],[NB NOTA_C]]))</f>
        <v>#REF!</v>
      </c>
      <c r="I301" s="7" t="s">
        <v>1703</v>
      </c>
      <c r="J301" s="3" t="s">
        <v>1759</v>
      </c>
      <c r="K301" s="1" t="s">
        <v>2968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2026</v>
      </c>
      <c r="E302" s="4" t="s">
        <v>3178</v>
      </c>
      <c r="F302" s="56"/>
      <c r="H302" s="32" t="e">
        <f>IF(db[[#This Row],[NB NOTA_C]]="","",COUNTIF([2]!B_MSK[concat],db[[#This Row],[NB NOTA_C]]))</f>
        <v>#REF!</v>
      </c>
      <c r="I302" s="7" t="s">
        <v>1703</v>
      </c>
      <c r="J302" s="3" t="s">
        <v>1759</v>
      </c>
      <c r="K302" s="1" t="s">
        <v>2968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2027</v>
      </c>
      <c r="E303" s="4" t="s">
        <v>3116</v>
      </c>
      <c r="F303" s="56"/>
      <c r="H303" s="32" t="e">
        <f>IF(db[[#This Row],[NB NOTA_C]]="","",COUNTIF([2]!B_MSK[concat],db[[#This Row],[NB NOTA_C]]))</f>
        <v>#REF!</v>
      </c>
      <c r="I303" s="7" t="s">
        <v>1703</v>
      </c>
      <c r="J303" s="3" t="s">
        <v>1759</v>
      </c>
      <c r="K303" s="1" t="s">
        <v>2968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2031</v>
      </c>
      <c r="E304" s="20" t="s">
        <v>3176</v>
      </c>
      <c r="F304" s="2"/>
      <c r="H304" s="32" t="e">
        <f>IF(db[[#This Row],[NB NOTA_C]]="","",COUNTIF([2]!B_MSK[concat],db[[#This Row],[NB NOTA_C]]))</f>
        <v>#REF!</v>
      </c>
      <c r="I304" s="7" t="s">
        <v>1703</v>
      </c>
      <c r="J304" s="3" t="s">
        <v>1759</v>
      </c>
      <c r="K304" s="1" t="s">
        <v>2968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2030</v>
      </c>
      <c r="E305" s="4" t="s">
        <v>3177</v>
      </c>
      <c r="F305" s="56"/>
      <c r="H305" s="32" t="e">
        <f>IF(db[[#This Row],[NB NOTA_C]]="","",COUNTIF([2]!B_MSK[concat],db[[#This Row],[NB NOTA_C]]))</f>
        <v>#REF!</v>
      </c>
      <c r="I305" s="7" t="s">
        <v>1703</v>
      </c>
      <c r="J305" s="3" t="s">
        <v>1759</v>
      </c>
      <c r="K305" s="1" t="s">
        <v>2968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3115</v>
      </c>
      <c r="F306" s="56"/>
      <c r="H306" s="32" t="e">
        <f>IF(db[[#This Row],[NB NOTA_C]]="","",COUNTIF([2]!B_MSK[concat],db[[#This Row],[NB NOTA_C]]))</f>
        <v>#REF!</v>
      </c>
      <c r="I306" s="7" t="s">
        <v>1703</v>
      </c>
      <c r="J306" s="3" t="s">
        <v>1759</v>
      </c>
      <c r="K306" s="1" t="s">
        <v>2968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125</v>
      </c>
      <c r="E307" s="4" t="s">
        <v>126</v>
      </c>
      <c r="F307" s="56" t="s">
        <v>2231</v>
      </c>
      <c r="G307" s="1" t="s">
        <v>1681</v>
      </c>
      <c r="H307" s="32" t="e">
        <f>IF(db[[#This Row],[NB NOTA_C]]="","",COUNTIF([2]!B_MSK[concat],db[[#This Row],[NB NOTA_C]]))</f>
        <v>#REF!</v>
      </c>
      <c r="I307" s="6" t="s">
        <v>1692</v>
      </c>
      <c r="J307" s="1" t="s">
        <v>1822</v>
      </c>
      <c r="K307" s="1" t="s">
        <v>2963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8" t="str">
        <f>IF(db[[#This Row],[H_QTY/ CTN]]="","",LEFT(db[[#This Row],[H_QTY/ CTN]],db[[#This Row],[H_1]]-1))</f>
        <v>10 BOX</v>
      </c>
      <c r="Q307" s="95" t="str">
        <f>IF(NOT(db[[#This Row],[H_1]]=db[[#This Row],[H_2]]),MID(db[[#This Row],[H_QTY/ CTN]],db[[#This Row],[H_1]]+1,db[[#This Row],[H_2]]-db[[#This Row],[H_1]]-1),"")</f>
        <v>24 SET</v>
      </c>
      <c r="R307" s="95" t="str">
        <f>IF(db[[#This Row],[QTY/ CTN B]]="","",LEFT(db[[#This Row],[QTY/ CTN B]],SEARCH(" ",db[[#This Row],[QTY/ CTN B]],1)-1))</f>
        <v>10</v>
      </c>
      <c r="S307" s="95" t="str">
        <f>IF(db[[#This Row],[QTY/ CTN B]]="","",RIGHT(db[[#This Row],[QTY/ CTN B]],LEN(db[[#This Row],[QTY/ CTN B]])-SEARCH(" ",db[[#This Row],[QTY/ CTN B]],1)))</f>
        <v>BOX</v>
      </c>
      <c r="T307" s="95" t="str">
        <f>IF(db[[#This Row],[QTY/ CTN TG]]="",IF(db[[#This Row],[STN TG]]="","",12),LEFT(db[[#This Row],[QTY/ CTN TG]],SEARCH(" ",db[[#This Row],[QTY/ CTN TG]],1)-1))</f>
        <v>24</v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2412</v>
      </c>
      <c r="E308" s="4" t="s">
        <v>2407</v>
      </c>
      <c r="F308" s="56" t="s">
        <v>2409</v>
      </c>
      <c r="G308" s="1" t="s">
        <v>1681</v>
      </c>
      <c r="H308" s="32" t="e">
        <f>IF(db[[#This Row],[NB NOTA_C]]="","",COUNTIF([2]!B_MSK[concat],db[[#This Row],[NB NOTA_C]]))</f>
        <v>#REF!</v>
      </c>
      <c r="I308" s="7" t="s">
        <v>1692</v>
      </c>
      <c r="J308" s="3" t="s">
        <v>1722</v>
      </c>
      <c r="K308" s="1" t="s">
        <v>2963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12 LSN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12</v>
      </c>
      <c r="S308" s="95" t="str">
        <f>IF(db[[#This Row],[QTY/ CTN B]]="","",RIGHT(db[[#This Row],[QTY/ CTN B]],LEN(db[[#This Row],[QTY/ CTN B]])-SEARCH(" ",db[[#This Row],[QTY/ CTN B]],1)))</f>
        <v>LSN</v>
      </c>
      <c r="T308" s="95">
        <f>IF(db[[#This Row],[QTY/ CTN TG]]="",IF(db[[#This Row],[STN TG]]="","",12),LEFT(db[[#This Row],[QTY/ CTN TG]],SEARCH(" ",db[[#This Row],[QTY/ CTN TG]],1)-1))</f>
        <v>12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144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127</v>
      </c>
      <c r="E309" s="20" t="s">
        <v>3800</v>
      </c>
      <c r="F309" s="56" t="s">
        <v>3804</v>
      </c>
      <c r="G309" s="1" t="s">
        <v>1681</v>
      </c>
      <c r="H309" s="32" t="e">
        <f>IF(db[[#This Row],[NB NOTA_C]]="","",COUNTIF([2]!B_MSK[concat],db[[#This Row],[NB NOTA_C]]))</f>
        <v>#REF!</v>
      </c>
      <c r="I309" s="6" t="s">
        <v>1692</v>
      </c>
      <c r="J309" s="1" t="s">
        <v>1722</v>
      </c>
      <c r="K309" s="1" t="s">
        <v>2963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128</v>
      </c>
      <c r="E310" s="4" t="s">
        <v>129</v>
      </c>
      <c r="F310" s="56" t="s">
        <v>2232</v>
      </c>
      <c r="G310" s="1" t="s">
        <v>1681</v>
      </c>
      <c r="H310" s="32" t="e">
        <f>IF(db[[#This Row],[NB NOTA_C]]="","",COUNTIF([2]!B_MSK[concat],db[[#This Row],[NB NOTA_C]]))</f>
        <v>#REF!</v>
      </c>
      <c r="I310" s="6" t="s">
        <v>1692</v>
      </c>
      <c r="J310" s="1" t="s">
        <v>1822</v>
      </c>
      <c r="K310" s="1" t="s">
        <v>2963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8" t="str">
        <f>IF(db[[#This Row],[H_QTY/ CTN]]="","",LEFT(db[[#This Row],[H_QTY/ CTN]],db[[#This Row],[H_1]]-1))</f>
        <v>10 BOX</v>
      </c>
      <c r="Q310" s="95" t="str">
        <f>IF(NOT(db[[#This Row],[H_1]]=db[[#This Row],[H_2]]),MID(db[[#This Row],[H_QTY/ CTN]],db[[#This Row],[H_1]]+1,db[[#This Row],[H_2]]-db[[#This Row],[H_1]]-1),"")</f>
        <v>24 SET</v>
      </c>
      <c r="R310" s="95" t="str">
        <f>IF(db[[#This Row],[QTY/ CTN B]]="","",LEFT(db[[#This Row],[QTY/ CTN B]],SEARCH(" ",db[[#This Row],[QTY/ CTN B]],1)-1))</f>
        <v>10</v>
      </c>
      <c r="S310" s="95" t="str">
        <f>IF(db[[#This Row],[QTY/ CTN B]]="","",RIGHT(db[[#This Row],[QTY/ CTN B]],LEN(db[[#This Row],[QTY/ CTN B]])-SEARCH(" ",db[[#This Row],[QTY/ CTN B]],1)))</f>
        <v>BOX</v>
      </c>
      <c r="T310" s="95" t="str">
        <f>IF(db[[#This Row],[QTY/ CTN TG]]="",IF(db[[#This Row],[STN TG]]="","",12),LEFT(db[[#This Row],[QTY/ CTN TG]],SEARCH(" ",db[[#This Row],[QTY/ CTN TG]],1)-1))</f>
        <v>24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240</v>
      </c>
      <c r="Y310" s="95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4941</v>
      </c>
      <c r="E311" s="72" t="s">
        <v>4899</v>
      </c>
      <c r="F311" s="65" t="s">
        <v>4911</v>
      </c>
      <c r="G311" s="53"/>
      <c r="H311" s="54" t="e">
        <f>IF(db[[#This Row],[NB NOTA_C]]="","",COUNTIF([2]!B_MSK[concat],db[[#This Row],[NB NOTA_C]]))</f>
        <v>#REF!</v>
      </c>
      <c r="I311" s="55" t="s">
        <v>1692</v>
      </c>
      <c r="J311" s="3" t="s">
        <v>5071</v>
      </c>
      <c r="K311" s="53" t="s">
        <v>2963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3" t="str">
        <f>IF(db[[#This Row],[H_QTY/ CTN]]="","",LEFT(db[[#This Row],[H_QTY/ CTN]],db[[#This Row],[H_1]]-1))</f>
        <v>20 BOX</v>
      </c>
      <c r="Q311" s="103" t="str">
        <f>IF(NOT(db[[#This Row],[H_1]]=db[[#This Row],[H_2]]),MID(db[[#This Row],[H_QTY/ CTN]],db[[#This Row],[H_1]]+1,db[[#This Row],[H_2]]-db[[#This Row],[H_1]]-1),"")</f>
        <v>12 LSN</v>
      </c>
      <c r="R311" s="95" t="str">
        <f>IF(db[[#This Row],[QTY/ CTN B]]="","",LEFT(db[[#This Row],[QTY/ CTN B]],SEARCH(" ",db[[#This Row],[QTY/ CTN B]],1)-1))</f>
        <v>20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12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5">
        <f>IF(db[[#This Row],[STN K]]="","",IF(db[[#This Row],[STN TG]]="LSN",12,""))</f>
        <v>12</v>
      </c>
      <c r="W311" s="95" t="str">
        <f>IF(db[[#This Row],[STN TG]]="LSN","PCS","")</f>
        <v>PCS</v>
      </c>
      <c r="X311" s="95">
        <f>db[[#This Row],[QTY B]]*IF(db[[#This Row],[QTY TG]]="",1,db[[#This Row],[QTY TG]])*IF(db[[#This Row],[QTY K]]="",1,db[[#This Row],[QTY K]])</f>
        <v>2880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4942</v>
      </c>
      <c r="E312" s="72" t="s">
        <v>4900</v>
      </c>
      <c r="F312" s="65" t="s">
        <v>4912</v>
      </c>
      <c r="G312" s="53"/>
      <c r="H312" s="54" t="e">
        <f>IF(db[[#This Row],[NB NOTA_C]]="","",COUNTIF([2]!B_MSK[concat],db[[#This Row],[NB NOTA_C]]))</f>
        <v>#REF!</v>
      </c>
      <c r="I312" s="55" t="s">
        <v>1692</v>
      </c>
      <c r="J312" s="3" t="s">
        <v>5071</v>
      </c>
      <c r="K312" s="53" t="s">
        <v>2963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4943</v>
      </c>
      <c r="E313" s="72" t="s">
        <v>4907</v>
      </c>
      <c r="F313" s="56" t="s">
        <v>4918</v>
      </c>
      <c r="G313" s="53"/>
      <c r="H313" s="54" t="e">
        <f>IF(db[[#This Row],[NB NOTA_C]]="","",COUNTIF([2]!B_MSK[concat],db[[#This Row],[NB NOTA_C]]))</f>
        <v>#REF!</v>
      </c>
      <c r="I313" s="55" t="s">
        <v>1692</v>
      </c>
      <c r="J313" s="3" t="s">
        <v>5072</v>
      </c>
      <c r="K313" s="53" t="s">
        <v>2963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3" t="str">
        <f>IF(db[[#This Row],[H_QTY/ CTN]]="","",LEFT(db[[#This Row],[H_QTY/ CTN]],db[[#This Row],[H_1]]-1))</f>
        <v>9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9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1296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4945</v>
      </c>
      <c r="E314" s="72" t="s">
        <v>4908</v>
      </c>
      <c r="F314" s="56" t="s">
        <v>4919</v>
      </c>
      <c r="G314" s="53"/>
      <c r="H314" s="54" t="e">
        <f>IF(db[[#This Row],[NB NOTA_C]]="","",COUNTIF([2]!B_MSK[concat],db[[#This Row],[NB NOTA_C]]))</f>
        <v>#REF!</v>
      </c>
      <c r="I314" s="55" t="s">
        <v>1692</v>
      </c>
      <c r="J314" s="3" t="s">
        <v>5072</v>
      </c>
      <c r="K314" s="53" t="s">
        <v>2963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4944</v>
      </c>
      <c r="E315" s="72" t="s">
        <v>4909</v>
      </c>
      <c r="F315" s="56" t="s">
        <v>4920</v>
      </c>
      <c r="G315" s="53"/>
      <c r="H315" s="54" t="e">
        <f>IF(db[[#This Row],[NB NOTA_C]]="","",COUNTIF([2]!B_MSK[concat],db[[#This Row],[NB NOTA_C]]))</f>
        <v>#REF!</v>
      </c>
      <c r="I315" s="55" t="s">
        <v>1692</v>
      </c>
      <c r="J315" s="3" t="s">
        <v>5072</v>
      </c>
      <c r="K315" s="53" t="s">
        <v>2963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4946</v>
      </c>
      <c r="E316" s="72" t="s">
        <v>4901</v>
      </c>
      <c r="F316" s="56" t="s">
        <v>4921</v>
      </c>
      <c r="G316" s="53"/>
      <c r="H316" s="54" t="e">
        <f>IF(db[[#This Row],[NB NOTA_C]]="","",COUNTIF([2]!B_MSK[concat],db[[#This Row],[NB NOTA_C]]))</f>
        <v>#REF!</v>
      </c>
      <c r="I316" s="55" t="s">
        <v>1692</v>
      </c>
      <c r="J316" s="52" t="s">
        <v>5071</v>
      </c>
      <c r="K316" s="53" t="s">
        <v>2963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3" t="str">
        <f>IF(db[[#This Row],[H_QTY/ CTN]]="","",LEFT(db[[#This Row],[H_QTY/ CTN]],db[[#This Row],[H_1]]-1))</f>
        <v>20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20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2880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4947</v>
      </c>
      <c r="E317" s="72" t="s">
        <v>4902</v>
      </c>
      <c r="F317" s="65" t="s">
        <v>4913</v>
      </c>
      <c r="G317" s="53"/>
      <c r="H317" s="54" t="e">
        <f>IF(db[[#This Row],[NB NOTA_C]]="","",COUNTIF([2]!B_MSK[concat],db[[#This Row],[NB NOTA_C]]))</f>
        <v>#REF!</v>
      </c>
      <c r="I317" s="55" t="s">
        <v>1692</v>
      </c>
      <c r="J317" s="52" t="s">
        <v>5071</v>
      </c>
      <c r="K317" s="53" t="s">
        <v>2963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4948</v>
      </c>
      <c r="E318" s="72" t="s">
        <v>4903</v>
      </c>
      <c r="F318" s="65" t="s">
        <v>4914</v>
      </c>
      <c r="G318" s="53"/>
      <c r="H318" s="54" t="e">
        <f>IF(db[[#This Row],[NB NOTA_C]]="","",COUNTIF([2]!B_MSK[concat],db[[#This Row],[NB NOTA_C]]))</f>
        <v>#REF!</v>
      </c>
      <c r="I318" s="55" t="s">
        <v>1692</v>
      </c>
      <c r="J318" s="52" t="s">
        <v>5071</v>
      </c>
      <c r="K318" s="53" t="s">
        <v>2963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4949</v>
      </c>
      <c r="E319" s="72" t="s">
        <v>4904</v>
      </c>
      <c r="F319" s="65" t="s">
        <v>4915</v>
      </c>
      <c r="G319" s="53"/>
      <c r="H319" s="54" t="e">
        <f>IF(db[[#This Row],[NB NOTA_C]]="","",COUNTIF([2]!B_MSK[concat],db[[#This Row],[NB NOTA_C]]))</f>
        <v>#REF!</v>
      </c>
      <c r="I319" s="55" t="s">
        <v>1692</v>
      </c>
      <c r="J319" s="52" t="s">
        <v>5071</v>
      </c>
      <c r="K319" s="53" t="s">
        <v>2963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4950</v>
      </c>
      <c r="E320" s="72" t="s">
        <v>4905</v>
      </c>
      <c r="F320" s="65" t="s">
        <v>4916</v>
      </c>
      <c r="G320" s="53"/>
      <c r="H320" s="54" t="e">
        <f>IF(db[[#This Row],[NB NOTA_C]]="","",COUNTIF([2]!B_MSK[concat],db[[#This Row],[NB NOTA_C]]))</f>
        <v>#REF!</v>
      </c>
      <c r="I320" s="55" t="s">
        <v>1692</v>
      </c>
      <c r="J320" s="52" t="s">
        <v>5071</v>
      </c>
      <c r="K320" s="53" t="s">
        <v>2963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4951</v>
      </c>
      <c r="E321" s="72" t="s">
        <v>4906</v>
      </c>
      <c r="F321" s="56" t="s">
        <v>4917</v>
      </c>
      <c r="G321" s="53"/>
      <c r="H321" s="54" t="e">
        <f>IF(db[[#This Row],[NB NOTA_C]]="","",COUNTIF([2]!B_MSK[concat],db[[#This Row],[NB NOTA_C]]))</f>
        <v>#REF!</v>
      </c>
      <c r="I321" s="55" t="s">
        <v>1692</v>
      </c>
      <c r="J321" s="52" t="s">
        <v>5072</v>
      </c>
      <c r="K321" s="53" t="s">
        <v>2963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3" t="str">
        <f>IF(db[[#This Row],[H_QTY/ CTN]]="","",LEFT(db[[#This Row],[H_QTY/ CTN]],db[[#This Row],[H_1]]-1))</f>
        <v>9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9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1296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2315</v>
      </c>
      <c r="E322" s="4" t="s">
        <v>2313</v>
      </c>
      <c r="F322" s="56" t="s">
        <v>2264</v>
      </c>
      <c r="G322" s="1" t="s">
        <v>1681</v>
      </c>
      <c r="H322" s="32" t="e">
        <f>IF(db[[#This Row],[NB NOTA_C]]="","",COUNTIF([2]!B_MSK[concat],db[[#This Row],[NB NOTA_C]]))</f>
        <v>#REF!</v>
      </c>
      <c r="I322" s="7" t="s">
        <v>1692</v>
      </c>
      <c r="J322" s="3" t="s">
        <v>1779</v>
      </c>
      <c r="K322" s="1" t="s">
        <v>2963</v>
      </c>
      <c r="L322" s="1" t="s">
        <v>5120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8" t="str">
        <f>IF(db[[#This Row],[H_QTY/ CTN]]="","",LEFT(db[[#This Row],[H_QTY/ CTN]],db[[#This Row],[H_1]]-1))</f>
        <v>20 LSN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20</v>
      </c>
      <c r="S322" s="95" t="str">
        <f>IF(db[[#This Row],[QTY/ CTN B]]="","",RIGHT(db[[#This Row],[QTY/ CTN B]],LEN(db[[#This Row],[QTY/ CTN B]])-SEARCH(" ",db[[#This Row],[QTY/ CTN B]],1)))</f>
        <v>LSN</v>
      </c>
      <c r="T322" s="95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3979</v>
      </c>
      <c r="E323" s="21" t="s">
        <v>3863</v>
      </c>
      <c r="F323" s="57" t="s">
        <v>3864</v>
      </c>
      <c r="G323" s="1" t="s">
        <v>1681</v>
      </c>
      <c r="H323" s="33" t="e">
        <f>IF(db[[#This Row],[NB NOTA_C]]="","",COUNTIF([2]!B_MSK[concat],db[[#This Row],[NB NOTA_C]]))</f>
        <v>#REF!</v>
      </c>
      <c r="I323" s="18" t="s">
        <v>1692</v>
      </c>
      <c r="J323" s="16" t="s">
        <v>3393</v>
      </c>
      <c r="K323" s="17" t="s">
        <v>2963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99" t="str">
        <f>IF(db[[#This Row],[H_QTY/ CTN]]="","",LEFT(db[[#This Row],[H_QTY/ CTN]],db[[#This Row],[H_1]]-1))</f>
        <v>12 BOX</v>
      </c>
      <c r="Q323" s="99" t="str">
        <f>IF(NOT(db[[#This Row],[H_1]]=db[[#This Row],[H_2]]),MID(db[[#This Row],[H_QTY/ CTN]],db[[#This Row],[H_1]]+1,db[[#This Row],[H_2]]-db[[#This Row],[H_1]]-1),"")</f>
        <v>12 SET</v>
      </c>
      <c r="R323" s="95" t="str">
        <f>IF(db[[#This Row],[QTY/ CTN B]]="","",LEFT(db[[#This Row],[QTY/ CTN B]],SEARCH(" ",db[[#This Row],[QTY/ CTN B]],1)-1))</f>
        <v>12</v>
      </c>
      <c r="S323" s="95" t="str">
        <f>IF(db[[#This Row],[QTY/ CTN B]]="","",RIGHT(db[[#This Row],[QTY/ CTN B]],LEN(db[[#This Row],[QTY/ CTN B]])-SEARCH(" ",db[[#This Row],[QTY/ CTN B]],1)))</f>
        <v>BOX</v>
      </c>
      <c r="T323" s="95" t="str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144</v>
      </c>
      <c r="Y323" s="95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1076</v>
      </c>
      <c r="E324" s="20" t="s">
        <v>1407</v>
      </c>
      <c r="F324" s="56"/>
      <c r="G324" s="1" t="s">
        <v>1682</v>
      </c>
      <c r="H324" s="32" t="e">
        <f>IF(db[[#This Row],[NB NOTA_C]]="","",COUNTIF([2]!B_MSK[concat],db[[#This Row],[NB NOTA_C]]))</f>
        <v>#REF!</v>
      </c>
      <c r="I324" s="6" t="s">
        <v>1705</v>
      </c>
      <c r="J324" s="1" t="s">
        <v>1766</v>
      </c>
      <c r="K324" s="1" t="s">
        <v>2945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8" t="str">
        <f>IF(db[[#This Row],[H_QTY/ CTN]]="","",LEFT(db[[#This Row],[H_QTY/ CTN]],db[[#This Row],[H_1]]-1))</f>
        <v>80 LSN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80</v>
      </c>
      <c r="S324" s="95" t="str">
        <f>IF(db[[#This Row],[QTY/ CTN B]]="","",RIGHT(db[[#This Row],[QTY/ CTN B]],LEN(db[[#This Row],[QTY/ CTN B]])-SEARCH(" ",db[[#This Row],[QTY/ CTN B]],1)))</f>
        <v>LSN</v>
      </c>
      <c r="T324" s="95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960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1077</v>
      </c>
      <c r="E325" s="4" t="s">
        <v>1408</v>
      </c>
      <c r="F325" s="56"/>
      <c r="G325" s="1" t="s">
        <v>1682</v>
      </c>
      <c r="H325" s="32" t="e">
        <f>IF(db[[#This Row],[NB NOTA_C]]="","",COUNTIF([2]!B_MSK[concat],db[[#This Row],[NB NOTA_C]]))</f>
        <v>#REF!</v>
      </c>
      <c r="I325" s="6" t="s">
        <v>1705</v>
      </c>
      <c r="J325" s="1" t="s">
        <v>1766</v>
      </c>
      <c r="K325" s="1" t="s">
        <v>2945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1078</v>
      </c>
      <c r="E326" s="4" t="s">
        <v>1409</v>
      </c>
      <c r="F326" s="56"/>
      <c r="G326" s="1" t="s">
        <v>1682</v>
      </c>
      <c r="H326" s="32" t="e">
        <f>IF(db[[#This Row],[NB NOTA_C]]="","",COUNTIF([2]!B_MSK[concat],db[[#This Row],[NB NOTA_C]]))</f>
        <v>#REF!</v>
      </c>
      <c r="I326" s="6" t="s">
        <v>1705</v>
      </c>
      <c r="J326" s="1" t="s">
        <v>1766</v>
      </c>
      <c r="K326" s="1" t="s">
        <v>2945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1075</v>
      </c>
      <c r="E327" s="4" t="s">
        <v>1406</v>
      </c>
      <c r="F327" s="56"/>
      <c r="G327" s="1" t="s">
        <v>1682</v>
      </c>
      <c r="H327" s="32" t="e">
        <f>IF(db[[#This Row],[NB NOTA_C]]="","",COUNTIF([2]!B_MSK[concat],db[[#This Row],[NB NOTA_C]]))</f>
        <v>#REF!</v>
      </c>
      <c r="I327" s="6" t="s">
        <v>1690</v>
      </c>
      <c r="J327" s="1" t="s">
        <v>1764</v>
      </c>
      <c r="K327" s="1" t="s">
        <v>2945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8" t="str">
        <f>IF(db[[#This Row],[H_QTY/ CTN]]="","",LEFT(db[[#This Row],[H_QTY/ CTN]],db[[#This Row],[H_1]]-1))</f>
        <v>7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7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84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4836</v>
      </c>
      <c r="E328" s="4" t="s">
        <v>4835</v>
      </c>
      <c r="F328" s="56"/>
      <c r="H328" s="32" t="e">
        <f>IF(db[[#This Row],[NB NOTA_C]]="","",COUNTIF([2]!B_MSK[concat],db[[#This Row],[NB NOTA_C]]))</f>
        <v>#REF!</v>
      </c>
      <c r="I328" s="6" t="s">
        <v>1705</v>
      </c>
      <c r="K328" s="1" t="s">
        <v>2953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8" t="str">
        <f>IF(db[[#This Row],[H_QTY/ CTN]]="","",LEFT(db[[#This Row],[H_QTY/ CTN]],db[[#This Row],[H_1]]-1))</f>
        <v/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/>
      </c>
      <c r="S328" s="95" t="str">
        <f>IF(db[[#This Row],[QTY/ CTN B]]="","",RIGHT(db[[#This Row],[QTY/ CTN B]],LEN(db[[#This Row],[QTY/ CTN B]])-SEARCH(" ",db[[#This Row],[QTY/ CTN B]],1)))</f>
        <v/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 t="e">
        <f>db[[#This Row],[QTY B]]*IF(db[[#This Row],[QTY TG]]="",1,db[[#This Row],[QTY TG]])*IF(db[[#This Row],[QTY K]]="",1,db[[#This Row],[QTY K]])</f>
        <v>#VALUE!</v>
      </c>
      <c r="Y328" s="95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1956</v>
      </c>
      <c r="E329" s="4" t="s">
        <v>3035</v>
      </c>
      <c r="F329" s="56"/>
      <c r="H329" s="32" t="e">
        <f>IF(db[[#This Row],[NB NOTA_C]]="","",COUNTIF([2]!B_MSK[concat],db[[#This Row],[NB NOTA_C]]))</f>
        <v>#REF!</v>
      </c>
      <c r="I329" s="7" t="s">
        <v>1705</v>
      </c>
      <c r="J329" s="3" t="s">
        <v>1793</v>
      </c>
      <c r="K329" s="1" t="s">
        <v>2953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8" t="str">
        <f>IF(db[[#This Row],[H_QTY/ CTN]]="","",LEFT(db[[#This Row],[H_QTY/ CTN]],db[[#This Row],[H_1]]-1))</f>
        <v>200 LSN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200</v>
      </c>
      <c r="S329" s="95" t="str">
        <f>IF(db[[#This Row],[QTY/ CTN B]]="","",RIGHT(db[[#This Row],[QTY/ CTN B]],LEN(db[[#This Row],[QTY/ CTN B]])-SEARCH(" ",db[[#This Row],[QTY/ CTN B]],1)))</f>
        <v>LSN</v>
      </c>
      <c r="T329" s="95">
        <f>IF(db[[#This Row],[QTY/ CTN TG]]="",IF(db[[#This Row],[STN TG]]="","",12),LEFT(db[[#This Row],[QTY/ CTN TG]],SEARCH(" ",db[[#This Row],[QTY/ CTN TG]],1)-1))</f>
        <v>12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2400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1957</v>
      </c>
      <c r="E330" s="4" t="s">
        <v>2354</v>
      </c>
      <c r="F330" s="56"/>
      <c r="H330" s="32" t="e">
        <f>IF(db[[#This Row],[NB NOTA_C]]="","",COUNTIF([2]!B_MSK[concat],db[[#This Row],[NB NOTA_C]]))</f>
        <v>#REF!</v>
      </c>
      <c r="I330" s="7" t="s">
        <v>1705</v>
      </c>
      <c r="J330" s="3" t="s">
        <v>1842</v>
      </c>
      <c r="K330" s="1" t="s">
        <v>2953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100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100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1200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1958</v>
      </c>
      <c r="E331" s="4" t="s">
        <v>2174</v>
      </c>
      <c r="F331" s="56"/>
      <c r="H331" s="32" t="e">
        <f>IF(db[[#This Row],[NB NOTA_C]]="","",COUNTIF([2]!B_MSK[concat],db[[#This Row],[NB NOTA_C]]))</f>
        <v>#REF!</v>
      </c>
      <c r="I331" s="7" t="s">
        <v>1705</v>
      </c>
      <c r="J331" s="3" t="s">
        <v>1842</v>
      </c>
      <c r="K331" s="1" t="s">
        <v>2953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1959</v>
      </c>
      <c r="E332" s="4" t="s">
        <v>3147</v>
      </c>
      <c r="F332" s="56"/>
      <c r="H332" s="32" t="e">
        <f>IF(db[[#This Row],[NB NOTA_C]]="","",COUNTIF([2]!B_MSK[concat],db[[#This Row],[NB NOTA_C]]))</f>
        <v>#REF!</v>
      </c>
      <c r="I332" s="7" t="s">
        <v>1705</v>
      </c>
      <c r="J332" s="3" t="s">
        <v>1789</v>
      </c>
      <c r="K332" s="1" t="s">
        <v>2953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8" t="str">
        <f>IF(db[[#This Row],[H_QTY/ CTN]]="","",LEFT(db[[#This Row],[H_QTY/ CTN]],db[[#This Row],[H_1]]-1))</f>
        <v>10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1960</v>
      </c>
      <c r="E333" s="4" t="s">
        <v>3148</v>
      </c>
      <c r="F333" s="56"/>
      <c r="H333" s="32" t="e">
        <f>IF(db[[#This Row],[NB NOTA_C]]="","",COUNTIF([2]!B_MSK[concat],db[[#This Row],[NB NOTA_C]]))</f>
        <v>#REF!</v>
      </c>
      <c r="I333" s="7" t="s">
        <v>1705</v>
      </c>
      <c r="J333" s="3" t="s">
        <v>1731</v>
      </c>
      <c r="K333" s="1" t="s">
        <v>2953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60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60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720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1074</v>
      </c>
      <c r="E334" s="4" t="s">
        <v>1405</v>
      </c>
      <c r="F334" s="56"/>
      <c r="G334" s="1" t="s">
        <v>1682</v>
      </c>
      <c r="H334" s="32" t="e">
        <f>IF(db[[#This Row],[NB NOTA_C]]="","",COUNTIF([2]!B_MSK[concat],db[[#This Row],[NB NOTA_C]]))</f>
        <v>#REF!</v>
      </c>
      <c r="I334" s="6" t="s">
        <v>1690</v>
      </c>
      <c r="J334" s="1" t="s">
        <v>1764</v>
      </c>
      <c r="K334" s="1" t="s">
        <v>2945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8" t="str">
        <f>IF(db[[#This Row],[H_QTY/ CTN]]="","",LEFT(db[[#This Row],[H_QTY/ CTN]],db[[#This Row],[H_1]]-1))</f>
        <v>7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7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84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1961</v>
      </c>
      <c r="E335" s="4" t="s">
        <v>3149</v>
      </c>
      <c r="F335" s="56"/>
      <c r="H335" s="32" t="e">
        <f>IF(db[[#This Row],[NB NOTA_C]]="","",COUNTIF([2]!B_MSK[concat],db[[#This Row],[NB NOTA_C]]))</f>
        <v>#REF!</v>
      </c>
      <c r="I335" s="7" t="s">
        <v>1705</v>
      </c>
      <c r="J335" s="3" t="s">
        <v>1722</v>
      </c>
      <c r="K335" s="1" t="s">
        <v>2953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8" t="str">
        <f>IF(db[[#This Row],[H_QTY/ CTN]]="","",LEFT(db[[#This Row],[H_QTY/ CTN]],db[[#This Row],[H_1]]-1))</f>
        <v>12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12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144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1962</v>
      </c>
      <c r="E336" s="4" t="s">
        <v>3150</v>
      </c>
      <c r="F336" s="56"/>
      <c r="H336" s="32" t="e">
        <f>IF(db[[#This Row],[NB NOTA_C]]="","",COUNTIF([2]!B_MSK[concat],db[[#This Row],[NB NOTA_C]]))</f>
        <v>#REF!</v>
      </c>
      <c r="I336" s="7" t="s">
        <v>1705</v>
      </c>
      <c r="J336" s="3" t="s">
        <v>1722</v>
      </c>
      <c r="K336" s="1" t="s">
        <v>2953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4789</v>
      </c>
      <c r="F337" s="56"/>
      <c r="H337" s="34" t="e">
        <f>IF(db[[#This Row],[NB NOTA_C]]="","",COUNTIF([2]!B_MSK[concat],db[[#This Row],[NB NOTA_C]]))</f>
        <v>#REF!</v>
      </c>
      <c r="I337" s="7" t="s">
        <v>1698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5" t="str">
        <f>IF(db[[#This Row],[H_QTY/ CTN]]="","",LEFT(db[[#This Row],[H_QTY/ CTN]],db[[#This Row],[H_1]]-1))</f>
        <v/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/>
      </c>
      <c r="S337" s="95" t="str">
        <f>IF(db[[#This Row],[QTY/ CTN B]]="","",RIGHT(db[[#This Row],[QTY/ CTN B]],LEN(db[[#This Row],[QTY/ CTN B]])-SEARCH(" ",db[[#This Row],[QTY/ CTN B]],1)))</f>
        <v/>
      </c>
      <c r="T337" s="95" t="str">
        <f>IF(db[[#This Row],[QTY/ CTN TG]]="",IF(db[[#This Row],[STN TG]]="","",12),LEFT(db[[#This Row],[QTY/ CTN TG]],SEARCH(" ",db[[#This Row],[QTY/ CTN TG]],1)-1))</f>
        <v/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 t="e">
        <f>db[[#This Row],[QTY B]]*IF(db[[#This Row],[QTY TG]]="",1,db[[#This Row],[QTY TG]])*IF(db[[#This Row],[QTY K]]="",1,db[[#This Row],[QTY K]])</f>
        <v>#VALUE!</v>
      </c>
      <c r="Y337" s="95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1064</v>
      </c>
      <c r="E338" s="4" t="s">
        <v>5156</v>
      </c>
      <c r="F338" s="56"/>
      <c r="G338" s="1" t="s">
        <v>1682</v>
      </c>
      <c r="H338" s="32" t="e">
        <f>IF(db[[#This Row],[NB NOTA_C]]="","",COUNTIF([2]!B_MSK[concat],db[[#This Row],[NB NOTA_C]]))</f>
        <v>#REF!</v>
      </c>
      <c r="I338" s="6" t="s">
        <v>1698</v>
      </c>
      <c r="J338" s="1" t="s">
        <v>1762</v>
      </c>
      <c r="K338" s="1" t="s">
        <v>2945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8" t="str">
        <f>IF(db[[#This Row],[H_QTY/ CTN]]="","",LEFT(db[[#This Row],[H_QTY/ CTN]],db[[#This Row],[H_1]]-1))</f>
        <v>160 PCS</v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>160</v>
      </c>
      <c r="S338" s="95" t="str">
        <f>IF(db[[#This Row],[QTY/ CTN B]]="","",RIGHT(db[[#This Row],[QTY/ CTN B]],LEN(db[[#This Row],[QTY/ CTN B]])-SEARCH(" ",db[[#This Row],[QTY/ CTN B]],1)))</f>
        <v>PCS</v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>
        <f>db[[#This Row],[QTY B]]*IF(db[[#This Row],[QTY TG]]="",1,db[[#This Row],[QTY TG]])*IF(db[[#This Row],[QTY K]]="",1,db[[#This Row],[QTY K]])</f>
        <v>160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1065</v>
      </c>
      <c r="E339" s="4" t="s">
        <v>5157</v>
      </c>
      <c r="F339" s="56"/>
      <c r="G339" s="1" t="s">
        <v>1682</v>
      </c>
      <c r="H339" s="32" t="e">
        <f>IF(db[[#This Row],[NB NOTA_C]]="","",COUNTIF([2]!B_MSK[concat],db[[#This Row],[NB NOTA_C]]))</f>
        <v>#REF!</v>
      </c>
      <c r="I339" s="6" t="s">
        <v>1698</v>
      </c>
      <c r="J339" s="1" t="s">
        <v>1762</v>
      </c>
      <c r="K339" s="1" t="s">
        <v>2945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1066</v>
      </c>
      <c r="E340" s="4" t="s">
        <v>5158</v>
      </c>
      <c r="F340" s="56"/>
      <c r="G340" s="1" t="s">
        <v>1682</v>
      </c>
      <c r="H340" s="32" t="e">
        <f>IF(db[[#This Row],[NB NOTA_C]]="","",COUNTIF([2]!B_MSK[concat],db[[#This Row],[NB NOTA_C]]))</f>
        <v>#REF!</v>
      </c>
      <c r="I340" s="6" t="s">
        <v>1698</v>
      </c>
      <c r="J340" s="1" t="s">
        <v>1762</v>
      </c>
      <c r="K340" s="1" t="s">
        <v>2945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1067</v>
      </c>
      <c r="E341" s="4" t="s">
        <v>5159</v>
      </c>
      <c r="F341" s="56"/>
      <c r="G341" s="1" t="s">
        <v>1682</v>
      </c>
      <c r="H341" s="32" t="e">
        <f>IF(db[[#This Row],[NB NOTA_C]]="","",COUNTIF([2]!B_MSK[concat],db[[#This Row],[NB NOTA_C]]))</f>
        <v>#REF!</v>
      </c>
      <c r="I341" s="6" t="s">
        <v>1698</v>
      </c>
      <c r="J341" s="1" t="s">
        <v>1762</v>
      </c>
      <c r="K341" s="1" t="s">
        <v>2945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5160</v>
      </c>
      <c r="F342" s="56"/>
      <c r="H342" s="34" t="e">
        <f>IF(db[[#This Row],[NB NOTA_C]]="","",COUNTIF([2]!B_MSK[concat],db[[#This Row],[NB NOTA_C]]))</f>
        <v>#REF!</v>
      </c>
      <c r="I342" s="7" t="s">
        <v>1698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5" t="str">
        <f>IF(db[[#This Row],[H_QTY/ CTN]]="","",LEFT(db[[#This Row],[H_QTY/ CTN]],db[[#This Row],[H_1]]-1))</f>
        <v/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/>
      </c>
      <c r="S342" s="95" t="str">
        <f>IF(db[[#This Row],[QTY/ CTN B]]="","",RIGHT(db[[#This Row],[QTY/ CTN B]],LEN(db[[#This Row],[QTY/ CTN B]])-SEARCH(" ",db[[#This Row],[QTY/ CTN B]],1)))</f>
        <v/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 t="e">
        <f>db[[#This Row],[QTY B]]*IF(db[[#This Row],[QTY TG]]="",1,db[[#This Row],[QTY TG]])*IF(db[[#This Row],[QTY K]]="",1,db[[#This Row],[QTY K]])</f>
        <v>#VALUE!</v>
      </c>
      <c r="Y342" s="95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5161</v>
      </c>
      <c r="F343" s="56"/>
      <c r="H343" s="34" t="e">
        <f>IF(db[[#This Row],[NB NOTA_C]]="","",COUNTIF([2]!B_MSK[concat],db[[#This Row],[NB NOTA_C]]))</f>
        <v>#REF!</v>
      </c>
      <c r="I343" s="7" t="s">
        <v>1698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5" t="str">
        <f>IF(db[[#This Row],[H_QTY/ CTN]]="","",LEFT(db[[#This Row],[H_QTY/ CTN]],db[[#This Row],[H_1]]-1))</f>
        <v/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/>
      </c>
      <c r="S343" s="95" t="str">
        <f>IF(db[[#This Row],[QTY/ CTN B]]="","",RIGHT(db[[#This Row],[QTY/ CTN B]],LEN(db[[#This Row],[QTY/ CTN B]])-SEARCH(" ",db[[#This Row],[QTY/ CTN B]],1)))</f>
        <v/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 t="e">
        <f>db[[#This Row],[QTY B]]*IF(db[[#This Row],[QTY TG]]="",1,db[[#This Row],[QTY TG]])*IF(db[[#This Row],[QTY K]]="",1,db[[#This Row],[QTY K]])</f>
        <v>#VALUE!</v>
      </c>
      <c r="Y343" s="95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5162</v>
      </c>
      <c r="F344" s="56"/>
      <c r="H344" s="34" t="e">
        <f>IF(db[[#This Row],[NB NOTA_C]]="","",COUNTIF([2]!B_MSK[concat],db[[#This Row],[NB NOTA_C]]))</f>
        <v>#REF!</v>
      </c>
      <c r="I344" s="7" t="s">
        <v>1698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5" t="str">
        <f>IF(db[[#This Row],[H_QTY/ CTN]]="","",LEFT(db[[#This Row],[H_QTY/ CTN]],db[[#This Row],[H_1]]-1))</f>
        <v/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/>
      </c>
      <c r="S344" s="95" t="str">
        <f>IF(db[[#This Row],[QTY/ CTN B]]="","",RIGHT(db[[#This Row],[QTY/ CTN B]],LEN(db[[#This Row],[QTY/ CTN B]])-SEARCH(" ",db[[#This Row],[QTY/ CTN B]],1)))</f>
        <v/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 t="e">
        <f>db[[#This Row],[QTY B]]*IF(db[[#This Row],[QTY TG]]="",1,db[[#This Row],[QTY TG]])*IF(db[[#This Row],[QTY K]]="",1,db[[#This Row],[QTY K]])</f>
        <v>#VALUE!</v>
      </c>
      <c r="Y344" s="95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5155</v>
      </c>
      <c r="F345" s="56"/>
      <c r="H345" s="34" t="e">
        <f>IF(db[[#This Row],[NB NOTA_C]]="","",COUNTIF([2]!B_MSK[concat],db[[#This Row],[NB NOTA_C]]))</f>
        <v>#REF!</v>
      </c>
      <c r="I345" s="7" t="s">
        <v>1698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5154</v>
      </c>
      <c r="F346" s="56"/>
      <c r="H346" s="34" t="e">
        <f>IF(db[[#This Row],[NB NOTA_C]]="","",COUNTIF([2]!B_MSK[concat],db[[#This Row],[NB NOTA_C]]))</f>
        <v>#REF!</v>
      </c>
      <c r="I346" s="7" t="s">
        <v>1698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5153</v>
      </c>
      <c r="F347" s="56"/>
      <c r="H347" s="34" t="e">
        <f>IF(db[[#This Row],[NB NOTA_C]]="","",COUNTIF([2]!B_MSK[concat],db[[#This Row],[NB NOTA_C]]))</f>
        <v>#REF!</v>
      </c>
      <c r="I347" s="7" t="s">
        <v>1698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5152</v>
      </c>
      <c r="F348" s="56"/>
      <c r="H348" s="34" t="e">
        <f>IF(db[[#This Row],[NB NOTA_C]]="","",COUNTIF([2]!B_MSK[concat],db[[#This Row],[NB NOTA_C]]))</f>
        <v>#REF!</v>
      </c>
      <c r="I348" s="7" t="s">
        <v>1698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1070</v>
      </c>
      <c r="E349" s="20" t="s">
        <v>1401</v>
      </c>
      <c r="F349" s="56"/>
      <c r="G349" s="1" t="s">
        <v>1682</v>
      </c>
      <c r="H349" s="32" t="e">
        <f>IF(db[[#This Row],[NB NOTA_C]]="","",COUNTIF([2]!B_MSK[concat],db[[#This Row],[NB NOTA_C]]))</f>
        <v>#REF!</v>
      </c>
      <c r="I349" s="6" t="s">
        <v>1698</v>
      </c>
      <c r="J349" s="1" t="s">
        <v>1759</v>
      </c>
      <c r="K349" s="1" t="s">
        <v>2945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8" t="str">
        <f>IF(db[[#This Row],[H_QTY/ CTN]]="","",LEFT(db[[#This Row],[H_QTY/ CTN]],db[[#This Row],[H_1]]-1))</f>
        <v>240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240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240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1068</v>
      </c>
      <c r="E350" s="4" t="s">
        <v>1400</v>
      </c>
      <c r="F350" s="56"/>
      <c r="G350" s="1" t="s">
        <v>1682</v>
      </c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1759</v>
      </c>
      <c r="K350" s="1" t="s">
        <v>2945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240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240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240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3184</v>
      </c>
      <c r="E351" s="4" t="s">
        <v>3179</v>
      </c>
      <c r="F351" s="56"/>
      <c r="G351" s="1" t="s">
        <v>1682</v>
      </c>
      <c r="H351" s="32" t="e">
        <f>IF(db[[#This Row],[NB NOTA_C]]="","",COUNTIF([2]!B_MSK[concat],db[[#This Row],[NB NOTA_C]]))</f>
        <v>#REF!</v>
      </c>
      <c r="I351" s="6" t="s">
        <v>1698</v>
      </c>
      <c r="J351" s="1" t="s">
        <v>1759</v>
      </c>
      <c r="K351" s="1" t="s">
        <v>2945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240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240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3185</v>
      </c>
      <c r="E352" s="4" t="s">
        <v>3180</v>
      </c>
      <c r="F352" s="56"/>
      <c r="G352" s="1" t="s">
        <v>1682</v>
      </c>
      <c r="H352" s="32" t="e">
        <f>IF(db[[#This Row],[NB NOTA_C]]="","",COUNTIF([2]!B_MSK[concat],db[[#This Row],[NB NOTA_C]]))</f>
        <v>#REF!</v>
      </c>
      <c r="I352" s="6" t="s">
        <v>1698</v>
      </c>
      <c r="J352" s="1" t="s">
        <v>1759</v>
      </c>
      <c r="K352" s="1" t="s">
        <v>2945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1069</v>
      </c>
      <c r="E353" s="4" t="s">
        <v>5165</v>
      </c>
      <c r="F353" s="56"/>
      <c r="G353" s="1" t="s">
        <v>1682</v>
      </c>
      <c r="H353" s="32" t="e">
        <f>IF(db[[#This Row],[NB NOTA_C]]="","",COUNTIF([2]!B_MSK[concat],db[[#This Row],[NB NOTA_C]]))</f>
        <v>#REF!</v>
      </c>
      <c r="I353" s="6" t="s">
        <v>1698</v>
      </c>
      <c r="J353" s="1" t="s">
        <v>1759</v>
      </c>
      <c r="K353" s="1" t="s">
        <v>2945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3186</v>
      </c>
      <c r="E354" s="4" t="s">
        <v>3181</v>
      </c>
      <c r="F354" s="56"/>
      <c r="G354" s="1" t="s">
        <v>1682</v>
      </c>
      <c r="H354" s="32" t="e">
        <f>IF(db[[#This Row],[NB NOTA_C]]="","",COUNTIF([2]!B_MSK[concat],db[[#This Row],[NB NOTA_C]]))</f>
        <v>#REF!</v>
      </c>
      <c r="I354" s="6" t="s">
        <v>1698</v>
      </c>
      <c r="J354" s="1" t="s">
        <v>1759</v>
      </c>
      <c r="K354" s="1" t="s">
        <v>2945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3187</v>
      </c>
      <c r="E355" s="4" t="s">
        <v>3182</v>
      </c>
      <c r="F355" s="56"/>
      <c r="G355" s="1" t="s">
        <v>1682</v>
      </c>
      <c r="H355" s="32" t="e">
        <f>IF(db[[#This Row],[NB NOTA_C]]="","",COUNTIF([2]!B_MSK[concat],db[[#This Row],[NB NOTA_C]]))</f>
        <v>#REF!</v>
      </c>
      <c r="I355" s="6" t="s">
        <v>1698</v>
      </c>
      <c r="J355" s="1" t="s">
        <v>1759</v>
      </c>
      <c r="K355" s="1" t="s">
        <v>2945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1071</v>
      </c>
      <c r="E356" s="20" t="s">
        <v>1402</v>
      </c>
      <c r="F356" s="56"/>
      <c r="G356" s="1" t="s">
        <v>1682</v>
      </c>
      <c r="H356" s="32" t="e">
        <f>IF(db[[#This Row],[NB NOTA_C]]="","",COUNTIF([2]!B_MSK[concat],db[[#This Row],[NB NOTA_C]]))</f>
        <v>#REF!</v>
      </c>
      <c r="I356" s="6" t="s">
        <v>1698</v>
      </c>
      <c r="J356" s="1" t="s">
        <v>1759</v>
      </c>
      <c r="K356" s="1" t="s">
        <v>2945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3188</v>
      </c>
      <c r="E357" s="4" t="s">
        <v>3183</v>
      </c>
      <c r="F357" s="56"/>
      <c r="G357" s="1" t="s">
        <v>1682</v>
      </c>
      <c r="H357" s="32" t="e">
        <f>IF(db[[#This Row],[NB NOTA_C]]="","",COUNTIF([2]!B_MSK[concat],db[[#This Row],[NB NOTA_C]]))</f>
        <v>#REF!</v>
      </c>
      <c r="I357" s="6" t="s">
        <v>1698</v>
      </c>
      <c r="J357" s="1" t="s">
        <v>1759</v>
      </c>
      <c r="K357" s="1" t="s">
        <v>2945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5164</v>
      </c>
      <c r="F358" s="56"/>
      <c r="H358" s="34" t="e">
        <f>IF(db[[#This Row],[NB NOTA_C]]="","",COUNTIF([2]!B_MSK[concat],db[[#This Row],[NB NOTA_C]]))</f>
        <v>#REF!</v>
      </c>
      <c r="I358" s="7" t="s">
        <v>1698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5" t="str">
        <f>IF(db[[#This Row],[H_QTY/ CTN]]="","",LEFT(db[[#This Row],[H_QTY/ CTN]],db[[#This Row],[H_1]]-1))</f>
        <v/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/>
      </c>
      <c r="S358" s="95" t="str">
        <f>IF(db[[#This Row],[QTY/ CTN B]]="","",RIGHT(db[[#This Row],[QTY/ CTN B]],LEN(db[[#This Row],[QTY/ CTN B]])-SEARCH(" ",db[[#This Row],[QTY/ CTN B]],1)))</f>
        <v/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 t="e">
        <f>db[[#This Row],[QTY B]]*IF(db[[#This Row],[QTY TG]]="",1,db[[#This Row],[QTY TG]])*IF(db[[#This Row],[QTY K]]="",1,db[[#This Row],[QTY K]])</f>
        <v>#VALUE!</v>
      </c>
      <c r="Y358" s="95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1072</v>
      </c>
      <c r="E359" s="4" t="s">
        <v>1403</v>
      </c>
      <c r="F359" s="56"/>
      <c r="G359" s="1" t="s">
        <v>1682</v>
      </c>
      <c r="H359" s="32" t="e">
        <f>IF(db[[#This Row],[NB NOTA_C]]="","",COUNTIF([2]!B_MSK[concat],db[[#This Row],[NB NOTA_C]]))</f>
        <v>#REF!</v>
      </c>
      <c r="I359" s="6" t="s">
        <v>1698</v>
      </c>
      <c r="J359" s="1" t="s">
        <v>1759</v>
      </c>
      <c r="K359" s="1" t="s">
        <v>2945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5167</v>
      </c>
      <c r="E360" s="4" t="s">
        <v>5163</v>
      </c>
      <c r="F360" s="56"/>
      <c r="H360" s="34" t="e">
        <f>IF(db[[#This Row],[NB NOTA_C]]="","",COUNTIF([2]!B_MSK[concat],db[[#This Row],[NB NOTA_C]]))</f>
        <v>#REF!</v>
      </c>
      <c r="I360" s="7" t="s">
        <v>1698</v>
      </c>
      <c r="J360" s="3" t="s">
        <v>1759</v>
      </c>
      <c r="K360" s="1" t="s">
        <v>2945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5168</v>
      </c>
      <c r="E361" s="4" t="s">
        <v>5169</v>
      </c>
      <c r="F361" s="56"/>
      <c r="H361" s="34" t="e">
        <f>IF(db[[#This Row],[NB NOTA_C]]="","",COUNTIF([2]!B_MSK[concat],db[[#This Row],[NB NOTA_C]]))</f>
        <v>#REF!</v>
      </c>
      <c r="I361" s="7" t="s">
        <v>1698</v>
      </c>
      <c r="J361" s="3" t="s">
        <v>1759</v>
      </c>
      <c r="K361" s="1" t="s">
        <v>2945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240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240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240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5166</v>
      </c>
      <c r="F362" s="56"/>
      <c r="H362" s="34" t="e">
        <f>IF(db[[#This Row],[NB NOTA_C]]="","",COUNTIF([2]!B_MSK[concat],db[[#This Row],[NB NOTA_C]]))</f>
        <v>#REF!</v>
      </c>
      <c r="I362" s="7" t="s">
        <v>1698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5" t="str">
        <f>IF(db[[#This Row],[H_QTY/ CTN]]="","",LEFT(db[[#This Row],[H_QTY/ CTN]],db[[#This Row],[H_1]]-1))</f>
        <v/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/>
      </c>
      <c r="S362" s="95" t="str">
        <f>IF(db[[#This Row],[QTY/ CTN B]]="","",RIGHT(db[[#This Row],[QTY/ CTN B]],LEN(db[[#This Row],[QTY/ CTN B]])-SEARCH(" ",db[[#This Row],[QTY/ CTN B]],1)))</f>
        <v/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 t="e">
        <f>db[[#This Row],[QTY B]]*IF(db[[#This Row],[QTY TG]]="",1,db[[#This Row],[QTY TG]])*IF(db[[#This Row],[QTY K]]="",1,db[[#This Row],[QTY K]])</f>
        <v>#VALUE!</v>
      </c>
      <c r="Y362" s="95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1909</v>
      </c>
      <c r="E363" s="4" t="s">
        <v>3560</v>
      </c>
      <c r="F363" s="56"/>
      <c r="H363" s="32" t="e">
        <f>IF(db[[#This Row],[NB NOTA_C]]="","",COUNTIF([2]!B_MSK[concat],db[[#This Row],[NB NOTA_C]]))</f>
        <v>#REF!</v>
      </c>
      <c r="I363" s="7" t="s">
        <v>2273</v>
      </c>
      <c r="J363" s="3" t="s">
        <v>1812</v>
      </c>
      <c r="K363" s="1" t="s">
        <v>2945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8" t="str">
        <f>IF(db[[#This Row],[H_QTY/ CTN]]="","",LEFT(db[[#This Row],[H_QTY/ CTN]],db[[#This Row],[H_1]]-1))</f>
        <v>50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50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50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1911</v>
      </c>
      <c r="E364" s="4" t="s">
        <v>3141</v>
      </c>
      <c r="F364" s="56"/>
      <c r="H364" s="32" t="e">
        <f>IF(db[[#This Row],[NB NOTA_C]]="","",COUNTIF([2]!B_MSK[concat],db[[#This Row],[NB NOTA_C]]))</f>
        <v>#REF!</v>
      </c>
      <c r="I364" s="7" t="s">
        <v>2273</v>
      </c>
      <c r="J364" s="3" t="s">
        <v>1812</v>
      </c>
      <c r="K364" s="1" t="s">
        <v>2945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8" t="str">
        <f>IF(db[[#This Row],[H_QTY/ CTN]]="","",LEFT(db[[#This Row],[H_QTY/ CTN]],db[[#This Row],[H_1]]-1))</f>
        <v>50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50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50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1913</v>
      </c>
      <c r="E365" s="4" t="s">
        <v>3143</v>
      </c>
      <c r="F365" s="56"/>
      <c r="H365" s="32" t="e">
        <f>IF(db[[#This Row],[NB NOTA_C]]="","",COUNTIF([2]!B_MSK[concat],db[[#This Row],[NB NOTA_C]]))</f>
        <v>#REF!</v>
      </c>
      <c r="I365" s="7" t="s">
        <v>2273</v>
      </c>
      <c r="J365" s="3" t="s">
        <v>1812</v>
      </c>
      <c r="K365" s="1" t="s">
        <v>2945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8" t="str">
        <f>IF(db[[#This Row],[H_QTY/ CTN]]="","",LEFT(db[[#This Row],[H_QTY/ CTN]],db[[#This Row],[H_1]]-1))</f>
        <v>50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50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50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1915</v>
      </c>
      <c r="E366" s="4" t="s">
        <v>3562</v>
      </c>
      <c r="F366" s="56"/>
      <c r="H366" s="32" t="e">
        <f>IF(db[[#This Row],[NB NOTA_C]]="","",COUNTIF([2]!B_MSK[concat],db[[#This Row],[NB NOTA_C]]))</f>
        <v>#REF!</v>
      </c>
      <c r="I366" s="7" t="s">
        <v>2273</v>
      </c>
      <c r="J366" s="3" t="s">
        <v>1812</v>
      </c>
      <c r="K366" s="1" t="s">
        <v>2945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1910</v>
      </c>
      <c r="E367" s="20" t="s">
        <v>3145</v>
      </c>
      <c r="F367" s="56"/>
      <c r="H367" s="32" t="e">
        <f>IF(db[[#This Row],[NB NOTA_C]]="","",COUNTIF([2]!B_MSK[concat],db[[#This Row],[NB NOTA_C]]))</f>
        <v>#REF!</v>
      </c>
      <c r="I367" s="7" t="s">
        <v>2273</v>
      </c>
      <c r="J367" s="3" t="s">
        <v>1727</v>
      </c>
      <c r="K367" s="1" t="s">
        <v>2945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100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100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100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3142</v>
      </c>
      <c r="F368" s="56"/>
      <c r="H368" s="32" t="e">
        <f>IF(db[[#This Row],[NB NOTA_C]]="","",COUNTIF([2]!B_MSK[concat],db[[#This Row],[NB NOTA_C]]))</f>
        <v>#REF!</v>
      </c>
      <c r="I368" s="7" t="s">
        <v>2273</v>
      </c>
      <c r="J368" s="3" t="s">
        <v>1727</v>
      </c>
      <c r="K368" s="1" t="s">
        <v>2945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100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100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100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3144</v>
      </c>
      <c r="F369" s="56"/>
      <c r="H369" s="32" t="e">
        <f>IF(db[[#This Row],[NB NOTA_C]]="","",COUNTIF([2]!B_MSK[concat],db[[#This Row],[NB NOTA_C]]))</f>
        <v>#REF!</v>
      </c>
      <c r="I369" s="7" t="s">
        <v>2273</v>
      </c>
      <c r="J369" s="3" t="s">
        <v>1727</v>
      </c>
      <c r="K369" s="1" t="s">
        <v>2945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100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100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100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1916</v>
      </c>
      <c r="E370" s="4" t="s">
        <v>3561</v>
      </c>
      <c r="F370" s="56"/>
      <c r="H370" s="32" t="e">
        <f>IF(db[[#This Row],[NB NOTA_C]]="","",COUNTIF([2]!B_MSK[concat],db[[#This Row],[NB NOTA_C]]))</f>
        <v>#REF!</v>
      </c>
      <c r="I370" s="7" t="s">
        <v>2273</v>
      </c>
      <c r="J370" s="3" t="s">
        <v>1727</v>
      </c>
      <c r="K370" s="1" t="s">
        <v>2945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1073</v>
      </c>
      <c r="E371" s="4" t="s">
        <v>1404</v>
      </c>
      <c r="F371" s="2"/>
      <c r="G371" s="1" t="s">
        <v>1682</v>
      </c>
      <c r="H371" s="32" t="e">
        <f>IF(db[[#This Row],[NB NOTA_C]]="","",COUNTIF([2]!B_MSK[concat],db[[#This Row],[NB NOTA_C]]))</f>
        <v>#REF!</v>
      </c>
      <c r="I371" s="6" t="s">
        <v>1704</v>
      </c>
      <c r="J371" s="1" t="s">
        <v>1763</v>
      </c>
      <c r="K371" s="1" t="s">
        <v>2945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900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900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900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4986</v>
      </c>
      <c r="E372" s="72" t="s">
        <v>4983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4987</v>
      </c>
      <c r="J372" s="52" t="s">
        <v>1848</v>
      </c>
      <c r="K372" s="53" t="s">
        <v>2945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3" t="str">
        <f>IF(db[[#This Row],[H_QTY/ CTN]]="","",LEFT(db[[#This Row],[H_QTY/ CTN]],db[[#This Row],[H_1]]-1))</f>
        <v>600 PCS</v>
      </c>
      <c r="Q372" s="103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600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600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3100</v>
      </c>
      <c r="E373" s="4" t="s">
        <v>3101</v>
      </c>
      <c r="F373" s="56"/>
      <c r="G373" s="1" t="s">
        <v>1682</v>
      </c>
      <c r="H373" s="32" t="e">
        <f>IF(db[[#This Row],[NB NOTA_C]]="","",COUNTIF([2]!B_MSK[concat],db[[#This Row],[NB NOTA_C]]))</f>
        <v>#REF!</v>
      </c>
      <c r="I373" s="6" t="s">
        <v>1701</v>
      </c>
      <c r="J373" s="1" t="s">
        <v>3342</v>
      </c>
      <c r="K373" s="1" t="s">
        <v>2945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8" t="str">
        <f>IF(db[[#This Row],[H_QTY/ CTN]]="","",LEFT(db[[#This Row],[H_QTY/ CTN]],db[[#This Row],[H_1]]-1))</f>
        <v>20 BOX</v>
      </c>
      <c r="Q373" s="95" t="str">
        <f>IF(NOT(db[[#This Row],[H_1]]=db[[#This Row],[H_2]]),MID(db[[#This Row],[H_QTY/ CTN]],db[[#This Row],[H_1]]+1,db[[#This Row],[H_2]]-db[[#This Row],[H_1]]-1),"")</f>
        <v>60 PCS</v>
      </c>
      <c r="R373" s="95" t="str">
        <f>IF(db[[#This Row],[QTY/ CTN B]]="","",LEFT(db[[#This Row],[QTY/ CTN B]],SEARCH(" ",db[[#This Row],[QTY/ CTN B]],1)-1))</f>
        <v>20</v>
      </c>
      <c r="S373" s="95" t="str">
        <f>IF(db[[#This Row],[QTY/ CTN B]]="","",RIGHT(db[[#This Row],[QTY/ CTN B]],LEN(db[[#This Row],[QTY/ CTN B]])-SEARCH(" ",db[[#This Row],[QTY/ CTN B]],1)))</f>
        <v>BOX</v>
      </c>
      <c r="T373" s="95" t="str">
        <f>IF(db[[#This Row],[QTY/ CTN TG]]="",IF(db[[#This Row],[STN TG]]="","",12),LEFT(db[[#This Row],[QTY/ CTN TG]],SEARCH(" ",db[[#This Row],[QTY/ CTN TG]],1)-1))</f>
        <v>60</v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1200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5402</v>
      </c>
      <c r="E374" s="4" t="s">
        <v>5308</v>
      </c>
      <c r="F374" s="2" t="s">
        <v>5309</v>
      </c>
      <c r="G374" s="1" t="s">
        <v>1681</v>
      </c>
      <c r="H374" s="32" t="e">
        <f>IF(db[[#This Row],[NB NOTA_C]]="","",COUNTIF([2]!B_MSK[concat],db[[#This Row],[NB NOTA_C]]))</f>
        <v>#REF!</v>
      </c>
      <c r="I374" s="6" t="s">
        <v>1692</v>
      </c>
      <c r="J374" s="1" t="s">
        <v>1726</v>
      </c>
      <c r="K374" s="1" t="s">
        <v>2945</v>
      </c>
      <c r="L374" s="1" t="s">
        <v>5310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8" t="str">
        <f>IF(db[[#This Row],[H_QTY/ CTN]]="","",LEFT(db[[#This Row],[H_QTY/ CTN]],db[[#This Row],[H_1]]-1))</f>
        <v>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2935</v>
      </c>
      <c r="E375" s="4" t="s">
        <v>2934</v>
      </c>
      <c r="F375" s="56"/>
      <c r="G375" s="1" t="s">
        <v>1682</v>
      </c>
      <c r="H375" s="32" t="e">
        <f>IF(db[[#This Row],[NB NOTA_C]]="","",COUNTIF([2]!B_MSK[concat],db[[#This Row],[NB NOTA_C]]))</f>
        <v>#REF!</v>
      </c>
      <c r="I375" s="7" t="s">
        <v>2939</v>
      </c>
      <c r="J375" s="3" t="s">
        <v>1848</v>
      </c>
      <c r="K375" s="1" t="s">
        <v>2945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8" t="str">
        <f>IF(db[[#This Row],[H_QTY/ CTN]]="","",LEFT(db[[#This Row],[H_QTY/ CTN]],db[[#This Row],[H_1]]-1))</f>
        <v>600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5401</v>
      </c>
      <c r="E376" s="110" t="s">
        <v>5390</v>
      </c>
      <c r="F376" s="56" t="s">
        <v>5394</v>
      </c>
      <c r="G376" s="1" t="s">
        <v>1681</v>
      </c>
      <c r="H376" s="34" t="e">
        <f>IF(db[[#This Row],[NB NOTA_C]]="","",COUNTIF([2]!B_MSK[concat],db[[#This Row],[NB NOTA_C]]))</f>
        <v>#REF!</v>
      </c>
      <c r="I376" s="7" t="s">
        <v>1692</v>
      </c>
      <c r="J376" s="3" t="s">
        <v>1779</v>
      </c>
      <c r="K376" s="1" t="s">
        <v>2947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5" t="str">
        <f>IF(db[[#This Row],[H_QTY/ CTN]]="","",LEFT(db[[#This Row],[H_QTY/ CTN]],db[[#This Row],[H_1]]-1))</f>
        <v>20 LSN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LSN</v>
      </c>
      <c r="T376" s="95">
        <f>IF(db[[#This Row],[QTY/ CTN TG]]="",IF(db[[#This Row],[STN TG]]="","",12),LEFT(db[[#This Row],[QTY/ CTN TG]],SEARCH(" ",db[[#This Row],[QTY/ CTN TG]],1)-1))</f>
        <v>12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240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4149</v>
      </c>
      <c r="E377" s="21" t="s">
        <v>4148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1697</v>
      </c>
      <c r="J377" s="16" t="s">
        <v>1799</v>
      </c>
      <c r="K377" s="17" t="s">
        <v>2968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99" t="str">
        <f>IF(db[[#This Row],[H_QTY/ CTN]]="","",LEFT(db[[#This Row],[H_QTY/ CTN]],db[[#This Row],[H_1]]-1))</f>
        <v>50 LSN</v>
      </c>
      <c r="Q377" s="99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50</v>
      </c>
      <c r="S377" s="95" t="str">
        <f>IF(db[[#This Row],[QTY/ CTN B]]="","",RIGHT(db[[#This Row],[QTY/ CTN B]],LEN(db[[#This Row],[QTY/ CTN B]])-SEARCH(" ",db[[#This Row],[QTY/ CTN B]],1)))</f>
        <v>LSN</v>
      </c>
      <c r="T377" s="95">
        <f>IF(db[[#This Row],[QTY/ CTN TG]]="",IF(db[[#This Row],[STN TG]]="","",12),LEFT(db[[#This Row],[QTY/ CTN TG]],SEARCH(" ",db[[#This Row],[QTY/ CTN TG]],1)-1))</f>
        <v>12</v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4534</v>
      </c>
      <c r="E378" s="21" t="s">
        <v>4472</v>
      </c>
      <c r="F378" s="57"/>
      <c r="G378" s="1" t="s">
        <v>1682</v>
      </c>
      <c r="H378" s="33" t="e">
        <f>IF(db[[#This Row],[NB NOTA_C]]="","",COUNTIF([2]!B_MSK[concat],db[[#This Row],[NB NOTA_C]]))</f>
        <v>#REF!</v>
      </c>
      <c r="I378" s="18" t="s">
        <v>1697</v>
      </c>
      <c r="J378" s="16" t="s">
        <v>1799</v>
      </c>
      <c r="K378" s="17" t="s">
        <v>2968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99" t="str">
        <f>IF(db[[#This Row],[H_QTY/ CTN]]="","",LEFT(db[[#This Row],[H_QTY/ CTN]],db[[#This Row],[H_1]]-1))</f>
        <v>50 LSN</v>
      </c>
      <c r="Q378" s="99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50</v>
      </c>
      <c r="S378" s="95" t="str">
        <f>IF(db[[#This Row],[QTY/ CTN B]]="","",RIGHT(db[[#This Row],[QTY/ CTN B]],LEN(db[[#This Row],[QTY/ CTN B]])-SEARCH(" ",db[[#This Row],[QTY/ CTN B]],1)))</f>
        <v>LSN</v>
      </c>
      <c r="T378" s="95">
        <f>IF(db[[#This Row],[QTY/ CTN TG]]="",IF(db[[#This Row],[STN TG]]="","",12),LEFT(db[[#This Row],[QTY/ CTN TG]],SEARCH(" ",db[[#This Row],[QTY/ CTN TG]],1)-1))</f>
        <v>12</v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4535</v>
      </c>
      <c r="E379" s="21" t="s">
        <v>4473</v>
      </c>
      <c r="F379" s="57"/>
      <c r="G379" s="1" t="s">
        <v>1682</v>
      </c>
      <c r="H379" s="33" t="e">
        <f>IF(db[[#This Row],[NB NOTA_C]]="","",COUNTIF([2]!B_MSK[concat],db[[#This Row],[NB NOTA_C]]))</f>
        <v>#REF!</v>
      </c>
      <c r="I379" s="18" t="s">
        <v>1697</v>
      </c>
      <c r="J379" s="16" t="s">
        <v>1799</v>
      </c>
      <c r="K379" s="17" t="s">
        <v>2968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99" t="str">
        <f>IF(db[[#This Row],[H_QTY/ CTN]]="","",LEFT(db[[#This Row],[H_QTY/ CTN]],db[[#This Row],[H_1]]-1))</f>
        <v>50 LSN</v>
      </c>
      <c r="Q379" s="99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50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600</v>
      </c>
      <c r="Y379" s="95" t="str">
        <f>IF(db[[#This Row],[STN K]]="",IF(db[[#This Row],[STN TG]]="",db[[#This Row],[STN B]],db[[#This Row],[STN TG]]),db[[#This Row],[STN K]])</f>
        <v>PCS</v>
      </c>
    </row>
    <row r="380" spans="1:25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4537</v>
      </c>
      <c r="E380" s="30" t="s">
        <v>4536</v>
      </c>
      <c r="F380" s="66"/>
      <c r="G380" s="1" t="s">
        <v>1682</v>
      </c>
      <c r="H380" s="33" t="e">
        <f>IF(db[[#This Row],[NB NOTA_C]]="","",COUNTIF([2]!B_MSK[concat],db[[#This Row],[NB NOTA_C]]))</f>
        <v>#REF!</v>
      </c>
      <c r="I380" s="18" t="s">
        <v>1697</v>
      </c>
      <c r="J380" s="16" t="s">
        <v>1799</v>
      </c>
      <c r="K380" s="17" t="s">
        <v>2968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4" t="str">
        <f>IF(db[[#This Row],[H_QTY/ CTN]]="","",LEFT(db[[#This Row],[H_QTY/ CTN]],db[[#This Row],[H_1]]-1))</f>
        <v>50 LSN</v>
      </c>
      <c r="Q380" s="104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1101</v>
      </c>
      <c r="E381" s="20" t="s">
        <v>1430</v>
      </c>
      <c r="F381" s="2"/>
      <c r="G381" s="1" t="s">
        <v>1682</v>
      </c>
      <c r="H381" s="32" t="e">
        <f>IF(db[[#This Row],[NB NOTA_C]]="","",COUNTIF([2]!B_MSK[concat],db[[#This Row],[NB NOTA_C]]))</f>
        <v>#REF!</v>
      </c>
      <c r="I381" s="6" t="s">
        <v>1712</v>
      </c>
      <c r="J381" s="1" t="s">
        <v>1791</v>
      </c>
      <c r="K381" s="1" t="s">
        <v>2953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8" t="str">
        <f>IF(db[[#This Row],[H_QTY/ CTN]]="","",LEFT(db[[#This Row],[H_QTY/ CTN]],db[[#This Row],[H_1]]-1))</f>
        <v>1500 LSN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1500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18000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1102</v>
      </c>
      <c r="E382" s="4" t="s">
        <v>1431</v>
      </c>
      <c r="F382" s="56"/>
      <c r="G382" s="1" t="s">
        <v>1682</v>
      </c>
      <c r="H382" s="32" t="e">
        <f>IF(db[[#This Row],[NB NOTA_C]]="","",COUNTIF([2]!B_MSK[concat],db[[#This Row],[NB NOTA_C]]))</f>
        <v>#REF!</v>
      </c>
      <c r="I382" s="6" t="s">
        <v>1712</v>
      </c>
      <c r="J382" s="1" t="s">
        <v>1792</v>
      </c>
      <c r="K382" s="1" t="s">
        <v>2953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8" t="str">
        <f>IF(db[[#This Row],[H_QTY/ CTN]]="","",LEFT(db[[#This Row],[H_QTY/ CTN]],db[[#This Row],[H_1]]-1))</f>
        <v>1000 LSN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1000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12000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3341</v>
      </c>
      <c r="E383" s="4" t="s">
        <v>3339</v>
      </c>
      <c r="F383" s="56"/>
      <c r="H383" s="32" t="e">
        <f>IF(db[[#This Row],[NB NOTA_C]]="","",COUNTIF([2]!B_MSK[concat],db[[#This Row],[NB NOTA_C]]))</f>
        <v>#REF!</v>
      </c>
      <c r="I383" s="7" t="s">
        <v>2798</v>
      </c>
      <c r="J383" s="3" t="s">
        <v>1776</v>
      </c>
      <c r="K383" s="1" t="s">
        <v>2982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5" t="str">
        <f>IF(db[[#This Row],[H_QTY/ CTN]]="","",LEFT(db[[#This Row],[H_QTY/ CTN]],db[[#This Row],[H_1]]-1))</f>
        <v>48 LSN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48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576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3340</v>
      </c>
      <c r="E384" s="4" t="s">
        <v>3338</v>
      </c>
      <c r="F384" s="56"/>
      <c r="H384" s="32" t="e">
        <f>IF(db[[#This Row],[NB NOTA_C]]="","",COUNTIF([2]!B_MSK[concat],db[[#This Row],[NB NOTA_C]]))</f>
        <v>#REF!</v>
      </c>
      <c r="I384" s="7" t="s">
        <v>2798</v>
      </c>
      <c r="J384" s="3" t="s">
        <v>1739</v>
      </c>
      <c r="K384" s="1" t="s">
        <v>2982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5" t="str">
        <f>IF(db[[#This Row],[H_QTY/ CTN]]="","",LEFT(db[[#This Row],[H_QTY/ CTN]],db[[#This Row],[H_1]]-1))</f>
        <v>96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96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1152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1328</v>
      </c>
      <c r="E385" s="4" t="s">
        <v>1618</v>
      </c>
      <c r="F385" s="56"/>
      <c r="G385" s="1" t="s">
        <v>1682</v>
      </c>
      <c r="H385" s="32" t="e">
        <f>IF(db[[#This Row],[NB NOTA_C]]="","",COUNTIF([2]!B_MSK[concat],db[[#This Row],[NB NOTA_C]]))</f>
        <v>#REF!</v>
      </c>
      <c r="I385" s="6" t="s">
        <v>1695</v>
      </c>
      <c r="J385" s="1" t="s">
        <v>1776</v>
      </c>
      <c r="K385" s="1" t="s">
        <v>2982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8" t="str">
        <f>IF(db[[#This Row],[H_QTY/ CTN]]="","",LEFT(db[[#This Row],[H_QTY/ CTN]],db[[#This Row],[H_1]]-1))</f>
        <v>48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48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576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1326</v>
      </c>
      <c r="E386" s="20" t="s">
        <v>1616</v>
      </c>
      <c r="F386" s="56"/>
      <c r="G386" s="1" t="s">
        <v>1682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1776</v>
      </c>
      <c r="K386" s="1" t="s">
        <v>2982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8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1327</v>
      </c>
      <c r="E387" s="4" t="s">
        <v>1617</v>
      </c>
      <c r="F387" s="56"/>
      <c r="G387" s="1" t="s">
        <v>1682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1776</v>
      </c>
      <c r="K387" s="1" t="s">
        <v>2982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8" t="str">
        <f>IF(db[[#This Row],[H_QTY/ CTN]]="","",LEFT(db[[#This Row],[H_QTY/ CTN]],db[[#This Row],[H_1]]-1))</f>
        <v>48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48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576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4810</v>
      </c>
      <c r="E388" s="40" t="s">
        <v>4643</v>
      </c>
      <c r="F388" s="62" t="s">
        <v>4643</v>
      </c>
      <c r="G388" s="1" t="s">
        <v>1681</v>
      </c>
      <c r="H388" s="41" t="e">
        <f>IF(db[[#This Row],[NB NOTA_C]]="","",COUNTIF([2]!B_MSK[concat],db[[#This Row],[NB NOTA_C]]))</f>
        <v>#REF!</v>
      </c>
      <c r="I388" s="42" t="s">
        <v>1706</v>
      </c>
      <c r="J388" s="38" t="s">
        <v>1768</v>
      </c>
      <c r="K388" s="39" t="s">
        <v>2959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0" t="str">
        <f>IF(db[[#This Row],[H_QTY/ CTN]]="","",LEFT(db[[#This Row],[H_QTY/ CTN]],db[[#This Row],[H_1]]-1))</f>
        <v>6 BOX</v>
      </c>
      <c r="Q388" s="100" t="str">
        <f>IF(NOT(db[[#This Row],[H_1]]=db[[#This Row],[H_2]]),MID(db[[#This Row],[H_QTY/ CTN]],db[[#This Row],[H_1]]+1,db[[#This Row],[H_2]]-db[[#This Row],[H_1]]-1),"")</f>
        <v>20 PCS</v>
      </c>
      <c r="R388" s="95" t="str">
        <f>IF(db[[#This Row],[QTY/ CTN B]]="","",LEFT(db[[#This Row],[QTY/ CTN B]],SEARCH(" ",db[[#This Row],[QTY/ CTN B]],1)-1))</f>
        <v>6</v>
      </c>
      <c r="S388" s="95" t="str">
        <f>IF(db[[#This Row],[QTY/ CTN B]]="","",RIGHT(db[[#This Row],[QTY/ CTN B]],LEN(db[[#This Row],[QTY/ CTN B]])-SEARCH(" ",db[[#This Row],[QTY/ CTN B]],1)))</f>
        <v>BOX</v>
      </c>
      <c r="T388" s="95" t="str">
        <f>IF(db[[#This Row],[QTY/ CTN TG]]="",IF(db[[#This Row],[STN TG]]="","",12),LEFT(db[[#This Row],[QTY/ CTN TG]],SEARCH(" ",db[[#This Row],[QTY/ CTN TG]],1)-1))</f>
        <v>20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120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130</v>
      </c>
      <c r="E389" s="4" t="s">
        <v>131</v>
      </c>
      <c r="F389" s="56" t="s">
        <v>132</v>
      </c>
      <c r="G389" s="1" t="s">
        <v>1681</v>
      </c>
      <c r="H389" s="32" t="e">
        <f>IF(db[[#This Row],[NB NOTA_C]]="","",COUNTIF([2]!B_MSK[concat],db[[#This Row],[NB NOTA_C]]))</f>
        <v>#REF!</v>
      </c>
      <c r="I389" s="6" t="s">
        <v>1706</v>
      </c>
      <c r="J389" s="1" t="s">
        <v>1767</v>
      </c>
      <c r="K389" s="1" t="s">
        <v>2959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8" t="str">
        <f>IF(db[[#This Row],[H_QTY/ CTN]]="","",LEFT(db[[#This Row],[H_QTY/ CTN]],db[[#This Row],[H_1]]-1))</f>
        <v>4 BOX</v>
      </c>
      <c r="Q389" s="95" t="str">
        <f>IF(NOT(db[[#This Row],[H_1]]=db[[#This Row],[H_2]]),MID(db[[#This Row],[H_QTY/ CTN]],db[[#This Row],[H_1]]+1,db[[#This Row],[H_2]]-db[[#This Row],[H_1]]-1),"")</f>
        <v>20 PCS</v>
      </c>
      <c r="R389" s="95" t="str">
        <f>IF(db[[#This Row],[QTY/ CTN B]]="","",LEFT(db[[#This Row],[QTY/ CTN B]],SEARCH(" ",db[[#This Row],[QTY/ CTN B]],1)-1))</f>
        <v>4</v>
      </c>
      <c r="S389" s="95" t="str">
        <f>IF(db[[#This Row],[QTY/ CTN B]]="","",RIGHT(db[[#This Row],[QTY/ CTN B]],LEN(db[[#This Row],[QTY/ CTN B]])-SEARCH(" ",db[[#This Row],[QTY/ CTN B]],1)))</f>
        <v>BOX</v>
      </c>
      <c r="T389" s="95" t="str">
        <f>IF(db[[#This Row],[QTY/ CTN TG]]="",IF(db[[#This Row],[STN TG]]="","",12),LEFT(db[[#This Row],[QTY/ CTN TG]],SEARCH(" ",db[[#This Row],[QTY/ CTN TG]],1)-1))</f>
        <v>20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80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133</v>
      </c>
      <c r="E390" s="4" t="s">
        <v>134</v>
      </c>
      <c r="F390" s="56" t="s">
        <v>135</v>
      </c>
      <c r="G390" s="1" t="s">
        <v>1681</v>
      </c>
      <c r="H390" s="32" t="e">
        <f>IF(db[[#This Row],[NB NOTA_C]]="","",COUNTIF([2]!B_MSK[concat],db[[#This Row],[NB NOTA_C]]))</f>
        <v>#REF!</v>
      </c>
      <c r="I390" s="6" t="s">
        <v>1706</v>
      </c>
      <c r="J390" s="1" t="s">
        <v>1767</v>
      </c>
      <c r="K390" s="1" t="s">
        <v>2959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8" t="str">
        <f>IF(db[[#This Row],[H_QTY/ CTN]]="","",LEFT(db[[#This Row],[H_QTY/ CTN]],db[[#This Row],[H_1]]-1))</f>
        <v>4 BOX</v>
      </c>
      <c r="Q390" s="95" t="str">
        <f>IF(NOT(db[[#This Row],[H_1]]=db[[#This Row],[H_2]]),MID(db[[#This Row],[H_QTY/ CTN]],db[[#This Row],[H_1]]+1,db[[#This Row],[H_2]]-db[[#This Row],[H_1]]-1),"")</f>
        <v>20 PCS</v>
      </c>
      <c r="R390" s="95" t="str">
        <f>IF(db[[#This Row],[QTY/ CTN B]]="","",LEFT(db[[#This Row],[QTY/ CTN B]],SEARCH(" ",db[[#This Row],[QTY/ CTN B]],1)-1))</f>
        <v>4</v>
      </c>
      <c r="S390" s="95" t="str">
        <f>IF(db[[#This Row],[QTY/ CTN B]]="","",RIGHT(db[[#This Row],[QTY/ CTN B]],LEN(db[[#This Row],[QTY/ CTN B]])-SEARCH(" ",db[[#This Row],[QTY/ CTN B]],1)))</f>
        <v>BOX</v>
      </c>
      <c r="T390" s="95" t="str">
        <f>IF(db[[#This Row],[QTY/ CTN TG]]="",IF(db[[#This Row],[STN TG]]="","",12),LEFT(db[[#This Row],[QTY/ CTN TG]],SEARCH(" ",db[[#This Row],[QTY/ CTN TG]],1)-1))</f>
        <v>20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80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136</v>
      </c>
      <c r="E391" s="4" t="s">
        <v>137</v>
      </c>
      <c r="F391" s="2" t="s">
        <v>138</v>
      </c>
      <c r="G391" s="1" t="s">
        <v>1681</v>
      </c>
      <c r="H391" s="32" t="e">
        <f>IF(db[[#This Row],[NB NOTA_C]]="","",COUNTIF([2]!B_MSK[concat],db[[#This Row],[NB NOTA_C]]))</f>
        <v>#REF!</v>
      </c>
      <c r="I391" s="6" t="s">
        <v>1706</v>
      </c>
      <c r="J391" s="1" t="s">
        <v>1767</v>
      </c>
      <c r="K391" s="1" t="s">
        <v>2959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8" t="str">
        <f>IF(db[[#This Row],[H_QTY/ CTN]]="","",LEFT(db[[#This Row],[H_QTY/ CTN]],db[[#This Row],[H_1]]-1))</f>
        <v>4 BOX</v>
      </c>
      <c r="Q391" s="95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4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80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139</v>
      </c>
      <c r="E392" s="4" t="s">
        <v>140</v>
      </c>
      <c r="F392" s="56" t="s">
        <v>140</v>
      </c>
      <c r="G392" s="1" t="s">
        <v>1681</v>
      </c>
      <c r="H392" s="32" t="e">
        <f>IF(db[[#This Row],[NB NOTA_C]]="","",COUNTIF([2]!B_MSK[concat],db[[#This Row],[NB NOTA_C]]))</f>
        <v>#REF!</v>
      </c>
      <c r="I392" s="6" t="s">
        <v>1706</v>
      </c>
      <c r="J392" s="1" t="s">
        <v>1768</v>
      </c>
      <c r="K392" s="1" t="s">
        <v>2959</v>
      </c>
      <c r="L392" s="1" t="s">
        <v>5317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6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6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120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5347</v>
      </c>
      <c r="E393" s="4" t="s">
        <v>5340</v>
      </c>
      <c r="F393" s="56" t="s">
        <v>5340</v>
      </c>
      <c r="G393" s="1" t="s">
        <v>1681</v>
      </c>
      <c r="H393" s="34" t="e">
        <f>IF(db[[#This Row],[NB NOTA_C]]="","",COUNTIF([2]!B_MSK[concat],db[[#This Row],[NB NOTA_C]]))</f>
        <v>#REF!</v>
      </c>
      <c r="I393" s="7" t="s">
        <v>1706</v>
      </c>
      <c r="J393" s="3" t="s">
        <v>1767</v>
      </c>
      <c r="K393" s="1" t="s">
        <v>2959</v>
      </c>
      <c r="L393" s="3" t="s">
        <v>5348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5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1917</v>
      </c>
      <c r="E394" s="4" t="s">
        <v>2399</v>
      </c>
      <c r="F394" s="56" t="s">
        <v>2402</v>
      </c>
      <c r="G394" s="1" t="s">
        <v>1681</v>
      </c>
      <c r="H394" s="32" t="e">
        <f>IF(db[[#This Row],[NB NOTA_C]]="","",COUNTIF([2]!B_MSK[concat],db[[#This Row],[NB NOTA_C]]))</f>
        <v>#REF!</v>
      </c>
      <c r="I394" s="7" t="s">
        <v>1706</v>
      </c>
      <c r="J394" s="3" t="s">
        <v>1769</v>
      </c>
      <c r="K394" s="1" t="s">
        <v>2959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40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40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160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141</v>
      </c>
      <c r="E395" s="20" t="s">
        <v>2401</v>
      </c>
      <c r="F395" s="2" t="s">
        <v>2404</v>
      </c>
      <c r="G395" s="1" t="s">
        <v>1681</v>
      </c>
      <c r="H395" s="32" t="e">
        <f>IF(db[[#This Row],[NB NOTA_C]]="","",COUNTIF([2]!B_MSK[concat],db[[#This Row],[NB NOTA_C]]))</f>
        <v>#REF!</v>
      </c>
      <c r="I395" s="7" t="s">
        <v>1706</v>
      </c>
      <c r="J395" s="3" t="s">
        <v>1769</v>
      </c>
      <c r="K395" s="1" t="s">
        <v>2959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4 BOX</v>
      </c>
      <c r="Q395" s="95" t="str">
        <f>IF(NOT(db[[#This Row],[H_1]]=db[[#This Row],[H_2]]),MID(db[[#This Row],[H_QTY/ CTN]],db[[#This Row],[H_1]]+1,db[[#This Row],[H_2]]-db[[#This Row],[H_1]]-1),"")</f>
        <v>40 PCS</v>
      </c>
      <c r="R395" s="95" t="str">
        <f>IF(db[[#This Row],[QTY/ CTN B]]="","",LEFT(db[[#This Row],[QTY/ CTN B]],SEARCH(" ",db[[#This Row],[QTY/ CTN B]],1)-1))</f>
        <v>4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40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160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142</v>
      </c>
      <c r="E396" s="4" t="s">
        <v>2400</v>
      </c>
      <c r="F396" s="56" t="s">
        <v>2403</v>
      </c>
      <c r="G396" s="1" t="s">
        <v>1681</v>
      </c>
      <c r="H396" s="32" t="e">
        <f>IF(db[[#This Row],[NB NOTA_C]]="","",COUNTIF([2]!B_MSK[concat],db[[#This Row],[NB NOTA_C]]))</f>
        <v>#REF!</v>
      </c>
      <c r="I396" s="7" t="s">
        <v>1706</v>
      </c>
      <c r="J396" s="3" t="s">
        <v>1769</v>
      </c>
      <c r="K396" s="1" t="s">
        <v>2959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8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40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40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160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359</v>
      </c>
      <c r="E397" s="4" t="s">
        <v>360</v>
      </c>
      <c r="F397" s="56" t="s">
        <v>360</v>
      </c>
      <c r="G397" s="1" t="s">
        <v>1681</v>
      </c>
      <c r="H397" s="32" t="e">
        <f>IF(db[[#This Row],[NB NOTA_C]]="","",COUNTIF([2]!B_MSK[concat],db[[#This Row],[NB NOTA_C]]))</f>
        <v>#REF!</v>
      </c>
      <c r="I397" s="6" t="s">
        <v>1706</v>
      </c>
      <c r="J397" s="1" t="s">
        <v>1767</v>
      </c>
      <c r="K397" s="1" t="s">
        <v>2959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20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20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80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4446</v>
      </c>
      <c r="E398" s="4" t="s">
        <v>4441</v>
      </c>
      <c r="F398" s="56" t="s">
        <v>4442</v>
      </c>
      <c r="G398" s="1" t="s">
        <v>1681</v>
      </c>
      <c r="H398" s="34" t="e">
        <f>IF(db[[#This Row],[NB NOTA_C]]="","",COUNTIF([2]!B_MSK[concat],db[[#This Row],[NB NOTA_C]]))</f>
        <v>#REF!</v>
      </c>
      <c r="I398" s="6" t="s">
        <v>1692</v>
      </c>
      <c r="J398" s="3" t="s">
        <v>1767</v>
      </c>
      <c r="K398" s="1" t="s">
        <v>2959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5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20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20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80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143</v>
      </c>
      <c r="E399" s="4" t="s">
        <v>144</v>
      </c>
      <c r="F399" s="56" t="s">
        <v>144</v>
      </c>
      <c r="G399" s="1" t="s">
        <v>1681</v>
      </c>
      <c r="H399" s="32" t="e">
        <f>IF(db[[#This Row],[NB NOTA_C]]="","",COUNTIF([2]!B_MSK[concat],db[[#This Row],[NB NOTA_C]]))</f>
        <v>#REF!</v>
      </c>
      <c r="I399" s="6" t="s">
        <v>1706</v>
      </c>
      <c r="J399" s="1" t="s">
        <v>1767</v>
      </c>
      <c r="K399" s="1" t="s">
        <v>2959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20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20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80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4444</v>
      </c>
      <c r="E400" s="4" t="s">
        <v>4439</v>
      </c>
      <c r="F400" s="56" t="s">
        <v>4439</v>
      </c>
      <c r="G400" s="1" t="s">
        <v>1681</v>
      </c>
      <c r="H400" s="34" t="e">
        <f>IF(db[[#This Row],[NB NOTA_C]]="","",COUNTIF([2]!B_MSK[concat],db[[#This Row],[NB NOTA_C]]))</f>
        <v>#REF!</v>
      </c>
      <c r="I400" s="6" t="s">
        <v>1692</v>
      </c>
      <c r="J400" s="3" t="s">
        <v>1771</v>
      </c>
      <c r="K400" s="1" t="s">
        <v>2959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5" t="str">
        <f>IF(db[[#This Row],[H_QTY/ CTN]]="","",LEFT(db[[#This Row],[H_QTY/ CTN]],db[[#This Row],[H_1]]-1))</f>
        <v>6 BOX</v>
      </c>
      <c r="Q400" s="95" t="str">
        <f>IF(NOT(db[[#This Row],[H_1]]=db[[#This Row],[H_2]]),MID(db[[#This Row],[H_QTY/ CTN]],db[[#This Row],[H_1]]+1,db[[#This Row],[H_2]]-db[[#This Row],[H_1]]-1),"")</f>
        <v>10 PCS</v>
      </c>
      <c r="R400" s="95" t="str">
        <f>IF(db[[#This Row],[QTY/ CTN B]]="","",LEFT(db[[#This Row],[QTY/ CTN B]],SEARCH(" ",db[[#This Row],[QTY/ CTN B]],1)-1))</f>
        <v>6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10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60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3808</v>
      </c>
      <c r="E401" s="21" t="s">
        <v>3807</v>
      </c>
      <c r="F401" s="57" t="s">
        <v>3807</v>
      </c>
      <c r="G401" s="1" t="s">
        <v>1681</v>
      </c>
      <c r="H401" s="33" t="e">
        <f>IF(db[[#This Row],[NB NOTA_C]]="","",COUNTIF([2]!B_MSK[concat],db[[#This Row],[NB NOTA_C]]))</f>
        <v>#REF!</v>
      </c>
      <c r="I401" s="18" t="s">
        <v>1706</v>
      </c>
      <c r="J401" s="16" t="s">
        <v>1771</v>
      </c>
      <c r="K401" s="17" t="s">
        <v>2959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99" t="str">
        <f>IF(db[[#This Row],[H_QTY/ CTN]]="","",LEFT(db[[#This Row],[H_QTY/ CTN]],db[[#This Row],[H_1]]-1))</f>
        <v>6 BOX</v>
      </c>
      <c r="Q401" s="99" t="str">
        <f>IF(NOT(db[[#This Row],[H_1]]=db[[#This Row],[H_2]]),MID(db[[#This Row],[H_QTY/ CTN]],db[[#This Row],[H_1]]+1,db[[#This Row],[H_2]]-db[[#This Row],[H_1]]-1),"")</f>
        <v>10 PCS</v>
      </c>
      <c r="R401" s="95" t="str">
        <f>IF(db[[#This Row],[QTY/ CTN B]]="","",LEFT(db[[#This Row],[QTY/ CTN B]],SEARCH(" ",db[[#This Row],[QTY/ CTN B]],1)-1))</f>
        <v>6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10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4124</v>
      </c>
      <c r="E402" s="21" t="s">
        <v>4113</v>
      </c>
      <c r="F402" s="57" t="s">
        <v>4116</v>
      </c>
      <c r="G402" s="1" t="s">
        <v>1681</v>
      </c>
      <c r="H402" s="33" t="e">
        <f>IF(db[[#This Row],[NB NOTA_C]]="","",COUNTIF([2]!B_MSK[concat],db[[#This Row],[NB NOTA_C]]))</f>
        <v>#REF!</v>
      </c>
      <c r="I402" s="18" t="s">
        <v>1692</v>
      </c>
      <c r="J402" s="3" t="s">
        <v>1768</v>
      </c>
      <c r="K402" s="17" t="s">
        <v>2959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99" t="str">
        <f>IF(db[[#This Row],[H_QTY/ CTN]]="","",LEFT(db[[#This Row],[H_QTY/ CTN]],db[[#This Row],[H_1]]-1))</f>
        <v>6 BOX</v>
      </c>
      <c r="Q402" s="99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6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120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4125</v>
      </c>
      <c r="E403" s="21" t="s">
        <v>4114</v>
      </c>
      <c r="F403" s="57" t="s">
        <v>4117</v>
      </c>
      <c r="G403" s="1" t="s">
        <v>1681</v>
      </c>
      <c r="H403" s="33" t="e">
        <f>IF(db[[#This Row],[NB NOTA_C]]="","",COUNTIF([2]!B_MSK[concat],db[[#This Row],[NB NOTA_C]]))</f>
        <v>#REF!</v>
      </c>
      <c r="I403" s="18" t="s">
        <v>1692</v>
      </c>
      <c r="J403" s="3" t="s">
        <v>1768</v>
      </c>
      <c r="K403" s="17" t="s">
        <v>2959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99" t="str">
        <f>IF(db[[#This Row],[H_QTY/ CTN]]="","",LEFT(db[[#This Row],[H_QTY/ CTN]],db[[#This Row],[H_1]]-1))</f>
        <v>6 BOX</v>
      </c>
      <c r="Q403" s="99" t="str">
        <f>IF(NOT(db[[#This Row],[H_1]]=db[[#This Row],[H_2]]),MID(db[[#This Row],[H_QTY/ CTN]],db[[#This Row],[H_1]]+1,db[[#This Row],[H_2]]-db[[#This Row],[H_1]]-1),"")</f>
        <v>20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20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120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4125</v>
      </c>
      <c r="E404" s="4" t="s">
        <v>4114</v>
      </c>
      <c r="F404" s="62" t="s">
        <v>4645</v>
      </c>
      <c r="G404" s="1" t="s">
        <v>1681</v>
      </c>
      <c r="H404" s="41" t="e">
        <f>IF(db[[#This Row],[NB NOTA_C]]="","",COUNTIF([2]!B_MSK[concat],db[[#This Row],[NB NOTA_C]]))</f>
        <v>#REF!</v>
      </c>
      <c r="I404" s="42" t="s">
        <v>1706</v>
      </c>
      <c r="J404" s="38" t="s">
        <v>1768</v>
      </c>
      <c r="K404" s="39" t="s">
        <v>2959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20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4126</v>
      </c>
      <c r="E405" s="21" t="s">
        <v>4115</v>
      </c>
      <c r="F405" s="57" t="s">
        <v>4118</v>
      </c>
      <c r="G405" s="1" t="s">
        <v>1681</v>
      </c>
      <c r="H405" s="33" t="e">
        <f>IF(db[[#This Row],[NB NOTA_C]]="","",COUNTIF([2]!B_MSK[concat],db[[#This Row],[NB NOTA_C]]))</f>
        <v>#REF!</v>
      </c>
      <c r="I405" s="18" t="s">
        <v>1692</v>
      </c>
      <c r="J405" s="3" t="s">
        <v>1768</v>
      </c>
      <c r="K405" s="17" t="s">
        <v>2959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145</v>
      </c>
      <c r="E406" s="4" t="s">
        <v>146</v>
      </c>
      <c r="F406" s="2" t="s">
        <v>146</v>
      </c>
      <c r="G406" s="1" t="s">
        <v>1681</v>
      </c>
      <c r="H406" s="32" t="e">
        <f>IF(db[[#This Row],[NB NOTA_C]]="","",COUNTIF([2]!B_MSK[concat],db[[#This Row],[NB NOTA_C]]))</f>
        <v>#REF!</v>
      </c>
      <c r="I406" s="6" t="s">
        <v>1706</v>
      </c>
      <c r="J406" s="1" t="s">
        <v>1770</v>
      </c>
      <c r="K406" s="1" t="s">
        <v>2959</v>
      </c>
      <c r="L406" s="94" t="s">
        <v>5314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8" t="str">
        <f>IF(db[[#This Row],[H_QTY/ CTN]]="","",LEFT(db[[#This Row],[H_QTY/ CTN]],db[[#This Row],[H_1]]-1))</f>
        <v>8 BOX</v>
      </c>
      <c r="Q406" s="95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8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160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147</v>
      </c>
      <c r="E407" s="4" t="s">
        <v>148</v>
      </c>
      <c r="F407" s="2" t="s">
        <v>148</v>
      </c>
      <c r="G407" s="1" t="s">
        <v>1681</v>
      </c>
      <c r="H407" s="32" t="e">
        <f>IF(db[[#This Row],[NB NOTA_C]]="","",COUNTIF([2]!B_MSK[concat],db[[#This Row],[NB NOTA_C]]))</f>
        <v>#REF!</v>
      </c>
      <c r="I407" s="6" t="s">
        <v>1706</v>
      </c>
      <c r="J407" s="1" t="s">
        <v>1770</v>
      </c>
      <c r="K407" s="1" t="s">
        <v>2959</v>
      </c>
      <c r="L407" s="1" t="s">
        <v>5315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8" t="str">
        <f>IF(db[[#This Row],[H_QTY/ CTN]]="","",LEFT(db[[#This Row],[H_QTY/ CTN]],db[[#This Row],[H_1]]-1))</f>
        <v>8 BOX</v>
      </c>
      <c r="Q407" s="95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8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160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149</v>
      </c>
      <c r="E408" s="20" t="s">
        <v>150</v>
      </c>
      <c r="F408" s="2" t="s">
        <v>150</v>
      </c>
      <c r="G408" s="1" t="s">
        <v>1681</v>
      </c>
      <c r="H408" s="32" t="e">
        <f>IF(db[[#This Row],[NB NOTA_C]]="","",COUNTIF([2]!B_MSK[concat],db[[#This Row],[NB NOTA_C]]))</f>
        <v>#REF!</v>
      </c>
      <c r="I408" s="6" t="s">
        <v>1706</v>
      </c>
      <c r="J408" s="1" t="s">
        <v>1767</v>
      </c>
      <c r="K408" s="1" t="s">
        <v>2959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8" t="str">
        <f>IF(db[[#This Row],[H_QTY/ CTN]]="","",LEFT(db[[#This Row],[H_QTY/ CTN]],db[[#This Row],[H_1]]-1))</f>
        <v>4 BOX</v>
      </c>
      <c r="Q408" s="95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4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80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151</v>
      </c>
      <c r="E409" s="4" t="s">
        <v>152</v>
      </c>
      <c r="F409" s="2" t="s">
        <v>152</v>
      </c>
      <c r="G409" s="1" t="s">
        <v>1681</v>
      </c>
      <c r="H409" s="32" t="e">
        <f>IF(db[[#This Row],[NB NOTA_C]]="","",COUNTIF([2]!B_MSK[concat],db[[#This Row],[NB NOTA_C]]))</f>
        <v>#REF!</v>
      </c>
      <c r="I409" s="6" t="s">
        <v>1706</v>
      </c>
      <c r="J409" s="1" t="s">
        <v>1771</v>
      </c>
      <c r="K409" s="1" t="s">
        <v>2959</v>
      </c>
      <c r="L409" s="1" t="s">
        <v>5316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6 BOX</v>
      </c>
      <c r="Q409" s="95" t="str">
        <f>IF(NOT(db[[#This Row],[H_1]]=db[[#This Row],[H_2]]),MID(db[[#This Row],[H_QTY/ CTN]],db[[#This Row],[H_1]]+1,db[[#This Row],[H_2]]-db[[#This Row],[H_1]]-1),"")</f>
        <v>10 PCS</v>
      </c>
      <c r="R409" s="95" t="str">
        <f>IF(db[[#This Row],[QTY/ CTN B]]="","",LEFT(db[[#This Row],[QTY/ CTN B]],SEARCH(" ",db[[#This Row],[QTY/ CTN B]],1)-1))</f>
        <v>6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10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153</v>
      </c>
      <c r="E410" s="4" t="s">
        <v>154</v>
      </c>
      <c r="F410" s="58" t="s">
        <v>154</v>
      </c>
      <c r="G410" s="1" t="s">
        <v>1681</v>
      </c>
      <c r="H410" s="32" t="e">
        <f>IF(db[[#This Row],[NB NOTA_C]]="","",COUNTIF([2]!B_MSK[concat],db[[#This Row],[NB NOTA_C]]))</f>
        <v>#REF!</v>
      </c>
      <c r="I410" s="6" t="s">
        <v>1706</v>
      </c>
      <c r="J410" s="1" t="s">
        <v>1768</v>
      </c>
      <c r="K410" s="1" t="s">
        <v>2959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6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6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120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5344</v>
      </c>
      <c r="E411" s="4" t="s">
        <v>5225</v>
      </c>
      <c r="F411" s="2" t="s">
        <v>5225</v>
      </c>
      <c r="G411" s="1" t="s">
        <v>1681</v>
      </c>
      <c r="H411" s="32" t="e">
        <f>IF(db[[#This Row],[NB NOTA_C]]="","",COUNTIF([2]!B_MSK[concat],db[[#This Row],[NB NOTA_C]]))</f>
        <v>#REF!</v>
      </c>
      <c r="I411" s="6" t="s">
        <v>1706</v>
      </c>
      <c r="J411" s="1" t="s">
        <v>1768</v>
      </c>
      <c r="K411" s="1" t="s">
        <v>2959</v>
      </c>
      <c r="L411" s="94" t="s">
        <v>5226</v>
      </c>
      <c r="M411" s="94" t="str">
        <f>IF(db[[#This Row],[QTY/ CTN]]="","",SUBSTITUTE(SUBSTITUTE(SUBSTITUTE(db[[#This Row],[QTY/ CTN]]," ","_",2),"(",""),")","")&amp;"_")</f>
        <v>6 BOX_20 PCS_</v>
      </c>
      <c r="N411" s="94">
        <f>IF(db[[#This Row],[H_QTY/ CTN]]="","",SEARCH("_",db[[#This Row],[H_QTY/ CTN]]))</f>
        <v>6</v>
      </c>
      <c r="O411" s="94">
        <f>IF(db[[#This Row],[H_QTY/ CTN]]="","",LEN(db[[#This Row],[H_QTY/ CTN]]))</f>
        <v>13</v>
      </c>
      <c r="P411" s="98" t="str">
        <f>IF(db[[#This Row],[H_QTY/ CTN]]="","",LEFT(db[[#This Row],[H_QTY/ CTN]],db[[#This Row],[H_1]]-1))</f>
        <v>6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6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3805</v>
      </c>
      <c r="E412" s="4" t="s">
        <v>155</v>
      </c>
      <c r="F412" s="2" t="s">
        <v>156</v>
      </c>
      <c r="G412" s="1" t="s">
        <v>1681</v>
      </c>
      <c r="H412" s="32" t="e">
        <f>IF(db[[#This Row],[NB NOTA_C]]="","",COUNTIF([2]!B_MSK[concat],db[[#This Row],[NB NOTA_C]]))</f>
        <v>#REF!</v>
      </c>
      <c r="I412" s="6" t="s">
        <v>1706</v>
      </c>
      <c r="J412" s="1" t="s">
        <v>1768</v>
      </c>
      <c r="K412" s="1" t="s">
        <v>2959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20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20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120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157</v>
      </c>
      <c r="E413" s="4" t="s">
        <v>158</v>
      </c>
      <c r="F413" s="2" t="s">
        <v>159</v>
      </c>
      <c r="G413" s="1" t="s">
        <v>1681</v>
      </c>
      <c r="H413" s="32" t="e">
        <f>IF(db[[#This Row],[NB NOTA_C]]="","",COUNTIF([2]!B_MSK[concat],db[[#This Row],[NB NOTA_C]]))</f>
        <v>#REF!</v>
      </c>
      <c r="I413" s="6" t="s">
        <v>1706</v>
      </c>
      <c r="J413" s="1" t="s">
        <v>1768</v>
      </c>
      <c r="K413" s="1" t="s">
        <v>2959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160</v>
      </c>
      <c r="E414" s="4" t="s">
        <v>161</v>
      </c>
      <c r="F414" s="58" t="s">
        <v>162</v>
      </c>
      <c r="G414" s="1" t="s">
        <v>1681</v>
      </c>
      <c r="H414" s="32" t="e">
        <f>IF(db[[#This Row],[NB NOTA_C]]="","",COUNTIF([2]!B_MSK[concat],db[[#This Row],[NB NOTA_C]]))</f>
        <v>#REF!</v>
      </c>
      <c r="I414" s="6" t="s">
        <v>1706</v>
      </c>
      <c r="J414" s="1" t="s">
        <v>1768</v>
      </c>
      <c r="K414" s="1" t="s">
        <v>2959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5345</v>
      </c>
      <c r="E415" s="4" t="s">
        <v>5341</v>
      </c>
      <c r="F415" s="58" t="s">
        <v>5341</v>
      </c>
      <c r="G415" s="1" t="s">
        <v>1681</v>
      </c>
      <c r="H415" s="34" t="e">
        <f>IF(db[[#This Row],[NB NOTA_C]]="","",COUNTIF([2]!B_MSK[concat],db[[#This Row],[NB NOTA_C]]))</f>
        <v>#REF!</v>
      </c>
      <c r="I415" s="7" t="s">
        <v>1706</v>
      </c>
      <c r="J415" s="3" t="s">
        <v>5343</v>
      </c>
      <c r="K415" s="1" t="s">
        <v>2959</v>
      </c>
      <c r="L415" s="3" t="s">
        <v>5349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5" t="str">
        <f>IF(db[[#This Row],[H_QTY/ CTN]]="","",LEFT(db[[#This Row],[H_QTY/ CTN]],db[[#This Row],[H_1]]-1))</f>
        <v>8 BOX</v>
      </c>
      <c r="Q415" s="95" t="str">
        <f>IF(NOT(db[[#This Row],[H_1]]=db[[#This Row],[H_2]]),MID(db[[#This Row],[H_QTY/ CTN]],db[[#This Row],[H_1]]+1,db[[#This Row],[H_2]]-db[[#This Row],[H_1]]-1),"")</f>
        <v>10 PCS</v>
      </c>
      <c r="R415" s="95" t="str">
        <f>IF(db[[#This Row],[QTY/ CTN B]]="","",LEFT(db[[#This Row],[QTY/ CTN B]],SEARCH(" ",db[[#This Row],[QTY/ CTN B]],1)-1))</f>
        <v>8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10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80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5346</v>
      </c>
      <c r="E416" s="4" t="s">
        <v>5342</v>
      </c>
      <c r="F416" s="58" t="s">
        <v>5342</v>
      </c>
      <c r="G416" s="1" t="s">
        <v>1681</v>
      </c>
      <c r="H416" s="34" t="e">
        <f>IF(db[[#This Row],[NB NOTA_C]]="","",COUNTIF([2]!B_MSK[concat],db[[#This Row],[NB NOTA_C]]))</f>
        <v>#REF!</v>
      </c>
      <c r="I416" s="7" t="s">
        <v>1706</v>
      </c>
      <c r="J416" s="3" t="s">
        <v>1771</v>
      </c>
      <c r="K416" s="1" t="s">
        <v>2959</v>
      </c>
      <c r="L416" s="3" t="s">
        <v>5350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5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10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10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60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3809</v>
      </c>
      <c r="E417" s="21" t="s">
        <v>3806</v>
      </c>
      <c r="F417" s="59" t="s">
        <v>3806</v>
      </c>
      <c r="G417" s="1" t="s">
        <v>1681</v>
      </c>
      <c r="H417" s="33" t="e">
        <f>IF(db[[#This Row],[NB NOTA_C]]="","",COUNTIF([2]!B_MSK[concat],db[[#This Row],[NB NOTA_C]]))</f>
        <v>#REF!</v>
      </c>
      <c r="I417" s="18" t="s">
        <v>1706</v>
      </c>
      <c r="J417" s="16" t="s">
        <v>3810</v>
      </c>
      <c r="K417" s="17" t="s">
        <v>2959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99" t="str">
        <f>IF(db[[#This Row],[H_QTY/ CTN]]="","",LEFT(db[[#This Row],[H_QTY/ CTN]],db[[#This Row],[H_1]]-1))</f>
        <v>2 BOX</v>
      </c>
      <c r="Q417" s="99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2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40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163</v>
      </c>
      <c r="E418" s="4" t="s">
        <v>164</v>
      </c>
      <c r="F418" s="56" t="s">
        <v>165</v>
      </c>
      <c r="G418" s="1" t="s">
        <v>1681</v>
      </c>
      <c r="H418" s="32" t="e">
        <f>IF(db[[#This Row],[NB NOTA_C]]="","",COUNTIF([2]!B_MSK[concat],db[[#This Row],[NB NOTA_C]]))</f>
        <v>#REF!</v>
      </c>
      <c r="I418" s="6" t="s">
        <v>1706</v>
      </c>
      <c r="J418" s="1" t="s">
        <v>1768</v>
      </c>
      <c r="K418" s="1" t="s">
        <v>2959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8" t="str">
        <f>IF(db[[#This Row],[H_QTY/ CTN]]="","",LEFT(db[[#This Row],[H_QTY/ CTN]],db[[#This Row],[H_1]]-1))</f>
        <v>6 BOX</v>
      </c>
      <c r="Q418" s="95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6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120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166</v>
      </c>
      <c r="E419" s="4" t="s">
        <v>167</v>
      </c>
      <c r="F419" s="2" t="s">
        <v>167</v>
      </c>
      <c r="G419" s="1" t="s">
        <v>1681</v>
      </c>
      <c r="H419" s="32" t="e">
        <f>IF(db[[#This Row],[NB NOTA_C]]="","",COUNTIF([2]!B_MSK[concat],db[[#This Row],[NB NOTA_C]]))</f>
        <v>#REF!</v>
      </c>
      <c r="I419" s="6" t="s">
        <v>1706</v>
      </c>
      <c r="J419" s="1" t="s">
        <v>1771</v>
      </c>
      <c r="K419" s="1" t="s">
        <v>2959</v>
      </c>
      <c r="L419" s="1" t="s">
        <v>5323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168</v>
      </c>
      <c r="E420" s="4" t="s">
        <v>169</v>
      </c>
      <c r="F420" s="2" t="s">
        <v>169</v>
      </c>
      <c r="G420" s="1" t="s">
        <v>1681</v>
      </c>
      <c r="H420" s="32" t="e">
        <f>IF(db[[#This Row],[NB NOTA_C]]="","",COUNTIF([2]!B_MSK[concat],db[[#This Row],[NB NOTA_C]]))</f>
        <v>#REF!</v>
      </c>
      <c r="I420" s="6" t="s">
        <v>1706</v>
      </c>
      <c r="J420" s="1" t="s">
        <v>1771</v>
      </c>
      <c r="K420" s="1" t="s">
        <v>2959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10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10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60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4445</v>
      </c>
      <c r="E421" s="4" t="s">
        <v>4440</v>
      </c>
      <c r="F421" s="56" t="s">
        <v>4440</v>
      </c>
      <c r="G421" s="1" t="s">
        <v>1681</v>
      </c>
      <c r="H421" s="34" t="e">
        <f>IF(db[[#This Row],[NB NOTA_C]]="","",COUNTIF([2]!B_MSK[concat],db[[#This Row],[NB NOTA_C]]))</f>
        <v>#REF!</v>
      </c>
      <c r="I421" s="7" t="s">
        <v>1692</v>
      </c>
      <c r="J421" s="3" t="s">
        <v>1771</v>
      </c>
      <c r="K421" s="1" t="s">
        <v>2959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5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10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10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60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361</v>
      </c>
      <c r="E422" s="4" t="s">
        <v>363</v>
      </c>
      <c r="F422" s="56" t="s">
        <v>363</v>
      </c>
      <c r="G422" s="1" t="s">
        <v>1681</v>
      </c>
      <c r="H422" s="32" t="e">
        <f>IF(db[[#This Row],[NB NOTA_C]]="","",COUNTIF([2]!B_MSK[concat],db[[#This Row],[NB NOTA_C]]))</f>
        <v>#REF!</v>
      </c>
      <c r="I422" s="7" t="s">
        <v>1706</v>
      </c>
      <c r="J422" s="3" t="s">
        <v>1771</v>
      </c>
      <c r="K422" s="1" t="s">
        <v>2959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4808</v>
      </c>
      <c r="E423" s="40" t="s">
        <v>4644</v>
      </c>
      <c r="F423" s="62" t="s">
        <v>363</v>
      </c>
      <c r="G423" s="1" t="s">
        <v>1681</v>
      </c>
      <c r="H423" s="41" t="e">
        <f>IF(db[[#This Row],[NB NOTA_C]]="","",COUNTIF([2]!B_MSK[concat],db[[#This Row],[NB NOTA_C]]))</f>
        <v>#REF!</v>
      </c>
      <c r="I423" s="42" t="s">
        <v>1706</v>
      </c>
      <c r="J423" s="38" t="s">
        <v>1771</v>
      </c>
      <c r="K423" s="39" t="s">
        <v>2959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0" t="str">
        <f>IF(db[[#This Row],[H_QTY/ CTN]]="","",LEFT(db[[#This Row],[H_QTY/ CTN]],db[[#This Row],[H_1]]-1))</f>
        <v>6 BOX</v>
      </c>
      <c r="Q423" s="100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170</v>
      </c>
      <c r="E424" s="4" t="s">
        <v>171</v>
      </c>
      <c r="F424" s="56" t="s">
        <v>171</v>
      </c>
      <c r="G424" s="1" t="s">
        <v>1681</v>
      </c>
      <c r="H424" s="32" t="e">
        <f>IF(db[[#This Row],[NB NOTA_C]]="","",COUNTIF([2]!B_MSK[concat],db[[#This Row],[NB NOTA_C]]))</f>
        <v>#REF!</v>
      </c>
      <c r="I424" s="6" t="s">
        <v>1706</v>
      </c>
      <c r="J424" s="1" t="s">
        <v>1768</v>
      </c>
      <c r="K424" s="1" t="s">
        <v>2959</v>
      </c>
      <c r="L424" s="1" t="s">
        <v>5320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20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20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120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172</v>
      </c>
      <c r="E425" s="20" t="s">
        <v>173</v>
      </c>
      <c r="F425" s="56" t="s">
        <v>174</v>
      </c>
      <c r="G425" s="1" t="s">
        <v>1681</v>
      </c>
      <c r="H425" s="32" t="e">
        <f>IF(db[[#This Row],[NB NOTA_C]]="","",COUNTIF([2]!B_MSK[concat],db[[#This Row],[NB NOTA_C]]))</f>
        <v>#REF!</v>
      </c>
      <c r="I425" s="6" t="s">
        <v>1706</v>
      </c>
      <c r="J425" s="1" t="s">
        <v>1768</v>
      </c>
      <c r="K425" s="1" t="s">
        <v>2959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175</v>
      </c>
      <c r="E426" s="4" t="s">
        <v>176</v>
      </c>
      <c r="F426" s="56" t="s">
        <v>176</v>
      </c>
      <c r="G426" s="1" t="s">
        <v>1681</v>
      </c>
      <c r="H426" s="32" t="e">
        <f>IF(db[[#This Row],[NB NOTA_C]]="","",COUNTIF([2]!B_MSK[concat],db[[#This Row],[NB NOTA_C]]))</f>
        <v>#REF!</v>
      </c>
      <c r="I426" s="6" t="s">
        <v>1706</v>
      </c>
      <c r="J426" s="1" t="s">
        <v>1768</v>
      </c>
      <c r="K426" s="1" t="s">
        <v>2959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20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120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177</v>
      </c>
      <c r="E427" s="4" t="s">
        <v>178</v>
      </c>
      <c r="F427" s="56" t="s">
        <v>178</v>
      </c>
      <c r="G427" s="1" t="s">
        <v>1681</v>
      </c>
      <c r="H427" s="32" t="e">
        <f>IF(db[[#This Row],[NB NOTA_C]]="","",COUNTIF([2]!B_MSK[concat],db[[#This Row],[NB NOTA_C]]))</f>
        <v>#REF!</v>
      </c>
      <c r="I427" s="6" t="s">
        <v>1706</v>
      </c>
      <c r="J427" s="1" t="s">
        <v>1768</v>
      </c>
      <c r="K427" s="1" t="s">
        <v>2959</v>
      </c>
      <c r="L427" s="1" t="s">
        <v>5224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3522</v>
      </c>
      <c r="E428" s="4" t="s">
        <v>3521</v>
      </c>
      <c r="F428" s="2" t="s">
        <v>3521</v>
      </c>
      <c r="G428" s="1" t="s">
        <v>1681</v>
      </c>
      <c r="H428" s="34" t="e">
        <f>IF(db[[#This Row],[NB NOTA_C]]="","",COUNTIF([2]!B_MSK[concat],db[[#This Row],[NB NOTA_C]]))</f>
        <v>#REF!</v>
      </c>
      <c r="I428" s="7" t="s">
        <v>1692</v>
      </c>
      <c r="J428" s="3" t="s">
        <v>1726</v>
      </c>
      <c r="K428" s="1" t="s">
        <v>2959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5" t="str">
        <f>IF(db[[#This Row],[H_QTY/ CTN]]="","",LEFT(db[[#This Row],[H_QTY/ CTN]],db[[#This Row],[H_1]]-1))</f>
        <v>60 PCS</v>
      </c>
      <c r="Q428" s="95" t="str">
        <f>IF(NOT(db[[#This Row],[H_1]]=db[[#This Row],[H_2]]),MID(db[[#This Row],[H_QTY/ CTN]],db[[#This Row],[H_1]]+1,db[[#This Row],[H_2]]-db[[#This Row],[H_1]]-1),"")</f>
        <v/>
      </c>
      <c r="R428" s="95" t="str">
        <f>IF(db[[#This Row],[QTY/ CTN B]]="","",LEFT(db[[#This Row],[QTY/ CTN B]],SEARCH(" ",db[[#This Row],[QTY/ CTN B]],1)-1))</f>
        <v>60</v>
      </c>
      <c r="S428" s="95" t="str">
        <f>IF(db[[#This Row],[QTY/ CTN B]]="","",RIGHT(db[[#This Row],[QTY/ CTN B]],LEN(db[[#This Row],[QTY/ CTN B]])-SEARCH(" ",db[[#This Row],[QTY/ CTN B]],1)))</f>
        <v>PCS</v>
      </c>
      <c r="T428" s="95" t="str">
        <f>IF(db[[#This Row],[QTY/ CTN TG]]="",IF(db[[#This Row],[STN TG]]="","",12),LEFT(db[[#This Row],[QTY/ CTN TG]],SEARCH(" ",db[[#This Row],[QTY/ CTN TG]],1)-1))</f>
        <v/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179</v>
      </c>
      <c r="E429" s="20" t="s">
        <v>180</v>
      </c>
      <c r="F429" s="56" t="s">
        <v>181</v>
      </c>
      <c r="G429" s="1" t="s">
        <v>1681</v>
      </c>
      <c r="H429" s="32" t="e">
        <f>IF(db[[#This Row],[NB NOTA_C]]="","",COUNTIF([2]!B_MSK[concat],db[[#This Row],[NB NOTA_C]]))</f>
        <v>#REF!</v>
      </c>
      <c r="I429" s="6" t="s">
        <v>1706</v>
      </c>
      <c r="J429" s="1" t="s">
        <v>1769</v>
      </c>
      <c r="K429" s="1" t="s">
        <v>2959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40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40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160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1918</v>
      </c>
      <c r="E430" s="4" t="s">
        <v>3017</v>
      </c>
      <c r="F430" s="56"/>
      <c r="H430" s="32" t="e">
        <f>IF(db[[#This Row],[NB NOTA_C]]="","",COUNTIF([2]!B_MSK[concat],db[[#This Row],[NB NOTA_C]]))</f>
        <v>#REF!</v>
      </c>
      <c r="I430" s="7" t="s">
        <v>1703</v>
      </c>
      <c r="J430" s="3" t="s">
        <v>1757</v>
      </c>
      <c r="K430" s="1" t="s">
        <v>2968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8" t="str">
        <f>IF(db[[#This Row],[H_QTY/ CTN]]="","",LEFT(db[[#This Row],[H_QTY/ CTN]],db[[#This Row],[H_1]]-1))</f>
        <v>40 PCS</v>
      </c>
      <c r="Q430" s="95" t="str">
        <f>IF(NOT(db[[#This Row],[H_1]]=db[[#This Row],[H_2]]),MID(db[[#This Row],[H_QTY/ CTN]],db[[#This Row],[H_1]]+1,db[[#This Row],[H_2]]-db[[#This Row],[H_1]]-1),"")</f>
        <v/>
      </c>
      <c r="R430" s="95" t="str">
        <f>IF(db[[#This Row],[QTY/ CTN B]]="","",LEFT(db[[#This Row],[QTY/ CTN B]],SEARCH(" ",db[[#This Row],[QTY/ CTN B]],1)-1))</f>
        <v>40</v>
      </c>
      <c r="S430" s="95" t="str">
        <f>IF(db[[#This Row],[QTY/ CTN B]]="","",RIGHT(db[[#This Row],[QTY/ CTN B]],LEN(db[[#This Row],[QTY/ CTN B]])-SEARCH(" ",db[[#This Row],[QTY/ CTN B]],1)))</f>
        <v>PCS</v>
      </c>
      <c r="T430" s="95" t="str">
        <f>IF(db[[#This Row],[QTY/ CTN TG]]="",IF(db[[#This Row],[STN TG]]="","",12),LEFT(db[[#This Row],[QTY/ CTN TG]],SEARCH(" ",db[[#This Row],[QTY/ CTN TG]],1)-1))</f>
        <v/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40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1919</v>
      </c>
      <c r="E431" s="4" t="s">
        <v>3018</v>
      </c>
      <c r="F431" s="2"/>
      <c r="H431" s="32" t="e">
        <f>IF(db[[#This Row],[NB NOTA_C]]="","",COUNTIF([2]!B_MSK[concat],db[[#This Row],[NB NOTA_C]]))</f>
        <v>#REF!</v>
      </c>
      <c r="I431" s="7" t="s">
        <v>1703</v>
      </c>
      <c r="J431" s="3" t="s">
        <v>1757</v>
      </c>
      <c r="K431" s="1" t="s">
        <v>2968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8" t="str">
        <f>IF(db[[#This Row],[H_QTY/ CTN]]="","",LEFT(db[[#This Row],[H_QTY/ CTN]],db[[#This Row],[H_1]]-1))</f>
        <v>40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40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40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1921</v>
      </c>
      <c r="E432" s="4" t="s">
        <v>3020</v>
      </c>
      <c r="F432" s="56"/>
      <c r="H432" s="32" t="e">
        <f>IF(db[[#This Row],[NB NOTA_C]]="","",COUNTIF([2]!B_MSK[concat],db[[#This Row],[NB NOTA_C]]))</f>
        <v>#REF!</v>
      </c>
      <c r="I432" s="7" t="s">
        <v>1703</v>
      </c>
      <c r="J432" s="3" t="s">
        <v>1757</v>
      </c>
      <c r="K432" s="1" t="s">
        <v>2968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8" t="str">
        <f>IF(db[[#This Row],[H_QTY/ CTN]]="","",LEFT(db[[#This Row],[H_QTY/ CTN]],db[[#This Row],[H_1]]-1))</f>
        <v>40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40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40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1922</v>
      </c>
      <c r="E433" s="4" t="s">
        <v>3021</v>
      </c>
      <c r="F433" s="56"/>
      <c r="H433" s="32" t="e">
        <f>IF(db[[#This Row],[NB NOTA_C]]="","",COUNTIF([2]!B_MSK[concat],db[[#This Row],[NB NOTA_C]]))</f>
        <v>#REF!</v>
      </c>
      <c r="I433" s="7" t="s">
        <v>1703</v>
      </c>
      <c r="J433" s="3" t="s">
        <v>1757</v>
      </c>
      <c r="K433" s="1" t="s">
        <v>2968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1920</v>
      </c>
      <c r="E434" s="4" t="s">
        <v>3019</v>
      </c>
      <c r="F434" s="56"/>
      <c r="H434" s="32" t="e">
        <f>IF(db[[#This Row],[NB NOTA_C]]="","",COUNTIF([2]!B_MSK[concat],db[[#This Row],[NB NOTA_C]]))</f>
        <v>#REF!</v>
      </c>
      <c r="I434" s="7" t="s">
        <v>1703</v>
      </c>
      <c r="J434" s="3" t="s">
        <v>1757</v>
      </c>
      <c r="K434" s="1" t="s">
        <v>2968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4833</v>
      </c>
      <c r="E435" s="4" t="s">
        <v>4829</v>
      </c>
      <c r="F435" s="2"/>
      <c r="H435" s="34" t="e">
        <f>IF(db[[#This Row],[NB NOTA_C]]="","",COUNTIF([2]!B_MSK[concat],db[[#This Row],[NB NOTA_C]]))</f>
        <v>#REF!</v>
      </c>
      <c r="I435" s="7" t="s">
        <v>1703</v>
      </c>
      <c r="J435" s="3" t="s">
        <v>4834</v>
      </c>
      <c r="K435" s="1" t="s">
        <v>2968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5" t="str">
        <f>IF(db[[#This Row],[H_QTY/ CTN]]="","",LEFT(db[[#This Row],[H_QTY/ CTN]],db[[#This Row],[H_1]]-1))</f>
        <v>30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30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30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4830</v>
      </c>
      <c r="E436" s="4" t="s">
        <v>4826</v>
      </c>
      <c r="F436" s="63"/>
      <c r="H436" s="34" t="e">
        <f>IF(db[[#This Row],[NB NOTA_C]]="","",COUNTIF([2]!B_MSK[concat],db[[#This Row],[NB NOTA_C]]))</f>
        <v>#REF!</v>
      </c>
      <c r="I436" s="7" t="s">
        <v>1703</v>
      </c>
      <c r="J436" s="3" t="s">
        <v>4834</v>
      </c>
      <c r="K436" s="1" t="s">
        <v>2968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5" t="str">
        <f>IF(db[[#This Row],[H_QTY/ CTN]]="","",LEFT(db[[#This Row],[H_QTY/ CTN]],db[[#This Row],[H_1]]-1))</f>
        <v>30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30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30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4831</v>
      </c>
      <c r="E437" s="4" t="s">
        <v>4827</v>
      </c>
      <c r="F437" s="56"/>
      <c r="H437" s="34" t="e">
        <f>IF(db[[#This Row],[NB NOTA_C]]="","",COUNTIF([2]!B_MSK[concat],db[[#This Row],[NB NOTA_C]]))</f>
        <v>#REF!</v>
      </c>
      <c r="I437" s="7" t="s">
        <v>1703</v>
      </c>
      <c r="J437" s="3" t="s">
        <v>4834</v>
      </c>
      <c r="K437" s="1" t="s">
        <v>2968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5" t="str">
        <f>IF(db[[#This Row],[H_QTY/ CTN]]="","",LEFT(db[[#This Row],[H_QTY/ CTN]],db[[#This Row],[H_1]]-1))</f>
        <v>30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30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30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1923</v>
      </c>
      <c r="E438" s="4" t="s">
        <v>3113</v>
      </c>
      <c r="F438" s="2"/>
      <c r="H438" s="32" t="e">
        <f>IF(db[[#This Row],[NB NOTA_C]]="","",COUNTIF([2]!B_MSK[concat],db[[#This Row],[NB NOTA_C]]))</f>
        <v>#REF!</v>
      </c>
      <c r="I438" s="7" t="s">
        <v>1703</v>
      </c>
      <c r="J438" s="3" t="s">
        <v>1850</v>
      </c>
      <c r="K438" s="1" t="s">
        <v>2968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20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20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4832</v>
      </c>
      <c r="E439" s="4" t="s">
        <v>4828</v>
      </c>
      <c r="F439" s="56"/>
      <c r="H439" s="34" t="e">
        <f>IF(db[[#This Row],[NB NOTA_C]]="","",COUNTIF([2]!B_MSK[concat],db[[#This Row],[NB NOTA_C]]))</f>
        <v>#REF!</v>
      </c>
      <c r="I439" s="7" t="s">
        <v>1703</v>
      </c>
      <c r="J439" s="3" t="s">
        <v>4834</v>
      </c>
      <c r="K439" s="1" t="s">
        <v>2968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2708</v>
      </c>
      <c r="E440" s="4" t="s">
        <v>2707</v>
      </c>
      <c r="F440" s="2"/>
      <c r="H440" s="32" t="e">
        <f>IF(db[[#This Row],[NB NOTA_C]]="","",COUNTIF([2]!B_MSK[concat],db[[#This Row],[NB NOTA_C]]))</f>
        <v>#REF!</v>
      </c>
      <c r="I440" s="7" t="s">
        <v>1700</v>
      </c>
      <c r="J440" s="3" t="s">
        <v>1893</v>
      </c>
      <c r="K440" s="1" t="s">
        <v>2956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8" t="str">
        <f>IF(db[[#This Row],[H_QTY/ CTN]]="","",LEFT(db[[#This Row],[H_QTY/ CTN]],db[[#This Row],[H_1]]-1))</f>
        <v>200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200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200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coinbankcashboxjkcb21a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1" s="4" t="s">
        <v>5410</v>
      </c>
      <c r="E441" s="4" t="s">
        <v>5407</v>
      </c>
      <c r="F441" s="56" t="s">
        <v>5412</v>
      </c>
      <c r="G441" s="1" t="s">
        <v>1681</v>
      </c>
      <c r="H441" s="34" t="e">
        <f>IF(db[[#This Row],[NB NOTA_C]]="","",COUNTIF([2]!B_MSK[concat],db[[#This Row],[NB NOTA_C]]))</f>
        <v>#REF!</v>
      </c>
      <c r="I441" s="7" t="s">
        <v>1692</v>
      </c>
      <c r="J441" s="3" t="s">
        <v>1850</v>
      </c>
      <c r="K441" s="1" t="s">
        <v>2948</v>
      </c>
      <c r="L441" s="3"/>
      <c r="M441" s="3" t="str">
        <f>IF(db[[#This Row],[QTY/ CTN]]="","",SUBSTITUTE(SUBSTITUTE(SUBSTITUTE(db[[#This Row],[QTY/ CTN]]," ","_",2),"(",""),")","")&amp;"_")</f>
        <v>20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20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coinbankcashboxjkcb26a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2" s="4" t="s">
        <v>5409</v>
      </c>
      <c r="E442" s="4" t="s">
        <v>5408</v>
      </c>
      <c r="F442" s="56" t="s">
        <v>5413</v>
      </c>
      <c r="G442" s="1" t="s">
        <v>1681</v>
      </c>
      <c r="H442" s="34" t="e">
        <f>IF(db[[#This Row],[NB NOTA_C]]="","",COUNTIF([2]!B_MSK[concat],db[[#This Row],[NB NOTA_C]]))</f>
        <v>#REF!</v>
      </c>
      <c r="I442" s="7" t="s">
        <v>1692</v>
      </c>
      <c r="J442" s="3" t="s">
        <v>5411</v>
      </c>
      <c r="K442" s="1" t="s">
        <v>2948</v>
      </c>
      <c r="L442" s="3"/>
      <c r="M442" s="3" t="str">
        <f>IF(db[[#This Row],[QTY/ CTN]]="","",SUBSTITUTE(SUBSTITUTE(SUBSTITUTE(db[[#This Row],[QTY/ CTN]]," ","_",2),"(",""),")","")&amp;"_")</f>
        <v>16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16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16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16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73" t="str">
        <f>LOWER(SUBSTITUTE(SUBSTITUTE(SUBSTITUTE(SUBSTITUTE(SUBSTITUTE(SUBSTITUTE(db[[#This Row],[NB BM]]," ",),".",""),"-",""),"(",""),")",""),"/",""))</f>
        <v>coinbankcashboxjkcb32a</v>
      </c>
      <c r="B443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3" s="73" t="str">
        <f>LOWER(SUBSTITUTE(SUBSTITUTE(SUBSTITUTE(SUBSTITUTE(SUBSTITUTE(SUBSTITUTE(SUBSTITUTE(SUBSTITUTE(SUBSTITUTE(db[[#This Row],[NB PAJAK]]," ",""),"-",""),"(",""),")",""),".",""),",",""),"/",""),"""",""),"+",""))</f>
        <v/>
      </c>
      <c r="D443" s="74" t="s">
        <v>5054</v>
      </c>
      <c r="E443" s="74" t="s">
        <v>5053</v>
      </c>
      <c r="F443" s="75"/>
      <c r="G443" s="76"/>
      <c r="H443" s="77" t="e">
        <f>IF(db[[#This Row],[NB NOTA_C]]="","",COUNTIF([2]!B_MSK[concat],db[[#This Row],[NB NOTA_C]]))</f>
        <v>#REF!</v>
      </c>
      <c r="I443" s="78" t="s">
        <v>1692</v>
      </c>
      <c r="J443" s="73" t="s">
        <v>1886</v>
      </c>
      <c r="K443" s="76" t="s">
        <v>2948</v>
      </c>
      <c r="L443" s="73"/>
      <c r="M443" s="73" t="str">
        <f>IF(db[[#This Row],[QTY/ CTN]]="","",SUBSTITUTE(SUBSTITUTE(SUBSTITUTE(db[[#This Row],[QTY/ CTN]]," ","_",2),"(",""),")","")&amp;"_")</f>
        <v>6 PCS_</v>
      </c>
      <c r="N443" s="73">
        <f>IF(db[[#This Row],[H_QTY/ CTN]]="","",SEARCH("_",db[[#This Row],[H_QTY/ CTN]]))</f>
        <v>6</v>
      </c>
      <c r="O443" s="73">
        <f>IF(db[[#This Row],[H_QTY/ CTN]]="","",LEN(db[[#This Row],[H_QTY/ CTN]]))</f>
        <v>6</v>
      </c>
      <c r="P443" s="105" t="str">
        <f>IF(db[[#This Row],[H_QTY/ CTN]]="","",LEFT(db[[#This Row],[H_QTY/ CTN]],db[[#This Row],[H_1]]-1))</f>
        <v>6 PCS</v>
      </c>
      <c r="Q443" s="10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6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6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52" t="str">
        <f>LOWER(SUBSTITUTE(SUBSTITUTE(SUBSTITUTE(SUBSTITUTE(SUBSTITUTE(SUBSTITUTE(db[[#This Row],[NB BM]]," ",),".",""),"-",""),"(",""),")",""),"/",""))</f>
        <v>cataira129</v>
      </c>
      <c r="B444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4" s="52" t="str">
        <f>LOWER(SUBSTITUTE(SUBSTITUTE(SUBSTITUTE(SUBSTITUTE(SUBSTITUTE(SUBSTITUTE(SUBSTITUTE(SUBSTITUTE(SUBSTITUTE(db[[#This Row],[NB PAJAK]]," ",""),"-",""),"(",""),")",""),".",""),",",""),"/",""),"""",""),"+",""))</f>
        <v/>
      </c>
      <c r="D444" s="72" t="s">
        <v>4988</v>
      </c>
      <c r="E444" s="72" t="s">
        <v>4955</v>
      </c>
      <c r="F444" s="65"/>
      <c r="G444" s="53"/>
      <c r="H444" s="54" t="e">
        <f>IF(db[[#This Row],[NB NOTA_C]]="","",COUNTIF([2]!B_MSK[concat],db[[#This Row],[NB NOTA_C]]))</f>
        <v>#REF!</v>
      </c>
      <c r="I444" s="55" t="s">
        <v>2276</v>
      </c>
      <c r="J444" s="52" t="s">
        <v>1728</v>
      </c>
      <c r="K444" s="53" t="s">
        <v>2946</v>
      </c>
      <c r="L444" s="52"/>
      <c r="M444" s="52" t="str">
        <f>IF(db[[#This Row],[QTY/ CTN]]="","",SUBSTITUTE(SUBSTITUTE(SUBSTITUTE(db[[#This Row],[QTY/ CTN]]," ","_",2),"(",""),")","")&amp;"_")</f>
        <v>120 PCS_</v>
      </c>
      <c r="N444" s="52">
        <f>IF(db[[#This Row],[H_QTY/ CTN]]="","",SEARCH("_",db[[#This Row],[H_QTY/ CTN]]))</f>
        <v>8</v>
      </c>
      <c r="O444" s="52">
        <f>IF(db[[#This Row],[H_QTY/ CTN]]="","",LEN(db[[#This Row],[H_QTY/ CTN]]))</f>
        <v>8</v>
      </c>
      <c r="P444" s="103" t="str">
        <f>IF(db[[#This Row],[H_QTY/ CTN]]="","",LEFT(db[[#This Row],[H_QTY/ CTN]],db[[#This Row],[H_1]]-1))</f>
        <v>120 PCS</v>
      </c>
      <c r="Q444" s="103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120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120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catairopini110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1924</v>
      </c>
      <c r="E445" s="4" t="s">
        <v>3139</v>
      </c>
      <c r="F445" s="2"/>
      <c r="H445" s="32" t="e">
        <f>IF(db[[#This Row],[NB NOTA_C]]="","",COUNTIF([2]!B_MSK[concat],db[[#This Row],[NB NOTA_C]]))</f>
        <v>#REF!</v>
      </c>
      <c r="I445" s="7" t="s">
        <v>1715</v>
      </c>
      <c r="J445" s="3" t="s">
        <v>2306</v>
      </c>
      <c r="K445" s="1" t="s">
        <v>2946</v>
      </c>
      <c r="M445" s="1" t="str">
        <f>IF(db[[#This Row],[QTY/ CTN]]="","",SUBSTITUTE(SUBSTITUTE(SUBSTITUTE(db[[#This Row],[QTY/ CTN]]," ","_",2),"(",""),")","")&amp;"_")</f>
        <v>216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8" t="str">
        <f>IF(db[[#This Row],[H_QTY/ CTN]]="","",LEFT(db[[#This Row],[H_QTY/ CTN]],db[[#This Row],[H_1]]-1))</f>
        <v>216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216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216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catairopini120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1925</v>
      </c>
      <c r="E446" s="4" t="s">
        <v>3140</v>
      </c>
      <c r="F446" s="56"/>
      <c r="H446" s="32" t="e">
        <f>IF(db[[#This Row],[NB NOTA_C]]="","",COUNTIF([2]!B_MSK[concat],db[[#This Row],[NB NOTA_C]]))</f>
        <v>#REF!</v>
      </c>
      <c r="I446" s="7" t="s">
        <v>1715</v>
      </c>
      <c r="J446" s="3" t="s">
        <v>1725</v>
      </c>
      <c r="K446" s="1" t="s">
        <v>2946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8" t="str">
        <f>IF(db[[#This Row],[H_QTY/ CTN]]="","",LEFT(db[[#This Row],[H_QTY/ CTN]],db[[#This Row],[H_1]]-1))</f>
        <v>144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144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144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1275</v>
      </c>
      <c r="E447" s="4" t="s">
        <v>2705</v>
      </c>
      <c r="F447" s="56"/>
      <c r="G447" s="1" t="s">
        <v>1682</v>
      </c>
      <c r="H447" s="32" t="e">
        <f>IF(db[[#This Row],[NB NOTA_C]]="","",COUNTIF([2]!B_MSK[concat],db[[#This Row],[NB NOTA_C]]))</f>
        <v>#REF!</v>
      </c>
      <c r="I447" s="6" t="s">
        <v>1700</v>
      </c>
      <c r="J447" s="1" t="s">
        <v>1725</v>
      </c>
      <c r="K447" s="1" t="s">
        <v>2971</v>
      </c>
      <c r="M447" s="1" t="str">
        <f>IF(db[[#This Row],[QTY/ CTN]]="","",SUBSTITUTE(SUBSTITUTE(SUBSTITUTE(db[[#This Row],[QTY/ CTN]]," ","_",2),"(",""),")","")&amp;"_")</f>
        <v>144 PCS_</v>
      </c>
      <c r="N447" s="1">
        <f>IF(db[[#This Row],[H_QTY/ CTN]]="","",SEARCH("_",db[[#This Row],[H_QTY/ CTN]]))</f>
        <v>8</v>
      </c>
      <c r="O447" s="1">
        <f>IF(db[[#This Row],[H_QTY/ CTN]]="","",LEN(db[[#This Row],[H_QTY/ CTN]]))</f>
        <v>8</v>
      </c>
      <c r="P447" s="98" t="str">
        <f>IF(db[[#This Row],[H_QTY/ CTN]]="","",LEFT(db[[#This Row],[H_QTY/ CTN]],db[[#This Row],[H_1]]-1))</f>
        <v>144 PCS</v>
      </c>
      <c r="Q447" s="9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144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144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pcasemagnit+callcc7806</v>
      </c>
      <c r="B44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1275</v>
      </c>
      <c r="E448" s="4" t="s">
        <v>3441</v>
      </c>
      <c r="F448" s="56"/>
      <c r="G448" s="1" t="s">
        <v>1682</v>
      </c>
      <c r="H448" s="32" t="e">
        <f>IF(db[[#This Row],[NB NOTA_C]]="","",COUNTIF([2]!B_MSK[concat],db[[#This Row],[NB NOTA_C]]))</f>
        <v>#REF!</v>
      </c>
      <c r="I448" s="7" t="s">
        <v>1700</v>
      </c>
      <c r="J448" s="3" t="s">
        <v>1725</v>
      </c>
      <c r="K448" s="1" t="s">
        <v>2971</v>
      </c>
      <c r="L448" s="3"/>
      <c r="M448" s="3" t="str">
        <f>IF(db[[#This Row],[QTY/ CTN]]="","",SUBSTITUTE(SUBSTITUTE(SUBSTITUTE(db[[#This Row],[QTY/ CTN]]," ","_",2),"(",""),")","")&amp;"_")</f>
        <v>144 PCS_</v>
      </c>
      <c r="N448" s="3">
        <f>IF(db[[#This Row],[H_QTY/ CTN]]="","",SEARCH("_",db[[#This Row],[H_QTY/ CTN]]))</f>
        <v>8</v>
      </c>
      <c r="O448" s="3">
        <f>IF(db[[#This Row],[H_QTY/ CTN]]="","",LEN(db[[#This Row],[H_QTY/ CTN]]))</f>
        <v>8</v>
      </c>
      <c r="P448" s="95" t="str">
        <f>IF(db[[#This Row],[H_QTY/ CTN]]="","",LEFT(db[[#This Row],[H_QTY/ CTN]],db[[#This Row],[H_1]]-1))</f>
        <v>144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144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144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9" t="str">
        <f>LOWER(SUBSTITUTE(SUBSTITUTE(SUBSTITUTE(SUBSTITUTE(SUBSTITUTE(SUBSTITUTE(db[[#This Row],[NB BM]]," ",),".",""),"-",""),"(",""),")",""),"/",""))</f>
        <v>celenganl</v>
      </c>
      <c r="B44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9" s="9" t="str">
        <f>LOWER(SUBSTITUTE(SUBSTITUTE(SUBSTITUTE(SUBSTITUTE(SUBSTITUTE(SUBSTITUTE(SUBSTITUTE(SUBSTITUTE(SUBSTITUTE(db[[#This Row],[NB PAJAK]]," ",""),"-",""),"(",""),")",""),".",""),",",""),"/",""),"""",""),"+",""))</f>
        <v/>
      </c>
      <c r="D449" s="8" t="s">
        <v>1926</v>
      </c>
      <c r="E449" s="20" t="s">
        <v>2499</v>
      </c>
      <c r="F449" s="56"/>
      <c r="H449" s="32" t="e">
        <f>IF(db[[#This Row],[NB NOTA_C]]="","",COUNTIF([2]!B_MSK[concat],db[[#This Row],[NB NOTA_C]]))</f>
        <v>#REF!</v>
      </c>
      <c r="I449" s="7" t="s">
        <v>2276</v>
      </c>
      <c r="J449" s="3" t="s">
        <v>1789</v>
      </c>
      <c r="K449" s="1" t="s">
        <v>2948</v>
      </c>
      <c r="M449" s="1" t="str">
        <f>IF(db[[#This Row],[QTY/ CTN]]="","",SUBSTITUTE(SUBSTITUTE(SUBSTITUTE(db[[#This Row],[QTY/ CTN]]," ","_",2),"(",""),")","")&amp;"_")</f>
        <v>10 LSN_</v>
      </c>
      <c r="N449" s="1">
        <f>IF(db[[#This Row],[H_QTY/ CTN]]="","",SEARCH("_",db[[#This Row],[H_QTY/ CTN]]))</f>
        <v>7</v>
      </c>
      <c r="O449" s="1">
        <f>IF(db[[#This Row],[H_QTY/ CTN]]="","",LEN(db[[#This Row],[H_QTY/ CTN]]))</f>
        <v>7</v>
      </c>
      <c r="P449" s="98" t="str">
        <f>IF(db[[#This Row],[H_QTY/ CTN]]="","",LEFT(db[[#This Row],[H_QTY/ CTN]],db[[#This Row],[H_1]]-1))</f>
        <v>10 LSN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10</v>
      </c>
      <c r="S449" s="95" t="str">
        <f>IF(db[[#This Row],[QTY/ CTN B]]="","",RIGHT(db[[#This Row],[QTY/ CTN B]],LEN(db[[#This Row],[QTY/ CTN B]])-SEARCH(" ",db[[#This Row],[QTY/ CTN B]],1)))</f>
        <v>LSN</v>
      </c>
      <c r="T449" s="95">
        <f>IF(db[[#This Row],[QTY/ CTN TG]]="",IF(db[[#This Row],[STN TG]]="","",12),LEFT(db[[#This Row],[QTY/ CTN TG]],SEARCH(" ",db[[#This Row],[QTY/ CTN TG]],1)-1))</f>
        <v>12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120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celenganm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3795</v>
      </c>
      <c r="E450" s="21" t="s">
        <v>3794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2276</v>
      </c>
      <c r="J450" s="16" t="s">
        <v>1789</v>
      </c>
      <c r="K450" s="17" t="s">
        <v>2948</v>
      </c>
      <c r="L450" s="16"/>
      <c r="M450" s="16" t="str">
        <f>IF(db[[#This Row],[QTY/ CTN]]="","",SUBSTITUTE(SUBSTITUTE(SUBSTITUTE(db[[#This Row],[QTY/ CTN]]," ","_",2),"(",""),")","")&amp;"_")</f>
        <v>10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99" t="str">
        <f>IF(db[[#This Row],[H_QTY/ CTN]]="","",LEFT(db[[#This Row],[H_QTY/ CTN]],db[[#This Row],[H_1]]-1))</f>
        <v>10 LSN</v>
      </c>
      <c r="Q450" s="99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10</v>
      </c>
      <c r="S450" s="95" t="str">
        <f>IF(db[[#This Row],[QTY/ CTN B]]="","",RIGHT(db[[#This Row],[QTY/ CTN B]],LEN(db[[#This Row],[QTY/ CTN B]])-SEARCH(" ",db[[#This Row],[QTY/ CTN B]],1)))</f>
        <v>LSN</v>
      </c>
      <c r="T450" s="95">
        <f>IF(db[[#This Row],[QTY/ CTN TG]]="",IF(db[[#This Row],[STN TG]]="","",12),LEFT(db[[#This Row],[QTY/ CTN TG]],SEARCH(" ",db[[#This Row],[QTY/ CTN TG]],1)-1))</f>
        <v>12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celengans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4007</v>
      </c>
      <c r="E451" s="21" t="s">
        <v>4006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2276</v>
      </c>
      <c r="J451" s="16" t="s">
        <v>1798</v>
      </c>
      <c r="K451" s="17" t="s">
        <v>2948</v>
      </c>
      <c r="L451" s="16"/>
      <c r="M451" s="16" t="str">
        <f>IF(db[[#This Row],[QTY/ CTN]]="","",SUBSTITUTE(SUBSTITUTE(SUBSTITUTE(db[[#This Row],[QTY/ CTN]]," ","_",2),"(",""),")","")&amp;"_")</f>
        <v>16 LSN_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99" t="str">
        <f>IF(db[[#This Row],[H_QTY/ CTN]]="","",LEFT(db[[#This Row],[H_QTY/ CTN]],db[[#This Row],[H_1]]-1))</f>
        <v>16 LSN</v>
      </c>
      <c r="Q451" s="99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16</v>
      </c>
      <c r="S451" s="95" t="str">
        <f>IF(db[[#This Row],[QTY/ CTN B]]="","",RIGHT(db[[#This Row],[QTY/ CTN B]],LEN(db[[#This Row],[QTY/ CTN B]])-SEARCH(" ",db[[#This Row],[QTY/ CTN B]],1)))</f>
        <v>LSN</v>
      </c>
      <c r="T451" s="95">
        <f>IF(db[[#This Row],[QTY/ CTN TG]]="",IF(db[[#This Row],[STN TG]]="","",12),LEFT(db[[#This Row],[QTY/ CTN TG]],SEARCH(" ",db[[#This Row],[QTY/ CTN TG]],1)-1))</f>
        <v>12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192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celenganxl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2501</v>
      </c>
      <c r="E452" s="4" t="s">
        <v>2500</v>
      </c>
      <c r="F452" s="56"/>
      <c r="H452" s="32" t="e">
        <f>IF(db[[#This Row],[NB NOTA_C]]="","",COUNTIF([2]!B_MSK[concat],db[[#This Row],[NB NOTA_C]]))</f>
        <v>#REF!</v>
      </c>
      <c r="I452" s="7" t="s">
        <v>2276</v>
      </c>
      <c r="J452" s="3" t="s">
        <v>1761</v>
      </c>
      <c r="K452" s="1" t="s">
        <v>2948</v>
      </c>
      <c r="M452" s="1" t="str">
        <f>IF(db[[#This Row],[QTY/ CTN]]="","",SUBSTITUTE(SUBSTITUTE(SUBSTITUTE(db[[#This Row],[QTY/ CTN]]," ","_",2),"(",""),")","")&amp;"_")</f>
        <v>6 LSN_</v>
      </c>
      <c r="N452" s="1">
        <f>IF(db[[#This Row],[H_QTY/ CTN]]="","",SEARCH("_",db[[#This Row],[H_QTY/ CTN]]))</f>
        <v>6</v>
      </c>
      <c r="O452" s="1">
        <f>IF(db[[#This Row],[H_QTY/ CTN]]="","",LEN(db[[#This Row],[H_QTY/ CTN]]))</f>
        <v>6</v>
      </c>
      <c r="P452" s="98" t="str">
        <f>IF(db[[#This Row],[H_QTY/ CTN]]="","",LEFT(db[[#This Row],[H_QTY/ CTN]],db[[#This Row],[H_1]]-1))</f>
        <v>6 LSN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72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celenganjumboplastikbts3101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/>
      </c>
      <c r="D453" s="17" t="s">
        <v>4145</v>
      </c>
      <c r="E453" s="21" t="s">
        <v>4144</v>
      </c>
      <c r="F453" s="57"/>
      <c r="G453" s="17"/>
      <c r="H453" s="33" t="e">
        <f>IF(db[[#This Row],[NB NOTA_C]]="","",COUNTIF([2]!B_MSK[concat],db[[#This Row],[NB NOTA_C]]))</f>
        <v>#REF!</v>
      </c>
      <c r="I453" s="18" t="s">
        <v>4146</v>
      </c>
      <c r="J453" s="16" t="s">
        <v>1736</v>
      </c>
      <c r="K453" s="17" t="s">
        <v>2948</v>
      </c>
      <c r="L453" s="16"/>
      <c r="M453" s="16" t="str">
        <f>IF(db[[#This Row],[QTY/ CTN]]="","",SUBSTITUTE(SUBSTITUTE(SUBSTITUTE(db[[#This Row],[QTY/ CTN]]," ","_",2),"(",""),")","")&amp;"_")</f>
        <v>72 PCS_</v>
      </c>
      <c r="N453" s="16">
        <f>IF(db[[#This Row],[H_QTY/ CTN]]="","",SEARCH("_",db[[#This Row],[H_QTY/ CTN]]))</f>
        <v>7</v>
      </c>
      <c r="O453" s="16">
        <f>IF(db[[#This Row],[H_QTY/ CTN]]="","",LEN(db[[#This Row],[H_QTY/ CTN]]))</f>
        <v>7</v>
      </c>
      <c r="P453" s="99" t="str">
        <f>IF(db[[#This Row],[H_QTY/ CTN]]="","",LEFT(db[[#This Row],[H_QTY/ CTN]],db[[#This Row],[H_1]]-1))</f>
        <v>72 PCS</v>
      </c>
      <c r="Q453" s="99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72</v>
      </c>
      <c r="S453" s="95" t="str">
        <f>IF(db[[#This Row],[QTY/ CTN B]]="","",RIGHT(db[[#This Row],[QTY/ CTN B]],LEN(db[[#This Row],[QTY/ CTN B]])-SEARCH(" ",db[[#This Row],[QTY/ CTN B]],1)))</f>
        <v>PCS</v>
      </c>
      <c r="T453" s="95" t="str">
        <f>IF(db[[#This Row],[QTY/ CTN TG]]="",IF(db[[#This Row],[STN TG]]="","",12),LEFT(db[[#This Row],[QTY/ CTN TG]],SEARCH(" ",db[[#This Row],[QTY/ CTN TG]],1)-1))</f>
        <v/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72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celenganl8house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1080</v>
      </c>
      <c r="E454" s="4" t="s">
        <v>1411</v>
      </c>
      <c r="F454" s="56"/>
      <c r="G454" s="1" t="s">
        <v>1682</v>
      </c>
      <c r="H454" s="32" t="e">
        <f>IF(db[[#This Row],[NB NOTA_C]]="","",COUNTIF([2]!B_MSK[concat],db[[#This Row],[NB NOTA_C]]))</f>
        <v>#REF!</v>
      </c>
      <c r="I454" s="6" t="s">
        <v>1707</v>
      </c>
      <c r="J454" s="1" t="s">
        <v>1728</v>
      </c>
      <c r="K454" s="1" t="s">
        <v>2948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8" t="str">
        <f>IF(db[[#This Row],[H_QTY/ CTN]]="","",LEFT(db[[#This Row],[H_QTY/ CTN]],db[[#This Row],[H_1]]-1))</f>
        <v>120 PCS</v>
      </c>
      <c r="Q454" s="95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120</v>
      </c>
      <c r="S454" s="95" t="str">
        <f>IF(db[[#This Row],[QTY/ CTN B]]="","",RIGHT(db[[#This Row],[QTY/ CTN B]],LEN(db[[#This Row],[QTY/ CTN B]])-SEARCH(" ",db[[#This Row],[QTY/ CTN B]],1)))</f>
        <v>PCS</v>
      </c>
      <c r="T454" s="95" t="str">
        <f>IF(db[[#This Row],[QTY/ CTN TG]]="",IF(db[[#This Row],[STN TG]]="","",12),LEFT(db[[#This Row],[QTY/ CTN TG]],SEARCH(" ",db[[#This Row],[QTY/ CTN TG]],1)-1))</f>
        <v/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celenganp32house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1081</v>
      </c>
      <c r="E455" s="4" t="s">
        <v>1412</v>
      </c>
      <c r="F455" s="2"/>
      <c r="G455" s="1" t="s">
        <v>1682</v>
      </c>
      <c r="H455" s="32" t="e">
        <f>IF(db[[#This Row],[NB NOTA_C]]="","",COUNTIF([2]!B_MSK[concat],db[[#This Row],[NB NOTA_C]]))</f>
        <v>#REF!</v>
      </c>
      <c r="I455" s="6" t="s">
        <v>1707</v>
      </c>
      <c r="J455" s="1" t="s">
        <v>1728</v>
      </c>
      <c r="K455" s="1" t="s">
        <v>2948</v>
      </c>
      <c r="M455" s="1" t="str">
        <f>IF(db[[#This Row],[QTY/ CTN]]="","",SUBSTITUTE(SUBSTITUTE(SUBSTITUTE(db[[#This Row],[QTY/ CTN]]," ","_",2),"(",""),")","")&amp;"_")</f>
        <v>120 PCS_</v>
      </c>
      <c r="N455" s="1">
        <f>IF(db[[#This Row],[H_QTY/ CTN]]="","",SEARCH("_",db[[#This Row],[H_QTY/ CTN]]))</f>
        <v>8</v>
      </c>
      <c r="O455" s="1">
        <f>IF(db[[#This Row],[H_QTY/ CTN]]="","",LEN(db[[#This Row],[H_QTY/ CTN]]))</f>
        <v>8</v>
      </c>
      <c r="P455" s="98" t="str">
        <f>IF(db[[#This Row],[H_QTY/ CTN]]="","",LEFT(db[[#This Row],[H_QTY/ CTN]],db[[#This Row],[H_1]]-1))</f>
        <v>120 PCS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120</v>
      </c>
      <c r="S455" s="95" t="str">
        <f>IF(db[[#This Row],[QTY/ CTN B]]="","",RIGHT(db[[#This Row],[QTY/ CTN B]],LEN(db[[#This Row],[QTY/ CTN B]])-SEARCH(" ",db[[#This Row],[QTY/ CTN B]],1)))</f>
        <v>PCS</v>
      </c>
      <c r="T455" s="95" t="str">
        <f>IF(db[[#This Row],[QTY/ CTN TG]]="",IF(db[[#This Row],[STN TG]]="","",12),LEFT(db[[#This Row],[QTY/ CTN TG]],SEARCH(" ",db[[#This Row],[QTY/ CTN TG]],1)-1))</f>
        <v/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celenganbulatsquidgame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1079</v>
      </c>
      <c r="E456" s="4" t="s">
        <v>1410</v>
      </c>
      <c r="F456" s="2"/>
      <c r="G456" s="1" t="s">
        <v>1682</v>
      </c>
      <c r="H456" s="32" t="e">
        <f>IF(db[[#This Row],[NB NOTA_C]]="","",COUNTIF([2]!B_MSK[concat],db[[#This Row],[NB NOTA_C]]))</f>
        <v>#REF!</v>
      </c>
      <c r="I456" s="6" t="s">
        <v>1701</v>
      </c>
      <c r="J456" s="1" t="s">
        <v>1736</v>
      </c>
      <c r="K456" s="1" t="s">
        <v>2948</v>
      </c>
      <c r="M456" s="1" t="str">
        <f>IF(db[[#This Row],[QTY/ CTN]]="","",SUBSTITUTE(SUBSTITUTE(SUBSTITUTE(db[[#This Row],[QTY/ CTN]]," ","_",2),"(",""),")","")&amp;"_")</f>
        <v>72 PCS_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8" t="str">
        <f>IF(db[[#This Row],[H_QTY/ CTN]]="","",LEFT(db[[#This Row],[H_QTY/ CTN]],db[[#This Row],[H_1]]-1))</f>
        <v>72 PCS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72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kertascrepepotkreasikoalamerahputih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3538</v>
      </c>
      <c r="E457" s="4" t="s">
        <v>3539</v>
      </c>
      <c r="F457" s="56"/>
      <c r="H457" s="34" t="e">
        <f>IF(db[[#This Row],[NB NOTA_C]]="","",COUNTIF([2]!B_MSK[concat],db[[#This Row],[NB NOTA_C]]))</f>
        <v>#REF!</v>
      </c>
      <c r="I457" s="7" t="s">
        <v>1689</v>
      </c>
      <c r="J457" s="3" t="s">
        <v>3540</v>
      </c>
      <c r="K457" s="1" t="s">
        <v>2962</v>
      </c>
      <c r="L457" s="3"/>
      <c r="M457" s="3" t="str">
        <f>IF(db[[#This Row],[QTY/ CTN]]="","",SUBSTITUTE(SUBSTITUTE(SUBSTITUTE(db[[#This Row],[QTY/ CTN]]," ","_",2),"(",""),")","")&amp;"_")</f>
        <v>270 PAK_</v>
      </c>
      <c r="N457" s="3">
        <f>IF(db[[#This Row],[H_QTY/ CTN]]="","",SEARCH("_",db[[#This Row],[H_QTY/ CTN]]))</f>
        <v>8</v>
      </c>
      <c r="O457" s="3">
        <f>IF(db[[#This Row],[H_QTY/ CTN]]="","",LEN(db[[#This Row],[H_QTY/ CTN]]))</f>
        <v>8</v>
      </c>
      <c r="P457" s="95" t="str">
        <f>IF(db[[#This Row],[H_QTY/ CTN]]="","",LEFT(db[[#This Row],[H_QTY/ CTN]],db[[#This Row],[H_1]]-1))</f>
        <v>270 PAK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270</v>
      </c>
      <c r="S457" s="95" t="str">
        <f>IF(db[[#This Row],[QTY/ CTN B]]="","",RIGHT(db[[#This Row],[QTY/ CTN B]],LEN(db[[#This Row],[QTY/ CTN B]])-SEARCH(" ",db[[#This Row],[QTY/ CTN B]],1)))</f>
        <v>PAK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270</v>
      </c>
      <c r="Y457" s="95" t="str">
        <f>IF(db[[#This Row],[STN K]]="",IF(db[[#This Row],[STN TG]]="",db[[#This Row],[STN B]],db[[#This Row],[STN TG]]),db[[#This Row],[STN K]])</f>
        <v>PAK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mapclearholderac105putih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1242</v>
      </c>
      <c r="E458" s="4" t="s">
        <v>1537</v>
      </c>
      <c r="F458" s="2"/>
      <c r="G458" s="1" t="s">
        <v>1682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1731</v>
      </c>
      <c r="K458" s="1" t="s">
        <v>2968</v>
      </c>
      <c r="M458" s="1" t="str">
        <f>IF(db[[#This Row],[QTY/ CTN]]="","",SUBSTITUTE(SUBSTITUTE(SUBSTITUTE(db[[#This Row],[QTY/ CTN]]," ","_",2),"(",""),")","")&amp;"_")</f>
        <v>60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8" t="str">
        <f>IF(db[[#This Row],[H_QTY/ CTN]]="","",LEFT(db[[#This Row],[H_QTY/ CTN]],db[[#This Row],[H_1]]-1))</f>
        <v>60 LSN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60</v>
      </c>
      <c r="S458" s="95" t="str">
        <f>IF(db[[#This Row],[QTY/ CTN B]]="","",RIGHT(db[[#This Row],[QTY/ CTN B]],LEN(db[[#This Row],[QTY/ CTN B]])-SEARCH(" ",db[[#This Row],[QTY/ CTN B]],1)))</f>
        <v>LSN</v>
      </c>
      <c r="T458" s="95">
        <f>IF(db[[#This Row],[QTY/ CTN TG]]="",IF(db[[#This Row],[STN TG]]="","",12),LEFT(db[[#This Row],[QTY/ CTN TG]],SEARCH(" ",db[[#This Row],[QTY/ CTN TG]],1)-1))</f>
        <v>12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720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mapclearholderac105ffolio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5203</v>
      </c>
      <c r="E459" s="4" t="s">
        <v>5204</v>
      </c>
      <c r="F459" s="56"/>
      <c r="G459" s="1" t="s">
        <v>1682</v>
      </c>
      <c r="H459" s="34" t="e">
        <f>IF(db[[#This Row],[NB NOTA_C]]="","",COUNTIF([2]!B_MSK[concat],db[[#This Row],[NB NOTA_C]]))</f>
        <v>#REF!</v>
      </c>
      <c r="I459" s="7" t="s">
        <v>1697</v>
      </c>
      <c r="J459" s="3" t="s">
        <v>1731</v>
      </c>
      <c r="K459" s="1" t="s">
        <v>2968</v>
      </c>
      <c r="L459" s="3"/>
      <c r="M459" s="3" t="str">
        <f>IF(db[[#This Row],[QTY/ CTN]]="","",SUBSTITUTE(SUBSTITUTE(SUBSTITUTE(db[[#This Row],[QTY/ CTN]]," ","_",2),"(",""),")","")&amp;"_")</f>
        <v>60 LSN_</v>
      </c>
      <c r="N459" s="3">
        <f>IF(db[[#This Row],[H_QTY/ CTN]]="","",SEARCH("_",db[[#This Row],[H_QTY/ CTN]]))</f>
        <v>7</v>
      </c>
      <c r="O459" s="3">
        <f>IF(db[[#This Row],[H_QTY/ CTN]]="","",LEN(db[[#This Row],[H_QTY/ CTN]]))</f>
        <v>7</v>
      </c>
      <c r="P459" s="95" t="str">
        <f>IF(db[[#This Row],[H_QTY/ CTN]]="","",LEFT(db[[#This Row],[H_QTY/ CTN]],db[[#This Row],[H_1]]-1))</f>
        <v>60 LSN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LSN</v>
      </c>
      <c r="T459" s="95">
        <f>IF(db[[#This Row],[QTY/ CTN TG]]="",IF(db[[#This Row],[STN TG]]="","",12),LEFT(db[[#This Row],[QTY/ CTN TG]],SEARCH(" ",db[[#This Row],[QTY/ CTN TG]],1)-1))</f>
        <v>12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clipboard6688trkoala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2792</v>
      </c>
      <c r="E460" s="4" t="s">
        <v>2791</v>
      </c>
      <c r="F460" s="2"/>
      <c r="G460" s="1" t="s">
        <v>1682</v>
      </c>
      <c r="H460" s="32" t="e">
        <f>IF(db[[#This Row],[NB NOTA_C]]="","",COUNTIF([2]!B_MSK[concat],db[[#This Row],[NB NOTA_C]]))</f>
        <v>#REF!</v>
      </c>
      <c r="I460" s="6" t="s">
        <v>1689</v>
      </c>
      <c r="J460" s="1" t="s">
        <v>1722</v>
      </c>
      <c r="K460" s="1" t="s">
        <v>2947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12 LSN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12</v>
      </c>
      <c r="S460" s="95" t="str">
        <f>IF(db[[#This Row],[QTY/ CTN B]]="","",RIGHT(db[[#This Row],[QTY/ CTN B]],LEN(db[[#This Row],[QTY/ CTN B]])-SEARCH(" ",db[[#This Row],[QTY/ CTN B]],1)))</f>
        <v>LSN</v>
      </c>
      <c r="T460" s="95">
        <f>IF(db[[#This Row],[QTY/ CTN TG]]="",IF(db[[#This Row],[STN TG]]="","",12),LEFT(db[[#This Row],[QTY/ CTN TG]],SEARCH(" ",db[[#This Row],[QTY/ CTN TG]],1)-1))</f>
        <v>12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144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clipboardtp7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1082</v>
      </c>
      <c r="E461" s="4" t="s">
        <v>1413</v>
      </c>
      <c r="F461" s="2"/>
      <c r="G461" s="1" t="s">
        <v>1682</v>
      </c>
      <c r="H461" s="32" t="e">
        <f>IF(db[[#This Row],[NB NOTA_C]]="","",COUNTIF([2]!B_MSK[concat],db[[#This Row],[NB NOTA_C]]))</f>
        <v>#REF!</v>
      </c>
      <c r="I461" s="6" t="s">
        <v>1689</v>
      </c>
      <c r="J461" s="1" t="s">
        <v>1722</v>
      </c>
      <c r="K461" s="1" t="s">
        <v>2947</v>
      </c>
      <c r="M461" s="1" t="str">
        <f>IF(db[[#This Row],[QTY/ CTN]]="","",SUBSTITUTE(SUBSTITUTE(SUBSTITUTE(db[[#This Row],[QTY/ CTN]]," ","_",2),"(",""),")","")&amp;"_")</f>
        <v>12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12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12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144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clipfilec323mix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4793</v>
      </c>
      <c r="E462" s="4" t="s">
        <v>4791</v>
      </c>
      <c r="F462" s="56"/>
      <c r="H462" s="34" t="e">
        <f>IF(db[[#This Row],[NB NOTA_C]]="","",COUNTIF([2]!B_MSK[concat],db[[#This Row],[NB NOTA_C]]))</f>
        <v>#REF!</v>
      </c>
      <c r="I462" s="7" t="s">
        <v>1702</v>
      </c>
      <c r="J462" s="3" t="s">
        <v>1765</v>
      </c>
      <c r="K462" s="1" t="s">
        <v>2947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5" t="str">
        <f>IF(db[[#This Row],[H_QTY/ CTN]]="","",LEFT(db[[#This Row],[H_QTY/ CTN]],db[[#This Row],[H_1]]-1))</f>
        <v>5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5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60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clipfilec324a5mix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4" t="s">
        <v>4792</v>
      </c>
      <c r="E463" s="4" t="s">
        <v>4790</v>
      </c>
      <c r="F463" s="56"/>
      <c r="H463" s="34" t="e">
        <f>IF(db[[#This Row],[NB NOTA_C]]="","",COUNTIF([2]!B_MSK[concat],db[[#This Row],[NB NOTA_C]]))</f>
        <v>#REF!</v>
      </c>
      <c r="I463" s="7" t="s">
        <v>1702</v>
      </c>
      <c r="J463" s="3" t="s">
        <v>1765</v>
      </c>
      <c r="K463" s="1" t="s">
        <v>2947</v>
      </c>
      <c r="L463" s="3"/>
      <c r="M463" s="3" t="str">
        <f>IF(db[[#This Row],[QTY/ CTN]]="","",SUBSTITUTE(SUBSTITUTE(SUBSTITUTE(db[[#This Row],[QTY/ CTN]]," ","_",2),"(",""),")","")&amp;"_")</f>
        <v>5 LSN_</v>
      </c>
      <c r="N463" s="3">
        <f>IF(db[[#This Row],[H_QTY/ CTN]]="","",SEARCH("_",db[[#This Row],[H_QTY/ CTN]]))</f>
        <v>6</v>
      </c>
      <c r="O463" s="3">
        <f>IF(db[[#This Row],[H_QTY/ CTN]]="","",LEN(db[[#This Row],[H_QTY/ CTN]]))</f>
        <v>6</v>
      </c>
      <c r="P463" s="95" t="str">
        <f>IF(db[[#This Row],[H_QTY/ CTN]]="","",LEFT(db[[#This Row],[H_QTY/ CTN]],db[[#This Row],[H_1]]-1))</f>
        <v>5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5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60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clipfilec316hitam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4989</v>
      </c>
      <c r="E464" s="72" t="s">
        <v>4965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1702</v>
      </c>
      <c r="J464" s="52" t="s">
        <v>1812</v>
      </c>
      <c r="K464" s="53" t="s">
        <v>2947</v>
      </c>
      <c r="L464" s="52"/>
      <c r="M464" s="52" t="str">
        <f>IF(db[[#This Row],[QTY/ CTN]]="","",SUBSTITUTE(SUBSTITUTE(SUBSTITUTE(db[[#This Row],[QTY/ CTN]]," ","_",2),"(",""),")","")&amp;"_")</f>
        <v>50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3" t="str">
        <f>IF(db[[#This Row],[H_QTY/ CTN]]="","",LEFT(db[[#This Row],[H_QTY/ CTN]],db[[#This Row],[H_1]]-1))</f>
        <v>50 PCS</v>
      </c>
      <c r="Q464" s="103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50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50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clipfilec318birumuda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4990</v>
      </c>
      <c r="E465" s="72" t="s">
        <v>4967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1702</v>
      </c>
      <c r="J465" s="52" t="s">
        <v>1726</v>
      </c>
      <c r="K465" s="53" t="s">
        <v>2947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3" t="str">
        <f>IF(db[[#This Row],[H_QTY/ CTN]]="","",LEFT(db[[#This Row],[H_QTY/ CTN]],db[[#This Row],[H_1]]-1))</f>
        <v>60 PCS</v>
      </c>
      <c r="Q465" s="103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60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clipfilec318birutua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4991</v>
      </c>
      <c r="E466" s="72" t="s">
        <v>4966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1702</v>
      </c>
      <c r="J466" s="52" t="s">
        <v>1726</v>
      </c>
      <c r="K466" s="53" t="s">
        <v>2947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3" t="str">
        <f>IF(db[[#This Row],[H_QTY/ CTN]]="","",LEFT(db[[#This Row],[H_QTY/ CTN]],db[[#This Row],[H_1]]-1))</f>
        <v>60 PCS</v>
      </c>
      <c r="Q466" s="103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60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clipfilec318hitam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4992</v>
      </c>
      <c r="E467" s="72" t="s">
        <v>4984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1702</v>
      </c>
      <c r="J467" s="52" t="s">
        <v>1726</v>
      </c>
      <c r="K467" s="53" t="s">
        <v>2947</v>
      </c>
      <c r="L467" s="52"/>
      <c r="M467" s="52" t="str">
        <f>IF(db[[#This Row],[QTY/ CTN]]="","",SUBSTITUTE(SUBSTITUTE(SUBSTITUTE(db[[#This Row],[QTY/ CTN]]," ","_",2),"(",""),")","")&amp;"_")</f>
        <v>60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60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60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clipboard+wbholo2mukasqclphl</v>
      </c>
      <c r="B46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4" t="s">
        <v>1083</v>
      </c>
      <c r="E468" s="4" t="s">
        <v>1414</v>
      </c>
      <c r="F468" s="56"/>
      <c r="G468" s="1" t="s">
        <v>1682</v>
      </c>
      <c r="H468" s="32" t="e">
        <f>IF(db[[#This Row],[NB NOTA_C]]="","",COUNTIF([2]!B_MSK[concat],db[[#This Row],[NB NOTA_C]]))</f>
        <v>#REF!</v>
      </c>
      <c r="I468" s="6" t="s">
        <v>1700</v>
      </c>
      <c r="J468" s="1" t="s">
        <v>1725</v>
      </c>
      <c r="K468" s="1" t="s">
        <v>2947</v>
      </c>
      <c r="M468" s="1" t="str">
        <f>IF(db[[#This Row],[QTY/ CTN]]="","",SUBSTITUTE(SUBSTITUTE(SUBSTITUTE(db[[#This Row],[QTY/ CTN]]," ","_",2),"(",""),")","")&amp;"_")</f>
        <v>144 PCS_</v>
      </c>
      <c r="N468" s="1">
        <f>IF(db[[#This Row],[H_QTY/ CTN]]="","",SEARCH("_",db[[#This Row],[H_QTY/ CTN]]))</f>
        <v>8</v>
      </c>
      <c r="O468" s="1">
        <f>IF(db[[#This Row],[H_QTY/ CTN]]="","",LEN(db[[#This Row],[H_QTY/ CTN]]))</f>
        <v>8</v>
      </c>
      <c r="P468" s="98" t="str">
        <f>IF(db[[#This Row],[H_QTY/ CTN]]="","",LEFT(db[[#This Row],[H_QTY/ CTN]],db[[#This Row],[H_1]]-1))</f>
        <v>144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144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144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16" t="str">
        <f>LOWER(SUBSTITUTE(SUBSTITUTE(SUBSTITUTE(SUBSTITUTE(SUBSTITUTE(SUBSTITUTE(db[[#This Row],[NB BM]]," ",),".",""),"-",""),"(",""),")",""),"/",""))</f>
        <v>clipboard+wbholo2mukasqclphl</v>
      </c>
      <c r="B469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9" s="16" t="str">
        <f>LOWER(SUBSTITUTE(SUBSTITUTE(SUBSTITUTE(SUBSTITUTE(SUBSTITUTE(SUBSTITUTE(SUBSTITUTE(SUBSTITUTE(SUBSTITUTE(db[[#This Row],[NB PAJAK]]," ",""),"-",""),"(",""),")",""),".",""),",",""),"/",""),"""",""),"+",""))</f>
        <v/>
      </c>
      <c r="D469" s="21" t="s">
        <v>1083</v>
      </c>
      <c r="E469" s="21" t="s">
        <v>4195</v>
      </c>
      <c r="F469" s="57"/>
      <c r="G469" s="17"/>
      <c r="H469" s="33" t="e">
        <f>IF(db[[#This Row],[NB NOTA_C]]="","",COUNTIF([2]!B_MSK[concat],db[[#This Row],[NB NOTA_C]]))</f>
        <v>#REF!</v>
      </c>
      <c r="I469" s="18" t="s">
        <v>1700</v>
      </c>
      <c r="J469" s="16" t="s">
        <v>1725</v>
      </c>
      <c r="K469" s="17" t="s">
        <v>2947</v>
      </c>
      <c r="L469" s="16"/>
      <c r="M469" s="16" t="str">
        <f>IF(db[[#This Row],[QTY/ CTN]]="","",SUBSTITUTE(SUBSTITUTE(SUBSTITUTE(db[[#This Row],[QTY/ CTN]]," ","_",2),"(",""),")","")&amp;"_")</f>
        <v>144 PCS_</v>
      </c>
      <c r="N469" s="16">
        <f>IF(db[[#This Row],[H_QTY/ CTN]]="","",SEARCH("_",db[[#This Row],[H_QTY/ CTN]]))</f>
        <v>8</v>
      </c>
      <c r="O469" s="16">
        <f>IF(db[[#This Row],[H_QTY/ CTN]]="","",LEN(db[[#This Row],[H_QTY/ CTN]]))</f>
        <v>8</v>
      </c>
      <c r="P469" s="99" t="str">
        <f>IF(db[[#This Row],[H_QTY/ CTN]]="","",LEFT(db[[#This Row],[H_QTY/ CTN]],db[[#This Row],[H_1]]-1))</f>
        <v>144 PCS</v>
      </c>
      <c r="Q469" s="99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144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144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9" t="str">
        <f>LOWER(SUBSTITUTE(SUBSTITUTE(SUBSTITUTE(SUBSTITUTE(SUBSTITUTE(SUBSTITUTE(db[[#This Row],[NB BM]]," ",),".",""),"-",""),"(",""),")",""),"/",""))</f>
        <v>clipboardkayukotaksqclpky</v>
      </c>
      <c r="B470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0" s="9" t="str">
        <f>LOWER(SUBSTITUTE(SUBSTITUTE(SUBSTITUTE(SUBSTITUTE(SUBSTITUTE(SUBSTITUTE(SUBSTITUTE(SUBSTITUTE(SUBSTITUTE(db[[#This Row],[NB PAJAK]]," ",""),"-",""),"(",""),")",""),".",""),",",""),"/",""),"""",""),"+",""))</f>
        <v/>
      </c>
      <c r="D470" s="20" t="s">
        <v>1084</v>
      </c>
      <c r="E470" s="20" t="s">
        <v>2173</v>
      </c>
      <c r="F470" s="2"/>
      <c r="G470" s="1" t="s">
        <v>1682</v>
      </c>
      <c r="H470" s="32" t="e">
        <f>IF(db[[#This Row],[NB NOTA_C]]="","",COUNTIF([2]!B_MSK[concat],db[[#This Row],[NB NOTA_C]]))</f>
        <v>#REF!</v>
      </c>
      <c r="I470" s="6" t="s">
        <v>1700</v>
      </c>
      <c r="J470" s="1" t="s">
        <v>1777</v>
      </c>
      <c r="K470" s="1" t="s">
        <v>2947</v>
      </c>
      <c r="M470" s="1" t="str">
        <f>IF(db[[#This Row],[QTY/ CTN]]="","",SUBSTITUTE(SUBSTITUTE(SUBSTITUTE(db[[#This Row],[QTY/ CTN]]," ","_",2),"(",""),")","")&amp;"_")</f>
        <v>24 BOX_6 PCS_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13</v>
      </c>
      <c r="P470" s="98" t="str">
        <f>IF(db[[#This Row],[H_QTY/ CTN]]="","",LEFT(db[[#This Row],[H_QTY/ CTN]],db[[#This Row],[H_1]]-1))</f>
        <v>24 BOX</v>
      </c>
      <c r="Q470" s="95" t="str">
        <f>IF(NOT(db[[#This Row],[H_1]]=db[[#This Row],[H_2]]),MID(db[[#This Row],[H_QTY/ CTN]],db[[#This Row],[H_1]]+1,db[[#This Row],[H_2]]-db[[#This Row],[H_1]]-1),"")</f>
        <v>6 PCS</v>
      </c>
      <c r="R470" s="95" t="str">
        <f>IF(db[[#This Row],[QTY/ CTN B]]="","",LEFT(db[[#This Row],[QTY/ CTN B]],SEARCH(" ",db[[#This Row],[QTY/ CTN B]],1)-1))</f>
        <v>24</v>
      </c>
      <c r="S470" s="95" t="str">
        <f>IF(db[[#This Row],[QTY/ CTN B]]="","",RIGHT(db[[#This Row],[QTY/ CTN B]],LEN(db[[#This Row],[QTY/ CTN B]])-SEARCH(" ",db[[#This Row],[QTY/ CTN B]],1)))</f>
        <v>BOX</v>
      </c>
      <c r="T470" s="95" t="str">
        <f>IF(db[[#This Row],[QTY/ CTN TG]]="",IF(db[[#This Row],[STN TG]]="","",12),LEFT(db[[#This Row],[QTY/ CTN TG]],SEARCH(" ",db[[#This Row],[QTY/ CTN TG]],1)-1))</f>
        <v>6</v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144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clipboardtranspw6688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1085</v>
      </c>
      <c r="E471" s="4" t="s">
        <v>1415</v>
      </c>
      <c r="F471" s="2"/>
      <c r="G471" s="1" t="s">
        <v>1682</v>
      </c>
      <c r="H471" s="32" t="e">
        <f>IF(db[[#This Row],[NB NOTA_C]]="","",COUNTIF([2]!B_MSK[concat],db[[#This Row],[NB NOTA_C]]))</f>
        <v>#REF!</v>
      </c>
      <c r="I471" s="6" t="s">
        <v>1689</v>
      </c>
      <c r="J471" s="1" t="s">
        <v>1722</v>
      </c>
      <c r="K471" s="1" t="s">
        <v>2947</v>
      </c>
      <c r="M471" s="1" t="str">
        <f>IF(db[[#This Row],[QTY/ CTN]]="","",SUBSTITUTE(SUBSTITUTE(SUBSTITUTE(db[[#This Row],[QTY/ CTN]]," ","_",2),"(",""),")","")&amp;"_")</f>
        <v>12 LSN_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7</v>
      </c>
      <c r="P471" s="98" t="str">
        <f>IF(db[[#This Row],[H_QTY/ CTN]]="","",LEFT(db[[#This Row],[H_QTY/ CTN]],db[[#This Row],[H_1]]-1))</f>
        <v>12 LSN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12</v>
      </c>
      <c r="S471" s="95" t="str">
        <f>IF(db[[#This Row],[QTY/ CTN B]]="","",RIGHT(db[[#This Row],[QTY/ CTN B]],LEN(db[[#This Row],[QTY/ CTN B]])-SEARCH(" ",db[[#This Row],[QTY/ CTN B]],1)))</f>
        <v>LSN</v>
      </c>
      <c r="T471" s="95">
        <f>IF(db[[#This Row],[QTY/ CTN TG]]="",IF(db[[#This Row],[STN TG]]="","",12),LEFT(db[[#This Row],[QTY/ CTN TG]],SEARCH(" ",db[[#This Row],[QTY/ CTN TG]],1)-1))</f>
        <v>12</v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plakbankainjk48mmbl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4734</v>
      </c>
      <c r="E472" s="4" t="s">
        <v>4611</v>
      </c>
      <c r="F472" s="56"/>
      <c r="G472" s="1" t="s">
        <v>1681</v>
      </c>
      <c r="H472" s="34" t="e">
        <f>IF(db[[#This Row],[NB NOTA_C]]="","",COUNTIF([2]!B_MSK[concat],db[[#This Row],[NB NOTA_C]]))</f>
        <v>#REF!</v>
      </c>
      <c r="I472" s="7" t="s">
        <v>1692</v>
      </c>
      <c r="J472" s="3" t="s">
        <v>1871</v>
      </c>
      <c r="K472" s="1" t="s">
        <v>2956</v>
      </c>
      <c r="L472" s="3"/>
      <c r="M472" s="3" t="str">
        <f>IF(db[[#This Row],[QTY/ CTN]]="","",SUBSTITUTE(SUBSTITUTE(SUBSTITUTE(db[[#This Row],[QTY/ CTN]]," ","_",2),"(",""),")","")&amp;"_")</f>
        <v>60 ROL_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60 ROL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60</v>
      </c>
      <c r="S472" s="95" t="str">
        <f>IF(db[[#This Row],[QTY/ CTN B]]="","",RIGHT(db[[#This Row],[QTY/ CTN B]],LEN(db[[#This Row],[QTY/ CTN B]])-SEARCH(" ",db[[#This Row],[QTY/ CTN B]],1)))</f>
        <v>ROL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60</v>
      </c>
      <c r="Y472" s="95" t="str">
        <f>IF(db[[#This Row],[STN K]]="",IF(db[[#This Row],[STN TG]]="",db[[#This Row],[STN B]],db[[#This Row],[STN TG]]),db[[#This Row],[STN K]])</f>
        <v>ROL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brushpenwarnajkclp06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3" s="4" t="s">
        <v>182</v>
      </c>
      <c r="E473" s="4" t="s">
        <v>183</v>
      </c>
      <c r="F473" s="56" t="s">
        <v>2996</v>
      </c>
      <c r="G473" s="1" t="s">
        <v>1681</v>
      </c>
      <c r="H473" s="32" t="e">
        <f>IF(db[[#This Row],[NB NOTA_C]]="","",COUNTIF([2]!B_MSK[concat],db[[#This Row],[NB NOTA_C]]))</f>
        <v>#REF!</v>
      </c>
      <c r="I473" s="6" t="s">
        <v>1692</v>
      </c>
      <c r="J473" s="1" t="s">
        <v>1760</v>
      </c>
      <c r="K473" s="1" t="s">
        <v>2977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8" t="str">
        <f>IF(db[[#This Row],[H_QTY/ CTN]]="","",LEFT(db[[#This Row],[H_QTY/ CTN]],db[[#This Row],[H_1]]-1))</f>
        <v>6 BOX</v>
      </c>
      <c r="Q473" s="95" t="str">
        <f>IF(NOT(db[[#This Row],[H_1]]=db[[#This Row],[H_2]]),MID(db[[#This Row],[H_QTY/ CTN]],db[[#This Row],[H_1]]+1,db[[#This Row],[H_2]]-db[[#This Row],[H_1]]-1),"")</f>
        <v>24 SET</v>
      </c>
      <c r="R473" s="95" t="str">
        <f>IF(db[[#This Row],[QTY/ CTN B]]="","",LEFT(db[[#This Row],[QTY/ CTN B]],SEARCH(" ",db[[#This Row],[QTY/ CTN B]],1)-1))</f>
        <v>6</v>
      </c>
      <c r="S473" s="95" t="str">
        <f>IF(db[[#This Row],[QTY/ CTN B]]="","",RIGHT(db[[#This Row],[QTY/ CTN B]],LEN(db[[#This Row],[QTY/ CTN B]])-SEARCH(" ",db[[#This Row],[QTY/ CTN B]],1)))</f>
        <v>BOX</v>
      </c>
      <c r="T473" s="95" t="str">
        <f>IF(db[[#This Row],[QTY/ CTN TG]]="",IF(db[[#This Row],[STN TG]]="","",12),LEFT(db[[#This Row],[QTY/ CTN TG]],SEARCH(" ",db[[#This Row],[QTY/ CTN TG]],1)-1))</f>
        <v>24</v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brushpenwarnajkclp07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184</v>
      </c>
      <c r="E474" s="4" t="s">
        <v>185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1692</v>
      </c>
      <c r="J474" s="1" t="s">
        <v>1761</v>
      </c>
      <c r="K474" s="1" t="s">
        <v>2977</v>
      </c>
      <c r="M474" s="1" t="str">
        <f>IF(db[[#This Row],[QTY/ CTN]]="","",SUBSTITUTE(SUBSTITUTE(SUBSTITUTE(db[[#This Row],[QTY/ CTN]]," ","_",2),"(",""),")","")&amp;"_")</f>
        <v>6 LSN_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6</v>
      </c>
      <c r="P474" s="98" t="str">
        <f>IF(db[[#This Row],[H_QTY/ CTN]]="","",LEFT(db[[#This Row],[H_QTY/ CTN]],db[[#This Row],[H_1]]-1))</f>
        <v>6 LSN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LSN</v>
      </c>
      <c r="T474" s="95">
        <f>IF(db[[#This Row],[QTY/ CTN TG]]="",IF(db[[#This Row],[STN TG]]="","",12),LEFT(db[[#This Row],[QTY/ CTN TG]],SEARCH(" ",db[[#This Row],[QTY/ CTN TG]],1)-1))</f>
        <v>12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72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brushpenwarnajkclp08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186</v>
      </c>
      <c r="E475" s="4" t="s">
        <v>187</v>
      </c>
      <c r="F475" s="56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1692</v>
      </c>
      <c r="J475" s="1" t="s">
        <v>1760</v>
      </c>
      <c r="K475" s="1" t="s">
        <v>2977</v>
      </c>
      <c r="M475" s="1" t="str">
        <f>IF(db[[#This Row],[QTY/ CTN]]="","",SUBSTITUTE(SUBSTITUTE(SUBSTITUTE(db[[#This Row],[QTY/ CTN]]," ","_",2),"(",""),")","")&amp;"_")</f>
        <v>6 BOX_24 SET_</v>
      </c>
      <c r="N475" s="1">
        <f>IF(db[[#This Row],[H_QTY/ CTN]]="","",SEARCH("_",db[[#This Row],[H_QTY/ CTN]]))</f>
        <v>6</v>
      </c>
      <c r="O475" s="1">
        <f>IF(db[[#This Row],[H_QTY/ CTN]]="","",LEN(db[[#This Row],[H_QTY/ CTN]]))</f>
        <v>13</v>
      </c>
      <c r="P475" s="98" t="str">
        <f>IF(db[[#This Row],[H_QTY/ CTN]]="","",LEFT(db[[#This Row],[H_QTY/ CTN]],db[[#This Row],[H_1]]-1))</f>
        <v>6 BOX</v>
      </c>
      <c r="Q475" s="95" t="str">
        <f>IF(NOT(db[[#This Row],[H_1]]=db[[#This Row],[H_2]]),MID(db[[#This Row],[H_QTY/ CTN]],db[[#This Row],[H_1]]+1,db[[#This Row],[H_2]]-db[[#This Row],[H_1]]-1),"")</f>
        <v>24 SET</v>
      </c>
      <c r="R475" s="95" t="str">
        <f>IF(db[[#This Row],[QTY/ CTN B]]="","",LEFT(db[[#This Row],[QTY/ CTN B]],SEARCH(" ",db[[#This Row],[QTY/ CTN B]],1)-1))</f>
        <v>6</v>
      </c>
      <c r="S475" s="95" t="str">
        <f>IF(db[[#This Row],[QTY/ CTN B]]="","",RIGHT(db[[#This Row],[QTY/ CTN B]],LEN(db[[#This Row],[QTY/ CTN B]])-SEARCH(" ",db[[#This Row],[QTY/ CTN B]],1)))</f>
        <v>BOX</v>
      </c>
      <c r="T475" s="95" t="str">
        <f>IF(db[[#This Row],[QTY/ CTN TG]]="",IF(db[[#This Row],[STN TG]]="","",12),LEFT(db[[#This Row],[QTY/ CTN TG]],SEARCH(" ",db[[#This Row],[QTY/ CTN TG]],1)-1))</f>
        <v>24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gelpensetwarnajkgpc296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6" s="1" t="s">
        <v>4841</v>
      </c>
      <c r="E476" s="4" t="s">
        <v>188</v>
      </c>
      <c r="F476" s="56" t="s">
        <v>4702</v>
      </c>
      <c r="G476" s="1" t="s">
        <v>1681</v>
      </c>
      <c r="H476" s="32" t="e">
        <f>IF(db[[#This Row],[NB NOTA_C]]="","",COUNTIF([2]!B_MSK[concat],db[[#This Row],[NB NOTA_C]]))</f>
        <v>#REF!</v>
      </c>
      <c r="I476" s="6" t="s">
        <v>1692</v>
      </c>
      <c r="J476" s="1" t="s">
        <v>1802</v>
      </c>
      <c r="K476" s="1" t="s">
        <v>2972</v>
      </c>
      <c r="M476" s="1" t="str">
        <f>IF(db[[#This Row],[QTY/ CTN]]="","",SUBSTITUTE(SUBSTITUTE(SUBSTITUTE(db[[#This Row],[QTY/ CTN]]," ","_",2),"(",""),")","")&amp;"_")</f>
        <v>24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8" t="str">
        <f>IF(db[[#This Row],[H_QTY/ CTN]]="","",LEFT(db[[#This Row],[H_QTY/ CTN]],db[[#This Row],[H_1]]-1))</f>
        <v>24 SET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24</v>
      </c>
      <c r="S476" s="95" t="str">
        <f>IF(db[[#This Row],[QTY/ CTN B]]="","",RIGHT(db[[#This Row],[QTY/ CTN B]],LEN(db[[#This Row],[QTY/ CTN B]])-SEARCH(" ",db[[#This Row],[QTY/ CTN B]],1)))</f>
        <v>SET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24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gelpensetwarnajkgpc315</v>
      </c>
      <c r="B477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7" s="1" t="s">
        <v>4842</v>
      </c>
      <c r="E477" s="4" t="s">
        <v>4656</v>
      </c>
      <c r="F477" s="56" t="s">
        <v>4703</v>
      </c>
      <c r="G477" s="1" t="s">
        <v>1681</v>
      </c>
      <c r="H477" s="34" t="e">
        <f>IF(db[[#This Row],[NB NOTA_C]]="","",COUNTIF([2]!B_MSK[concat],db[[#This Row],[NB NOTA_C]]))</f>
        <v>#REF!</v>
      </c>
      <c r="I477" s="7" t="s">
        <v>1692</v>
      </c>
      <c r="J477" s="3" t="s">
        <v>1875</v>
      </c>
      <c r="K477" s="1" t="s">
        <v>2972</v>
      </c>
      <c r="L477" s="3"/>
      <c r="M477" s="3" t="str">
        <f>IF(db[[#This Row],[QTY/ CTN]]="","",SUBSTITUTE(SUBSTITUTE(SUBSTITUTE(db[[#This Row],[QTY/ CTN]]," ","_",2),"(",""),")","")&amp;"_")</f>
        <v>12 BOX_24 SET_</v>
      </c>
      <c r="N477" s="3">
        <f>IF(db[[#This Row],[H_QTY/ CTN]]="","",SEARCH("_",db[[#This Row],[H_QTY/ CTN]]))</f>
        <v>7</v>
      </c>
      <c r="O477" s="3">
        <f>IF(db[[#This Row],[H_QTY/ CTN]]="","",LEN(db[[#This Row],[H_QTY/ CTN]]))</f>
        <v>14</v>
      </c>
      <c r="P477" s="95" t="str">
        <f>IF(db[[#This Row],[H_QTY/ CTN]]="","",LEFT(db[[#This Row],[H_QTY/ CTN]],db[[#This Row],[H_1]]-1))</f>
        <v>12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12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288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gelpensetwarnajkgpc316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4843</v>
      </c>
      <c r="E478" s="4" t="s">
        <v>189</v>
      </c>
      <c r="F478" s="2"/>
      <c r="G478" s="1" t="s">
        <v>1681</v>
      </c>
      <c r="H478" s="32" t="e">
        <f>IF(db[[#This Row],[NB NOTA_C]]="","",COUNTIF([2]!B_MSK[concat],db[[#This Row],[NB NOTA_C]]))</f>
        <v>#REF!</v>
      </c>
      <c r="I478" s="6" t="s">
        <v>1692</v>
      </c>
      <c r="J478" s="1" t="s">
        <v>1803</v>
      </c>
      <c r="K478" s="1" t="s">
        <v>2972</v>
      </c>
      <c r="M478" s="1" t="str">
        <f>IF(db[[#This Row],[QTY/ CTN]]="","",SUBSTITUTE(SUBSTITUTE(SUBSTITUTE(db[[#This Row],[QTY/ CTN]]," ","_",2),"(",""),")","")&amp;"_")</f>
        <v>30 SET_</v>
      </c>
      <c r="N478" s="1">
        <f>IF(db[[#This Row],[H_QTY/ CTN]]="","",SEARCH("_",db[[#This Row],[H_QTY/ CTN]]))</f>
        <v>7</v>
      </c>
      <c r="O478" s="1">
        <f>IF(db[[#This Row],[H_QTY/ CTN]]="","",LEN(db[[#This Row],[H_QTY/ CTN]]))</f>
        <v>7</v>
      </c>
      <c r="P478" s="98" t="str">
        <f>IF(db[[#This Row],[H_QTY/ CTN]]="","",LEFT(db[[#This Row],[H_QTY/ CTN]],db[[#This Row],[H_1]]-1))</f>
        <v>30 SET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30</v>
      </c>
      <c r="S478" s="95" t="str">
        <f>IF(db[[#This Row],[QTY/ CTN B]]="","",RIGHT(db[[#This Row],[QTY/ CTN B]],LEN(db[[#This Row],[QTY/ CTN B]])-SEARCH(" ",db[[#This Row],[QTY/ CTN B]],1)))</f>
        <v>SET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30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gelpensetwarnajkgpc325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4844</v>
      </c>
      <c r="E479" s="4" t="s">
        <v>190</v>
      </c>
      <c r="F479" s="56"/>
      <c r="G479" s="1" t="s">
        <v>1681</v>
      </c>
      <c r="H479" s="32" t="e">
        <f>IF(db[[#This Row],[NB NOTA_C]]="","",COUNTIF([2]!B_MSK[concat],db[[#This Row],[NB NOTA_C]]))</f>
        <v>#REF!</v>
      </c>
      <c r="I479" s="6" t="s">
        <v>1692</v>
      </c>
      <c r="J479" s="1" t="s">
        <v>1760</v>
      </c>
      <c r="K479" s="1" t="s">
        <v>2972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penwarnajkclp04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191</v>
      </c>
      <c r="E480" s="4" t="s">
        <v>192</v>
      </c>
      <c r="F480" s="56"/>
      <c r="G480" s="1" t="s">
        <v>1681</v>
      </c>
      <c r="H480" s="32" t="e">
        <f>IF(db[[#This Row],[NB NOTA_C]]="","",COUNTIF([2]!B_MSK[concat],db[[#This Row],[NB NOTA_C]]))</f>
        <v>#REF!</v>
      </c>
      <c r="I480" s="6" t="s">
        <v>1692</v>
      </c>
      <c r="J480" s="1" t="s">
        <v>1786</v>
      </c>
      <c r="K480" s="1" t="s">
        <v>2972</v>
      </c>
      <c r="M480" s="1" t="str">
        <f>IF(db[[#This Row],[QTY/ CTN]]="","",SUBSTITUTE(SUBSTITUTE(SUBSTITUTE(db[[#This Row],[QTY/ CTN]]," ","_",2),"(",""),")","")&amp;"_")</f>
        <v>8 LSN_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6</v>
      </c>
      <c r="P480" s="98" t="str">
        <f>IF(db[[#This Row],[H_QTY/ CTN]]="","",LEFT(db[[#This Row],[H_QTY/ CTN]],db[[#This Row],[H_1]]-1))</f>
        <v>8 LSN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8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96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penwarnajkclp05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193</v>
      </c>
      <c r="E481" s="4" t="s">
        <v>194</v>
      </c>
      <c r="F481" s="56"/>
      <c r="G481" s="1" t="s">
        <v>1681</v>
      </c>
      <c r="H481" s="32" t="e">
        <f>IF(db[[#This Row],[NB NOTA_C]]="","",COUNTIF([2]!B_MSK[concat],db[[#This Row],[NB NOTA_C]]))</f>
        <v>#REF!</v>
      </c>
      <c r="I481" s="6" t="s">
        <v>1692</v>
      </c>
      <c r="J481" s="1" t="s">
        <v>1856</v>
      </c>
      <c r="K481" s="1" t="s">
        <v>2972</v>
      </c>
      <c r="M481" s="1" t="str">
        <f>IF(db[[#This Row],[QTY/ CTN]]="","",SUBSTITUTE(SUBSTITUTE(SUBSTITUTE(db[[#This Row],[QTY/ CTN]]," ","_",2),"(",""),")","")&amp;"_")</f>
        <v>8 BOX_6 SET_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12</v>
      </c>
      <c r="P481" s="98" t="str">
        <f>IF(db[[#This Row],[H_QTY/ CTN]]="","",LEFT(db[[#This Row],[H_QTY/ CTN]],db[[#This Row],[H_1]]-1))</f>
        <v>8 BOX</v>
      </c>
      <c r="Q481" s="95" t="str">
        <f>IF(NOT(db[[#This Row],[H_1]]=db[[#This Row],[H_2]]),MID(db[[#This Row],[H_QTY/ CTN]],db[[#This Row],[H_1]]+1,db[[#This Row],[H_2]]-db[[#This Row],[H_1]]-1),"")</f>
        <v>6 SET</v>
      </c>
      <c r="R481" s="95" t="str">
        <f>IF(db[[#This Row],[QTY/ CTN B]]="","",LEFT(db[[#This Row],[QTY/ CTN B]],SEARCH(" ",db[[#This Row],[QTY/ CTN B]],1)-1))</f>
        <v>8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6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48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pwjk12wcp100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2" s="1" t="s">
        <v>195</v>
      </c>
      <c r="E482" s="4" t="s">
        <v>196</v>
      </c>
      <c r="F482" s="56" t="s">
        <v>197</v>
      </c>
      <c r="G482" s="1" t="s">
        <v>1681</v>
      </c>
      <c r="H482" s="32" t="e">
        <f>IF(db[[#This Row],[NB NOTA_C]]="","",COUNTIF([2]!B_MSK[concat],db[[#This Row],[NB NOTA_C]]))</f>
        <v>#REF!</v>
      </c>
      <c r="I482" s="6" t="s">
        <v>1692</v>
      </c>
      <c r="J482" s="1" t="s">
        <v>1722</v>
      </c>
      <c r="K482" s="1" t="s">
        <v>2976</v>
      </c>
      <c r="M482" s="1" t="str">
        <f>IF(db[[#This Row],[QTY/ CTN]]="","",SUBSTITUTE(SUBSTITUTE(SUBSTITUTE(db[[#This Row],[QTY/ CTN]]," ","_",2),"(",""),")","")&amp;"_")</f>
        <v>12 LSN_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12 LSN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12</v>
      </c>
      <c r="S482" s="95" t="str">
        <f>IF(db[[#This Row],[QTY/ CTN B]]="","",RIGHT(db[[#This Row],[QTY/ CTN B]],LEN(db[[#This Row],[QTY/ CTN B]])-SEARCH(" ",db[[#This Row],[QTY/ CTN B]],1)))</f>
        <v>LSN</v>
      </c>
      <c r="T482" s="95">
        <f>IF(db[[#This Row],[QTY/ CTN TG]]="",IF(db[[#This Row],[STN TG]]="","",12),LEFT(db[[#This Row],[QTY/ CTN TG]],SEARCH(" ",db[[#This Row],[QTY/ CTN TG]],1)-1))</f>
        <v>12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144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pwjk24wcp101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3" s="1" t="s">
        <v>198</v>
      </c>
      <c r="E483" s="4" t="s">
        <v>199</v>
      </c>
      <c r="F483" s="56" t="s">
        <v>200</v>
      </c>
      <c r="G483" s="1" t="s">
        <v>1681</v>
      </c>
      <c r="H483" s="32" t="e">
        <f>IF(db[[#This Row],[NB NOTA_C]]="","",COUNTIF([2]!B_MSK[concat],db[[#This Row],[NB NOTA_C]]))</f>
        <v>#REF!</v>
      </c>
      <c r="I483" s="6" t="s">
        <v>1692</v>
      </c>
      <c r="J483" s="1" t="s">
        <v>1781</v>
      </c>
      <c r="K483" s="1" t="s">
        <v>2976</v>
      </c>
      <c r="M483" s="1" t="str">
        <f>IF(db[[#This Row],[QTY/ CTN]]="","",SUBSTITUTE(SUBSTITUTE(SUBSTITUTE(db[[#This Row],[QTY/ CTN]]," ","_",2),"(",""),")","")&amp;"_")</f>
        <v>12 BOX_6 SET_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12 BOX</v>
      </c>
      <c r="Q483" s="95" t="str">
        <f>IF(NOT(db[[#This Row],[H_1]]=db[[#This Row],[H_2]]),MID(db[[#This Row],[H_QTY/ CTN]],db[[#This Row],[H_1]]+1,db[[#This Row],[H_2]]-db[[#This Row],[H_1]]-1),"")</f>
        <v>6 SET</v>
      </c>
      <c r="R483" s="95" t="str">
        <f>IF(db[[#This Row],[QTY/ CTN B]]="","",LEFT(db[[#This Row],[QTY/ CTN B]],SEARCH(" ",db[[#This Row],[QTY/ CTN B]],1)-1))</f>
        <v>12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6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72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6" t="str">
        <f>LOWER(SUBSTITUTE(SUBSTITUTE(SUBSTITUTE(SUBSTITUTE(SUBSTITUTE(SUBSTITUTE(db[[#This Row],[NB BM]]," ",),".",""),"-",""),"(",""),")",""),"/",""))</f>
        <v>pwjkcp102</v>
      </c>
      <c r="B484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4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4" s="17" t="s">
        <v>4064</v>
      </c>
      <c r="E484" s="21" t="s">
        <v>4059</v>
      </c>
      <c r="F484" s="56" t="s">
        <v>4065</v>
      </c>
      <c r="G484" s="1" t="s">
        <v>1681</v>
      </c>
      <c r="H484" s="33" t="e">
        <f>IF(db[[#This Row],[NB NOTA_C]]="","",COUNTIF([2]!B_MSK[concat],db[[#This Row],[NB NOTA_C]]))</f>
        <v>#REF!</v>
      </c>
      <c r="I484" s="18" t="s">
        <v>1692</v>
      </c>
      <c r="J484" s="16" t="s">
        <v>1860</v>
      </c>
      <c r="K484" s="17" t="s">
        <v>2976</v>
      </c>
      <c r="L484" s="16"/>
      <c r="M484" s="16" t="str">
        <f>IF(db[[#This Row],[QTY/ CTN]]="","",SUBSTITUTE(SUBSTITUTE(SUBSTITUTE(db[[#This Row],[QTY/ CTN]]," ","_",2),"(",""),")","")&amp;"_")</f>
        <v>12 BOX_24 PCS_</v>
      </c>
      <c r="N484" s="16">
        <f>IF(db[[#This Row],[H_QTY/ CTN]]="","",SEARCH("_",db[[#This Row],[H_QTY/ CTN]]))</f>
        <v>7</v>
      </c>
      <c r="O484" s="16">
        <f>IF(db[[#This Row],[H_QTY/ CTN]]="","",LEN(db[[#This Row],[H_QTY/ CTN]]))</f>
        <v>14</v>
      </c>
      <c r="P484" s="99" t="str">
        <f>IF(db[[#This Row],[H_QTY/ CTN]]="","",LEFT(db[[#This Row],[H_QTY/ CTN]],db[[#This Row],[H_1]]-1))</f>
        <v>12 BOX</v>
      </c>
      <c r="Q484" s="99" t="str">
        <f>IF(NOT(db[[#This Row],[H_1]]=db[[#This Row],[H_2]]),MID(db[[#This Row],[H_QTY/ CTN]],db[[#This Row],[H_1]]+1,db[[#This Row],[H_2]]-db[[#This Row],[H_1]]-1),"")</f>
        <v>24 PCS</v>
      </c>
      <c r="R484" s="95" t="str">
        <f>IF(db[[#This Row],[QTY/ CTN B]]="","",LEFT(db[[#This Row],[QTY/ CTN B]],SEARCH(" ",db[[#This Row],[QTY/ CTN B]],1)-1))</f>
        <v>12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24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288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pwjkcp103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5" s="1" t="s">
        <v>201</v>
      </c>
      <c r="E485" s="4" t="s">
        <v>202</v>
      </c>
      <c r="F485" s="56" t="s">
        <v>203</v>
      </c>
      <c r="G485" s="1" t="s">
        <v>1681</v>
      </c>
      <c r="H485" s="32" t="e">
        <f>IF(db[[#This Row],[NB NOTA_C]]="","",COUNTIF([2]!B_MSK[concat],db[[#This Row],[NB NOTA_C]]))</f>
        <v>#REF!</v>
      </c>
      <c r="I485" s="6" t="s">
        <v>1692</v>
      </c>
      <c r="J485" s="1" t="s">
        <v>1722</v>
      </c>
      <c r="K485" s="1" t="s">
        <v>2976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12 LSN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LSN</v>
      </c>
      <c r="T485" s="95">
        <f>IF(db[[#This Row],[QTY/ CTN TG]]="",IF(db[[#This Row],[STN TG]]="","",12),LEFT(db[[#This Row],[QTY/ CTN TG]],SEARCH(" ",db[[#This Row],[QTY/ CTN TG]],1)-1))</f>
        <v>12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43" t="str">
        <f>LOWER(SUBSTITUTE(SUBSTITUTE(SUBSTITUTE(SUBSTITUTE(SUBSTITUTE(SUBSTITUTE(db[[#This Row],[NB BM]]," ",),".",""),"-",""),"(",""),")",""),"/",""))</f>
        <v>pwjkcp104</v>
      </c>
      <c r="B486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6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6" s="43" t="s">
        <v>204</v>
      </c>
      <c r="E486" s="4" t="s">
        <v>205</v>
      </c>
      <c r="F486" s="2" t="s">
        <v>5024</v>
      </c>
      <c r="G486" s="43" t="s">
        <v>1681</v>
      </c>
      <c r="H486" s="44" t="e">
        <f>IF(db[[#This Row],[NB NOTA_C]]="","",COUNTIF([2]!B_MSK[concat],db[[#This Row],[NB NOTA_C]]))</f>
        <v>#REF!</v>
      </c>
      <c r="I486" s="45" t="s">
        <v>1692</v>
      </c>
      <c r="J486" s="43" t="s">
        <v>1781</v>
      </c>
      <c r="K486" s="43" t="s">
        <v>2976</v>
      </c>
      <c r="L486" s="43"/>
      <c r="M486" s="43" t="str">
        <f>IF(db[[#This Row],[QTY/ CTN]]="","",SUBSTITUTE(SUBSTITUTE(SUBSTITUTE(db[[#This Row],[QTY/ CTN]]," ","_",2),"(",""),")","")&amp;"_")</f>
        <v>12 BOX_6 SET_</v>
      </c>
      <c r="N486" s="43">
        <f>IF(db[[#This Row],[H_QTY/ CTN]]="","",SEARCH("_",db[[#This Row],[H_QTY/ CTN]]))</f>
        <v>7</v>
      </c>
      <c r="O486" s="43">
        <f>IF(db[[#This Row],[H_QTY/ CTN]]="","",LEN(db[[#This Row],[H_QTY/ CTN]]))</f>
        <v>13</v>
      </c>
      <c r="P486" s="106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6 SET</v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BOX</v>
      </c>
      <c r="T486" s="95" t="str">
        <f>IF(db[[#This Row],[QTY/ CTN TG]]="",IF(db[[#This Row],[STN TG]]="","",12),LEFT(db[[#This Row],[QTY/ CTN TG]],SEARCH(" ",db[[#This Row],[QTY/ CTN TG]],1)-1))</f>
        <v>6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72</v>
      </c>
      <c r="Y486" s="95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pwjkcp107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7" s="1" t="s">
        <v>206</v>
      </c>
      <c r="E487" s="4" t="s">
        <v>207</v>
      </c>
      <c r="F487" s="56" t="s">
        <v>208</v>
      </c>
      <c r="G487" s="1" t="s">
        <v>1681</v>
      </c>
      <c r="H487" s="32" t="e">
        <f>IF(db[[#This Row],[NB NOTA_C]]="","",COUNTIF([2]!B_MSK[concat],db[[#This Row],[NB NOTA_C]]))</f>
        <v>#REF!</v>
      </c>
      <c r="I487" s="6" t="s">
        <v>1692</v>
      </c>
      <c r="J487" s="1" t="s">
        <v>1875</v>
      </c>
      <c r="K487" s="1" t="s">
        <v>2976</v>
      </c>
      <c r="M487" s="1" t="str">
        <f>IF(db[[#This Row],[QTY/ CTN]]="","",SUBSTITUTE(SUBSTITUTE(SUBSTITUTE(db[[#This Row],[QTY/ CTN]]," ","_",2),"(",""),")","")&amp;"_")</f>
        <v>12 BOX_24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14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24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24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288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pwjk12wcp12pbpanjang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8" s="1" t="s">
        <v>209</v>
      </c>
      <c r="E488" s="4" t="s">
        <v>210</v>
      </c>
      <c r="F488" s="56" t="s">
        <v>2265</v>
      </c>
      <c r="G488" s="1" t="s">
        <v>1681</v>
      </c>
      <c r="H488" s="32" t="e">
        <f>IF(db[[#This Row],[NB NOTA_C]]="","",COUNTIF([2]!B_MSK[concat],db[[#This Row],[NB NOTA_C]]))</f>
        <v>#REF!</v>
      </c>
      <c r="I488" s="6" t="s">
        <v>1692</v>
      </c>
      <c r="J488" s="1" t="s">
        <v>1722</v>
      </c>
      <c r="K488" s="1" t="s">
        <v>2976</v>
      </c>
      <c r="L488" s="1" t="s">
        <v>5129</v>
      </c>
      <c r="M488" s="1" t="str">
        <f>IF(db[[#This Row],[QTY/ CTN]]="","",SUBSTITUTE(SUBSTITUTE(SUBSTITUTE(db[[#This Row],[QTY/ CTN]]," ","_",2),"(",""),")","")&amp;"_")</f>
        <v>12 LSN_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7</v>
      </c>
      <c r="P488" s="98" t="str">
        <f>IF(db[[#This Row],[H_QTY/ CTN]]="","",LEFT(db[[#This Row],[H_QTY/ CTN]],db[[#This Row],[H_1]]-1))</f>
        <v>12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144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pwjk12wcp12tcpanjang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9" s="1" t="s">
        <v>3391</v>
      </c>
      <c r="E489" s="4" t="s">
        <v>3389</v>
      </c>
      <c r="F489" s="56" t="s">
        <v>3387</v>
      </c>
      <c r="G489" s="1" t="s">
        <v>1681</v>
      </c>
      <c r="H489" s="32" t="e">
        <f>IF(db[[#This Row],[NB NOTA_C]]="","",COUNTIF([2]!B_MSK[concat],db[[#This Row],[NB NOTA_C]]))</f>
        <v>#REF!</v>
      </c>
      <c r="I489" s="7" t="s">
        <v>1692</v>
      </c>
      <c r="J489" s="3" t="s">
        <v>3393</v>
      </c>
      <c r="K489" s="1" t="s">
        <v>2976</v>
      </c>
      <c r="L489" s="3"/>
      <c r="M489" s="3" t="str">
        <f>IF(db[[#This Row],[QTY/ CTN]]="","",SUBSTITUTE(SUBSTITUTE(SUBSTITUTE(db[[#This Row],[QTY/ CTN]]," ","_",2),"(",""),")","")&amp;"_")</f>
        <v>12 BOX_12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14</v>
      </c>
      <c r="P489" s="95" t="str">
        <f>IF(db[[#This Row],[H_QTY/ CTN]]="","",LEFT(db[[#This Row],[H_QTY/ CTN]],db[[#This Row],[H_1]]-1))</f>
        <v>12 BOX</v>
      </c>
      <c r="Q489" s="95" t="str">
        <f>IF(NOT(db[[#This Row],[H_1]]=db[[#This Row],[H_2]]),MID(db[[#This Row],[H_QTY/ CTN]],db[[#This Row],[H_1]]+1,db[[#This Row],[H_2]]-db[[#This Row],[H_1]]-1),"")</f>
        <v>12 SET</v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BOX</v>
      </c>
      <c r="T489" s="95" t="str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pwjk24wcp24pbpanjang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0" s="1" t="s">
        <v>211</v>
      </c>
      <c r="E490" s="4" t="s">
        <v>212</v>
      </c>
      <c r="F490" s="56" t="s">
        <v>2644</v>
      </c>
      <c r="G490" s="1" t="s">
        <v>1681</v>
      </c>
      <c r="H490" s="32" t="e">
        <f>IF(db[[#This Row],[NB NOTA_C]]="","",COUNTIF([2]!B_MSK[concat],db[[#This Row],[NB NOTA_C]]))</f>
        <v>#REF!</v>
      </c>
      <c r="I490" s="6" t="s">
        <v>1692</v>
      </c>
      <c r="J490" s="1" t="s">
        <v>1781</v>
      </c>
      <c r="K490" s="1" t="s">
        <v>2976</v>
      </c>
      <c r="L490" s="1" t="s">
        <v>5432</v>
      </c>
      <c r="M490" s="1" t="str">
        <f>IF(db[[#This Row],[QTY/ CTN]]="","",SUBSTITUTE(SUBSTITUTE(SUBSTITUTE(db[[#This Row],[QTY/ CTN]]," ","_",2),"(",""),")","")&amp;"_")</f>
        <v>12 BOX_6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13</v>
      </c>
      <c r="P490" s="98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pwjk24wcp24tcpanjang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1" s="1" t="s">
        <v>3392</v>
      </c>
      <c r="E491" s="4" t="s">
        <v>3390</v>
      </c>
      <c r="F491" s="2" t="s">
        <v>3388</v>
      </c>
      <c r="G491" s="1" t="s">
        <v>1681</v>
      </c>
      <c r="H491" s="32" t="e">
        <f>IF(db[[#This Row],[NB NOTA_C]]="","",COUNTIF([2]!B_MSK[concat],db[[#This Row],[NB NOTA_C]]))</f>
        <v>#REF!</v>
      </c>
      <c r="I491" s="7" t="s">
        <v>1692</v>
      </c>
      <c r="J491" s="3" t="s">
        <v>1781</v>
      </c>
      <c r="K491" s="1" t="s">
        <v>2976</v>
      </c>
      <c r="L491" s="3"/>
      <c r="M491" s="3" t="str">
        <f>IF(db[[#This Row],[QTY/ CTN]]="","",SUBSTITUTE(SUBSTITUTE(SUBSTITUTE(db[[#This Row],[QTY/ CTN]]," ","_",2),"(",""),")","")&amp;"_")</f>
        <v>12 BOX_6 SET_</v>
      </c>
      <c r="N491" s="3">
        <f>IF(db[[#This Row],[H_QTY/ CTN]]="","",SEARCH("_",db[[#This Row],[H_QTY/ CTN]]))</f>
        <v>7</v>
      </c>
      <c r="O491" s="3">
        <f>IF(db[[#This Row],[H_QTY/ CTN]]="","",LEN(db[[#This Row],[H_QTY/ CTN]]))</f>
        <v>13</v>
      </c>
      <c r="P491" s="95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6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6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72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pwjk36wcp36pbpanjang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2" s="1" t="s">
        <v>213</v>
      </c>
      <c r="E492" s="4" t="s">
        <v>214</v>
      </c>
      <c r="F492" s="2" t="s">
        <v>4438</v>
      </c>
      <c r="G492" s="1" t="s">
        <v>1681</v>
      </c>
      <c r="H492" s="32" t="e">
        <f>IF(db[[#This Row],[NB NOTA_C]]="","",COUNTIF([2]!B_MSK[concat],db[[#This Row],[NB NOTA_C]]))</f>
        <v>#REF!</v>
      </c>
      <c r="I492" s="6" t="s">
        <v>1692</v>
      </c>
      <c r="J492" s="1" t="s">
        <v>1856</v>
      </c>
      <c r="K492" s="1" t="s">
        <v>2976</v>
      </c>
      <c r="M492" s="1" t="str">
        <f>IF(db[[#This Row],[QTY/ CTN]]="","",SUBSTITUTE(SUBSTITUTE(SUBSTITUTE(db[[#This Row],[QTY/ CTN]]," ","_",2),"(",""),")","")&amp;"_")</f>
        <v>8 BOX_6 SET_</v>
      </c>
      <c r="N492" s="1">
        <f>IF(db[[#This Row],[H_QTY/ CTN]]="","",SEARCH("_",db[[#This Row],[H_QTY/ CTN]]))</f>
        <v>6</v>
      </c>
      <c r="O492" s="1">
        <f>IF(db[[#This Row],[H_QTY/ CTN]]="","",LEN(db[[#This Row],[H_QTY/ CTN]]))</f>
        <v>12</v>
      </c>
      <c r="P492" s="98" t="str">
        <f>IF(db[[#This Row],[H_QTY/ CTN]]="","",LEFT(db[[#This Row],[H_QTY/ CTN]],db[[#This Row],[H_1]]-1))</f>
        <v>8 BOX</v>
      </c>
      <c r="Q492" s="95" t="str">
        <f>IF(NOT(db[[#This Row],[H_1]]=db[[#This Row],[H_2]]),MID(db[[#This Row],[H_QTY/ CTN]],db[[#This Row],[H_1]]+1,db[[#This Row],[H_2]]-db[[#This Row],[H_1]]-1),"")</f>
        <v>6 SET</v>
      </c>
      <c r="R492" s="95" t="str">
        <f>IF(db[[#This Row],[QTY/ CTN B]]="","",LEFT(db[[#This Row],[QTY/ CTN B]],SEARCH(" ",db[[#This Row],[QTY/ CTN B]],1)-1))</f>
        <v>8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6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48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pwjk12wcps12pendek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3" s="1" t="s">
        <v>215</v>
      </c>
      <c r="E493" s="4" t="s">
        <v>216</v>
      </c>
      <c r="F493" s="56" t="s">
        <v>217</v>
      </c>
      <c r="G493" s="1" t="s">
        <v>1681</v>
      </c>
      <c r="H493" s="32" t="e">
        <f>IF(db[[#This Row],[NB NOTA_C]]="","",COUNTIF([2]!B_MSK[concat],db[[#This Row],[NB NOTA_C]]))</f>
        <v>#REF!</v>
      </c>
      <c r="I493" s="6" t="s">
        <v>1692</v>
      </c>
      <c r="J493" s="1" t="s">
        <v>1875</v>
      </c>
      <c r="K493" s="1" t="s">
        <v>2976</v>
      </c>
      <c r="M493" s="1" t="str">
        <f>IF(db[[#This Row],[QTY/ CTN]]="","",SUBSTITUTE(SUBSTITUTE(SUBSTITUTE(db[[#This Row],[QTY/ CTN]]," ","_",2),"(",""),")","")&amp;"_")</f>
        <v>12 BOX_24 SET_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14</v>
      </c>
      <c r="P493" s="98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24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24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288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pwjk24wcps24pendek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4" s="1" t="s">
        <v>3411</v>
      </c>
      <c r="E494" s="4" t="s">
        <v>3382</v>
      </c>
      <c r="F494" s="56" t="s">
        <v>3381</v>
      </c>
      <c r="G494" s="1" t="s">
        <v>1681</v>
      </c>
      <c r="H494" s="32" t="e">
        <f>IF(db[[#This Row],[NB NOTA_C]]="","",COUNTIF([2]!B_MSK[concat],db[[#This Row],[NB NOTA_C]]))</f>
        <v>#REF!</v>
      </c>
      <c r="I494" s="7" t="s">
        <v>1692</v>
      </c>
      <c r="J494" s="3" t="s">
        <v>3393</v>
      </c>
      <c r="K494" s="1" t="s">
        <v>2976</v>
      </c>
      <c r="L494" s="3"/>
      <c r="M494" s="3" t="str">
        <f>IF(db[[#This Row],[QTY/ CTN]]="","",SUBSTITUTE(SUBSTITUTE(SUBSTITUTE(db[[#This Row],[QTY/ CTN]]," ","_",2),"(",""),")","")&amp;"_")</f>
        <v>12 BOX_12 SET_</v>
      </c>
      <c r="N494" s="3">
        <f>IF(db[[#This Row],[H_QTY/ CTN]]="","",SEARCH("_",db[[#This Row],[H_QTY/ CTN]]))</f>
        <v>7</v>
      </c>
      <c r="O494" s="3">
        <f>IF(db[[#This Row],[H_QTY/ CTN]]="","",LEN(db[[#This Row],[H_QTY/ CTN]]))</f>
        <v>14</v>
      </c>
      <c r="P494" s="95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12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12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144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1" t="str">
        <f>LOWER(SUBSTITUTE(SUBSTITUTE(SUBSTITUTE(SUBSTITUTE(SUBSTITUTE(SUBSTITUTE(db[[#This Row],[NB BM]]," ",),".",""),"-",""),"(",""),")",""),"/",""))</f>
        <v>binderkomputerjksc1301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218</v>
      </c>
      <c r="E495" s="4" t="s">
        <v>219</v>
      </c>
      <c r="F495" s="2"/>
      <c r="G495" s="1" t="s">
        <v>1681</v>
      </c>
      <c r="H495" s="32" t="e">
        <f>IF(db[[#This Row],[NB NOTA_C]]="","",COUNTIF([2]!B_MSK[concat],db[[#This Row],[NB NOTA_C]]))</f>
        <v>#REF!</v>
      </c>
      <c r="I495" s="6" t="s">
        <v>1692</v>
      </c>
      <c r="J495" s="1" t="s">
        <v>1756</v>
      </c>
      <c r="K495" s="1" t="s">
        <v>2968</v>
      </c>
      <c r="M495" s="1" t="str">
        <f>IF(db[[#This Row],[QTY/ CTN]]="","",SUBSTITUTE(SUBSTITUTE(SUBSTITUTE(db[[#This Row],[QTY/ CTN]]," ","_",2),"(",""),")","")&amp;"_")</f>
        <v>24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8" t="str">
        <f>IF(db[[#This Row],[H_QTY/ CTN]]="","",LEFT(db[[#This Row],[H_QTY/ CTN]],db[[#This Row],[H_1]]-1))</f>
        <v>24 PCS</v>
      </c>
      <c r="Q495" s="95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24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24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tipeexkertasmt737a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2598</v>
      </c>
      <c r="E496" s="4" t="s">
        <v>2591</v>
      </c>
      <c r="F496" s="2"/>
      <c r="H496" s="32" t="e">
        <f>IF(db[[#This Row],[NB NOTA_C]]="","",COUNTIF([2]!B_MSK[concat],db[[#This Row],[NB NOTA_C]]))</f>
        <v>#REF!</v>
      </c>
      <c r="I496" s="7" t="s">
        <v>1698</v>
      </c>
      <c r="J496" s="3" t="s">
        <v>1776</v>
      </c>
      <c r="K496" s="1" t="s">
        <v>2982</v>
      </c>
      <c r="M496" s="1" t="str">
        <f>IF(db[[#This Row],[QTY/ CTN]]="","",SUBSTITUTE(SUBSTITUTE(SUBSTITUTE(db[[#This Row],[QTY/ CTN]]," ","_",2),"(",""),")","")&amp;"_")</f>
        <v>48 LSN_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7</v>
      </c>
      <c r="P496" s="98" t="str">
        <f>IF(db[[#This Row],[H_QTY/ CTN]]="","",LEFT(db[[#This Row],[H_QTY/ CTN]],db[[#This Row],[H_1]]-1))</f>
        <v>48 LSN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48</v>
      </c>
      <c r="S496" s="95" t="str">
        <f>IF(db[[#This Row],[QTY/ CTN B]]="","",RIGHT(db[[#This Row],[QTY/ CTN B]],LEN(db[[#This Row],[QTY/ CTN B]])-SEARCH(" ",db[[#This Row],[QTY/ CTN B]],1)))</f>
        <v>LSN</v>
      </c>
      <c r="T496" s="95">
        <f>IF(db[[#This Row],[QTY/ CTN TG]]="",IF(db[[#This Row],[STN TG]]="","",12),LEFT(db[[#This Row],[QTY/ CTN TG]],SEARCH(" ",db[[#This Row],[QTY/ CTN TG]],1)-1))</f>
        <v>12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576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tipeexkertasxdm6078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2593</v>
      </c>
      <c r="E497" s="4" t="s">
        <v>2586</v>
      </c>
      <c r="F497" s="2"/>
      <c r="H497" s="32" t="e">
        <f>IF(db[[#This Row],[NB NOTA_C]]="","",COUNTIF([2]!B_MSK[concat],db[[#This Row],[NB NOTA_C]]))</f>
        <v>#REF!</v>
      </c>
      <c r="I497" s="7" t="s">
        <v>1698</v>
      </c>
      <c r="J497" s="3" t="s">
        <v>2599</v>
      </c>
      <c r="K497" s="1" t="s">
        <v>2982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18 BOX</v>
      </c>
      <c r="Q497" s="95" t="str">
        <f>IF(NOT(db[[#This Row],[H_1]]=db[[#This Row],[H_2]]),MID(db[[#This Row],[H_QTY/ CTN]],db[[#This Row],[H_1]]+1,db[[#This Row],[H_2]]-db[[#This Row],[H_1]]-1),"")</f>
        <v>40 PCS</v>
      </c>
      <c r="R497" s="95" t="str">
        <f>IF(db[[#This Row],[QTY/ CTN B]]="","",LEFT(db[[#This Row],[QTY/ CTN B]],SEARCH(" ",db[[#This Row],[QTY/ CTN B]],1)-1))</f>
        <v>18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40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720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tipeexkertasxdm6079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2594</v>
      </c>
      <c r="E498" s="4" t="s">
        <v>2587</v>
      </c>
      <c r="F498" s="56"/>
      <c r="H498" s="32" t="e">
        <f>IF(db[[#This Row],[NB NOTA_C]]="","",COUNTIF([2]!B_MSK[concat],db[[#This Row],[NB NOTA_C]]))</f>
        <v>#REF!</v>
      </c>
      <c r="I498" s="7" t="s">
        <v>1698</v>
      </c>
      <c r="J498" s="3" t="s">
        <v>2599</v>
      </c>
      <c r="K498" s="1" t="s">
        <v>2982</v>
      </c>
      <c r="M498" s="1" t="str">
        <f>IF(db[[#This Row],[QTY/ CTN]]="","",SUBSTITUTE(SUBSTITUTE(SUBSTITUTE(db[[#This Row],[QTY/ CTN]]," ","_",2),"(",""),")","")&amp;"_")</f>
        <v>18 BOX_40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8" t="str">
        <f>IF(db[[#This Row],[H_QTY/ CTN]]="","",LEFT(db[[#This Row],[H_QTY/ CTN]],db[[#This Row],[H_1]]-1))</f>
        <v>18 BOX</v>
      </c>
      <c r="Q498" s="95" t="str">
        <f>IF(NOT(db[[#This Row],[H_1]]=db[[#This Row],[H_2]]),MID(db[[#This Row],[H_QTY/ CTN]],db[[#This Row],[H_1]]+1,db[[#This Row],[H_2]]-db[[#This Row],[H_1]]-1),"")</f>
        <v>40 PCS</v>
      </c>
      <c r="R498" s="95" t="str">
        <f>IF(db[[#This Row],[QTY/ CTN B]]="","",LEFT(db[[#This Row],[QTY/ CTN B]],SEARCH(" ",db[[#This Row],[QTY/ CTN B]],1)-1))</f>
        <v>18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40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720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tipeexkertasxdm6145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2595</v>
      </c>
      <c r="E499" s="4" t="s">
        <v>2588</v>
      </c>
      <c r="F499" s="2"/>
      <c r="H499" s="32" t="e">
        <f>IF(db[[#This Row],[NB NOTA_C]]="","",COUNTIF([2]!B_MSK[concat],db[[#This Row],[NB NOTA_C]]))</f>
        <v>#REF!</v>
      </c>
      <c r="I499" s="7" t="s">
        <v>1698</v>
      </c>
      <c r="J499" s="3" t="s">
        <v>2600</v>
      </c>
      <c r="K499" s="1" t="s">
        <v>2982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8" t="str">
        <f>IF(db[[#This Row],[H_QTY/ CTN]]="","",LEFT(db[[#This Row],[H_QTY/ CTN]],db[[#This Row],[H_1]]-1))</f>
        <v>16 BOX</v>
      </c>
      <c r="Q499" s="95" t="str">
        <f>IF(NOT(db[[#This Row],[H_1]]=db[[#This Row],[H_2]]),MID(db[[#This Row],[H_QTY/ CTN]],db[[#This Row],[H_1]]+1,db[[#This Row],[H_2]]-db[[#This Row],[H_1]]-1),"")</f>
        <v>36 PCS</v>
      </c>
      <c r="R499" s="95" t="str">
        <f>IF(db[[#This Row],[QTY/ CTN B]]="","",LEFT(db[[#This Row],[QTY/ CTN B]],SEARCH(" ",db[[#This Row],[QTY/ CTN B]],1)-1))</f>
        <v>16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36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576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2596</v>
      </c>
      <c r="E500" s="4" t="s">
        <v>2589</v>
      </c>
      <c r="F500" s="56"/>
      <c r="H500" s="32" t="e">
        <f>IF(db[[#This Row],[NB NOTA_C]]="","",COUNTIF([2]!B_MSK[concat],db[[#This Row],[NB NOTA_C]]))</f>
        <v>#REF!</v>
      </c>
      <c r="I500" s="7" t="s">
        <v>1698</v>
      </c>
      <c r="J500" s="3" t="s">
        <v>2600</v>
      </c>
      <c r="K500" s="1" t="s">
        <v>2982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16 BOX</v>
      </c>
      <c r="Q500" s="95" t="str">
        <f>IF(NOT(db[[#This Row],[H_1]]=db[[#This Row],[H_2]]),MID(db[[#This Row],[H_QTY/ CTN]],db[[#This Row],[H_1]]+1,db[[#This Row],[H_2]]-db[[#This Row],[H_1]]-1),"")</f>
        <v>36 PCS</v>
      </c>
      <c r="R500" s="95" t="str">
        <f>IF(db[[#This Row],[QTY/ CTN B]]="","",LEFT(db[[#This Row],[QTY/ CTN B]],SEARCH(" ",db[[#This Row],[QTY/ CTN B]],1)-1))</f>
        <v>16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36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tipeexkertasxdm8007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2597</v>
      </c>
      <c r="E501" s="4" t="s">
        <v>2590</v>
      </c>
      <c r="F501" s="56"/>
      <c r="H501" s="32" t="e">
        <f>IF(db[[#This Row],[NB NOTA_C]]="","",COUNTIF([2]!B_MSK[concat],db[[#This Row],[NB NOTA_C]]))</f>
        <v>#REF!</v>
      </c>
      <c r="I501" s="7" t="s">
        <v>1698</v>
      </c>
      <c r="J501" s="3" t="s">
        <v>2600</v>
      </c>
      <c r="K501" s="1" t="s">
        <v>2982</v>
      </c>
      <c r="M501" s="1" t="str">
        <f>IF(db[[#This Row],[QTY/ CTN]]="","",SUBSTITUTE(SUBSTITUTE(SUBSTITUTE(db[[#This Row],[QTY/ CTN]]," ","_",2),"(",""),")","")&amp;"_")</f>
        <v>16 BOX_36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16 BOX</v>
      </c>
      <c r="Q501" s="95" t="str">
        <f>IF(NOT(db[[#This Row],[H_1]]=db[[#This Row],[H_2]]),MID(db[[#This Row],[H_QTY/ CTN]],db[[#This Row],[H_1]]+1,db[[#This Row],[H_2]]-db[[#This Row],[H_1]]-1),"")</f>
        <v>36 PCS</v>
      </c>
      <c r="R501" s="95" t="str">
        <f>IF(db[[#This Row],[QTY/ CTN B]]="","",LEFT(db[[#This Row],[QTY/ CTN B]],SEARCH(" ",db[[#This Row],[QTY/ CTN B]],1)-1))</f>
        <v>16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36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576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tipeexjkcfp231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2" s="1" t="s">
        <v>220</v>
      </c>
      <c r="E502" s="4" t="s">
        <v>221</v>
      </c>
      <c r="F502" s="2" t="s">
        <v>2660</v>
      </c>
      <c r="G502" s="1" t="s">
        <v>1681</v>
      </c>
      <c r="H502" s="32" t="e">
        <f>IF(db[[#This Row],[NB NOTA_C]]="","",COUNTIF([2]!B_MSK[concat],db[[#This Row],[NB NOTA_C]]))</f>
        <v>#REF!</v>
      </c>
      <c r="I502" s="6" t="s">
        <v>1692</v>
      </c>
      <c r="J502" s="1" t="s">
        <v>1776</v>
      </c>
      <c r="K502" s="1" t="s">
        <v>2982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8" t="str">
        <f>IF(db[[#This Row],[H_QTY/ CTN]]="","",LEFT(db[[#This Row],[H_QTY/ CTN]],db[[#This Row],[H_1]]-1))</f>
        <v>48 LSN</v>
      </c>
      <c r="Q502" s="95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48</v>
      </c>
      <c r="S502" s="95" t="str">
        <f>IF(db[[#This Row],[QTY/ CTN B]]="","",RIGHT(db[[#This Row],[QTY/ CTN B]],LEN(db[[#This Row],[QTY/ CTN B]])-SEARCH(" ",db[[#This Row],[QTY/ CTN B]],1)))</f>
        <v>LSN</v>
      </c>
      <c r="T502" s="95">
        <f>IF(db[[#This Row],[QTY/ CTN TG]]="",IF(db[[#This Row],[STN TG]]="","",12),LEFT(db[[#This Row],[QTY/ CTN TG]],SEARCH(" ",db[[#This Row],[QTY/ CTN TG]],1)-1))</f>
        <v>12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tipeexjkcfp235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3" s="1" t="s">
        <v>1632</v>
      </c>
      <c r="E503" s="4" t="s">
        <v>1631</v>
      </c>
      <c r="F503" s="2" t="s">
        <v>2220</v>
      </c>
      <c r="G503" s="1" t="s">
        <v>1681</v>
      </c>
      <c r="H503" s="32" t="e">
        <f>IF(db[[#This Row],[NB NOTA_C]]="","",COUNTIF([2]!B_MSK[concat],db[[#This Row],[NB NOTA_C]]))</f>
        <v>#REF!</v>
      </c>
      <c r="I503" s="6" t="s">
        <v>1692</v>
      </c>
      <c r="J503" s="1" t="s">
        <v>1784</v>
      </c>
      <c r="K503" s="1" t="s">
        <v>2982</v>
      </c>
      <c r="M503" s="1" t="str">
        <f>IF(db[[#This Row],[QTY/ CTN]]="","",SUBSTITUTE(SUBSTITUTE(SUBSTITUTE(db[[#This Row],[QTY/ CTN]]," ","_",2),"(",""),")","")&amp;"_")</f>
        <v>120 LSN_</v>
      </c>
      <c r="N503" s="1">
        <f>IF(db[[#This Row],[H_QTY/ CTN]]="","",SEARCH("_",db[[#This Row],[H_QTY/ CTN]]))</f>
        <v>8</v>
      </c>
      <c r="O503" s="1">
        <f>IF(db[[#This Row],[H_QTY/ CTN]]="","",LEN(db[[#This Row],[H_QTY/ CTN]]))</f>
        <v>8</v>
      </c>
      <c r="P503" s="98" t="str">
        <f>IF(db[[#This Row],[H_QTY/ CTN]]="","",LEFT(db[[#This Row],[H_QTY/ CTN]],db[[#This Row],[H_1]]-1))</f>
        <v>120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120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1440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tipeexjkcfs201pt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4" s="1" t="s">
        <v>5045</v>
      </c>
      <c r="E504" s="4" t="s">
        <v>5043</v>
      </c>
      <c r="F504" s="56" t="s">
        <v>5044</v>
      </c>
      <c r="G504" s="1" t="s">
        <v>1681</v>
      </c>
      <c r="H504" s="32" t="e">
        <f>IF(db[[#This Row],[NB NOTA_C]]="","",COUNTIF([2]!B_MSK[concat],db[[#This Row],[NB NOTA_C]]))</f>
        <v>#REF!</v>
      </c>
      <c r="I504" s="6" t="s">
        <v>1692</v>
      </c>
      <c r="J504" s="1" t="s">
        <v>1776</v>
      </c>
      <c r="K504" s="1" t="s">
        <v>2982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8" t="str">
        <f>IF(db[[#This Row],[H_QTY/ CTN]]="","",LEFT(db[[#This Row],[H_QTY/ CTN]],db[[#This Row],[H_1]]-1))</f>
        <v>48 LSN</v>
      </c>
      <c r="Q504" s="95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48</v>
      </c>
      <c r="S504" s="95" t="str">
        <f>IF(db[[#This Row],[QTY/ CTN B]]="","",RIGHT(db[[#This Row],[QTY/ CTN B]],LEN(db[[#This Row],[QTY/ CTN B]])-SEARCH(" ",db[[#This Row],[QTY/ CTN B]],1)))</f>
        <v>LSN</v>
      </c>
      <c r="T504" s="95">
        <f>IF(db[[#This Row],[QTY/ CTN TG]]="",IF(db[[#This Row],[STN TG]]="","",12),LEFT(db[[#This Row],[QTY/ CTN TG]],SEARCH(" ",db[[#This Row],[QTY/ CTN TG]],1)-1))</f>
        <v>12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tipeexjkcfs203a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5" s="1" t="s">
        <v>222</v>
      </c>
      <c r="E505" s="4" t="s">
        <v>223</v>
      </c>
      <c r="F505" s="56" t="s">
        <v>3842</v>
      </c>
      <c r="G505" s="1" t="s">
        <v>1681</v>
      </c>
      <c r="H505" s="32" t="e">
        <f>IF(db[[#This Row],[NB NOTA_C]]="","",COUNTIF([2]!B_MSK[concat],db[[#This Row],[NB NOTA_C]]))</f>
        <v>#REF!</v>
      </c>
      <c r="I505" s="6" t="s">
        <v>1692</v>
      </c>
      <c r="J505" s="1" t="s">
        <v>1776</v>
      </c>
      <c r="K505" s="1" t="s">
        <v>2982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tipeexjkcf205pt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6" s="1" t="s">
        <v>2316</v>
      </c>
      <c r="E506" s="4" t="s">
        <v>2236</v>
      </c>
      <c r="F506" s="56" t="s">
        <v>2238</v>
      </c>
      <c r="G506" s="1" t="s">
        <v>1681</v>
      </c>
      <c r="H506" s="32" t="e">
        <f>IF(db[[#This Row],[NB NOTA_C]]="","",COUNTIF([2]!B_MSK[concat],db[[#This Row],[NB NOTA_C]]))</f>
        <v>#REF!</v>
      </c>
      <c r="I506" s="7" t="s">
        <v>1692</v>
      </c>
      <c r="J506" s="3" t="s">
        <v>1776</v>
      </c>
      <c r="K506" s="1" t="s">
        <v>2982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224</v>
      </c>
      <c r="E507" s="4" t="s">
        <v>225</v>
      </c>
      <c r="F507" s="2" t="s">
        <v>226</v>
      </c>
      <c r="G507" s="1" t="s">
        <v>1681</v>
      </c>
      <c r="H507" s="32" t="e">
        <f>IF(db[[#This Row],[NB NOTA_C]]="","",COUNTIF([2]!B_MSK[concat],db[[#This Row],[NB NOTA_C]]))</f>
        <v>#REF!</v>
      </c>
      <c r="I507" s="6" t="s">
        <v>1692</v>
      </c>
      <c r="J507" s="1" t="s">
        <v>1794</v>
      </c>
      <c r="K507" s="1" t="s">
        <v>2982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36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36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432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tipeexjkcfs209a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8" s="1" t="s">
        <v>4628</v>
      </c>
      <c r="E508" s="4" t="s">
        <v>4626</v>
      </c>
      <c r="F508" s="2" t="s">
        <v>4627</v>
      </c>
      <c r="G508" s="1" t="s">
        <v>1681</v>
      </c>
      <c r="H508" s="32" t="e">
        <f>IF(db[[#This Row],[NB NOTA_C]]="","",COUNTIF([2]!B_MSK[concat],db[[#This Row],[NB NOTA_C]]))</f>
        <v>#REF!</v>
      </c>
      <c r="I508" s="6" t="s">
        <v>1692</v>
      </c>
      <c r="J508" s="1" t="s">
        <v>1794</v>
      </c>
      <c r="K508" s="1" t="s">
        <v>2982</v>
      </c>
      <c r="L508" s="94" t="s">
        <v>5227</v>
      </c>
      <c r="M508" s="94" t="str">
        <f>IF(db[[#This Row],[QTY/ CTN]]="","",SUBSTITUTE(SUBSTITUTE(SUBSTITUTE(db[[#This Row],[QTY/ CTN]]," ","_",2),"(",""),")","")&amp;"_")</f>
        <v>36 LSN_</v>
      </c>
      <c r="N508" s="94">
        <f>IF(db[[#This Row],[H_QTY/ CTN]]="","",SEARCH("_",db[[#This Row],[H_QTY/ CTN]]))</f>
        <v>7</v>
      </c>
      <c r="O508" s="94">
        <f>IF(db[[#This Row],[H_QTY/ CTN]]="","",LEN(db[[#This Row],[H_QTY/ CTN]]))</f>
        <v>7</v>
      </c>
      <c r="P508" s="98" t="str">
        <f>IF(db[[#This Row],[H_QTY/ CTN]]="","",LEFT(db[[#This Row],[H_QTY/ CTN]],db[[#This Row],[H_1]]-1))</f>
        <v>36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36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432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tipeexjkcfs209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9" s="1" t="s">
        <v>224</v>
      </c>
      <c r="E509" s="4" t="s">
        <v>2235</v>
      </c>
      <c r="F509" s="61" t="s">
        <v>226</v>
      </c>
      <c r="G509" s="1" t="s">
        <v>1681</v>
      </c>
      <c r="H509" s="32" t="e">
        <f>IF(db[[#This Row],[NB NOTA_C]]="","",COUNTIF([2]!B_MSK[concat],db[[#This Row],[NB NOTA_C]]))</f>
        <v>#REF!</v>
      </c>
      <c r="I509" s="7" t="s">
        <v>1692</v>
      </c>
      <c r="J509" s="3" t="s">
        <v>1794</v>
      </c>
      <c r="K509" s="1" t="s">
        <v>2982</v>
      </c>
      <c r="M509" s="1" t="str">
        <f>IF(db[[#This Row],[QTY/ CTN]]="","",SUBSTITUTE(SUBSTITUTE(SUBSTITUTE(db[[#This Row],[QTY/ CTN]]," ","_",2),"(",""),")","")&amp;"_")</f>
        <v>36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36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36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432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tipeexjkcfs221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0" s="1" t="s">
        <v>227</v>
      </c>
      <c r="E510" s="4" t="s">
        <v>2649</v>
      </c>
      <c r="F510" s="2" t="s">
        <v>2650</v>
      </c>
      <c r="G510" s="1" t="s">
        <v>1681</v>
      </c>
      <c r="H510" s="32" t="e">
        <f>IF(db[[#This Row],[NB NOTA_C]]="","",COUNTIF([2]!B_MSK[concat],db[[#This Row],[NB NOTA_C]]))</f>
        <v>#REF!</v>
      </c>
      <c r="I510" s="6" t="s">
        <v>1692</v>
      </c>
      <c r="J510" s="1" t="s">
        <v>1866</v>
      </c>
      <c r="K510" s="1" t="s">
        <v>2982</v>
      </c>
      <c r="L510" s="1" t="s">
        <v>5334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8" t="str">
        <f>IF(db[[#This Row],[H_QTY/ CTN]]="","",LEFT(db[[#This Row],[H_QTY/ CTN]],db[[#This Row],[H_1]]-1))</f>
        <v>24 BOX</v>
      </c>
      <c r="Q510" s="95" t="str">
        <f>IF(NOT(db[[#This Row],[H_1]]=db[[#This Row],[H_2]]),MID(db[[#This Row],[H_QTY/ CTN]],db[[#This Row],[H_1]]+1,db[[#This Row],[H_2]]-db[[#This Row],[H_1]]-1),"")</f>
        <v>24 PCS</v>
      </c>
      <c r="R510" s="95" t="str">
        <f>IF(db[[#This Row],[QTY/ CTN B]]="","",LEFT(db[[#This Row],[QTY/ CTN B]],SEARCH(" ",db[[#This Row],[QTY/ CTN B]],1)-1))</f>
        <v>24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tipeexjkcfs224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1" s="1" t="s">
        <v>228</v>
      </c>
      <c r="E511" s="4" t="s">
        <v>229</v>
      </c>
      <c r="F511" s="56" t="s">
        <v>2651</v>
      </c>
      <c r="G511" s="1" t="s">
        <v>1681</v>
      </c>
      <c r="H511" s="32" t="e">
        <f>IF(db[[#This Row],[NB NOTA_C]]="","",COUNTIF([2]!B_MSK[concat],db[[#This Row],[NB NOTA_C]]))</f>
        <v>#REF!</v>
      </c>
      <c r="I511" s="6" t="s">
        <v>1692</v>
      </c>
      <c r="J511" s="1" t="s">
        <v>1866</v>
      </c>
      <c r="K511" s="1" t="s">
        <v>2982</v>
      </c>
      <c r="L511" s="1" t="s">
        <v>5335</v>
      </c>
      <c r="M511" s="1" t="str">
        <f>IF(db[[#This Row],[QTY/ CTN]]="","",SUBSTITUTE(SUBSTITUTE(SUBSTITUTE(db[[#This Row],[QTY/ CTN]]," ","_",2),"(",""),")","")&amp;"_")</f>
        <v>24 BOX_24 PCS_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14</v>
      </c>
      <c r="P511" s="98" t="str">
        <f>IF(db[[#This Row],[H_QTY/ CTN]]="","",LEFT(db[[#This Row],[H_QTY/ CTN]],db[[#This Row],[H_1]]-1))</f>
        <v>24 BOX</v>
      </c>
      <c r="Q511" s="95" t="str">
        <f>IF(NOT(db[[#This Row],[H_1]]=db[[#This Row],[H_2]]),MID(db[[#This Row],[H_QTY/ CTN]],db[[#This Row],[H_1]]+1,db[[#This Row],[H_2]]-db[[#This Row],[H_1]]-1),"")</f>
        <v>24 PCS</v>
      </c>
      <c r="R511" s="95" t="str">
        <f>IF(db[[#This Row],[QTY/ CTN B]]="","",LEFT(db[[#This Row],[QTY/ CTN B]],SEARCH(" ",db[[#This Row],[QTY/ CTN B]],1)-1))</f>
        <v>24</v>
      </c>
      <c r="S511" s="95" t="str">
        <f>IF(db[[#This Row],[QTY/ CTN B]]="","",RIGHT(db[[#This Row],[QTY/ CTN B]],LEN(db[[#This Row],[QTY/ CTN B]])-SEARCH(" ",db[[#This Row],[QTY/ CTN B]],1)))</f>
        <v>BOX</v>
      </c>
      <c r="T511" s="95" t="str">
        <f>IF(db[[#This Row],[QTY/ CTN TG]]="",IF(db[[#This Row],[STN TG]]="","",12),LEFT(db[[#This Row],[QTY/ CTN TG]],SEARCH(" ",db[[#This Row],[QTY/ CTN TG]],1)-1))</f>
        <v>24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576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tipeexjkcfs225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2" s="1" t="s">
        <v>230</v>
      </c>
      <c r="E512" s="4" t="s">
        <v>4449</v>
      </c>
      <c r="F512" s="56" t="s">
        <v>2652</v>
      </c>
      <c r="G512" s="1" t="s">
        <v>1681</v>
      </c>
      <c r="H512" s="32" t="e">
        <f>IF(db[[#This Row],[NB NOTA_C]]="","",COUNTIF([2]!B_MSK[concat],db[[#This Row],[NB NOTA_C]]))</f>
        <v>#REF!</v>
      </c>
      <c r="I512" s="6" t="s">
        <v>1692</v>
      </c>
      <c r="J512" s="1" t="s">
        <v>1794</v>
      </c>
      <c r="K512" s="1" t="s">
        <v>2982</v>
      </c>
      <c r="L512" s="1" t="s">
        <v>5336</v>
      </c>
      <c r="M512" s="1" t="str">
        <f>IF(db[[#This Row],[QTY/ CTN]]="","",SUBSTITUTE(SUBSTITUTE(SUBSTITUTE(db[[#This Row],[QTY/ CTN]]," ","_",2),"(",""),")","")&amp;"_")</f>
        <v>36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3" s="1" t="s">
        <v>231</v>
      </c>
      <c r="E513" s="4" t="s">
        <v>232</v>
      </c>
      <c r="F513" s="61" t="s">
        <v>233</v>
      </c>
      <c r="G513" s="1" t="s">
        <v>1681</v>
      </c>
      <c r="H513" s="32" t="e">
        <f>IF(db[[#This Row],[NB NOTA_C]]="","",COUNTIF([2]!B_MSK[concat],db[[#This Row],[NB NOTA_C]]))</f>
        <v>#REF!</v>
      </c>
      <c r="I513" s="6" t="s">
        <v>1692</v>
      </c>
      <c r="J513" s="1" t="s">
        <v>1776</v>
      </c>
      <c r="K513" s="1" t="s">
        <v>2982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48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48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576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tipeexjk101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4" s="1" t="s">
        <v>234</v>
      </c>
      <c r="E514" s="4" t="s">
        <v>235</v>
      </c>
      <c r="F514" s="61" t="s">
        <v>236</v>
      </c>
      <c r="G514" s="1" t="s">
        <v>1681</v>
      </c>
      <c r="H514" s="32" t="e">
        <f>IF(db[[#This Row],[NB NOTA_C]]="","",COUNTIF([2]!B_MSK[concat],db[[#This Row],[NB NOTA_C]]))</f>
        <v>#REF!</v>
      </c>
      <c r="I514" s="6" t="s">
        <v>1692</v>
      </c>
      <c r="J514" s="1" t="s">
        <v>1776</v>
      </c>
      <c r="K514" s="1" t="s">
        <v>2982</v>
      </c>
      <c r="L514" s="1" t="s">
        <v>5644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48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48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tipeexjk101a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5" s="1" t="s">
        <v>237</v>
      </c>
      <c r="E515" s="4" t="s">
        <v>238</v>
      </c>
      <c r="F515" s="56" t="s">
        <v>239</v>
      </c>
      <c r="G515" s="1" t="s">
        <v>1681</v>
      </c>
      <c r="H515" s="32" t="e">
        <f>IF(db[[#This Row],[NB NOTA_C]]="","",COUNTIF([2]!B_MSK[concat],db[[#This Row],[NB NOTA_C]]))</f>
        <v>#REF!</v>
      </c>
      <c r="I515" s="6" t="s">
        <v>1692</v>
      </c>
      <c r="J515" s="1" t="s">
        <v>1776</v>
      </c>
      <c r="K515" s="1" t="s">
        <v>2982</v>
      </c>
      <c r="M515" s="1" t="str">
        <f>IF(db[[#This Row],[QTY/ CTN]]="","",SUBSTITUTE(SUBSTITUTE(SUBSTITUTE(db[[#This Row],[QTY/ CTN]]," ","_",2),"(",""),")","")&amp;"_")</f>
        <v>48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48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48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tipeexkertas914760x5mmpeach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3280</v>
      </c>
      <c r="E516" s="4" t="s">
        <v>3279</v>
      </c>
      <c r="F516" s="2"/>
      <c r="H516" s="32" t="e">
        <f>IF(db[[#This Row],[NB NOTA_C]]="","",COUNTIF([2]!B_MSK[concat],db[[#This Row],[NB NOTA_C]]))</f>
        <v>#REF!</v>
      </c>
      <c r="I516" s="7" t="s">
        <v>3281</v>
      </c>
      <c r="J516" s="3" t="s">
        <v>1794</v>
      </c>
      <c r="K516" s="1" t="s">
        <v>2982</v>
      </c>
      <c r="L516" s="3"/>
      <c r="M516" s="3" t="str">
        <f>IF(db[[#This Row],[QTY/ CTN]]="","",SUBSTITUTE(SUBSTITUTE(SUBSTITUTE(db[[#This Row],[QTY/ CTN]]," ","_",2),"(",""),")","")&amp;"_")</f>
        <v>36 LSN_</v>
      </c>
      <c r="N516" s="3">
        <f>IF(db[[#This Row],[H_QTY/ CTN]]="","",SEARCH("_",db[[#This Row],[H_QTY/ CTN]]))</f>
        <v>7</v>
      </c>
      <c r="O516" s="3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tipeexkertasjkct507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7" s="1" t="s">
        <v>240</v>
      </c>
      <c r="E517" s="4" t="s">
        <v>241</v>
      </c>
      <c r="F517" s="61" t="s">
        <v>242</v>
      </c>
      <c r="G517" s="1" t="s">
        <v>1681</v>
      </c>
      <c r="H517" s="32" t="e">
        <f>IF(db[[#This Row],[NB NOTA_C]]="","",COUNTIF([2]!B_MSK[concat],db[[#This Row],[NB NOTA_C]]))</f>
        <v>#REF!</v>
      </c>
      <c r="I517" s="6" t="s">
        <v>1692</v>
      </c>
      <c r="J517" s="1" t="s">
        <v>1731</v>
      </c>
      <c r="K517" s="1" t="s">
        <v>2982</v>
      </c>
      <c r="L517" s="1" t="s">
        <v>5331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60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60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720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tipeexkertasjkct508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8" s="1" t="s">
        <v>243</v>
      </c>
      <c r="E518" s="4" t="s">
        <v>244</v>
      </c>
      <c r="F518" s="2" t="s">
        <v>4642</v>
      </c>
      <c r="G518" s="1" t="s">
        <v>1681</v>
      </c>
      <c r="H518" s="32" t="e">
        <f>IF(db[[#This Row],[NB NOTA_C]]="","",COUNTIF([2]!B_MSK[concat],db[[#This Row],[NB NOTA_C]]))</f>
        <v>#REF!</v>
      </c>
      <c r="I518" s="6" t="s">
        <v>1692</v>
      </c>
      <c r="J518" s="1" t="s">
        <v>1731</v>
      </c>
      <c r="K518" s="1" t="s">
        <v>2982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60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60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720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tipeexkertasjkct509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9" s="1" t="s">
        <v>2317</v>
      </c>
      <c r="E519" s="4" t="s">
        <v>2237</v>
      </c>
      <c r="F519" s="56" t="s">
        <v>2239</v>
      </c>
      <c r="G519" s="1" t="s">
        <v>1681</v>
      </c>
      <c r="H519" s="32" t="e">
        <f>IF(db[[#This Row],[NB NOTA_C]]="","",COUNTIF([2]!B_MSK[concat],db[[#This Row],[NB NOTA_C]]))</f>
        <v>#REF!</v>
      </c>
      <c r="I519" s="7" t="s">
        <v>1692</v>
      </c>
      <c r="J519" s="3" t="s">
        <v>1731</v>
      </c>
      <c r="K519" s="1" t="s">
        <v>2982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60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60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720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tipeexkertasjkct510a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0" s="1" t="s">
        <v>245</v>
      </c>
      <c r="E520" s="4" t="s">
        <v>246</v>
      </c>
      <c r="F520" s="56" t="s">
        <v>5307</v>
      </c>
      <c r="G520" s="1" t="s">
        <v>1681</v>
      </c>
      <c r="H520" s="32" t="e">
        <f>IF(db[[#This Row],[NB NOTA_C]]="","",COUNTIF([2]!B_MSK[concat],db[[#This Row],[NB NOTA_C]]))</f>
        <v>#REF!</v>
      </c>
      <c r="I520" s="6" t="s">
        <v>1692</v>
      </c>
      <c r="J520" s="1" t="s">
        <v>1783</v>
      </c>
      <c r="K520" s="1" t="s">
        <v>2982</v>
      </c>
      <c r="M520" s="1" t="str">
        <f>IF(db[[#This Row],[QTY/ CTN]]="","",SUBSTITUTE(SUBSTITUTE(SUBSTITUTE(db[[#This Row],[QTY/ CTN]]," ","_",2),"(",""),")","")&amp;"_")</f>
        <v>30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30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360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3" t="str">
        <f>LOWER(SUBSTITUTE(SUBSTITUTE(SUBSTITUTE(SUBSTITUTE(SUBSTITUTE(SUBSTITUTE(db[[#This Row],[NB BM]]," ",),".",""),"-",""),"(",""),")",""),"/",""))</f>
        <v>tipeexkertasjkct520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1" s="1" t="s">
        <v>3510</v>
      </c>
      <c r="E521" s="4" t="s">
        <v>3476</v>
      </c>
      <c r="F521" s="2" t="s">
        <v>3481</v>
      </c>
      <c r="G521" s="1" t="s">
        <v>1681</v>
      </c>
      <c r="H521" s="34" t="e">
        <f>IF(db[[#This Row],[NB NOTA_C]]="","",COUNTIF([2]!B_MSK[concat],db[[#This Row],[NB NOTA_C]]))</f>
        <v>#REF!</v>
      </c>
      <c r="I521" s="7" t="s">
        <v>1692</v>
      </c>
      <c r="J521" s="3" t="s">
        <v>2296</v>
      </c>
      <c r="K521" s="1" t="s">
        <v>2982</v>
      </c>
      <c r="L521" s="3"/>
      <c r="M521" s="3" t="str">
        <f>IF(db[[#This Row],[QTY/ CTN]]="","",SUBSTITUTE(SUBSTITUTE(SUBSTITUTE(db[[#This Row],[QTY/ CTN]]," ","_",2),"(",""),")","")&amp;"_")</f>
        <v>360 PCS_</v>
      </c>
      <c r="N521" s="3">
        <f>IF(db[[#This Row],[H_QTY/ CTN]]="","",SEARCH("_",db[[#This Row],[H_QTY/ CTN]]))</f>
        <v>8</v>
      </c>
      <c r="O521" s="3">
        <f>IF(db[[#This Row],[H_QTY/ CTN]]="","",LEN(db[[#This Row],[H_QTY/ CTN]]))</f>
        <v>8</v>
      </c>
      <c r="P521" s="95" t="str">
        <f>IF(db[[#This Row],[H_QTY/ CTN]]="","",LEFT(db[[#This Row],[H_QTY/ CTN]],db[[#This Row],[H_1]]-1))</f>
        <v>360 PCS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360</v>
      </c>
      <c r="S521" s="95" t="str">
        <f>IF(db[[#This Row],[QTY/ CTN B]]="","",RIGHT(db[[#This Row],[QTY/ CTN B]],LEN(db[[#This Row],[QTY/ CTN B]])-SEARCH(" ",db[[#This Row],[QTY/ CTN B]],1)))</f>
        <v>PCS</v>
      </c>
      <c r="T521" s="95" t="str">
        <f>IF(db[[#This Row],[QTY/ CTN TG]]="",IF(db[[#This Row],[STN TG]]="","",12),LEFT(db[[#This Row],[QTY/ CTN TG]],SEARCH(" ",db[[#This Row],[QTY/ CTN TG]],1)-1))</f>
        <v/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360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tipeexkertasjkct522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2" s="1" t="s">
        <v>247</v>
      </c>
      <c r="E522" s="4" t="s">
        <v>248</v>
      </c>
      <c r="F522" s="56" t="s">
        <v>249</v>
      </c>
      <c r="G522" s="1" t="s">
        <v>1681</v>
      </c>
      <c r="H522" s="32" t="e">
        <f>IF(db[[#This Row],[NB NOTA_C]]="","",COUNTIF([2]!B_MSK[concat],db[[#This Row],[NB NOTA_C]]))</f>
        <v>#REF!</v>
      </c>
      <c r="I522" s="6" t="s">
        <v>1692</v>
      </c>
      <c r="J522" s="1" t="s">
        <v>1731</v>
      </c>
      <c r="K522" s="1" t="s">
        <v>2982</v>
      </c>
      <c r="L522" s="1" t="s">
        <v>5643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52" t="str">
        <f>LOWER(SUBSTITUTE(SUBSTITUTE(SUBSTITUTE(SUBSTITUTE(SUBSTITUTE(SUBSTITUTE(db[[#This Row],[NB BM]]," ",),".",""),"-",""),"(",""),")",""),"/",""))</f>
        <v>tipeexkertasjkct52202</v>
      </c>
      <c r="B523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3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3" s="53" t="s">
        <v>4940</v>
      </c>
      <c r="E523" s="72" t="s">
        <v>4910</v>
      </c>
      <c r="F523" s="65" t="s">
        <v>4922</v>
      </c>
      <c r="G523" s="53" t="s">
        <v>1681</v>
      </c>
      <c r="H523" s="54" t="e">
        <f>IF(db[[#This Row],[NB NOTA_C]]="","",COUNTIF([2]!B_MSK[concat],db[[#This Row],[NB NOTA_C]]))</f>
        <v>#REF!</v>
      </c>
      <c r="I523" s="55" t="s">
        <v>1692</v>
      </c>
      <c r="J523" s="3" t="s">
        <v>5073</v>
      </c>
      <c r="K523" s="53" t="s">
        <v>2982</v>
      </c>
      <c r="L523" s="52"/>
      <c r="M523" s="52" t="str">
        <f>IF(db[[#This Row],[QTY/ CTN]]="","",SUBSTITUTE(SUBSTITUTE(SUBSTITUTE(db[[#This Row],[QTY/ CTN]]," ","_",2),"(",""),")","")&amp;"_")</f>
        <v>24 BOX_12 CAD_</v>
      </c>
      <c r="N523" s="52">
        <f>IF(db[[#This Row],[H_QTY/ CTN]]="","",SEARCH("_",db[[#This Row],[H_QTY/ CTN]]))</f>
        <v>7</v>
      </c>
      <c r="O523" s="52">
        <f>IF(db[[#This Row],[H_QTY/ CTN]]="","",LEN(db[[#This Row],[H_QTY/ CTN]]))</f>
        <v>14</v>
      </c>
      <c r="P523" s="103" t="str">
        <f>IF(db[[#This Row],[H_QTY/ CTN]]="","",LEFT(db[[#This Row],[H_QTY/ CTN]],db[[#This Row],[H_1]]-1))</f>
        <v>24 BOX</v>
      </c>
      <c r="Q523" s="103" t="str">
        <f>IF(NOT(db[[#This Row],[H_1]]=db[[#This Row],[H_2]]),MID(db[[#This Row],[H_QTY/ CTN]],db[[#This Row],[H_1]]+1,db[[#This Row],[H_2]]-db[[#This Row],[H_1]]-1),"")</f>
        <v>12 CAD</v>
      </c>
      <c r="R523" s="95" t="str">
        <f>IF(db[[#This Row],[QTY/ CTN B]]="","",LEFT(db[[#This Row],[QTY/ CTN B]],SEARCH(" ",db[[#This Row],[QTY/ CTN B]],1)-1))</f>
        <v>24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288</v>
      </c>
      <c r="Y523" s="95" t="str">
        <f>IF(db[[#This Row],[STN K]]="",IF(db[[#This Row],[STN TG]]="",db[[#This Row],[STN B]],db[[#This Row],[STN TG]]),db[[#This Row],[STN K]])</f>
        <v>CAD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tipeexkertasjkct533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4" s="1" t="s">
        <v>250</v>
      </c>
      <c r="E524" s="4" t="s">
        <v>251</v>
      </c>
      <c r="F524" s="56" t="s">
        <v>4427</v>
      </c>
      <c r="G524" s="1" t="s">
        <v>1681</v>
      </c>
      <c r="H524" s="32" t="e">
        <f>IF(db[[#This Row],[NB NOTA_C]]="","",COUNTIF([2]!B_MSK[concat],db[[#This Row],[NB NOTA_C]]))</f>
        <v>#REF!</v>
      </c>
      <c r="I524" s="6" t="s">
        <v>1692</v>
      </c>
      <c r="J524" s="1" t="s">
        <v>1741</v>
      </c>
      <c r="K524" s="1" t="s">
        <v>2982</v>
      </c>
      <c r="M524" s="1" t="str">
        <f>IF(db[[#This Row],[QTY/ CTN]]="","",SUBSTITUTE(SUBSTITUTE(SUBSTITUTE(db[[#This Row],[QTY/ CTN]]," ","_",2),"(",""),")","")&amp;"_")</f>
        <v>40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40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40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480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tipeexkertasjkct534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5" s="4" t="s">
        <v>5083</v>
      </c>
      <c r="E525" s="4" t="s">
        <v>5080</v>
      </c>
      <c r="F525" s="56" t="s">
        <v>5086</v>
      </c>
      <c r="G525" s="1" t="s">
        <v>1681</v>
      </c>
      <c r="H525" s="34" t="e">
        <f>IF(db[[#This Row],[NB NOTA_C]]="","",COUNTIF([2]!B_MSK[concat],db[[#This Row],[NB NOTA_C]]))</f>
        <v>#REF!</v>
      </c>
      <c r="I525" s="7" t="s">
        <v>1692</v>
      </c>
      <c r="J525" s="3" t="s">
        <v>4229</v>
      </c>
      <c r="K525" s="1" t="s">
        <v>2982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5" t="str">
        <f>IF(db[[#This Row],[H_QTY/ CTN]]="","",LEFT(db[[#This Row],[H_QTY/ CTN]],db[[#This Row],[H_1]]-1))</f>
        <v>60 BOX</v>
      </c>
      <c r="Q525" s="95" t="str">
        <f>IF(NOT(db[[#This Row],[H_1]]=db[[#This Row],[H_2]]),MID(db[[#This Row],[H_QTY/ CTN]],db[[#This Row],[H_1]]+1,db[[#This Row],[H_2]]-db[[#This Row],[H_1]]-1),"")</f>
        <v>12 PCS</v>
      </c>
      <c r="R525" s="95" t="str">
        <f>IF(db[[#This Row],[QTY/ CTN B]]="","",LEFT(db[[#This Row],[QTY/ CTN B]],SEARCH(" ",db[[#This Row],[QTY/ CTN B]],1)-1))</f>
        <v>60</v>
      </c>
      <c r="S525" s="95" t="str">
        <f>IF(db[[#This Row],[QTY/ CTN B]]="","",RIGHT(db[[#This Row],[QTY/ CTN B]],LEN(db[[#This Row],[QTY/ CTN B]])-SEARCH(" ",db[[#This Row],[QTY/ CTN B]],1)))</f>
        <v>BOX</v>
      </c>
      <c r="T525" s="95" t="str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720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6" s="4" t="s">
        <v>5084</v>
      </c>
      <c r="E526" s="4" t="s">
        <v>5081</v>
      </c>
      <c r="F526" s="56" t="s">
        <v>5087</v>
      </c>
      <c r="G526" s="1" t="s">
        <v>1681</v>
      </c>
      <c r="H526" s="34" t="e">
        <f>IF(db[[#This Row],[NB NOTA_C]]="","",COUNTIF([2]!B_MSK[concat],db[[#This Row],[NB NOTA_C]]))</f>
        <v>#REF!</v>
      </c>
      <c r="I526" s="7" t="s">
        <v>1692</v>
      </c>
      <c r="J526" s="3" t="s">
        <v>4229</v>
      </c>
      <c r="K526" s="1" t="s">
        <v>2982</v>
      </c>
      <c r="L526" s="3"/>
      <c r="M526" s="3" t="str">
        <f>IF(db[[#This Row],[QTY/ CTN]]="","",SUBSTITUTE(SUBSTITUTE(SUBSTITUTE(db[[#This Row],[QTY/ CTN]]," ","_",2),"(",""),")","")&amp;"_")</f>
        <v>60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60 BOX</v>
      </c>
      <c r="Q526" s="95" t="str">
        <f>IF(NOT(db[[#This Row],[H_1]]=db[[#This Row],[H_2]]),MID(db[[#This Row],[H_QTY/ CTN]],db[[#This Row],[H_1]]+1,db[[#This Row],[H_2]]-db[[#This Row],[H_1]]-1),"")</f>
        <v>12 PCS</v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tipeexkertasjkct545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7" s="1" t="s">
        <v>4769</v>
      </c>
      <c r="E527" s="4" t="s">
        <v>4636</v>
      </c>
      <c r="F527" s="56" t="s">
        <v>4705</v>
      </c>
      <c r="G527" s="1" t="s">
        <v>1681</v>
      </c>
      <c r="H527" s="34" t="e">
        <f>IF(db[[#This Row],[NB NOTA_C]]="","",COUNTIF([2]!B_MSK[concat],db[[#This Row],[NB NOTA_C]]))</f>
        <v>#REF!</v>
      </c>
      <c r="I527" s="7" t="s">
        <v>1692</v>
      </c>
      <c r="J527" s="3" t="s">
        <v>1731</v>
      </c>
      <c r="K527" s="1" t="s">
        <v>2982</v>
      </c>
      <c r="L527" s="3"/>
      <c r="M527" s="3" t="str">
        <f>IF(db[[#This Row],[QTY/ CTN]]="","",SUBSTITUTE(SUBSTITUTE(SUBSTITUTE(db[[#This Row],[QTY/ CTN]]," ","_",2),"(",""),")","")&amp;"_")</f>
        <v>60 LSN_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7</v>
      </c>
      <c r="P527" s="95" t="str">
        <f>IF(db[[#This Row],[H_QTY/ CTN]]="","",LEFT(db[[#This Row],[H_QTY/ CTN]],db[[#This Row],[H_1]]-1))</f>
        <v>60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60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tipeexkertasjkct546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8" s="4" t="s">
        <v>5085</v>
      </c>
      <c r="E528" s="4" t="s">
        <v>5082</v>
      </c>
      <c r="F528" s="56" t="s">
        <v>5088</v>
      </c>
      <c r="G528" s="1" t="s">
        <v>1681</v>
      </c>
      <c r="H528" s="34" t="e">
        <f>IF(db[[#This Row],[NB NOTA_C]]="","",COUNTIF([2]!B_MSK[concat],db[[#This Row],[NB NOTA_C]]))</f>
        <v>#REF!</v>
      </c>
      <c r="I528" s="7" t="s">
        <v>1692</v>
      </c>
      <c r="J528" s="3" t="s">
        <v>4652</v>
      </c>
      <c r="K528" s="1" t="s">
        <v>2982</v>
      </c>
      <c r="L528" s="3"/>
      <c r="M528" s="3" t="str">
        <f>IF(db[[#This Row],[QTY/ CTN]]="","",SUBSTITUTE(SUBSTITUTE(SUBSTITUTE(db[[#This Row],[QTY/ CTN]]," ","_",2),"(",""),")","")&amp;"_")</f>
        <v>30 BOX_12 PCS_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14</v>
      </c>
      <c r="P528" s="95" t="str">
        <f>IF(db[[#This Row],[H_QTY/ CTN]]="","",LEFT(db[[#This Row],[H_QTY/ CTN]],db[[#This Row],[H_1]]-1))</f>
        <v>30 BOX</v>
      </c>
      <c r="Q528" s="95" t="str">
        <f>IF(NOT(db[[#This Row],[H_1]]=db[[#This Row],[H_2]]),MID(db[[#This Row],[H_QTY/ CTN]],db[[#This Row],[H_1]]+1,db[[#This Row],[H_2]]-db[[#This Row],[H_1]]-1),"")</f>
        <v>12 PCS</v>
      </c>
      <c r="R528" s="95" t="str">
        <f>IF(db[[#This Row],[QTY/ CTN B]]="","",LEFT(db[[#This Row],[QTY/ CTN B]],SEARCH(" ",db[[#This Row],[QTY/ CTN B]],1)-1))</f>
        <v>30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360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tipeexkertasjkct547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9" s="1" t="s">
        <v>252</v>
      </c>
      <c r="E529" s="4" t="s">
        <v>253</v>
      </c>
      <c r="F529" s="2" t="s">
        <v>5362</v>
      </c>
      <c r="G529" s="1" t="s">
        <v>1681</v>
      </c>
      <c r="H529" s="32" t="e">
        <f>IF(db[[#This Row],[NB NOTA_C]]="","",COUNTIF([2]!B_MSK[concat],db[[#This Row],[NB NOTA_C]]))</f>
        <v>#REF!</v>
      </c>
      <c r="I529" s="6" t="s">
        <v>1692</v>
      </c>
      <c r="J529" s="1" t="s">
        <v>1741</v>
      </c>
      <c r="K529" s="1" t="s">
        <v>2982</v>
      </c>
      <c r="M529" s="1" t="str">
        <f>IF(db[[#This Row],[QTY/ CTN]]="","",SUBSTITUTE(SUBSTITUTE(SUBSTITUTE(db[[#This Row],[QTY/ CTN]]," ","_",2),"(",""),")","")&amp;"_")</f>
        <v>40 LSN_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7</v>
      </c>
      <c r="P529" s="98" t="str">
        <f>IF(db[[#This Row],[H_QTY/ CTN]]="","",LEFT(db[[#This Row],[H_QTY/ CTN]],db[[#This Row],[H_1]]-1))</f>
        <v>40 LSN</v>
      </c>
      <c r="Q529" s="95" t="str">
        <f>IF(NOT(db[[#This Row],[H_1]]=db[[#This Row],[H_2]]),MID(db[[#This Row],[H_QTY/ CTN]],db[[#This Row],[H_1]]+1,db[[#This Row],[H_2]]-db[[#This Row],[H_1]]-1),"")</f>
        <v/>
      </c>
      <c r="R529" s="95" t="str">
        <f>IF(db[[#This Row],[QTY/ CTN B]]="","",LEFT(db[[#This Row],[QTY/ CTN B]],SEARCH(" ",db[[#This Row],[QTY/ CTN B]],1)-1))</f>
        <v>40</v>
      </c>
      <c r="S529" s="95" t="str">
        <f>IF(db[[#This Row],[QTY/ CTN B]]="","",RIGHT(db[[#This Row],[QTY/ CTN B]],LEN(db[[#This Row],[QTY/ CTN B]])-SEARCH(" ",db[[#This Row],[QTY/ CTN B]],1)))</f>
        <v>LSN</v>
      </c>
      <c r="T529" s="95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480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tipeexkertasjkct549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0" s="1" t="s">
        <v>5312</v>
      </c>
      <c r="E530" s="4" t="s">
        <v>5311</v>
      </c>
      <c r="F530" s="2" t="s">
        <v>5313</v>
      </c>
      <c r="G530" s="1" t="s">
        <v>1681</v>
      </c>
      <c r="H530" s="32" t="e">
        <f>IF(db[[#This Row],[NB NOTA_C]]="","",COUNTIF([2]!B_MSK[concat],db[[#This Row],[NB NOTA_C]]))</f>
        <v>#REF!</v>
      </c>
      <c r="I530" s="6" t="s">
        <v>1692</v>
      </c>
      <c r="J530" s="1" t="s">
        <v>2296</v>
      </c>
      <c r="K530" s="1" t="s">
        <v>2982</v>
      </c>
      <c r="M530" s="1" t="str">
        <f>IF(db[[#This Row],[QTY/ CTN]]="","",SUBSTITUTE(SUBSTITUTE(SUBSTITUTE(db[[#This Row],[QTY/ CTN]]," ","_",2),"(",""),")","")&amp;"_")</f>
        <v>360 PCS_</v>
      </c>
      <c r="N530" s="1">
        <f>IF(db[[#This Row],[H_QTY/ CTN]]="","",SEARCH("_",db[[#This Row],[H_QTY/ CTN]]))</f>
        <v>8</v>
      </c>
      <c r="O530" s="1">
        <f>IF(db[[#This Row],[H_QTY/ CTN]]="","",LEN(db[[#This Row],[H_QTY/ CTN]]))</f>
        <v>8</v>
      </c>
      <c r="P530" s="98" t="str">
        <f>IF(db[[#This Row],[H_QTY/ CTN]]="","",LEFT(db[[#This Row],[H_QTY/ CTN]],db[[#This Row],[H_1]]-1))</f>
        <v>360 PCS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360</v>
      </c>
      <c r="S530" s="95" t="str">
        <f>IF(db[[#This Row],[QTY/ CTN B]]="","",RIGHT(db[[#This Row],[QTY/ CTN B]],LEN(db[[#This Row],[QTY/ CTN B]])-SEARCH(" ",db[[#This Row],[QTY/ CTN B]],1)))</f>
        <v>PCS</v>
      </c>
      <c r="T530" s="95" t="str">
        <f>IF(db[[#This Row],[QTY/ CTN TG]]="",IF(db[[#This Row],[STN TG]]="","",12),LEFT(db[[#This Row],[QTY/ CTN TG]],SEARCH(" ",db[[#This Row],[QTY/ CTN TG]],1)-1))</f>
        <v/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360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tipeexkertasjkct572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1" s="1" t="s">
        <v>4806</v>
      </c>
      <c r="E531" s="40" t="s">
        <v>4650</v>
      </c>
      <c r="F531" s="62" t="s">
        <v>4704</v>
      </c>
      <c r="G531" s="39"/>
      <c r="H531" s="41" t="e">
        <f>IF(db[[#This Row],[NB NOTA_C]]="","",COUNTIF([2]!B_MSK[concat],db[[#This Row],[NB NOTA_C]]))</f>
        <v>#REF!</v>
      </c>
      <c r="I531" s="42" t="s">
        <v>1692</v>
      </c>
      <c r="J531" s="38" t="s">
        <v>4652</v>
      </c>
      <c r="K531" s="39" t="s">
        <v>2982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0" t="str">
        <f>IF(db[[#This Row],[H_QTY/ CTN]]="","",LEFT(db[[#This Row],[H_QTY/ CTN]],db[[#This Row],[H_1]]-1))</f>
        <v>30 BOX</v>
      </c>
      <c r="Q531" s="100" t="str">
        <f>IF(NOT(db[[#This Row],[H_1]]=db[[#This Row],[H_2]]),MID(db[[#This Row],[H_QTY/ CTN]],db[[#This Row],[H_1]]+1,db[[#This Row],[H_2]]-db[[#This Row],[H_1]]-1),"")</f>
        <v>12 PCS</v>
      </c>
      <c r="R531" s="95" t="str">
        <f>IF(db[[#This Row],[QTY/ CTN B]]="","",LEFT(db[[#This Row],[QTY/ CTN B]],SEARCH(" ",db[[#This Row],[QTY/ CTN B]],1)-1))</f>
        <v>30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8" t="str">
        <f>LOWER(SUBSTITUTE(SUBSTITUTE(SUBSTITUTE(SUBSTITUTE(SUBSTITUTE(SUBSTITUTE(db[[#This Row],[NB BM]]," ",),".",""),"-",""),"(",""),")",""),"/",""))</f>
        <v>tipeexkertasjkct573</v>
      </c>
      <c r="B532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2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2" s="1" t="s">
        <v>4807</v>
      </c>
      <c r="E532" s="40" t="s">
        <v>4651</v>
      </c>
      <c r="F532" s="62" t="s">
        <v>4698</v>
      </c>
      <c r="G532" s="39"/>
      <c r="H532" s="41" t="e">
        <f>IF(db[[#This Row],[NB NOTA_C]]="","",COUNTIF([2]!B_MSK[concat],db[[#This Row],[NB NOTA_C]]))</f>
        <v>#REF!</v>
      </c>
      <c r="I532" s="42" t="s">
        <v>1692</v>
      </c>
      <c r="J532" s="38" t="s">
        <v>4652</v>
      </c>
      <c r="K532" s="39" t="s">
        <v>2982</v>
      </c>
      <c r="L532" s="38"/>
      <c r="M532" s="38" t="str">
        <f>IF(db[[#This Row],[QTY/ CTN]]="","",SUBSTITUTE(SUBSTITUTE(SUBSTITUTE(db[[#This Row],[QTY/ CTN]]," ","_",2),"(",""),")","")&amp;"_")</f>
        <v>30 BOX_12 PCS_</v>
      </c>
      <c r="N532" s="38">
        <f>IF(db[[#This Row],[H_QTY/ CTN]]="","",SEARCH("_",db[[#This Row],[H_QTY/ CTN]]))</f>
        <v>7</v>
      </c>
      <c r="O532" s="38">
        <f>IF(db[[#This Row],[H_QTY/ CTN]]="","",LEN(db[[#This Row],[H_QTY/ CTN]]))</f>
        <v>14</v>
      </c>
      <c r="P532" s="100" t="str">
        <f>IF(db[[#This Row],[H_QTY/ CTN]]="","",LEFT(db[[#This Row],[H_QTY/ CTN]],db[[#This Row],[H_1]]-1))</f>
        <v>30 BOX</v>
      </c>
      <c r="Q532" s="100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tipeexkertasmt737a5x16+refill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3012</v>
      </c>
      <c r="E533" s="4" t="s">
        <v>3011</v>
      </c>
      <c r="F533" s="56"/>
      <c r="H533" s="32" t="e">
        <f>IF(db[[#This Row],[NB NOTA_C]]="","",COUNTIF([2]!B_MSK[concat],db[[#This Row],[NB NOTA_C]]))</f>
        <v>#REF!</v>
      </c>
      <c r="I533" s="7" t="s">
        <v>1698</v>
      </c>
      <c r="J533" s="3" t="s">
        <v>1776</v>
      </c>
      <c r="K533" s="1" t="s">
        <v>2982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tipeexkertasmt747a5x8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3332</v>
      </c>
      <c r="E534" s="4" t="s">
        <v>3325</v>
      </c>
      <c r="F534" s="56"/>
      <c r="G534" s="1" t="s">
        <v>1682</v>
      </c>
      <c r="H534" s="32" t="e">
        <f>IF(db[[#This Row],[NB NOTA_C]]="","",COUNTIF([2]!B_MSK[concat],db[[#This Row],[NB NOTA_C]]))</f>
        <v>#REF!</v>
      </c>
      <c r="I534" s="7" t="s">
        <v>1698</v>
      </c>
      <c r="J534" s="3" t="s">
        <v>1782</v>
      </c>
      <c r="K534" s="1" t="s">
        <v>2982</v>
      </c>
      <c r="L534" s="3"/>
      <c r="M534" s="3" t="str">
        <f>IF(db[[#This Row],[QTY/ CTN]]="","",SUBSTITUTE(SUBSTITUTE(SUBSTITUTE(db[[#This Row],[QTY/ CTN]]," ","_",2),"(",""),")","")&amp;"_")</f>
        <v>24 LSN_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7</v>
      </c>
      <c r="P534" s="95" t="str">
        <f>IF(db[[#This Row],[H_QTY/ CTN]]="","",LEFT(db[[#This Row],[H_QTY/ CTN]],db[[#This Row],[H_1]]-1))</f>
        <v>24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24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288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tipeexkertasmt7575x12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3333</v>
      </c>
      <c r="E535" s="4" t="s">
        <v>3326</v>
      </c>
      <c r="F535" s="56"/>
      <c r="G535" s="1" t="s">
        <v>1682</v>
      </c>
      <c r="H535" s="32" t="e">
        <f>IF(db[[#This Row],[NB NOTA_C]]="","",COUNTIF([2]!B_MSK[concat],db[[#This Row],[NB NOTA_C]]))</f>
        <v>#REF!</v>
      </c>
      <c r="I535" s="7" t="s">
        <v>1698</v>
      </c>
      <c r="J535" s="3" t="s">
        <v>1873</v>
      </c>
      <c r="K535" s="1" t="s">
        <v>2982</v>
      </c>
      <c r="L535" s="3"/>
      <c r="M535" s="3" t="str">
        <f>IF(db[[#This Row],[QTY/ CTN]]="","",SUBSTITUTE(SUBSTITUTE(SUBSTITUTE(db[[#This Row],[QTY/ CTN]]," ","_",2),"(",""),")","")&amp;"_")</f>
        <v>4 BOX_24 PCS_</v>
      </c>
      <c r="N535" s="3">
        <f>IF(db[[#This Row],[H_QTY/ CTN]]="","",SEARCH("_",db[[#This Row],[H_QTY/ CTN]]))</f>
        <v>6</v>
      </c>
      <c r="O535" s="3">
        <f>IF(db[[#This Row],[H_QTY/ CTN]]="","",LEN(db[[#This Row],[H_QTY/ CTN]]))</f>
        <v>13</v>
      </c>
      <c r="P535" s="95" t="str">
        <f>IF(db[[#This Row],[H_QTY/ CTN]]="","",LEFT(db[[#This Row],[H_QTY/ CTN]],db[[#This Row],[H_1]]-1))</f>
        <v>4 BOX</v>
      </c>
      <c r="Q535" s="95" t="str">
        <f>IF(NOT(db[[#This Row],[H_1]]=db[[#This Row],[H_2]]),MID(db[[#This Row],[H_QTY/ CTN]],db[[#This Row],[H_1]]+1,db[[#This Row],[H_2]]-db[[#This Row],[H_1]]-1),"")</f>
        <v>24 PCS</v>
      </c>
      <c r="R535" s="95" t="str">
        <f>IF(db[[#This Row],[QTY/ CTN B]]="","",LEFT(db[[#This Row],[QTY/ CTN B]],SEARCH(" ",db[[#This Row],[QTY/ CTN B]],1)-1))</f>
        <v>4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24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96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tipeexkertasmt8265x45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3334</v>
      </c>
      <c r="E536" s="4" t="s">
        <v>3327</v>
      </c>
      <c r="F536" s="56"/>
      <c r="G536" s="1" t="s">
        <v>1682</v>
      </c>
      <c r="H536" s="32" t="e">
        <f>IF(db[[#This Row],[NB NOTA_C]]="","",COUNTIF([2]!B_MSK[concat],db[[#This Row],[NB NOTA_C]]))</f>
        <v>#REF!</v>
      </c>
      <c r="I536" s="7" t="s">
        <v>1698</v>
      </c>
      <c r="J536" s="3" t="s">
        <v>3329</v>
      </c>
      <c r="K536" s="1" t="s">
        <v>2982</v>
      </c>
      <c r="L536" s="3"/>
      <c r="M536" s="3" t="str">
        <f>IF(db[[#This Row],[QTY/ CTN]]="","",SUBSTITUTE(SUBSTITUTE(SUBSTITUTE(db[[#This Row],[QTY/ CTN]]," ","_",2),"(",""),")","")&amp;"_")</f>
        <v>18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5" t="str">
        <f>IF(db[[#This Row],[H_QTY/ CTN]]="","",LEFT(db[[#This Row],[H_QTY/ CTN]],db[[#This Row],[H_1]]-1))</f>
        <v>18 BOX</v>
      </c>
      <c r="Q536" s="95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18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216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tipeexkertasmt8555x20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3335</v>
      </c>
      <c r="E537" s="4" t="s">
        <v>3328</v>
      </c>
      <c r="F537" s="2"/>
      <c r="G537" s="1" t="s">
        <v>1682</v>
      </c>
      <c r="H537" s="32" t="e">
        <f>IF(db[[#This Row],[NB NOTA_C]]="","",COUNTIF([2]!B_MSK[concat],db[[#This Row],[NB NOTA_C]]))</f>
        <v>#REF!</v>
      </c>
      <c r="I537" s="7" t="s">
        <v>1698</v>
      </c>
      <c r="J537" s="3" t="s">
        <v>3330</v>
      </c>
      <c r="K537" s="1" t="s">
        <v>2982</v>
      </c>
      <c r="L537" s="3"/>
      <c r="M537" s="3" t="str">
        <f>IF(db[[#This Row],[QTY/ CTN]]="","",SUBSTITUTE(SUBSTITUTE(SUBSTITUTE(db[[#This Row],[QTY/ CTN]]," ","_",2),"(",""),")","")&amp;"_")</f>
        <v>48 BOX_12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5" t="str">
        <f>IF(db[[#This Row],[H_QTY/ CTN]]="","",LEFT(db[[#This Row],[H_QTY/ CTN]],db[[#This Row],[H_1]]-1))</f>
        <v>48 BOX</v>
      </c>
      <c r="Q537" s="95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tipeexkertasmt9195x30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3331</v>
      </c>
      <c r="E538" s="4" t="s">
        <v>3324</v>
      </c>
      <c r="F538" s="56"/>
      <c r="G538" s="1" t="s">
        <v>1682</v>
      </c>
      <c r="H538" s="32" t="e">
        <f>IF(db[[#This Row],[NB NOTA_C]]="","",COUNTIF([2]!B_MSK[concat],db[[#This Row],[NB NOTA_C]]))</f>
        <v>#REF!</v>
      </c>
      <c r="I538" s="7" t="s">
        <v>1698</v>
      </c>
      <c r="J538" s="3" t="s">
        <v>1866</v>
      </c>
      <c r="K538" s="1" t="s">
        <v>2982</v>
      </c>
      <c r="L538" s="3"/>
      <c r="M538" s="3" t="str">
        <f>IF(db[[#This Row],[QTY/ CTN]]="","",SUBSTITUTE(SUBSTITUTE(SUBSTITUTE(db[[#This Row],[QTY/ CTN]]," ","_",2),"(",""),")","")&amp;"_")</f>
        <v>24 BOX_24 PCS_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14</v>
      </c>
      <c r="P538" s="95" t="str">
        <f>IF(db[[#This Row],[H_QTY/ CTN]]="","",LEFT(db[[#This Row],[H_QTY/ CTN]],db[[#This Row],[H_1]]-1))</f>
        <v>24 BOX</v>
      </c>
      <c r="Q538" s="95" t="str">
        <f>IF(NOT(db[[#This Row],[H_1]]=db[[#This Row],[H_2]]),MID(db[[#This Row],[H_QTY/ CTN]],db[[#This Row],[H_1]]+1,db[[#This Row],[H_2]]-db[[#This Row],[H_1]]-1),"")</f>
        <v>24 PCS</v>
      </c>
      <c r="R538" s="95" t="str">
        <f>IF(db[[#This Row],[QTY/ CTN B]]="","",LEFT(db[[#This Row],[QTY/ CTN B]],SEARCH(" ",db[[#This Row],[QTY/ CTN B]],1)-1))</f>
        <v>24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24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2593</v>
      </c>
      <c r="E539" s="4" t="s">
        <v>3554</v>
      </c>
      <c r="F539" s="2"/>
      <c r="H539" s="32" t="e">
        <f>IF(db[[#This Row],[NB NOTA_C]]="","",COUNTIF([2]!B_MSK[concat],db[[#This Row],[NB NOTA_C]]))</f>
        <v>#REF!</v>
      </c>
      <c r="I539" s="7" t="s">
        <v>1698</v>
      </c>
      <c r="J539" s="3" t="s">
        <v>2599</v>
      </c>
      <c r="K539" s="1" t="s">
        <v>2982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8" t="str">
        <f>IF(db[[#This Row],[H_QTY/ CTN]]="","",LEFT(db[[#This Row],[H_QTY/ CTN]],db[[#This Row],[H_1]]-1))</f>
        <v>18 BOX</v>
      </c>
      <c r="Q539" s="95" t="str">
        <f>IF(NOT(db[[#This Row],[H_1]]=db[[#This Row],[H_2]]),MID(db[[#This Row],[H_QTY/ CTN]],db[[#This Row],[H_1]]+1,db[[#This Row],[H_2]]-db[[#This Row],[H_1]]-1),"")</f>
        <v>40 PCS</v>
      </c>
      <c r="R539" s="95" t="str">
        <f>IF(db[[#This Row],[QTY/ CTN B]]="","",LEFT(db[[#This Row],[QTY/ CTN B]],SEARCH(" ",db[[#This Row],[QTY/ CTN B]],1)-1))</f>
        <v>18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40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720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tipeexkertasxdm6079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2594</v>
      </c>
      <c r="E540" s="4" t="s">
        <v>3555</v>
      </c>
      <c r="F540" s="56"/>
      <c r="H540" s="32" t="e">
        <f>IF(db[[#This Row],[NB NOTA_C]]="","",COUNTIF([2]!B_MSK[concat],db[[#This Row],[NB NOTA_C]]))</f>
        <v>#REF!</v>
      </c>
      <c r="I540" s="7" t="s">
        <v>1698</v>
      </c>
      <c r="J540" s="3" t="s">
        <v>2599</v>
      </c>
      <c r="K540" s="1" t="s">
        <v>2982</v>
      </c>
      <c r="M540" s="1" t="str">
        <f>IF(db[[#This Row],[QTY/ CTN]]="","",SUBSTITUTE(SUBSTITUTE(SUBSTITUTE(db[[#This Row],[QTY/ CTN]]," ","_",2),"(",""),")","")&amp;"_")</f>
        <v>18 BOX_40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8" t="str">
        <f>IF(db[[#This Row],[H_QTY/ CTN]]="","",LEFT(db[[#This Row],[H_QTY/ CTN]],db[[#This Row],[H_1]]-1))</f>
        <v>18 BOX</v>
      </c>
      <c r="Q540" s="95" t="str">
        <f>IF(NOT(db[[#This Row],[H_1]]=db[[#This Row],[H_2]]),MID(db[[#This Row],[H_QTY/ CTN]],db[[#This Row],[H_1]]+1,db[[#This Row],[H_2]]-db[[#This Row],[H_1]]-1),"")</f>
        <v>40 PCS</v>
      </c>
      <c r="R540" s="95" t="str">
        <f>IF(db[[#This Row],[QTY/ CTN B]]="","",LEFT(db[[#This Row],[QTY/ CTN B]],SEARCH(" ",db[[#This Row],[QTY/ CTN B]],1)-1))</f>
        <v>18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40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720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tipeexkertasxdm6145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2595</v>
      </c>
      <c r="E541" s="4" t="s">
        <v>3556</v>
      </c>
      <c r="F541" s="56"/>
      <c r="H541" s="32" t="e">
        <f>IF(db[[#This Row],[NB NOTA_C]]="","",COUNTIF([2]!B_MSK[concat],db[[#This Row],[NB NOTA_C]]))</f>
        <v>#REF!</v>
      </c>
      <c r="I541" s="7" t="s">
        <v>1698</v>
      </c>
      <c r="J541" s="3" t="s">
        <v>2600</v>
      </c>
      <c r="K541" s="1" t="s">
        <v>2982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16 BOX</v>
      </c>
      <c r="Q541" s="95" t="str">
        <f>IF(NOT(db[[#This Row],[H_1]]=db[[#This Row],[H_2]]),MID(db[[#This Row],[H_QTY/ CTN]],db[[#This Row],[H_1]]+1,db[[#This Row],[H_2]]-db[[#This Row],[H_1]]-1),"")</f>
        <v>36 PCS</v>
      </c>
      <c r="R541" s="95" t="str">
        <f>IF(db[[#This Row],[QTY/ CTN B]]="","",LEFT(db[[#This Row],[QTY/ CTN B]],SEARCH(" ",db[[#This Row],[QTY/ CTN B]],1)-1))</f>
        <v>16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36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tipeexkertasxdm8005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2596</v>
      </c>
      <c r="E542" s="4" t="s">
        <v>3557</v>
      </c>
      <c r="F542" s="2"/>
      <c r="H542" s="32" t="e">
        <f>IF(db[[#This Row],[NB NOTA_C]]="","",COUNTIF([2]!B_MSK[concat],db[[#This Row],[NB NOTA_C]]))</f>
        <v>#REF!</v>
      </c>
      <c r="I542" s="7" t="s">
        <v>1698</v>
      </c>
      <c r="J542" s="3" t="s">
        <v>2600</v>
      </c>
      <c r="K542" s="1" t="s">
        <v>2982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16 BOX</v>
      </c>
      <c r="Q542" s="95" t="str">
        <f>IF(NOT(db[[#This Row],[H_1]]=db[[#This Row],[H_2]]),MID(db[[#This Row],[H_QTY/ CTN]],db[[#This Row],[H_1]]+1,db[[#This Row],[H_2]]-db[[#This Row],[H_1]]-1),"")</f>
        <v>36 PCS</v>
      </c>
      <c r="R542" s="95" t="str">
        <f>IF(db[[#This Row],[QTY/ CTN B]]="","",LEFT(db[[#This Row],[QTY/ CTN B]],SEARCH(" ",db[[#This Row],[QTY/ CTN B]],1)-1))</f>
        <v>16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36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tipeexkertasxdm8007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2597</v>
      </c>
      <c r="E543" s="4" t="s">
        <v>3558</v>
      </c>
      <c r="F543" s="56"/>
      <c r="H543" s="32" t="e">
        <f>IF(db[[#This Row],[NB NOTA_C]]="","",COUNTIF([2]!B_MSK[concat],db[[#This Row],[NB NOTA_C]]))</f>
        <v>#REF!</v>
      </c>
      <c r="I543" s="7" t="s">
        <v>1698</v>
      </c>
      <c r="J543" s="3" t="s">
        <v>2600</v>
      </c>
      <c r="K543" s="1" t="s">
        <v>2982</v>
      </c>
      <c r="M543" s="1" t="str">
        <f>IF(db[[#This Row],[QTY/ CTN]]="","",SUBSTITUTE(SUBSTITUTE(SUBSTITUTE(db[[#This Row],[QTY/ CTN]]," ","_",2),"(",""),")","")&amp;"_")</f>
        <v>16 BOX_36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16 BOX</v>
      </c>
      <c r="Q543" s="95" t="str">
        <f>IF(NOT(db[[#This Row],[H_1]]=db[[#This Row],[H_2]]),MID(db[[#This Row],[H_QTY/ CTN]],db[[#This Row],[H_1]]+1,db[[#This Row],[H_2]]-db[[#This Row],[H_1]]-1),"")</f>
        <v>36 PCS</v>
      </c>
      <c r="R543" s="95" t="str">
        <f>IF(db[[#This Row],[QTY/ CTN B]]="","",LEFT(db[[#This Row],[QTY/ CTN B]],SEARCH(" ",db[[#This Row],[QTY/ CTN B]],1)-1))</f>
        <v>16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36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crayonputarpanjangkaraktercp1012l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3873</v>
      </c>
      <c r="E544" s="4" t="s">
        <v>3870</v>
      </c>
      <c r="F544" s="56"/>
      <c r="H544" s="34" t="e">
        <f>IF(db[[#This Row],[NB NOTA_C]]="","",COUNTIF([2]!B_MSK[concat],db[[#This Row],[NB NOTA_C]]))</f>
        <v>#REF!</v>
      </c>
      <c r="I544" s="7" t="s">
        <v>1700</v>
      </c>
      <c r="J544" s="3" t="s">
        <v>1725</v>
      </c>
      <c r="K544" s="1" t="s">
        <v>2949</v>
      </c>
      <c r="L544" s="3"/>
      <c r="M544" s="3" t="str">
        <f>IF(db[[#This Row],[QTY/ CTN]]="","",SUBSTITUTE(SUBSTITUTE(SUBSTITUTE(db[[#This Row],[QTY/ CTN]]," ","_",2),"(",""),")","")&amp;"_")</f>
        <v>144 PCS_</v>
      </c>
      <c r="N544" s="3">
        <f>IF(db[[#This Row],[H_QTY/ CTN]]="","",SEARCH("_",db[[#This Row],[H_QTY/ CTN]]))</f>
        <v>8</v>
      </c>
      <c r="O544" s="3">
        <f>IF(db[[#This Row],[H_QTY/ CTN]]="","",LEN(db[[#This Row],[H_QTY/ CTN]]))</f>
        <v>8</v>
      </c>
      <c r="P544" s="95" t="str">
        <f>IF(db[[#This Row],[H_QTY/ CTN]]="","",LEFT(db[[#This Row],[H_QTY/ CTN]],db[[#This Row],[H_1]]-1))</f>
        <v>144 PCS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144</v>
      </c>
      <c r="S544" s="95" t="str">
        <f>IF(db[[#This Row],[QTY/ CTN B]]="","",RIGHT(db[[#This Row],[QTY/ CTN B]],LEN(db[[#This Row],[QTY/ CTN B]])-SEARCH(" ",db[[#This Row],[QTY/ CTN B]],1)))</f>
        <v>PCS</v>
      </c>
      <c r="T544" s="95" t="str">
        <f>IF(db[[#This Row],[QTY/ CTN TG]]="",IF(db[[#This Row],[STN TG]]="","",12),LEFT(db[[#This Row],[QTY/ CTN TG]],SEARCH(" ",db[[#This Row],[QTY/ CTN TG]],1)-1))</f>
        <v/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144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crayonputarpanjangcpsq12l</v>
      </c>
      <c r="B545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1929</v>
      </c>
      <c r="E545" s="4" t="s">
        <v>2706</v>
      </c>
      <c r="F545" s="2"/>
      <c r="H545" s="32" t="e">
        <f>IF(db[[#This Row],[NB NOTA_C]]="","",COUNTIF([2]!B_MSK[concat],db[[#This Row],[NB NOTA_C]]))</f>
        <v>#REF!</v>
      </c>
      <c r="I545" s="7" t="s">
        <v>1700</v>
      </c>
      <c r="J545" s="3" t="s">
        <v>1829</v>
      </c>
      <c r="K545" s="1" t="s">
        <v>2949</v>
      </c>
      <c r="M545" s="1" t="str">
        <f>IF(db[[#This Row],[QTY/ CTN]]="","",SUBSTITUTE(SUBSTITUTE(SUBSTITUTE(db[[#This Row],[QTY/ CTN]]," ","_",2),"(",""),")","")&amp;"_")</f>
        <v>192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8" t="str">
        <f>IF(db[[#This Row],[H_QTY/ CTN]]="","",LEFT(db[[#This Row],[H_QTY/ CTN]],db[[#This Row],[H_1]]-1))</f>
        <v>192 PCS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192</v>
      </c>
      <c r="S545" s="95" t="str">
        <f>IF(db[[#This Row],[QTY/ CTN B]]="","",RIGHT(db[[#This Row],[QTY/ CTN B]],LEN(db[[#This Row],[QTY/ CTN B]])-SEARCH(" ",db[[#This Row],[QTY/ CTN B]],1)))</f>
        <v>PCS</v>
      </c>
      <c r="T545" s="95" t="str">
        <f>IF(db[[#This Row],[QTY/ CTN TG]]="",IF(db[[#This Row],[STN TG]]="","",12),LEFT(db[[#This Row],[QTY/ CTN TG]],SEARCH(" ",db[[#This Row],[QTY/ CTN TG]],1)-1))</f>
        <v/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192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crayon101212wmixwomy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4" t="s">
        <v>5536</v>
      </c>
      <c r="E546" s="4" t="s">
        <v>5528</v>
      </c>
      <c r="F546" s="56"/>
      <c r="G546" s="1" t="s">
        <v>1682</v>
      </c>
      <c r="H546" s="34" t="e">
        <f>IF(db[[#This Row],[NB NOTA_C]]="","",COUNTIF([2]!B_MSK[concat],db[[#This Row],[NB NOTA_C]]))</f>
        <v>#REF!</v>
      </c>
      <c r="I546" s="7" t="s">
        <v>2280</v>
      </c>
      <c r="J546" s="3" t="s">
        <v>1829</v>
      </c>
      <c r="K546" s="1" t="s">
        <v>2949</v>
      </c>
      <c r="L546" s="3"/>
      <c r="M546" s="3" t="str">
        <f>IF(db[[#This Row],[QTY/ CTN]]="","",SUBSTITUTE(SUBSTITUTE(SUBSTITUTE(db[[#This Row],[QTY/ CTN]]," ","_",2),"(",""),")","")&amp;"_")</f>
        <v>192 PCS_</v>
      </c>
      <c r="N546" s="3">
        <f>IF(db[[#This Row],[H_QTY/ CTN]]="","",SEARCH("_",db[[#This Row],[H_QTY/ CTN]]))</f>
        <v>8</v>
      </c>
      <c r="O546" s="3">
        <f>IF(db[[#This Row],[H_QTY/ CTN]]="","",LEN(db[[#This Row],[H_QTY/ CTN]]))</f>
        <v>8</v>
      </c>
      <c r="P546" s="95" t="str">
        <f>IF(db[[#This Row],[H_QTY/ CTN]]="","",LEFT(db[[#This Row],[H_QTY/ CTN]],db[[#This Row],[H_1]]-1))</f>
        <v>192 PCS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192</v>
      </c>
      <c r="S546" s="95" t="str">
        <f>IF(db[[#This Row],[QTY/ CTN B]]="","",RIGHT(db[[#This Row],[QTY/ CTN B]],LEN(db[[#This Row],[QTY/ CTN B]])-SEARCH(" ",db[[#This Row],[QTY/ CTN B]],1)))</f>
        <v>PCS</v>
      </c>
      <c r="T546" s="95" t="str">
        <f>IF(db[[#This Row],[QTY/ CTN TG]]="",IF(db[[#This Row],[STN TG]]="","",12),LEFT(db[[#This Row],[QTY/ CTN TG]],SEARCH(" ",db[[#This Row],[QTY/ CTN TG]],1)-1))</f>
        <v/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192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9" t="str">
        <f>LOWER(SUBSTITUTE(SUBSTITUTE(SUBSTITUTE(SUBSTITUTE(SUBSTITUTE(SUBSTITUTE(db[[#This Row],[NB BM]]," ",),".",""),"-",""),"(",""),")",""),"/",""))</f>
        <v>crayonputar12w1012panjang</v>
      </c>
      <c r="B547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7" s="9" t="str">
        <f>LOWER(SUBSTITUTE(SUBSTITUTE(SUBSTITUTE(SUBSTITUTE(SUBSTITUTE(SUBSTITUTE(SUBSTITUTE(SUBSTITUTE(SUBSTITUTE(db[[#This Row],[NB PAJAK]]," ",""),"-",""),"(",""),")",""),".",""),",",""),"/",""),"""",""),"+",""))</f>
        <v/>
      </c>
      <c r="D547" s="8" t="s">
        <v>2740</v>
      </c>
      <c r="E547" s="20" t="s">
        <v>2322</v>
      </c>
      <c r="F547" s="56"/>
      <c r="H547" s="32" t="e">
        <f>IF(db[[#This Row],[NB NOTA_C]]="","",COUNTIF([2]!B_MSK[concat],db[[#This Row],[NB NOTA_C]]))</f>
        <v>#REF!</v>
      </c>
      <c r="I547" s="7" t="s">
        <v>1698</v>
      </c>
      <c r="J547" s="3" t="s">
        <v>2327</v>
      </c>
      <c r="K547" s="1" t="s">
        <v>2949</v>
      </c>
      <c r="M547" s="1" t="str">
        <f>IF(db[[#This Row],[QTY/ CTN]]="","",SUBSTITUTE(SUBSTITUTE(SUBSTITUTE(db[[#This Row],[QTY/ CTN]]," ","_",2),"(",""),")","")&amp;"_")</f>
        <v>192 PCS__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9</v>
      </c>
      <c r="P547" s="98" t="str">
        <f>IF(db[[#This Row],[H_QTY/ CTN]]="","",LEFT(db[[#This Row],[H_QTY/ CTN]],db[[#This Row],[H_1]]-1))</f>
        <v>192 PCS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192</v>
      </c>
      <c r="S547" s="95" t="str">
        <f>IF(db[[#This Row],[QTY/ CTN B]]="","",RIGHT(db[[#This Row],[QTY/ CTN B]],LEN(db[[#This Row],[QTY/ CTN B]])-SEARCH(" ",db[[#This Row],[QTY/ CTN B]],1)))</f>
        <v>PCS</v>
      </c>
      <c r="T547" s="95" t="str">
        <f>IF(db[[#This Row],[QTY/ CTN TG]]="",IF(db[[#This Row],[STN TG]]="","",12),LEFT(db[[#This Row],[QTY/ CTN TG]],SEARCH(" ",db[[#This Row],[QTY/ CTN TG]],1)-1))</f>
        <v/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192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crayon12wvanartnew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2937</v>
      </c>
      <c r="E548" s="4" t="s">
        <v>2936</v>
      </c>
      <c r="F548" s="56"/>
      <c r="G548" s="1" t="s">
        <v>1682</v>
      </c>
      <c r="H548" s="32" t="e">
        <f>IF(db[[#This Row],[NB NOTA_C]]="","",COUNTIF([2]!B_MSK[concat],db[[#This Row],[NB NOTA_C]]))</f>
        <v>#REF!</v>
      </c>
      <c r="I548" s="7" t="s">
        <v>2938</v>
      </c>
      <c r="J548" s="3" t="s">
        <v>1725</v>
      </c>
      <c r="K548" s="1" t="s">
        <v>2949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8" t="str">
        <f>IF(db[[#This Row],[H_QTY/ CTN]]="","",LEFT(db[[#This Row],[H_QTY/ CTN]],db[[#This Row],[H_1]]-1))</f>
        <v>144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144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144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crayonputar1012l12wpanjangmix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1087</v>
      </c>
      <c r="E549" s="4" t="s">
        <v>1417</v>
      </c>
      <c r="F549" s="56"/>
      <c r="G549" s="1" t="s">
        <v>1682</v>
      </c>
      <c r="H549" s="32" t="e">
        <f>IF(db[[#This Row],[NB NOTA_C]]="","",COUNTIF([2]!B_MSK[concat],db[[#This Row],[NB NOTA_C]]))</f>
        <v>#REF!</v>
      </c>
      <c r="I549" s="6" t="s">
        <v>1707</v>
      </c>
      <c r="J549" s="1" t="s">
        <v>1780</v>
      </c>
      <c r="K549" s="1" t="s">
        <v>2949</v>
      </c>
      <c r="M549" s="1" t="str">
        <f>IF(db[[#This Row],[QTY/ CTN]]="","",SUBSTITUTE(SUBSTITUTE(SUBSTITUTE(db[[#This Row],[QTY/ CTN]]," ","_",2),"(",""),")","")&amp;"_")</f>
        <v>144 SET_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8" t="str">
        <f>IF(db[[#This Row],[H_QTY/ CTN]]="","",LEFT(db[[#This Row],[H_QTY/ CTN]],db[[#This Row],[H_1]]-1))</f>
        <v>144 SET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SET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SET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crayonputarfancypanjang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1088</v>
      </c>
      <c r="E550" s="4" t="s">
        <v>1418</v>
      </c>
      <c r="F550" s="2"/>
      <c r="G550" s="1" t="s">
        <v>1682</v>
      </c>
      <c r="H550" s="32" t="e">
        <f>IF(db[[#This Row],[NB NOTA_C]]="","",COUNTIF([2]!B_MSK[concat],db[[#This Row],[NB NOTA_C]]))</f>
        <v>#REF!</v>
      </c>
      <c r="I550" s="6" t="s">
        <v>1708</v>
      </c>
      <c r="J550" s="1" t="s">
        <v>1725</v>
      </c>
      <c r="K550" s="1" t="s">
        <v>2949</v>
      </c>
      <c r="M550" s="1" t="str">
        <f>IF(db[[#This Row],[QTY/ CTN]]="","",SUBSTITUTE(SUBSTITUTE(SUBSTITUTE(db[[#This Row],[QTY/ CTN]]," ","_",2),"(",""),")","")&amp;"_")</f>
        <v>144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144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144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144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crayonputar12wcpsq12spendek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5070</v>
      </c>
      <c r="E551" s="4" t="s">
        <v>5069</v>
      </c>
      <c r="F551" s="56"/>
      <c r="H551" s="32" t="e">
        <f>IF(db[[#This Row],[NB NOTA_C]]="","",COUNTIF([2]!B_MSK[concat],db[[#This Row],[NB NOTA_C]]))</f>
        <v>#REF!</v>
      </c>
      <c r="I551" s="6" t="s">
        <v>1700</v>
      </c>
      <c r="J551" s="1" t="s">
        <v>1829</v>
      </c>
      <c r="K551" s="1" t="s">
        <v>2949</v>
      </c>
      <c r="M551" s="1" t="str">
        <f>IF(db[[#This Row],[QTY/ CTN]]="","",SUBSTITUTE(SUBSTITUTE(SUBSTITUTE(db[[#This Row],[QTY/ CTN]]," ","_",2),"(",""),")","")&amp;"_")</f>
        <v>192 PCS_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8</v>
      </c>
      <c r="P551" s="98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crayonputarjktwcr12mini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2" s="1" t="s">
        <v>254</v>
      </c>
      <c r="E552" s="4" t="s">
        <v>255</v>
      </c>
      <c r="F552" s="56" t="s">
        <v>2641</v>
      </c>
      <c r="G552" s="1" t="s">
        <v>1681</v>
      </c>
      <c r="H552" s="32" t="e">
        <f>IF(db[[#This Row],[NB NOTA_C]]="","",COUNTIF([2]!B_MSK[concat],db[[#This Row],[NB NOTA_C]]))</f>
        <v>#REF!</v>
      </c>
      <c r="I552" s="6" t="s">
        <v>1692</v>
      </c>
      <c r="J552" s="1" t="s">
        <v>1722</v>
      </c>
      <c r="K552" s="1" t="s">
        <v>2949</v>
      </c>
      <c r="L552" s="1" t="s">
        <v>5108</v>
      </c>
      <c r="M552" s="1" t="str">
        <f>IF(db[[#This Row],[QTY/ CTN]]="","",SUBSTITUTE(SUBSTITUTE(SUBSTITUTE(db[[#This Row],[QTY/ CTN]]," ","_",2),"(",""),")","")&amp;"_")</f>
        <v>12 LSN_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8" t="str">
        <f>IF(db[[#This Row],[H_QTY/ CTN]]="","",LEFT(db[[#This Row],[H_QTY/ CTN]],db[[#This Row],[H_1]]-1))</f>
        <v>12 LSN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12</v>
      </c>
      <c r="S552" s="95" t="str">
        <f>IF(db[[#This Row],[QTY/ CTN B]]="","",RIGHT(db[[#This Row],[QTY/ CTN B]],LEN(db[[#This Row],[QTY/ CTN B]])-SEARCH(" ",db[[#This Row],[QTY/ CTN B]],1)))</f>
        <v>LSN</v>
      </c>
      <c r="T552" s="95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crayonputarjktwcr12s</v>
      </c>
      <c r="B55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3" s="1" t="s">
        <v>256</v>
      </c>
      <c r="E553" s="4" t="s">
        <v>257</v>
      </c>
      <c r="F553" s="56" t="s">
        <v>258</v>
      </c>
      <c r="G553" s="1" t="s">
        <v>1681</v>
      </c>
      <c r="H553" s="32" t="e">
        <f>IF(db[[#This Row],[NB NOTA_C]]="","",COUNTIF([2]!B_MSK[concat],db[[#This Row],[NB NOTA_C]]))</f>
        <v>#REF!</v>
      </c>
      <c r="I553" s="6" t="s">
        <v>1692</v>
      </c>
      <c r="J553" s="1" t="s">
        <v>1722</v>
      </c>
      <c r="K553" s="1" t="s">
        <v>2949</v>
      </c>
      <c r="L553" s="1" t="s">
        <v>5138</v>
      </c>
      <c r="M553" s="1" t="str">
        <f>IF(db[[#This Row],[QTY/ CTN]]="","",SUBSTITUTE(SUBSTITUTE(SUBSTITUTE(db[[#This Row],[QTY/ CTN]]," ","_",2),"(",""),")","")&amp;"_")</f>
        <v>12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12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12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crayonputarjktwcr24s</v>
      </c>
      <c r="B55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4" s="1" t="s">
        <v>259</v>
      </c>
      <c r="E554" s="4" t="s">
        <v>260</v>
      </c>
      <c r="F554" s="2" t="s">
        <v>2748</v>
      </c>
      <c r="G554" s="1" t="s">
        <v>1681</v>
      </c>
      <c r="H554" s="32" t="e">
        <f>IF(db[[#This Row],[NB NOTA_C]]="","",COUNTIF([2]!B_MSK[concat],db[[#This Row],[NB NOTA_C]]))</f>
        <v>#REF!</v>
      </c>
      <c r="I554" s="6" t="s">
        <v>1692</v>
      </c>
      <c r="J554" s="1" t="s">
        <v>1781</v>
      </c>
      <c r="K554" s="1" t="s">
        <v>2949</v>
      </c>
      <c r="M554" s="1" t="str">
        <f>IF(db[[#This Row],[QTY/ CTN]]="","",SUBSTITUTE(SUBSTITUTE(SUBSTITUTE(db[[#This Row],[QTY/ CTN]]," ","_",2),"(",""),")","")&amp;"_")</f>
        <v>12 BOX_6 SET_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13</v>
      </c>
      <c r="P554" s="98" t="str">
        <f>IF(db[[#This Row],[H_QTY/ CTN]]="","",LEFT(db[[#This Row],[H_QTY/ CTN]],db[[#This Row],[H_1]]-1))</f>
        <v>12 BOX</v>
      </c>
      <c r="Q554" s="95" t="str">
        <f>IF(NOT(db[[#This Row],[H_1]]=db[[#This Row],[H_2]]),MID(db[[#This Row],[H_QTY/ CTN]],db[[#This Row],[H_1]]+1,db[[#This Row],[H_2]]-db[[#This Row],[H_1]]-1),"")</f>
        <v>6 SET</v>
      </c>
      <c r="R554" s="95" t="str">
        <f>IF(db[[#This Row],[QTY/ CTN B]]="","",LEFT(db[[#This Row],[QTY/ CTN B]],SEARCH(" ",db[[#This Row],[QTY/ CTN B]],1)-1))</f>
        <v>12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6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cuttergoldenb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1931</v>
      </c>
      <c r="E555" s="4" t="s">
        <v>3146</v>
      </c>
      <c r="F555" s="2"/>
      <c r="H555" s="32" t="e">
        <f>IF(db[[#This Row],[NB NOTA_C]]="","",COUNTIF([2]!B_MSK[concat],db[[#This Row],[NB NOTA_C]]))</f>
        <v>#REF!</v>
      </c>
      <c r="I555" s="7" t="s">
        <v>1696</v>
      </c>
      <c r="J555" s="3" t="s">
        <v>1726</v>
      </c>
      <c r="K555" s="1" t="s">
        <v>2950</v>
      </c>
      <c r="M555" s="1" t="str">
        <f>IF(db[[#This Row],[QTY/ CTN]]="","",SUBSTITUTE(SUBSTITUTE(SUBSTITUTE(db[[#This Row],[QTY/ CTN]]," ","_",2),"(",""),")","")&amp;"_")</f>
        <v>60 PCS_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60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60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cuttervancokecil128trans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1090</v>
      </c>
      <c r="E556" s="4" t="s">
        <v>1420</v>
      </c>
      <c r="F556" s="56"/>
      <c r="G556" s="1" t="s">
        <v>1682</v>
      </c>
      <c r="H556" s="32" t="e">
        <f>IF(db[[#This Row],[NB NOTA_C]]="","",COUNTIF([2]!B_MSK[concat],db[[#This Row],[NB NOTA_C]]))</f>
        <v>#REF!</v>
      </c>
      <c r="I556" s="6" t="s">
        <v>1707</v>
      </c>
      <c r="J556" s="1" t="s">
        <v>1784</v>
      </c>
      <c r="K556" s="1" t="s">
        <v>2950</v>
      </c>
      <c r="M556" s="1" t="str">
        <f>IF(db[[#This Row],[QTY/ CTN]]="","",SUBSTITUTE(SUBSTITUTE(SUBSTITUTE(db[[#This Row],[QTY/ CTN]]," ","_",2),"(",""),")","")&amp;"_")</f>
        <v>120 LSN_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120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120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1440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6" t="str">
        <f>LOWER(SUBSTITUTE(SUBSTITUTE(SUBSTITUTE(SUBSTITUTE(SUBSTITUTE(SUBSTITUTE(db[[#This Row],[NB BM]]," ",),".",""),"-",""),"(",""),")",""),"/",""))</f>
        <v>cuttervancokecil128trans</v>
      </c>
      <c r="B55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7" s="17" t="s">
        <v>1090</v>
      </c>
      <c r="E557" s="21" t="s">
        <v>4396</v>
      </c>
      <c r="F557" s="56" t="s">
        <v>4425</v>
      </c>
      <c r="G557" s="17"/>
      <c r="H557" s="33" t="e">
        <f>IF(db[[#This Row],[NB NOTA_C]]="","",COUNTIF([2]!B_MSK[concat],db[[#This Row],[NB NOTA_C]]))</f>
        <v>#REF!</v>
      </c>
      <c r="I557" s="18" t="s">
        <v>4226</v>
      </c>
      <c r="J557" s="16" t="s">
        <v>1784</v>
      </c>
      <c r="K557" s="17" t="s">
        <v>2950</v>
      </c>
      <c r="L557" s="16"/>
      <c r="M557" s="16" t="str">
        <f>IF(db[[#This Row],[QTY/ CTN]]="","",SUBSTITUTE(SUBSTITUTE(SUBSTITUTE(db[[#This Row],[QTY/ CTN]]," ","_",2),"(",""),")","")&amp;"_")</f>
        <v>120 LSN_</v>
      </c>
      <c r="N557" s="16">
        <f>IF(db[[#This Row],[H_QTY/ CTN]]="","",SEARCH("_",db[[#This Row],[H_QTY/ CTN]]))</f>
        <v>8</v>
      </c>
      <c r="O557" s="16">
        <f>IF(db[[#This Row],[H_QTY/ CTN]]="","",LEN(db[[#This Row],[H_QTY/ CTN]]))</f>
        <v>8</v>
      </c>
      <c r="P557" s="99" t="str">
        <f>IF(db[[#This Row],[H_QTY/ CTN]]="","",LEFT(db[[#This Row],[H_QTY/ CTN]],db[[#This Row],[H_1]]-1))</f>
        <v>120 LSN</v>
      </c>
      <c r="Q557" s="99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120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cuttera18transgunindo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5486</v>
      </c>
      <c r="E558" s="4" t="s">
        <v>5485</v>
      </c>
      <c r="F558" s="56"/>
      <c r="G558" s="1" t="s">
        <v>1682</v>
      </c>
      <c r="H558" s="32" t="e">
        <f>IF(db[[#This Row],[NB NOTA_C]]="","",COUNTIF([2]!B_MSK[concat],db[[#This Row],[NB NOTA_C]]))</f>
        <v>#REF!</v>
      </c>
      <c r="I558" s="6" t="s">
        <v>1709</v>
      </c>
      <c r="J558" s="1" t="s">
        <v>1731</v>
      </c>
      <c r="K558" s="1" t="s">
        <v>2950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60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60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cuttera18transgunindo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5486</v>
      </c>
      <c r="E559" s="4" t="s">
        <v>3553</v>
      </c>
      <c r="F559" s="56"/>
      <c r="G559" s="1" t="s">
        <v>1682</v>
      </c>
      <c r="H559" s="32" t="e">
        <f>IF(db[[#This Row],[NB NOTA_C]]="","",COUNTIF([2]!B_MSK[concat],db[[#This Row],[NB NOTA_C]]))</f>
        <v>#REF!</v>
      </c>
      <c r="I559" s="6" t="s">
        <v>1709</v>
      </c>
      <c r="J559" s="1" t="s">
        <v>1731</v>
      </c>
      <c r="K559" s="1" t="s">
        <v>2950</v>
      </c>
      <c r="M559" s="1" t="str">
        <f>IF(db[[#This Row],[QTY/ CTN]]="","",SUBSTITUTE(SUBSTITUTE(SUBSTITUTE(db[[#This Row],[QTY/ CTN]]," ","_",2),"(",""),")","")&amp;"_")</f>
        <v>60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LSN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" t="str">
        <f>LOWER(SUBSTITUTE(SUBSTITUTE(SUBSTITUTE(SUBSTITUTE(SUBSTITUTE(SUBSTITUTE(db[[#This Row],[NB BM]]," ",),".",""),"-",""),"(",""),")",""),"/",""))</f>
        <v>cutterjka300</v>
      </c>
      <c r="B56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0" s="1" t="s">
        <v>261</v>
      </c>
      <c r="E560" s="4" t="s">
        <v>262</v>
      </c>
      <c r="F560" s="56" t="s">
        <v>263</v>
      </c>
      <c r="G560" s="1" t="s">
        <v>1681</v>
      </c>
      <c r="H560" s="32" t="e">
        <f>IF(db[[#This Row],[NB NOTA_C]]="","",COUNTIF([2]!B_MSK[concat],db[[#This Row],[NB NOTA_C]]))</f>
        <v>#REF!</v>
      </c>
      <c r="I560" s="6" t="s">
        <v>1692</v>
      </c>
      <c r="J560" s="1" t="s">
        <v>1776</v>
      </c>
      <c r="K560" s="1" t="s">
        <v>2950</v>
      </c>
      <c r="M560" s="1" t="str">
        <f>IF(db[[#This Row],[QTY/ CTN]]="","",SUBSTITUTE(SUBSTITUTE(SUBSTITUTE(db[[#This Row],[QTY/ CTN]]," ","_",2),"(",""),")","")&amp;"_")</f>
        <v>48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48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48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576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cutter88tacobesar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1089</v>
      </c>
      <c r="E561" s="4" t="s">
        <v>1419</v>
      </c>
      <c r="F561" s="56"/>
      <c r="G561" s="1" t="s">
        <v>1682</v>
      </c>
      <c r="H561" s="32" t="e">
        <f>IF(db[[#This Row],[NB NOTA_C]]="","",COUNTIF([2]!B_MSK[concat],db[[#This Row],[NB NOTA_C]]))</f>
        <v>#REF!</v>
      </c>
      <c r="I561" s="6" t="s">
        <v>1686</v>
      </c>
      <c r="J561" s="1" t="s">
        <v>1731</v>
      </c>
      <c r="K561" s="1" t="s">
        <v>2950</v>
      </c>
      <c r="M561" s="1" t="str">
        <f>IF(db[[#This Row],[QTY/ CTN]]="","",SUBSTITUTE(SUBSTITUTE(SUBSTITUTE(db[[#This Row],[QTY/ CTN]]," ","_",2),"(",""),")","")&amp;"_")</f>
        <v>60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60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60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720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isicutterjka100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2" s="1" t="s">
        <v>264</v>
      </c>
      <c r="E562" s="4" t="s">
        <v>265</v>
      </c>
      <c r="F562" s="67" t="s">
        <v>2229</v>
      </c>
      <c r="G562" s="1" t="s">
        <v>1681</v>
      </c>
      <c r="H562" s="32" t="e">
        <f>IF(db[[#This Row],[NB NOTA_C]]="","",COUNTIF([2]!B_MSK[concat],db[[#This Row],[NB NOTA_C]]))</f>
        <v>#REF!</v>
      </c>
      <c r="I562" s="6" t="s">
        <v>1692</v>
      </c>
      <c r="J562" s="1" t="s">
        <v>1784</v>
      </c>
      <c r="K562" s="1" t="s">
        <v>2955</v>
      </c>
      <c r="M562" s="1" t="str">
        <f>IF(db[[#This Row],[QTY/ CTN]]="","",SUBSTITUTE(SUBSTITUTE(SUBSTITUTE(db[[#This Row],[QTY/ CTN]]," ","_",2),"(",""),")","")&amp;"_")</f>
        <v>120 LSN_</v>
      </c>
      <c r="N562" s="1">
        <f>IF(db[[#This Row],[H_QTY/ CTN]]="","",SEARCH("_",db[[#This Row],[H_QTY/ CTN]]))</f>
        <v>8</v>
      </c>
      <c r="O562" s="1">
        <f>IF(db[[#This Row],[H_QTY/ CTN]]="","",LEN(db[[#This Row],[H_QTY/ CTN]]))</f>
        <v>8</v>
      </c>
      <c r="P562" s="98" t="str">
        <f>IF(db[[#This Row],[H_QTY/ CTN]]="","",LEFT(db[[#This Row],[H_QTY/ CTN]],db[[#This Row],[H_1]]-1))</f>
        <v>120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isicutterjkl150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3" s="1" t="s">
        <v>266</v>
      </c>
      <c r="E563" s="4" t="s">
        <v>2243</v>
      </c>
      <c r="F563" s="56" t="s">
        <v>2753</v>
      </c>
      <c r="G563" s="1" t="s">
        <v>1681</v>
      </c>
      <c r="H563" s="32" t="e">
        <f>IF(db[[#This Row],[NB NOTA_C]]="","",COUNTIF([2]!B_MSK[concat],db[[#This Row],[NB NOTA_C]]))</f>
        <v>#REF!</v>
      </c>
      <c r="I563" s="7" t="s">
        <v>1692</v>
      </c>
      <c r="J563" s="3" t="s">
        <v>1741</v>
      </c>
      <c r="K563" s="1" t="s">
        <v>2955</v>
      </c>
      <c r="M563" s="1" t="str">
        <f>IF(db[[#This Row],[QTY/ CTN]]="","",SUBSTITUTE(SUBSTITUTE(SUBSTITUTE(db[[#This Row],[QTY/ CTN]]," ","_",2),"(",""),")","")&amp;"_")</f>
        <v>40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40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40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480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/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4" s="1"/>
      <c r="E564" s="4" t="s">
        <v>2752</v>
      </c>
      <c r="F564" s="56" t="s">
        <v>2244</v>
      </c>
      <c r="G564" s="1" t="s">
        <v>1681</v>
      </c>
      <c r="H564" s="32" t="e">
        <f>IF(db[[#This Row],[NB NOTA_C]]="","",COUNTIF([2]!B_MSK[concat],db[[#This Row],[NB NOTA_C]]))</f>
        <v>#REF!</v>
      </c>
      <c r="I564" s="7" t="s">
        <v>1692</v>
      </c>
      <c r="J564" s="3" t="s">
        <v>1741</v>
      </c>
      <c r="K564" s="1" t="s">
        <v>2955</v>
      </c>
      <c r="M564" s="1" t="str">
        <f>IF(db[[#This Row],[QTY/ CTN]]="","",SUBSTITUTE(SUBSTITUTE(SUBSTITUTE(db[[#This Row],[QTY/ CTN]]," ","_",2),"(",""),")","")&amp;"_")</f>
        <v>40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40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40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480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isicutterjkl150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5" s="1" t="s">
        <v>266</v>
      </c>
      <c r="E565" s="4" t="s">
        <v>267</v>
      </c>
      <c r="F565" s="56" t="s">
        <v>268</v>
      </c>
      <c r="G565" s="1" t="s">
        <v>1681</v>
      </c>
      <c r="H565" s="32" t="e">
        <f>IF(db[[#This Row],[NB NOTA_C]]="","",COUNTIF([2]!B_MSK[concat],db[[#This Row],[NB NOTA_C]]))</f>
        <v>#REF!</v>
      </c>
      <c r="I565" s="7" t="s">
        <v>1692</v>
      </c>
      <c r="J565" s="3" t="s">
        <v>1741</v>
      </c>
      <c r="K565" s="1" t="s">
        <v>2955</v>
      </c>
      <c r="M565" s="1" t="str">
        <f>IF(db[[#This Row],[QTY/ CTN]]="","",SUBSTITUTE(SUBSTITUTE(SUBSTITUTE(db[[#This Row],[QTY/ CTN]]," ","_",2),"(",""),")","")&amp;"_")</f>
        <v>40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480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cutterjkcu10bc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6" s="1" t="s">
        <v>2318</v>
      </c>
      <c r="E566" s="4" t="s">
        <v>2240</v>
      </c>
      <c r="F566" s="2" t="s">
        <v>2242</v>
      </c>
      <c r="G566" s="1" t="s">
        <v>1681</v>
      </c>
      <c r="H566" s="32" t="e">
        <f>IF(db[[#This Row],[NB NOTA_C]]="","",COUNTIF([2]!B_MSK[concat],db[[#This Row],[NB NOTA_C]]))</f>
        <v>#REF!</v>
      </c>
      <c r="I566" s="7" t="s">
        <v>1692</v>
      </c>
      <c r="J566" s="3" t="s">
        <v>1782</v>
      </c>
      <c r="K566" s="1" t="s">
        <v>2950</v>
      </c>
      <c r="M566" s="1" t="str">
        <f>IF(db[[#This Row],[QTY/ CTN]]="","",SUBSTITUTE(SUBSTITUTE(SUBSTITUTE(db[[#This Row],[QTY/ CTN]]," ","_",2),"(",""),")","")&amp;"_")</f>
        <v>24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24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24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288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cutterjkcu15bc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7" s="1" t="s">
        <v>269</v>
      </c>
      <c r="E567" s="4" t="s">
        <v>270</v>
      </c>
      <c r="F567" s="67" t="s">
        <v>2241</v>
      </c>
      <c r="G567" s="1" t="s">
        <v>1681</v>
      </c>
      <c r="H567" s="32" t="e">
        <f>IF(db[[#This Row],[NB NOTA_C]]="","",COUNTIF([2]!B_MSK[concat],db[[#This Row],[NB NOTA_C]]))</f>
        <v>#REF!</v>
      </c>
      <c r="I567" s="6" t="s">
        <v>1692</v>
      </c>
      <c r="J567" s="1" t="s">
        <v>1782</v>
      </c>
      <c r="K567" s="1" t="s">
        <v>2950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24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24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288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cutterjkk200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8" s="1" t="s">
        <v>3972</v>
      </c>
      <c r="E568" s="4" t="s">
        <v>3848</v>
      </c>
      <c r="F568" s="56" t="s">
        <v>3847</v>
      </c>
      <c r="G568" s="1" t="s">
        <v>1681</v>
      </c>
      <c r="H568" s="34" t="e">
        <f>IF(db[[#This Row],[NB NOTA_C]]="","",COUNTIF([2]!B_MSK[concat],db[[#This Row],[NB NOTA_C]]))</f>
        <v>#REF!</v>
      </c>
      <c r="I568" s="7" t="s">
        <v>1692</v>
      </c>
      <c r="J568" s="3" t="s">
        <v>1776</v>
      </c>
      <c r="K568" s="1" t="s">
        <v>2950</v>
      </c>
      <c r="L568" s="3"/>
      <c r="M568" s="3" t="str">
        <f>IF(db[[#This Row],[QTY/ CTN]]="","",SUBSTITUTE(SUBSTITUTE(SUBSTITUTE(db[[#This Row],[QTY/ CTN]]," ","_",2),"(",""),")","")&amp;"_")</f>
        <v>48 LSN_</v>
      </c>
      <c r="N568" s="3">
        <f>IF(db[[#This Row],[H_QTY/ CTN]]="","",SEARCH("_",db[[#This Row],[H_QTY/ CTN]]))</f>
        <v>7</v>
      </c>
      <c r="O568" s="3">
        <f>IF(db[[#This Row],[H_QTY/ CTN]]="","",LEN(db[[#This Row],[H_QTY/ CTN]]))</f>
        <v>7</v>
      </c>
      <c r="P568" s="95" t="str">
        <f>IF(db[[#This Row],[H_QTY/ CTN]]="","",LEFT(db[[#This Row],[H_QTY/ CTN]],db[[#This Row],[H_1]]-1))</f>
        <v>48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48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576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cutter78tacokecil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2363</v>
      </c>
      <c r="E569" s="4" t="s">
        <v>2359</v>
      </c>
      <c r="F569" s="56"/>
      <c r="H569" s="32" t="e">
        <f>IF(db[[#This Row],[NB NOTA_C]]="","",COUNTIF([2]!B_MSK[concat],db[[#This Row],[NB NOTA_C]]))</f>
        <v>#REF!</v>
      </c>
      <c r="I569" s="7" t="s">
        <v>1686</v>
      </c>
      <c r="J569" s="3" t="s">
        <v>1784</v>
      </c>
      <c r="K569" s="1" t="s">
        <v>2950</v>
      </c>
      <c r="M569" s="1" t="str">
        <f>IF(db[[#This Row],[QTY/ CTN]]="","",SUBSTITUTE(SUBSTITUTE(SUBSTITUTE(db[[#This Row],[QTY/ CTN]]," ","_",2),"(",""),")","")&amp;"_")</f>
        <v>120 LSN_</v>
      </c>
      <c r="N569" s="1">
        <f>IF(db[[#This Row],[H_QTY/ CTN]]="","",SEARCH("_",db[[#This Row],[H_QTY/ CTN]]))</f>
        <v>8</v>
      </c>
      <c r="O569" s="1">
        <f>IF(db[[#This Row],[H_QTY/ CTN]]="","",LEN(db[[#This Row],[H_QTY/ CTN]]))</f>
        <v>8</v>
      </c>
      <c r="P569" s="98" t="str">
        <f>IF(db[[#This Row],[H_QTY/ CTN]]="","",LEFT(db[[#This Row],[H_QTY/ CTN]],db[[#This Row],[H_1]]-1))</f>
        <v>120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120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1440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16" t="str">
        <f>LOWER(SUBSTITUTE(SUBSTITUTE(SUBSTITUTE(SUBSTITUTE(SUBSTITUTE(SUBSTITUTE(db[[#This Row],[NB BM]]," ",),".",""),"-",""),"(",""),")",""),"/",""))</f>
        <v>cuttervancoknfev750</v>
      </c>
      <c r="B57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0" s="17" t="s">
        <v>4398</v>
      </c>
      <c r="E570" s="21" t="s">
        <v>4395</v>
      </c>
      <c r="F570" s="56" t="s">
        <v>4640</v>
      </c>
      <c r="G570" s="17"/>
      <c r="H570" s="33" t="e">
        <f>IF(db[[#This Row],[NB NOTA_C]]="","",COUNTIF([2]!B_MSK[concat],db[[#This Row],[NB NOTA_C]]))</f>
        <v>#REF!</v>
      </c>
      <c r="I570" s="18" t="s">
        <v>4226</v>
      </c>
      <c r="J570" s="16" t="s">
        <v>1759</v>
      </c>
      <c r="K570" s="17" t="s">
        <v>2950</v>
      </c>
      <c r="L570" s="16"/>
      <c r="M570" s="16" t="str">
        <f>IF(db[[#This Row],[QTY/ CTN]]="","",SUBSTITUTE(SUBSTITUTE(SUBSTITUTE(db[[#This Row],[QTY/ CTN]]," ","_",2),"(",""),")","")&amp;"_")</f>
        <v>240 PCS_</v>
      </c>
      <c r="N570" s="16">
        <f>IF(db[[#This Row],[H_QTY/ CTN]]="","",SEARCH("_",db[[#This Row],[H_QTY/ CTN]]))</f>
        <v>8</v>
      </c>
      <c r="O570" s="16">
        <f>IF(db[[#This Row],[H_QTY/ CTN]]="","",LEN(db[[#This Row],[H_QTY/ CTN]]))</f>
        <v>8</v>
      </c>
      <c r="P570" s="99" t="str">
        <f>IF(db[[#This Row],[H_QTY/ CTN]]="","",LEFT(db[[#This Row],[H_QTY/ CTN]],db[[#This Row],[H_1]]-1))</f>
        <v>240 PCS</v>
      </c>
      <c r="Q570" s="99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240</v>
      </c>
      <c r="S570" s="95" t="str">
        <f>IF(db[[#This Row],[QTY/ CTN B]]="","",RIGHT(db[[#This Row],[QTY/ CTN B]],LEN(db[[#This Row],[QTY/ CTN B]])-SEARCH(" ",db[[#This Row],[QTY/ CTN B]],1)))</f>
        <v>PCS</v>
      </c>
      <c r="T570" s="95" t="str">
        <f>IF(db[[#This Row],[QTY/ CTN TG]]="",IF(db[[#This Row],[STN TG]]="","",12),LEFT(db[[#This Row],[QTY/ CTN TG]],SEARCH(" ",db[[#This Row],[QTY/ CTN TG]],1)-1))</f>
        <v/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240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cutterjkl500</v>
      </c>
      <c r="B57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1" s="1" t="s">
        <v>271</v>
      </c>
      <c r="E571" s="4" t="s">
        <v>272</v>
      </c>
      <c r="F571" s="56" t="s">
        <v>273</v>
      </c>
      <c r="G571" s="1" t="s">
        <v>1681</v>
      </c>
      <c r="H571" s="32" t="e">
        <f>IF(db[[#This Row],[NB NOTA_C]]="","",COUNTIF([2]!B_MSK[concat],db[[#This Row],[NB NOTA_C]]))</f>
        <v>#REF!</v>
      </c>
      <c r="I571" s="6" t="s">
        <v>1692</v>
      </c>
      <c r="J571" s="1" t="s">
        <v>1782</v>
      </c>
      <c r="K571" s="1" t="s">
        <v>2950</v>
      </c>
      <c r="L571" s="1" t="s">
        <v>5109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cutterjkl500cu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2" s="1" t="s">
        <v>2808</v>
      </c>
      <c r="E572" s="4" t="s">
        <v>2768</v>
      </c>
      <c r="F572" s="56" t="s">
        <v>2769</v>
      </c>
      <c r="G572" s="1" t="s">
        <v>1681</v>
      </c>
      <c r="H572" s="32" t="e">
        <f>IF(db[[#This Row],[NB NOTA_C]]="","",COUNTIF([2]!B_MSK[concat],db[[#This Row],[NB NOTA_C]]))</f>
        <v>#REF!</v>
      </c>
      <c r="I572" s="7" t="s">
        <v>1692</v>
      </c>
      <c r="J572" s="3" t="s">
        <v>1782</v>
      </c>
      <c r="K572" s="1" t="s">
        <v>2950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cuttersc9aputih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1634</v>
      </c>
      <c r="E573" s="4" t="s">
        <v>5219</v>
      </c>
      <c r="F573" s="56"/>
      <c r="G573" s="1" t="s">
        <v>1682</v>
      </c>
      <c r="H573" s="32" t="e">
        <f>IF(db[[#This Row],[NB NOTA_C]]="","",COUNTIF([2]!B_MSK[concat],db[[#This Row],[NB NOTA_C]]))</f>
        <v>#REF!</v>
      </c>
      <c r="I573" s="6" t="s">
        <v>1709</v>
      </c>
      <c r="J573" s="1" t="s">
        <v>1731</v>
      </c>
      <c r="K573" s="1" t="s">
        <v>2950</v>
      </c>
      <c r="M573" s="1" t="str">
        <f>IF(db[[#This Row],[QTY/ CTN]]="","",SUBSTITUTE(SUBSTITUTE(SUBSTITUTE(db[[#This Row],[QTY/ CTN]]," ","_",2),"(",""),")","")&amp;"_")</f>
        <v>60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8" t="str">
        <f>IF(db[[#This Row],[H_QTY/ CTN]]="","",LEFT(db[[#This Row],[H_QTY/ CTN]],db[[#This Row],[H_1]]-1))</f>
        <v>60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60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720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cuttersc9aputih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1634</v>
      </c>
      <c r="E574" s="4" t="s">
        <v>4512</v>
      </c>
      <c r="F574" s="56"/>
      <c r="G574" s="1" t="s">
        <v>1682</v>
      </c>
      <c r="H574" s="32" t="e">
        <f>IF(db[[#This Row],[NB NOTA_C]]="","",COUNTIF([2]!B_MSK[concat],db[[#This Row],[NB NOTA_C]]))</f>
        <v>#REF!</v>
      </c>
      <c r="I574" s="6" t="s">
        <v>1709</v>
      </c>
      <c r="J574" s="1" t="s">
        <v>1731</v>
      </c>
      <c r="K574" s="1" t="s">
        <v>2950</v>
      </c>
      <c r="M574" s="1" t="str">
        <f>IF(db[[#This Row],[QTY/ CTN]]="","",SUBSTITUTE(SUBSTITUTE(SUBSTITUTE(db[[#This Row],[QTY/ CTN]]," ","_",2),"(",""),")","")&amp;"_")</f>
        <v>60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8" t="str">
        <f>IF(db[[#This Row],[H_QTY/ CTN]]="","",LEFT(db[[#This Row],[H_QTY/ CTN]],db[[#This Row],[H_1]]-1))</f>
        <v>60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60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720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cuttersc9aputih</v>
      </c>
      <c r="B57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1634</v>
      </c>
      <c r="E575" s="4" t="s">
        <v>1633</v>
      </c>
      <c r="F575" s="56"/>
      <c r="G575" s="1" t="s">
        <v>1682</v>
      </c>
      <c r="H575" s="32" t="e">
        <f>IF(db[[#This Row],[NB NOTA_C]]="","",COUNTIF([2]!B_MSK[concat],db[[#This Row],[NB NOTA_C]]))</f>
        <v>#REF!</v>
      </c>
      <c r="I575" s="6" t="s">
        <v>1709</v>
      </c>
      <c r="J575" s="1" t="s">
        <v>1731</v>
      </c>
      <c r="K575" s="1" t="s">
        <v>2950</v>
      </c>
      <c r="M575" s="1" t="str">
        <f>IF(db[[#This Row],[QTY/ CTN]]="","",SUBSTITUTE(SUBSTITUTE(SUBSTITUTE(db[[#This Row],[QTY/ CTN]]," ","_",2),"(",""),")","")&amp;"_")</f>
        <v>60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60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60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720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cuttertaco78kecil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5453</v>
      </c>
      <c r="E576" s="4" t="s">
        <v>5454</v>
      </c>
      <c r="F576" s="56"/>
      <c r="H576" s="34" t="e">
        <f>IF(db[[#This Row],[NB NOTA_C]]="","",COUNTIF([2]!B_MSK[concat],db[[#This Row],[NB NOTA_C]]))</f>
        <v>#REF!</v>
      </c>
      <c r="I576" s="7" t="s">
        <v>1686</v>
      </c>
      <c r="J576" s="3" t="s">
        <v>1784</v>
      </c>
      <c r="K576" s="1" t="s">
        <v>2950</v>
      </c>
      <c r="L576" s="3"/>
      <c r="M576" s="3" t="str">
        <f>IF(db[[#This Row],[QTY/ CTN]]="","",SUBSTITUTE(SUBSTITUTE(SUBSTITUTE(db[[#This Row],[QTY/ CTN]]," ","_",2),"(",""),")","")&amp;"_")</f>
        <v>120 LSN_</v>
      </c>
      <c r="N576" s="3">
        <f>IF(db[[#This Row],[H_QTY/ CTN]]="","",SEARCH("_",db[[#This Row],[H_QTY/ CTN]]))</f>
        <v>8</v>
      </c>
      <c r="O576" s="3">
        <f>IF(db[[#This Row],[H_QTY/ CTN]]="","",LEN(db[[#This Row],[H_QTY/ CTN]]))</f>
        <v>8</v>
      </c>
      <c r="P576" s="95" t="str">
        <f>IF(db[[#This Row],[H_QTY/ CTN]]="","",LEFT(db[[#This Row],[H_QTY/ CTN]],db[[#This Row],[H_1]]-1))</f>
        <v>120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120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1440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cuttertaco88besar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4" t="s">
        <v>5452</v>
      </c>
      <c r="E577" s="4" t="s">
        <v>5455</v>
      </c>
      <c r="F577" s="56"/>
      <c r="H577" s="34" t="e">
        <f>IF(db[[#This Row],[NB NOTA_C]]="","",COUNTIF([2]!B_MSK[concat],db[[#This Row],[NB NOTA_C]]))</f>
        <v>#REF!</v>
      </c>
      <c r="I577" s="7" t="s">
        <v>1686</v>
      </c>
      <c r="J577" s="3" t="s">
        <v>1731</v>
      </c>
      <c r="K577" s="1" t="s">
        <v>2950</v>
      </c>
      <c r="L577" s="3"/>
      <c r="M577" s="3" t="str">
        <f>IF(db[[#This Row],[QTY/ CTN]]="","",SUBSTITUTE(SUBSTITUTE(SUBSTITUTE(db[[#This Row],[QTY/ CTN]]," ","_",2),"(",""),")","")&amp;"_")</f>
        <v>60 LSN_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5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1" t="str">
        <f>LOWER(SUBSTITUTE(SUBSTITUTE(SUBSTITUTE(SUBSTITUTE(SUBSTITUTE(SUBSTITUTE(db[[#This Row],[NB BM]]," ",),".",""),"-",""),"(",""),")",""),"/",""))</f>
        <v>stamptanggaljkd3</v>
      </c>
      <c r="B578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274</v>
      </c>
      <c r="E578" s="4" t="s">
        <v>275</v>
      </c>
      <c r="F578" s="2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1692</v>
      </c>
      <c r="J578" s="1" t="s">
        <v>1776</v>
      </c>
      <c r="K578" s="1" t="s">
        <v>2978</v>
      </c>
      <c r="M578" s="1" t="str">
        <f>IF(db[[#This Row],[QTY/ CTN]]="","",SUBSTITUTE(SUBSTITUTE(SUBSTITUTE(db[[#This Row],[QTY/ CTN]]," ","_",2),"(",""),")","")&amp;"_")</f>
        <v>48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48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48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576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1" t="str">
        <f>LOWER(SUBSTITUTE(SUBSTITUTE(SUBSTITUTE(SUBSTITUTE(SUBSTITUTE(SUBSTITUTE(db[[#This Row],[NB BM]]," ",),".",""),"-",""),"(",""),")",""),"/",""))</f>
        <v>datestampjks68lunas</v>
      </c>
      <c r="B57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9" s="1" t="s">
        <v>276</v>
      </c>
      <c r="E579" s="4" t="s">
        <v>277</v>
      </c>
      <c r="F579" s="56" t="s">
        <v>278</v>
      </c>
      <c r="G579" s="1" t="s">
        <v>1681</v>
      </c>
      <c r="H579" s="32" t="e">
        <f>IF(db[[#This Row],[NB NOTA_C]]="","",COUNTIF([2]!B_MSK[concat],db[[#This Row],[NB NOTA_C]]))</f>
        <v>#REF!</v>
      </c>
      <c r="I579" s="6" t="s">
        <v>1692</v>
      </c>
      <c r="J579" s="1" t="s">
        <v>1779</v>
      </c>
      <c r="K579" s="1" t="s">
        <v>2978</v>
      </c>
      <c r="L579" s="1" t="s">
        <v>5110</v>
      </c>
      <c r="M579" s="1" t="str">
        <f>IF(db[[#This Row],[QTY/ CTN]]="","",SUBSTITUTE(SUBSTITUTE(SUBSTITUTE(db[[#This Row],[QTY/ CTN]]," ","_",2),"(",""),")","")&amp;"_")</f>
        <v>20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20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20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240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52" t="str">
        <f>LOWER(SUBSTITUTE(SUBSTITUTE(SUBSTITUTE(SUBSTITUTE(SUBSTITUTE(SUBSTITUTE(db[[#This Row],[NB BM]]," ",),".",""),"-",""),"(",""),")",""),"/",""))</f>
        <v>tapedekorasikartun15cmx3m200</v>
      </c>
      <c r="B580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0" s="52" t="str">
        <f>LOWER(SUBSTITUTE(SUBSTITUTE(SUBSTITUTE(SUBSTITUTE(SUBSTITUTE(SUBSTITUTE(SUBSTITUTE(SUBSTITUTE(SUBSTITUTE(db[[#This Row],[NB PAJAK]]," ",""),"-",""),"(",""),")",""),".",""),",",""),"/",""),"""",""),"+",""))</f>
        <v/>
      </c>
      <c r="D580" s="72" t="s">
        <v>5021</v>
      </c>
      <c r="E580" s="72" t="s">
        <v>4982</v>
      </c>
      <c r="F580" s="65"/>
      <c r="G580" s="53"/>
      <c r="H580" s="54" t="e">
        <f>IF(db[[#This Row],[NB NOTA_C]]="","",COUNTIF([2]!B_MSK[concat],db[[#This Row],[NB NOTA_C]]))</f>
        <v>#REF!</v>
      </c>
      <c r="I580" s="55" t="s">
        <v>1700</v>
      </c>
      <c r="J580" s="52" t="s">
        <v>1893</v>
      </c>
      <c r="K580" s="53" t="s">
        <v>2956</v>
      </c>
      <c r="L580" s="52"/>
      <c r="M580" s="52" t="str">
        <f>IF(db[[#This Row],[QTY/ CTN]]="","",SUBSTITUTE(SUBSTITUTE(SUBSTITUTE(db[[#This Row],[QTY/ CTN]]," ","_",2),"(",""),")","")&amp;"_")</f>
        <v>200 PCS_</v>
      </c>
      <c r="N580" s="52">
        <f>IF(db[[#This Row],[H_QTY/ CTN]]="","",SEARCH("_",db[[#This Row],[H_QTY/ CTN]]))</f>
        <v>8</v>
      </c>
      <c r="O580" s="52">
        <f>IF(db[[#This Row],[H_QTY/ CTN]]="","",LEN(db[[#This Row],[H_QTY/ CTN]]))</f>
        <v>8</v>
      </c>
      <c r="P580" s="103" t="str">
        <f>IF(db[[#This Row],[H_QTY/ CTN]]="","",LEFT(db[[#This Row],[H_QTY/ CTN]],db[[#This Row],[H_1]]-1))</f>
        <v>200 PCS</v>
      </c>
      <c r="Q580" s="103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200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200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tapedekorasi12cmx2m200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1311</v>
      </c>
      <c r="E581" s="4" t="s">
        <v>1601</v>
      </c>
      <c r="F581" s="56"/>
      <c r="G581" s="1" t="s">
        <v>1682</v>
      </c>
      <c r="H581" s="32" t="e">
        <f>IF(db[[#This Row],[NB NOTA_C]]="","",COUNTIF([2]!B_MSK[concat],db[[#This Row],[NB NOTA_C]]))</f>
        <v>#REF!</v>
      </c>
      <c r="I581" s="6" t="s">
        <v>1700</v>
      </c>
      <c r="J581" s="1" t="s">
        <v>1893</v>
      </c>
      <c r="K581" s="1" t="s">
        <v>2956</v>
      </c>
      <c r="M581" s="1" t="str">
        <f>IF(db[[#This Row],[QTY/ CTN]]="","",SUBSTITUTE(SUBSTITUTE(SUBSTITUTE(db[[#This Row],[QTY/ CTN]]," ","_",2),"(",""),")","")&amp;"_")</f>
        <v>200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200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200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200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9" t="str">
        <f>LOWER(SUBSTITUTE(SUBSTITUTE(SUBSTITUTE(SUBSTITUTE(SUBSTITUTE(SUBSTITUTE(db[[#This Row],[NB BM]]," ",),".",""),"-",""),"(",""),")",""),"/",""))</f>
        <v>deskset9058mt113besi</v>
      </c>
      <c r="B58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2" s="9" t="str">
        <f>LOWER(SUBSTITUTE(SUBSTITUTE(SUBSTITUTE(SUBSTITUTE(SUBSTITUTE(SUBSTITUTE(SUBSTITUTE(SUBSTITUTE(SUBSTITUTE(db[[#This Row],[NB PAJAK]]," ",""),"-",""),"(",""),")",""),".",""),",",""),"/",""),"""",""),"+",""))</f>
        <v/>
      </c>
      <c r="D582" s="8" t="s">
        <v>1934</v>
      </c>
      <c r="E582" s="20" t="s">
        <v>2178</v>
      </c>
      <c r="F582" s="2"/>
      <c r="H582" s="32" t="e">
        <f>IF(db[[#This Row],[NB NOTA_C]]="","",COUNTIF([2]!B_MSK[concat],db[[#This Row],[NB NOTA_C]]))</f>
        <v>#REF!</v>
      </c>
      <c r="I582" s="7" t="s">
        <v>1698</v>
      </c>
      <c r="J582" s="3" t="s">
        <v>1730</v>
      </c>
      <c r="K582" s="1" t="s">
        <v>2951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48 PCS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48</v>
      </c>
      <c r="S582" s="95" t="str">
        <f>IF(db[[#This Row],[QTY/ CTN B]]="","",RIGHT(db[[#This Row],[QTY/ CTN B]],LEN(db[[#This Row],[QTY/ CTN B]])-SEARCH(" ",db[[#This Row],[QTY/ CTN B]],1)))</f>
        <v>PCS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48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9" t="str">
        <f>LOWER(SUBSTITUTE(SUBSTITUTE(SUBSTITUTE(SUBSTITUTE(SUBSTITUTE(SUBSTITUTE(db[[#This Row],[NB BM]]," ",),".",""),"-",""),"(",""),")",""),"/",""))</f>
        <v>desksetjkds0812</v>
      </c>
      <c r="B58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3" s="8" t="s">
        <v>5626</v>
      </c>
      <c r="E583" s="20" t="s">
        <v>5624</v>
      </c>
      <c r="F583" s="2" t="s">
        <v>5625</v>
      </c>
      <c r="G583" s="1" t="s">
        <v>1681</v>
      </c>
      <c r="H583" s="32" t="e">
        <f>IF(db[[#This Row],[NB NOTA_C]]="","",COUNTIF([2]!B_MSK[concat],db[[#This Row],[NB NOTA_C]]))</f>
        <v>#REF!</v>
      </c>
      <c r="I583" s="7" t="s">
        <v>1692</v>
      </c>
      <c r="J583" s="3" t="s">
        <v>1812</v>
      </c>
      <c r="K583" s="1" t="s">
        <v>2951</v>
      </c>
      <c r="M583" s="1" t="str">
        <f>IF(db[[#This Row],[QTY/ CTN]]="","",SUBSTITUTE(SUBSTITUTE(SUBSTITUTE(db[[#This Row],[QTY/ CTN]]," ","_",2),"(",""),")","")&amp;"_")</f>
        <v>50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50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50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50</v>
      </c>
      <c r="Y583" s="95" t="str">
        <f>IF(db[[#This Row],[STN K]]="",IF(db[[#This Row],[STN TG]]="",db[[#This Row],[STN B]],db[[#This Row],[STN TG]]),db[[#This Row],[STN K]])</f>
        <v>PCS</v>
      </c>
    </row>
    <row r="584" spans="1:25" x14ac:dyDescent="0.25">
      <c r="A584" s="3" t="str">
        <f>LOWER(SUBSTITUTE(SUBSTITUTE(SUBSTITUTE(SUBSTITUTE(SUBSTITUTE(SUBSTITUTE(db[[#This Row],[NB BM]]," ",),".",""),"-",""),"(",""),")",""),"/",""))</f>
        <v>desksetjkds1015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4" s="1" t="s">
        <v>3525</v>
      </c>
      <c r="E584" s="4" t="s">
        <v>3523</v>
      </c>
      <c r="F584" s="2" t="s">
        <v>3967</v>
      </c>
      <c r="G584" s="1" t="s">
        <v>1681</v>
      </c>
      <c r="H584" s="34" t="e">
        <f>IF(db[[#This Row],[NB NOTA_C]]="","",COUNTIF([2]!B_MSK[concat],db[[#This Row],[NB NOTA_C]]))</f>
        <v>#REF!</v>
      </c>
      <c r="I584" s="7" t="s">
        <v>1692</v>
      </c>
      <c r="J584" s="3" t="s">
        <v>3524</v>
      </c>
      <c r="K584" s="1" t="s">
        <v>2951</v>
      </c>
      <c r="L584" s="3"/>
      <c r="M584" s="3" t="str">
        <f>IF(db[[#This Row],[QTY/ CTN]]="","",SUBSTITUTE(SUBSTITUTE(SUBSTITUTE(db[[#This Row],[QTY/ CTN]]," ","_",2),"(",""),")","")&amp;"_")</f>
        <v>90 PCS_</v>
      </c>
      <c r="N584" s="3">
        <f>IF(db[[#This Row],[H_QTY/ CTN]]="","",SEARCH("_",db[[#This Row],[H_QTY/ CTN]]))</f>
        <v>7</v>
      </c>
      <c r="O584" s="3">
        <f>IF(db[[#This Row],[H_QTY/ CTN]]="","",LEN(db[[#This Row],[H_QTY/ CTN]]))</f>
        <v>7</v>
      </c>
      <c r="P584" s="95" t="str">
        <f>IF(db[[#This Row],[H_QTY/ CTN]]="","",LEFT(db[[#This Row],[H_QTY/ CTN]],db[[#This Row],[H_1]]-1))</f>
        <v>90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90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90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8" t="str">
        <f>LOWER(SUBSTITUTE(SUBSTITUTE(SUBSTITUTE(SUBSTITUTE(SUBSTITUTE(SUBSTITUTE(db[[#This Row],[NB BM]]," ",),".",""),"-",""),"(",""),")",""),"/",""))</f>
        <v>desksetjkds16cobiru</v>
      </c>
      <c r="B585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5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5" s="1" t="s">
        <v>4855</v>
      </c>
      <c r="E585" s="40" t="s">
        <v>4673</v>
      </c>
      <c r="F585" s="62" t="s">
        <v>4699</v>
      </c>
      <c r="G585" s="39" t="s">
        <v>1681</v>
      </c>
      <c r="H585" s="41" t="e">
        <f>IF(db[[#This Row],[NB NOTA_C]]="","",COUNTIF([2]!B_MSK[concat],db[[#This Row],[NB NOTA_C]]))</f>
        <v>#REF!</v>
      </c>
      <c r="I585" s="42" t="s">
        <v>1692</v>
      </c>
      <c r="J585" s="38" t="s">
        <v>4676</v>
      </c>
      <c r="K585" s="39" t="s">
        <v>2951</v>
      </c>
      <c r="L585" s="38"/>
      <c r="M585" s="38" t="str">
        <f>IF(db[[#This Row],[QTY/ CTN]]="","",SUBSTITUTE(SUBSTITUTE(SUBSTITUTE(db[[#This Row],[QTY/ CTN]]," ","_",2),"(",""),")","")&amp;"_")</f>
        <v>8 BOX_12 PCS_</v>
      </c>
      <c r="N585" s="38">
        <f>IF(db[[#This Row],[H_QTY/ CTN]]="","",SEARCH("_",db[[#This Row],[H_QTY/ CTN]]))</f>
        <v>6</v>
      </c>
      <c r="O585" s="38">
        <f>IF(db[[#This Row],[H_QTY/ CTN]]="","",LEN(db[[#This Row],[H_QTY/ CTN]]))</f>
        <v>13</v>
      </c>
      <c r="P585" s="100" t="str">
        <f>IF(db[[#This Row],[H_QTY/ CTN]]="","",LEFT(db[[#This Row],[H_QTY/ CTN]],db[[#This Row],[H_1]]-1))</f>
        <v>8 BOX</v>
      </c>
      <c r="Q585" s="100" t="str">
        <f>IF(NOT(db[[#This Row],[H_1]]=db[[#This Row],[H_2]]),MID(db[[#This Row],[H_QTY/ CTN]],db[[#This Row],[H_1]]+1,db[[#This Row],[H_2]]-db[[#This Row],[H_1]]-1),"")</f>
        <v>12 PCS</v>
      </c>
      <c r="R585" s="95" t="str">
        <f>IF(db[[#This Row],[QTY/ CTN B]]="","",LEFT(db[[#This Row],[QTY/ CTN B]],SEARCH(" ",db[[#This Row],[QTY/ CTN B]],1)-1))</f>
        <v>8</v>
      </c>
      <c r="S585" s="95" t="str">
        <f>IF(db[[#This Row],[QTY/ CTN B]]="","",RIGHT(db[[#This Row],[QTY/ CTN B]],LEN(db[[#This Row],[QTY/ CTN B]])-SEARCH(" ",db[[#This Row],[QTY/ CTN B]],1)))</f>
        <v>BOX</v>
      </c>
      <c r="T585" s="95" t="str">
        <f>IF(db[[#This Row],[QTY/ CTN TG]]="",IF(db[[#This Row],[STN TG]]="","",12),LEFT(db[[#This Row],[QTY/ CTN TG]],SEARCH(" ",db[[#This Row],[QTY/ CTN TG]],1)-1))</f>
        <v>12</v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96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8" t="str">
        <f>LOWER(SUBSTITUTE(SUBSTITUTE(SUBSTITUTE(SUBSTITUTE(SUBSTITUTE(SUBSTITUTE(db[[#This Row],[NB BM]]," ",),".",""),"-",""),"(",""),")",""),"/",""))</f>
        <v>desksetjkds16cohijau</v>
      </c>
      <c r="B586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6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6" s="4" t="s">
        <v>4856</v>
      </c>
      <c r="E586" s="40" t="s">
        <v>4674</v>
      </c>
      <c r="F586" s="62" t="s">
        <v>4700</v>
      </c>
      <c r="G586" s="39" t="s">
        <v>1681</v>
      </c>
      <c r="H586" s="41" t="e">
        <f>IF(db[[#This Row],[NB NOTA_C]]="","",COUNTIF([2]!B_MSK[concat],db[[#This Row],[NB NOTA_C]]))</f>
        <v>#REF!</v>
      </c>
      <c r="I586" s="42" t="s">
        <v>1692</v>
      </c>
      <c r="J586" s="38" t="s">
        <v>4676</v>
      </c>
      <c r="K586" s="39" t="s">
        <v>2951</v>
      </c>
      <c r="L586" s="38"/>
      <c r="M586" s="38" t="str">
        <f>IF(db[[#This Row],[QTY/ CTN]]="","",SUBSTITUTE(SUBSTITUTE(SUBSTITUTE(db[[#This Row],[QTY/ CTN]]," ","_",2),"(",""),")","")&amp;"_")</f>
        <v>8 BOX_12 PCS_</v>
      </c>
      <c r="N586" s="38">
        <f>IF(db[[#This Row],[H_QTY/ CTN]]="","",SEARCH("_",db[[#This Row],[H_QTY/ CTN]]))</f>
        <v>6</v>
      </c>
      <c r="O586" s="38">
        <f>IF(db[[#This Row],[H_QTY/ CTN]]="","",LEN(db[[#This Row],[H_QTY/ CTN]]))</f>
        <v>13</v>
      </c>
      <c r="P586" s="100" t="str">
        <f>IF(db[[#This Row],[H_QTY/ CTN]]="","",LEFT(db[[#This Row],[H_QTY/ CTN]],db[[#This Row],[H_1]]-1))</f>
        <v>8 BOX</v>
      </c>
      <c r="Q586" s="100" t="str">
        <f>IF(NOT(db[[#This Row],[H_1]]=db[[#This Row],[H_2]]),MID(db[[#This Row],[H_QTY/ CTN]],db[[#This Row],[H_1]]+1,db[[#This Row],[H_2]]-db[[#This Row],[H_1]]-1),"")</f>
        <v>12 PCS</v>
      </c>
      <c r="R586" s="95" t="str">
        <f>IF(db[[#This Row],[QTY/ CTN B]]="","",LEFT(db[[#This Row],[QTY/ CTN B]],SEARCH(" ",db[[#This Row],[QTY/ CTN B]],1)-1))</f>
        <v>8</v>
      </c>
      <c r="S586" s="95" t="str">
        <f>IF(db[[#This Row],[QTY/ CTN B]]="","",RIGHT(db[[#This Row],[QTY/ CTN B]],LEN(db[[#This Row],[QTY/ CTN B]])-SEARCH(" ",db[[#This Row],[QTY/ CTN B]],1)))</f>
        <v>BOX</v>
      </c>
      <c r="T586" s="95" t="str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96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8" t="str">
        <f>LOWER(SUBSTITUTE(SUBSTITUTE(SUBSTITUTE(SUBSTITUTE(SUBSTITUTE(SUBSTITUTE(db[[#This Row],[NB BM]]," ",),".",""),"-",""),"(",""),")",""),"/",""))</f>
        <v>desksetjkds16comerah</v>
      </c>
      <c r="B587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7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7" s="4" t="s">
        <v>4857</v>
      </c>
      <c r="E587" s="40" t="s">
        <v>4675</v>
      </c>
      <c r="F587" s="62" t="s">
        <v>4701</v>
      </c>
      <c r="G587" s="39" t="s">
        <v>1681</v>
      </c>
      <c r="H587" s="41" t="e">
        <f>IF(db[[#This Row],[NB NOTA_C]]="","",COUNTIF([2]!B_MSK[concat],db[[#This Row],[NB NOTA_C]]))</f>
        <v>#REF!</v>
      </c>
      <c r="I587" s="42" t="s">
        <v>1692</v>
      </c>
      <c r="J587" s="38" t="s">
        <v>4676</v>
      </c>
      <c r="K587" s="39" t="s">
        <v>2951</v>
      </c>
      <c r="L587" s="38"/>
      <c r="M587" s="38" t="str">
        <f>IF(db[[#This Row],[QTY/ CTN]]="","",SUBSTITUTE(SUBSTITUTE(SUBSTITUTE(db[[#This Row],[QTY/ CTN]]," ","_",2),"(",""),")","")&amp;"_")</f>
        <v>8 BOX_12 PCS_</v>
      </c>
      <c r="N587" s="38">
        <f>IF(db[[#This Row],[H_QTY/ CTN]]="","",SEARCH("_",db[[#This Row],[H_QTY/ CTN]]))</f>
        <v>6</v>
      </c>
      <c r="O587" s="38">
        <f>IF(db[[#This Row],[H_QTY/ CTN]]="","",LEN(db[[#This Row],[H_QTY/ CTN]]))</f>
        <v>13</v>
      </c>
      <c r="P587" s="100" t="str">
        <f>IF(db[[#This Row],[H_QTY/ CTN]]="","",LEFT(db[[#This Row],[H_QTY/ CTN]],db[[#This Row],[H_1]]-1))</f>
        <v>8 BOX</v>
      </c>
      <c r="Q587" s="100" t="str">
        <f>IF(NOT(db[[#This Row],[H_1]]=db[[#This Row],[H_2]]),MID(db[[#This Row],[H_QTY/ CTN]],db[[#This Row],[H_1]]+1,db[[#This Row],[H_2]]-db[[#This Row],[H_1]]-1),"")</f>
        <v>12 PCS</v>
      </c>
      <c r="R587" s="95" t="str">
        <f>IF(db[[#This Row],[QTY/ CTN B]]="","",LEFT(db[[#This Row],[QTY/ CTN B]],SEARCH(" ",db[[#This Row],[QTY/ CTN B]],1)-1))</f>
        <v>8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96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desksetgasta8312btr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1935</v>
      </c>
      <c r="E588" s="4" t="s">
        <v>3137</v>
      </c>
      <c r="F588" s="2"/>
      <c r="H588" s="32" t="e">
        <f>IF(db[[#This Row],[NB NOTA_C]]="","",COUNTIF([2]!B_MSK[concat],db[[#This Row],[NB NOTA_C]]))</f>
        <v>#REF!</v>
      </c>
      <c r="I588" s="7" t="s">
        <v>1698</v>
      </c>
      <c r="J588" s="3" t="s">
        <v>1730</v>
      </c>
      <c r="K588" s="1" t="s">
        <v>2951</v>
      </c>
      <c r="M588" s="1" t="str">
        <f>IF(db[[#This Row],[QTY/ CTN]]="","",SUBSTITUTE(SUBSTITUTE(SUBSTITUTE(db[[#This Row],[QTY/ CTN]]," ","_",2),"(",""),")","")&amp;"_")</f>
        <v>48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48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48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48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timbangandigitaljkdsl13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/>
      </c>
      <c r="D589" s="4" t="s">
        <v>4809</v>
      </c>
      <c r="E589" s="40" t="s">
        <v>4646</v>
      </c>
      <c r="F589" s="62"/>
      <c r="G589" s="1" t="s">
        <v>1681</v>
      </c>
      <c r="H589" s="41" t="e">
        <f>IF(db[[#This Row],[NB NOTA_C]]="","",COUNTIF([2]!B_MSK[concat],db[[#This Row],[NB NOTA_C]]))</f>
        <v>#REF!</v>
      </c>
      <c r="I589" s="42" t="s">
        <v>1706</v>
      </c>
      <c r="J589" s="38" t="s">
        <v>4647</v>
      </c>
      <c r="K589" s="39" t="s">
        <v>2959</v>
      </c>
      <c r="L589" s="38"/>
      <c r="M589" s="38" t="str">
        <f>IF(db[[#This Row],[QTY/ CTN]]="","",SUBSTITUTE(SUBSTITUTE(SUBSTITUTE(db[[#This Row],[QTY/ CTN]]," ","_",2),"(",""),")","")&amp;"_")</f>
        <v>4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4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4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48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dispenserkenjoyno50</v>
      </c>
      <c r="B59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1092</v>
      </c>
      <c r="E590" s="4" t="s">
        <v>1422</v>
      </c>
      <c r="F590" s="56"/>
      <c r="G590" s="1" t="s">
        <v>1682</v>
      </c>
      <c r="H590" s="32" t="e">
        <f>IF(db[[#This Row],[NB NOTA_C]]="","",COUNTIF([2]!B_MSK[concat],db[[#This Row],[NB NOTA_C]]))</f>
        <v>#REF!</v>
      </c>
      <c r="I590" s="6" t="s">
        <v>1710</v>
      </c>
      <c r="J590" s="1" t="s">
        <v>1757</v>
      </c>
      <c r="K590" s="1" t="s">
        <v>2956</v>
      </c>
      <c r="M590" s="1" t="str">
        <f>IF(db[[#This Row],[QTY/ CTN]]="","",SUBSTITUTE(SUBSTITUTE(SUBSTITUTE(db[[#This Row],[QTY/ CTN]]," ","_",2),"(",""),")","")&amp;"_")</f>
        <v>40 PCS_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40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40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40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dispenserkenjoyno25</v>
      </c>
      <c r="B59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1091</v>
      </c>
      <c r="E591" s="4" t="s">
        <v>1421</v>
      </c>
      <c r="F591" s="2"/>
      <c r="G591" s="1" t="s">
        <v>1682</v>
      </c>
      <c r="H591" s="32" t="e">
        <f>IF(db[[#This Row],[NB NOTA_C]]="","",COUNTIF([2]!B_MSK[concat],db[[#This Row],[NB NOTA_C]]))</f>
        <v>#REF!</v>
      </c>
      <c r="I591" s="6" t="s">
        <v>1710</v>
      </c>
      <c r="J591" s="1" t="s">
        <v>1785</v>
      </c>
      <c r="K591" s="1" t="s">
        <v>2956</v>
      </c>
      <c r="M591" s="1" t="str">
        <f>IF(db[[#This Row],[QTY/ CTN]]="","",SUBSTITUTE(SUBSTITUTE(SUBSTITUTE(db[[#This Row],[QTY/ CTN]]," ","_",2),"(",""),")","")&amp;"_")</f>
        <v>175 PCS_</v>
      </c>
      <c r="N591" s="1">
        <f>IF(db[[#This Row],[H_QTY/ CTN]]="","",SEARCH("_",db[[#This Row],[H_QTY/ CTN]]))</f>
        <v>8</v>
      </c>
      <c r="O591" s="1">
        <f>IF(db[[#This Row],[H_QTY/ CTN]]="","",LEN(db[[#This Row],[H_QTY/ CTN]]))</f>
        <v>8</v>
      </c>
      <c r="P591" s="98" t="str">
        <f>IF(db[[#This Row],[H_QTY/ CTN]]="","",LEFT(db[[#This Row],[H_QTY/ CTN]],db[[#This Row],[H_1]]-1))</f>
        <v>175 PCS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175</v>
      </c>
      <c r="S591" s="95" t="str">
        <f>IF(db[[#This Row],[QTY/ CTN B]]="","",RIGHT(db[[#This Row],[QTY/ CTN B]],LEN(db[[#This Row],[QTY/ CTN B]])-SEARCH(" ",db[[#This Row],[QTY/ CTN B]],1)))</f>
        <v>PCS</v>
      </c>
      <c r="T591" s="95" t="str">
        <f>IF(db[[#This Row],[QTY/ CTN TG]]="",IF(db[[#This Row],[STN TG]]="","",12),LEFT(db[[#This Row],[QTY/ CTN TG]],SEARCH(" ",db[[#This Row],[QTY/ CTN TG]],1)-1))</f>
        <v/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175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dispenserkenjoyno50</v>
      </c>
      <c r="B59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1092</v>
      </c>
      <c r="E592" s="4" t="s">
        <v>3442</v>
      </c>
      <c r="F592" s="56"/>
      <c r="G592" s="1" t="s">
        <v>1682</v>
      </c>
      <c r="H592" s="32" t="e">
        <f>IF(db[[#This Row],[NB NOTA_C]]="","",COUNTIF([2]!B_MSK[concat],db[[#This Row],[NB NOTA_C]]))</f>
        <v>#REF!</v>
      </c>
      <c r="I592" s="7" t="s">
        <v>1710</v>
      </c>
      <c r="J592" s="3" t="s">
        <v>1757</v>
      </c>
      <c r="K592" s="1" t="s">
        <v>2956</v>
      </c>
      <c r="L592" s="3"/>
      <c r="M592" s="3" t="str">
        <f>IF(db[[#This Row],[QTY/ CTN]]="","",SUBSTITUTE(SUBSTITUTE(SUBSTITUTE(db[[#This Row],[QTY/ CTN]]," ","_",2),"(",""),")","")&amp;"_")</f>
        <v>40 PCS_</v>
      </c>
      <c r="N592" s="3">
        <f>IF(db[[#This Row],[H_QTY/ CTN]]="","",SEARCH("_",db[[#This Row],[H_QTY/ CTN]]))</f>
        <v>7</v>
      </c>
      <c r="O592" s="3">
        <f>IF(db[[#This Row],[H_QTY/ CTN]]="","",LEN(db[[#This Row],[H_QTY/ CTN]]))</f>
        <v>7</v>
      </c>
      <c r="P592" s="95" t="str">
        <f>IF(db[[#This Row],[H_QTY/ CTN]]="","",LEFT(db[[#This Row],[H_QTY/ CTN]],db[[#This Row],[H_1]]-1))</f>
        <v>40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40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dispensermicrotopm700</v>
      </c>
      <c r="B59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3229</v>
      </c>
      <c r="E593" s="4" t="s">
        <v>3228</v>
      </c>
      <c r="F593" s="56"/>
      <c r="H593" s="32" t="e">
        <f>IF(db[[#This Row],[NB NOTA_C]]="","",COUNTIF([2]!B_MSK[concat],db[[#This Row],[NB NOTA_C]]))</f>
        <v>#REF!</v>
      </c>
      <c r="I593" s="7" t="s">
        <v>1698</v>
      </c>
      <c r="J593" s="3" t="s">
        <v>1726</v>
      </c>
      <c r="K593" s="1" t="s">
        <v>2956</v>
      </c>
      <c r="L593" s="3"/>
      <c r="M593" s="3" t="str">
        <f>IF(db[[#This Row],[QTY/ CTN]]="","",SUBSTITUTE(SUBSTITUTE(SUBSTITUTE(db[[#This Row],[QTY/ CTN]]," ","_",2),"(",""),")","")&amp;"_")</f>
        <v>60 PCS_</v>
      </c>
      <c r="N593" s="3">
        <f>IF(db[[#This Row],[H_QTY/ CTN]]="","",SEARCH("_",db[[#This Row],[H_QTY/ CTN]]))</f>
        <v>7</v>
      </c>
      <c r="O593" s="3">
        <f>IF(db[[#This Row],[H_QTY/ CTN]]="","",LEN(db[[#This Row],[H_QTY/ CTN]]))</f>
        <v>7</v>
      </c>
      <c r="P593" s="98" t="str">
        <f>IF(db[[#This Row],[H_QTY/ CTN]]="","",LEFT(db[[#This Row],[H_QTY/ CTN]],db[[#This Row],[H_1]]-1))</f>
        <v>60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60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60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idcardholdervertikaldk814clear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3962</v>
      </c>
      <c r="E594" s="4" t="s">
        <v>3930</v>
      </c>
      <c r="F594" s="56"/>
      <c r="H594" s="34" t="e">
        <f>IF(db[[#This Row],[NB NOTA_C]]="","",COUNTIF([2]!B_MSK[concat],db[[#This Row],[NB NOTA_C]]))</f>
        <v>#REF!</v>
      </c>
      <c r="I594" s="7" t="s">
        <v>1700</v>
      </c>
      <c r="J594" s="3" t="s">
        <v>3965</v>
      </c>
      <c r="K594" s="1" t="s">
        <v>2961</v>
      </c>
      <c r="L594" s="3"/>
      <c r="M594" s="3" t="str">
        <f>IF(db[[#This Row],[QTY/ CTN]]="","",SUBSTITUTE(SUBSTITUTE(SUBSTITUTE(db[[#This Row],[QTY/ CTN]]," ","_",2),"(",""),")","")&amp;"_")</f>
        <v>2000 PCS_</v>
      </c>
      <c r="N594" s="3">
        <f>IF(db[[#This Row],[H_QTY/ CTN]]="","",SEARCH("_",db[[#This Row],[H_QTY/ CTN]]))</f>
        <v>9</v>
      </c>
      <c r="O594" s="3">
        <f>IF(db[[#This Row],[H_QTY/ CTN]]="","",LEN(db[[#This Row],[H_QTY/ CTN]]))</f>
        <v>9</v>
      </c>
      <c r="P594" s="95" t="str">
        <f>IF(db[[#This Row],[H_QTY/ CTN]]="","",LEFT(db[[#This Row],[H_QTY/ CTN]],db[[#This Row],[H_1]]-1))</f>
        <v>2000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2000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2000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52" t="str">
        <f>LOWER(SUBSTITUTE(SUBSTITUTE(SUBSTITUTE(SUBSTITUTE(SUBSTITUTE(SUBSTITUTE(db[[#This Row],[NB BM]]," ",),".",""),"-",""),"(",""),")",""),"/",""))</f>
        <v>dochd52</v>
      </c>
      <c r="B595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5" s="52" t="str">
        <f>LOWER(SUBSTITUTE(SUBSTITUTE(SUBSTITUTE(SUBSTITUTE(SUBSTITUTE(SUBSTITUTE(SUBSTITUTE(SUBSTITUTE(SUBSTITUTE(db[[#This Row],[NB PAJAK]]," ",""),"-",""),"(",""),")",""),".",""),",",""),"/",""),"""",""),"+",""))</f>
        <v/>
      </c>
      <c r="D595" s="72" t="s">
        <v>4993</v>
      </c>
      <c r="E595" s="72" t="s">
        <v>4954</v>
      </c>
      <c r="F595" s="65"/>
      <c r="G595" s="53"/>
      <c r="H595" s="54" t="e">
        <f>IF(db[[#This Row],[NB NOTA_C]]="","",COUNTIF([2]!B_MSK[concat],db[[#This Row],[NB NOTA_C]]))</f>
        <v>#REF!</v>
      </c>
      <c r="I595" s="55" t="s">
        <v>4716</v>
      </c>
      <c r="J595" s="52" t="s">
        <v>4727</v>
      </c>
      <c r="K595" s="53" t="s">
        <v>2952</v>
      </c>
      <c r="L595" s="52"/>
      <c r="M595" s="52" t="str">
        <f>IF(db[[#This Row],[QTY/ CTN]]="","",SUBSTITUTE(SUBSTITUTE(SUBSTITUTE(db[[#This Row],[QTY/ CTN]]," ","_",2),"(",""),")","")&amp;"_")</f>
        <v>28 LSN_</v>
      </c>
      <c r="N595" s="52">
        <f>IF(db[[#This Row],[H_QTY/ CTN]]="","",SEARCH("_",db[[#This Row],[H_QTY/ CTN]]))</f>
        <v>7</v>
      </c>
      <c r="O595" s="52">
        <f>IF(db[[#This Row],[H_QTY/ CTN]]="","",LEN(db[[#This Row],[H_QTY/ CTN]]))</f>
        <v>7</v>
      </c>
      <c r="P595" s="103" t="str">
        <f>IF(db[[#This Row],[H_QTY/ CTN]]="","",LEFT(db[[#This Row],[H_QTY/ CTN]],db[[#This Row],[H_1]]-1))</f>
        <v>28 LSN</v>
      </c>
      <c r="Q595" s="103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28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336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16" t="str">
        <f>LOWER(SUBSTITUTE(SUBSTITUTE(SUBSTITUTE(SUBSTITUTE(SUBSTITUTE(SUBSTITUTE(db[[#This Row],[NB BM]]," ",),".",""),"-",""),"(",""),")",""),"/",""))</f>
        <v>docrestbatikkombinasi</v>
      </c>
      <c r="B596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6" s="16" t="str">
        <f>LOWER(SUBSTITUTE(SUBSTITUTE(SUBSTITUTE(SUBSTITUTE(SUBSTITUTE(SUBSTITUTE(SUBSTITUTE(SUBSTITUTE(SUBSTITUTE(db[[#This Row],[NB PAJAK]]," ",""),"-",""),"(",""),")",""),".",""),",",""),"/",""),"""",""),"+",""))</f>
        <v/>
      </c>
      <c r="D596" s="21" t="s">
        <v>4197</v>
      </c>
      <c r="E596" s="21" t="s">
        <v>4196</v>
      </c>
      <c r="F596" s="57"/>
      <c r="G596" s="17"/>
      <c r="H596" s="33" t="e">
        <f>IF(db[[#This Row],[NB NOTA_C]]="","",COUNTIF([2]!B_MSK[concat],db[[#This Row],[NB NOTA_C]]))</f>
        <v>#REF!</v>
      </c>
      <c r="I596" s="18" t="s">
        <v>1711</v>
      </c>
      <c r="J596" s="16" t="s">
        <v>4198</v>
      </c>
      <c r="K596" s="17" t="s">
        <v>2952</v>
      </c>
      <c r="L596" s="16"/>
      <c r="M596" s="16" t="str">
        <f>IF(db[[#This Row],[QTY/ CTN]]="","",SUBSTITUTE(SUBSTITUTE(SUBSTITUTE(db[[#This Row],[QTY/ CTN]]," ","_",2),"(",""),")","")&amp;"_")</f>
        <v>3 LSN_</v>
      </c>
      <c r="N596" s="16">
        <f>IF(db[[#This Row],[H_QTY/ CTN]]="","",SEARCH("_",db[[#This Row],[H_QTY/ CTN]]))</f>
        <v>6</v>
      </c>
      <c r="O596" s="16">
        <f>IF(db[[#This Row],[H_QTY/ CTN]]="","",LEN(db[[#This Row],[H_QTY/ CTN]]))</f>
        <v>6</v>
      </c>
      <c r="P596" s="99" t="str">
        <f>IF(db[[#This Row],[H_QTY/ CTN]]="","",LEFT(db[[#This Row],[H_QTY/ CTN]],db[[#This Row],[H_1]]-1))</f>
        <v>3 LSN</v>
      </c>
      <c r="Q596" s="99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3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36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docrestboxbatik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1093</v>
      </c>
      <c r="E597" s="4" t="s">
        <v>1423</v>
      </c>
      <c r="F597" s="56"/>
      <c r="G597" s="1" t="s">
        <v>1682</v>
      </c>
      <c r="H597" s="32" t="e">
        <f>IF(db[[#This Row],[NB NOTA_C]]="","",COUNTIF([2]!B_MSK[concat],db[[#This Row],[NB NOTA_C]]))</f>
        <v>#REF!</v>
      </c>
      <c r="I597" s="6" t="s">
        <v>1711</v>
      </c>
      <c r="J597" s="1" t="s">
        <v>1786</v>
      </c>
      <c r="K597" s="1" t="s">
        <v>2952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8" t="str">
        <f>IF(db[[#This Row],[H_QTY/ CTN]]="","",LEFT(db[[#This Row],[H_QTY/ CTN]],db[[#This Row],[H_1]]-1))</f>
        <v>8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8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96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docrestbrilliant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3403</v>
      </c>
      <c r="E598" s="4" t="s">
        <v>3401</v>
      </c>
      <c r="F598" s="56"/>
      <c r="G598" s="1" t="s">
        <v>1682</v>
      </c>
      <c r="H598" s="32" t="e">
        <f>IF(db[[#This Row],[NB NOTA_C]]="","",COUNTIF([2]!B_MSK[concat],db[[#This Row],[NB NOTA_C]]))</f>
        <v>#REF!</v>
      </c>
      <c r="I598" s="7" t="s">
        <v>1711</v>
      </c>
      <c r="J598" s="3" t="s">
        <v>1786</v>
      </c>
      <c r="K598" s="1" t="s">
        <v>2952</v>
      </c>
      <c r="L598" s="3"/>
      <c r="M598" s="3" t="str">
        <f>IF(db[[#This Row],[QTY/ CTN]]="","",SUBSTITUTE(SUBSTITUTE(SUBSTITUTE(db[[#This Row],[QTY/ CTN]]," ","_",2),"(",""),")","")&amp;"_")</f>
        <v>8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5" t="str">
        <f>IF(db[[#This Row],[H_QTY/ CTN]]="","",LEFT(db[[#This Row],[H_QTY/ CTN]],db[[#This Row],[H_1]]-1))</f>
        <v>8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8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96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docrestelegance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1937</v>
      </c>
      <c r="E599" s="4" t="s">
        <v>2171</v>
      </c>
      <c r="F599" s="56"/>
      <c r="H599" s="32" t="e">
        <f>IF(db[[#This Row],[NB NOTA_C]]="","",COUNTIF([2]!B_MSK[concat],db[[#This Row],[NB NOTA_C]]))</f>
        <v>#REF!</v>
      </c>
      <c r="I599" s="7" t="s">
        <v>1711</v>
      </c>
      <c r="J599" s="3" t="s">
        <v>1786</v>
      </c>
      <c r="K599" s="1" t="s">
        <v>2952</v>
      </c>
      <c r="M599" s="1" t="str">
        <f>IF(db[[#This Row],[QTY/ CTN]]="","",SUBSTITUTE(SUBSTITUTE(SUBSTITUTE(db[[#This Row],[QTY/ CTN]]," ","_",2),"(",""),")","")&amp;"_")</f>
        <v>8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8" t="str">
        <f>IF(db[[#This Row],[H_QTY/ CTN]]="","",LEFT(db[[#This Row],[H_QTY/ CTN]],db[[#This Row],[H_1]]-1))</f>
        <v>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96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docrestinfinity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4" t="s">
        <v>1094</v>
      </c>
      <c r="E600" s="4" t="s">
        <v>1424</v>
      </c>
      <c r="F600" s="56"/>
      <c r="G600" s="1" t="s">
        <v>1682</v>
      </c>
      <c r="H600" s="32" t="e">
        <f>IF(db[[#This Row],[NB NOTA_C]]="","",COUNTIF([2]!B_MSK[concat],db[[#This Row],[NB NOTA_C]]))</f>
        <v>#REF!</v>
      </c>
      <c r="I600" s="6" t="s">
        <v>1711</v>
      </c>
      <c r="J600" s="1" t="s">
        <v>1786</v>
      </c>
      <c r="K600" s="1" t="s">
        <v>2952</v>
      </c>
      <c r="M600" s="1" t="str">
        <f>IF(db[[#This Row],[QTY/ CTN]]="","",SUBSTITUTE(SUBSTITUTE(SUBSTITUTE(db[[#This Row],[QTY/ CTN]]," ","_",2),"(",""),")","")&amp;"_")</f>
        <v>8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8" t="str">
        <f>IF(db[[#This Row],[H_QTY/ CTN]]="","",LEFT(db[[#This Row],[H_QTY/ CTN]],db[[#This Row],[H_1]]-1))</f>
        <v>8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96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docrestinfinitycampur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1095</v>
      </c>
      <c r="E601" s="4" t="s">
        <v>1425</v>
      </c>
      <c r="F601" s="56"/>
      <c r="G601" s="1" t="s">
        <v>1682</v>
      </c>
      <c r="H601" s="32" t="e">
        <f>IF(db[[#This Row],[NB NOTA_C]]="","",COUNTIF([2]!B_MSK[concat],db[[#This Row],[NB NOTA_C]]))</f>
        <v>#REF!</v>
      </c>
      <c r="I601" s="6" t="s">
        <v>1711</v>
      </c>
      <c r="J601" s="1" t="s">
        <v>1786</v>
      </c>
      <c r="K601" s="1" t="s">
        <v>2952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docrestinfinityhitam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4924</v>
      </c>
      <c r="E602" s="4" t="s">
        <v>4923</v>
      </c>
      <c r="F602" s="56"/>
      <c r="G602" s="1" t="s">
        <v>1682</v>
      </c>
      <c r="H602" s="32" t="e">
        <f>IF(db[[#This Row],[NB NOTA_C]]="","",COUNTIF([2]!B_MSK[concat],db[[#This Row],[NB NOTA_C]]))</f>
        <v>#REF!</v>
      </c>
      <c r="I602" s="6" t="s">
        <v>1711</v>
      </c>
      <c r="J602" s="1" t="s">
        <v>1786</v>
      </c>
      <c r="K602" s="1" t="s">
        <v>2952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docrestinfinitymerah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1096</v>
      </c>
      <c r="E603" s="4" t="s">
        <v>1426</v>
      </c>
      <c r="F603" s="56"/>
      <c r="G603" s="1" t="s">
        <v>1682</v>
      </c>
      <c r="H603" s="32" t="e">
        <f>IF(db[[#This Row],[NB NOTA_C]]="","",COUNTIF([2]!B_MSK[concat],db[[#This Row],[NB NOTA_C]]))</f>
        <v>#REF!</v>
      </c>
      <c r="I603" s="6" t="s">
        <v>1711</v>
      </c>
      <c r="J603" s="1" t="s">
        <v>1786</v>
      </c>
      <c r="K603" s="1" t="s">
        <v>2952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docrestoptima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4742</v>
      </c>
      <c r="E604" s="4" t="s">
        <v>4741</v>
      </c>
      <c r="F604" s="56"/>
      <c r="G604" s="1" t="s">
        <v>1682</v>
      </c>
      <c r="H604" s="32" t="e">
        <f>IF(db[[#This Row],[NB NOTA_C]]="","",COUNTIF([2]!B_MSK[concat],db[[#This Row],[NB NOTA_C]]))</f>
        <v>#REF!</v>
      </c>
      <c r="I604" s="7" t="s">
        <v>1711</v>
      </c>
      <c r="J604" s="3" t="s">
        <v>1765</v>
      </c>
      <c r="K604" s="1" t="s">
        <v>4743</v>
      </c>
      <c r="L604" s="3"/>
      <c r="M604" s="3" t="str">
        <f>IF(db[[#This Row],[QTY/ CTN]]="","",SUBSTITUTE(SUBSTITUTE(SUBSTITUTE(db[[#This Row],[QTY/ CTN]]," ","_",2),"(",""),")","")&amp;"_")</f>
        <v>5 LSN_</v>
      </c>
      <c r="N604" s="3">
        <f>IF(db[[#This Row],[H_QTY/ CTN]]="","",SEARCH("_",db[[#This Row],[H_QTY/ CTN]]))</f>
        <v>6</v>
      </c>
      <c r="O604" s="3">
        <f>IF(db[[#This Row],[H_QTY/ CTN]]="","",LEN(db[[#This Row],[H_QTY/ CTN]]))</f>
        <v>6</v>
      </c>
      <c r="P604" s="95" t="str">
        <f>IF(db[[#This Row],[H_QTY/ CTN]]="","",LEFT(db[[#This Row],[H_QTY/ CTN]],db[[#This Row],[H_1]]-1))</f>
        <v>5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5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60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docrestoptimabiru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1097</v>
      </c>
      <c r="E605" s="4" t="s">
        <v>1427</v>
      </c>
      <c r="F605" s="56"/>
      <c r="G605" s="1" t="s">
        <v>1682</v>
      </c>
      <c r="H605" s="32" t="e">
        <f>IF(db[[#This Row],[NB NOTA_C]]="","",COUNTIF([2]!B_MSK[concat],db[[#This Row],[NB NOTA_C]]))</f>
        <v>#REF!</v>
      </c>
      <c r="I605" s="6" t="s">
        <v>1711</v>
      </c>
      <c r="J605" s="1" t="s">
        <v>1765</v>
      </c>
      <c r="K605" s="1" t="s">
        <v>2952</v>
      </c>
      <c r="M605" s="1" t="str">
        <f>IF(db[[#This Row],[QTY/ CTN]]="","",SUBSTITUTE(SUBSTITUTE(SUBSTITUTE(db[[#This Row],[QTY/ CTN]]," ","_",2),"(",""),")","")&amp;"_")</f>
        <v>5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5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5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60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docresroptimamix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3404</v>
      </c>
      <c r="E606" s="4" t="s">
        <v>3402</v>
      </c>
      <c r="F606" s="56"/>
      <c r="G606" s="1" t="s">
        <v>1682</v>
      </c>
      <c r="H606" s="32" t="e">
        <f>IF(db[[#This Row],[NB NOTA_C]]="","",COUNTIF([2]!B_MSK[concat],db[[#This Row],[NB NOTA_C]]))</f>
        <v>#REF!</v>
      </c>
      <c r="I606" s="7" t="s">
        <v>1711</v>
      </c>
      <c r="J606" s="3" t="s">
        <v>1765</v>
      </c>
      <c r="K606" s="1" t="s">
        <v>2952</v>
      </c>
      <c r="L606" s="3"/>
      <c r="M606" s="3" t="str">
        <f>IF(db[[#This Row],[QTY/ CTN]]="","",SUBSTITUTE(SUBSTITUTE(SUBSTITUTE(db[[#This Row],[QTY/ CTN]]," ","_",2),"(",""),")","")&amp;"_")</f>
        <v>5 LSN_</v>
      </c>
      <c r="N606" s="3">
        <f>IF(db[[#This Row],[H_QTY/ CTN]]="","",SEARCH("_",db[[#This Row],[H_QTY/ CTN]]))</f>
        <v>6</v>
      </c>
      <c r="O606" s="3">
        <f>IF(db[[#This Row],[H_QTY/ CTN]]="","",LEN(db[[#This Row],[H_QTY/ CTN]]))</f>
        <v>6</v>
      </c>
      <c r="P606" s="95" t="str">
        <f>IF(db[[#This Row],[H_QTY/ CTN]]="","",LEFT(db[[#This Row],[H_QTY/ CTN]],db[[#This Row],[H_1]]-1))</f>
        <v>5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5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60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docrestprestige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1098</v>
      </c>
      <c r="E607" s="4" t="s">
        <v>2170</v>
      </c>
      <c r="F607" s="56"/>
      <c r="G607" s="1" t="s">
        <v>1682</v>
      </c>
      <c r="H607" s="32" t="e">
        <f>IF(db[[#This Row],[NB NOTA_C]]="","",COUNTIF([2]!B_MSK[concat],db[[#This Row],[NB NOTA_C]]))</f>
        <v>#REF!</v>
      </c>
      <c r="I607" s="6" t="s">
        <v>1711</v>
      </c>
      <c r="J607" s="1" t="s">
        <v>1765</v>
      </c>
      <c r="K607" s="1" t="s">
        <v>2952</v>
      </c>
      <c r="M607" s="1" t="str">
        <f>IF(db[[#This Row],[QTY/ CTN]]="","",SUBSTITUTE(SUBSTITUTE(SUBSTITUTE(db[[#This Row],[QTY/ CTN]]," ","_",2),"(",""),")","")&amp;"_")</f>
        <v>5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5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5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60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dokumenkeeperdk20biru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3937</v>
      </c>
      <c r="E608" s="4" t="s">
        <v>3905</v>
      </c>
      <c r="F608" s="56"/>
      <c r="H608" s="34" t="e">
        <f>IF(db[[#This Row],[NB NOTA_C]]="","",COUNTIF([2]!B_MSK[concat],db[[#This Row],[NB NOTA_C]]))</f>
        <v>#REF!</v>
      </c>
      <c r="I608" s="7" t="s">
        <v>1702</v>
      </c>
      <c r="J608" s="3" t="s">
        <v>1756</v>
      </c>
      <c r="K608" s="1" t="s">
        <v>2968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5" t="str">
        <f>IF(db[[#This Row],[H_QTY/ CTN]]="","",LEFT(db[[#This Row],[H_QTY/ CTN]],db[[#This Row],[H_1]]-1))</f>
        <v>24 PCS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24</v>
      </c>
      <c r="S608" s="95" t="str">
        <f>IF(db[[#This Row],[QTY/ CTN B]]="","",RIGHT(db[[#This Row],[QTY/ CTN B]],LEN(db[[#This Row],[QTY/ CTN B]])-SEARCH(" ",db[[#This Row],[QTY/ CTN B]],1)))</f>
        <v>PCS</v>
      </c>
      <c r="T608" s="95" t="str">
        <f>IF(db[[#This Row],[QTY/ CTN TG]]="",IF(db[[#This Row],[STN TG]]="","",12),LEFT(db[[#This Row],[QTY/ CTN TG]],SEARCH(" ",db[[#This Row],[QTY/ CTN TG]],1)-1))</f>
        <v/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24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dokumenkeeperdk20hijau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3940</v>
      </c>
      <c r="E609" s="4" t="s">
        <v>3908</v>
      </c>
      <c r="F609" s="56"/>
      <c r="H609" s="34" t="e">
        <f>IF(db[[#This Row],[NB NOTA_C]]="","",COUNTIF([2]!B_MSK[concat],db[[#This Row],[NB NOTA_C]]))</f>
        <v>#REF!</v>
      </c>
      <c r="I609" s="7" t="s">
        <v>1702</v>
      </c>
      <c r="J609" s="3" t="s">
        <v>1756</v>
      </c>
      <c r="K609" s="1" t="s">
        <v>2968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5" t="str">
        <f>IF(db[[#This Row],[H_QTY/ CTN]]="","",LEFT(db[[#This Row],[H_QTY/ CTN]],db[[#This Row],[H_1]]-1))</f>
        <v>24 PCS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24</v>
      </c>
      <c r="S609" s="95" t="str">
        <f>IF(db[[#This Row],[QTY/ CTN B]]="","",RIGHT(db[[#This Row],[QTY/ CTN B]],LEN(db[[#This Row],[QTY/ CTN B]])-SEARCH(" ",db[[#This Row],[QTY/ CTN B]],1)))</f>
        <v>PCS</v>
      </c>
      <c r="T609" s="95" t="str">
        <f>IF(db[[#This Row],[QTY/ CTN TG]]="",IF(db[[#This Row],[STN TG]]="","",12),LEFT(db[[#This Row],[QTY/ CTN TG]],SEARCH(" ",db[[#This Row],[QTY/ CTN TG]],1)-1))</f>
        <v/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24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dokumenkeeperdk20hitam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3936</v>
      </c>
      <c r="E610" s="4" t="s">
        <v>3904</v>
      </c>
      <c r="F610" s="56"/>
      <c r="H610" s="34" t="e">
        <f>IF(db[[#This Row],[NB NOTA_C]]="","",COUNTIF([2]!B_MSK[concat],db[[#This Row],[NB NOTA_C]]))</f>
        <v>#REF!</v>
      </c>
      <c r="I610" s="7" t="s">
        <v>1702</v>
      </c>
      <c r="J610" s="3" t="s">
        <v>1756</v>
      </c>
      <c r="K610" s="1" t="s">
        <v>2968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24 PCS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PCS</v>
      </c>
      <c r="T610" s="95" t="str">
        <f>IF(db[[#This Row],[QTY/ CTN TG]]="",IF(db[[#This Row],[STN TG]]="","",12),LEFT(db[[#This Row],[QTY/ CTN TG]],SEARCH(" ",db[[#This Row],[QTY/ CTN TG]],1)-1))</f>
        <v/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dokumenkeeperdk20merah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3938</v>
      </c>
      <c r="E611" s="4" t="s">
        <v>3906</v>
      </c>
      <c r="F611" s="56"/>
      <c r="H611" s="34" t="e">
        <f>IF(db[[#This Row],[NB NOTA_C]]="","",COUNTIF([2]!B_MSK[concat],db[[#This Row],[NB NOTA_C]]))</f>
        <v>#REF!</v>
      </c>
      <c r="I611" s="7" t="s">
        <v>1702</v>
      </c>
      <c r="J611" s="3" t="s">
        <v>1756</v>
      </c>
      <c r="K611" s="1" t="s">
        <v>2968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5" t="str">
        <f>IF(db[[#This Row],[H_QTY/ CTN]]="","",LEFT(db[[#This Row],[H_QTY/ CTN]],db[[#This Row],[H_1]]-1))</f>
        <v>24 PCS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24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dokumenkeeperdk20orange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3939</v>
      </c>
      <c r="E612" s="4" t="s">
        <v>3907</v>
      </c>
      <c r="F612" s="56"/>
      <c r="H612" s="34" t="e">
        <f>IF(db[[#This Row],[NB NOTA_C]]="","",COUNTIF([2]!B_MSK[concat],db[[#This Row],[NB NOTA_C]]))</f>
        <v>#REF!</v>
      </c>
      <c r="I612" s="7" t="s">
        <v>1702</v>
      </c>
      <c r="J612" s="3" t="s">
        <v>1756</v>
      </c>
      <c r="K612" s="1" t="s">
        <v>2968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dokumenkeeperdk40biru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3942</v>
      </c>
      <c r="E613" s="4" t="s">
        <v>3910</v>
      </c>
      <c r="F613" s="56"/>
      <c r="H613" s="34" t="e">
        <f>IF(db[[#This Row],[NB NOTA_C]]="","",COUNTIF([2]!B_MSK[concat],db[[#This Row],[NB NOTA_C]]))</f>
        <v>#REF!</v>
      </c>
      <c r="I613" s="7" t="s">
        <v>1702</v>
      </c>
      <c r="J613" s="3" t="s">
        <v>1756</v>
      </c>
      <c r="K613" s="1" t="s">
        <v>2968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dokumenkeeperdk40hijau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4070</v>
      </c>
      <c r="E614" s="4" t="s">
        <v>4069</v>
      </c>
      <c r="F614" s="56"/>
      <c r="H614" s="34" t="e">
        <f>IF(db[[#This Row],[NB NOTA_C]]="","",COUNTIF([2]!B_MSK[concat],db[[#This Row],[NB NOTA_C]]))</f>
        <v>#REF!</v>
      </c>
      <c r="I614" s="7" t="s">
        <v>1702</v>
      </c>
      <c r="J614" s="3" t="s">
        <v>1756</v>
      </c>
      <c r="K614" s="1" t="s">
        <v>2968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dokumenkeeperdk40hitam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3941</v>
      </c>
      <c r="E615" s="4" t="s">
        <v>3909</v>
      </c>
      <c r="F615" s="56"/>
      <c r="H615" s="34" t="e">
        <f>IF(db[[#This Row],[NB NOTA_C]]="","",COUNTIF([2]!B_MSK[concat],db[[#This Row],[NB NOTA_C]]))</f>
        <v>#REF!</v>
      </c>
      <c r="I615" s="7" t="s">
        <v>1702</v>
      </c>
      <c r="J615" s="3" t="s">
        <v>1756</v>
      </c>
      <c r="K615" s="1" t="s">
        <v>2968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dokumenkeeperdk40merah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3943</v>
      </c>
      <c r="E616" s="4" t="s">
        <v>3911</v>
      </c>
      <c r="F616" s="56"/>
      <c r="H616" s="34" t="e">
        <f>IF(db[[#This Row],[NB NOTA_C]]="","",COUNTIF([2]!B_MSK[concat],db[[#This Row],[NB NOTA_C]]))</f>
        <v>#REF!</v>
      </c>
      <c r="I616" s="7" t="s">
        <v>1702</v>
      </c>
      <c r="J616" s="3" t="s">
        <v>1756</v>
      </c>
      <c r="K616" s="1" t="s">
        <v>2968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3944</v>
      </c>
      <c r="E617" s="4" t="s">
        <v>3912</v>
      </c>
      <c r="F617" s="56"/>
      <c r="H617" s="34" t="e">
        <f>IF(db[[#This Row],[NB NOTA_C]]="","",COUNTIF([2]!B_MSK[concat],db[[#This Row],[NB NOTA_C]]))</f>
        <v>#REF!</v>
      </c>
      <c r="I617" s="7" t="s">
        <v>1702</v>
      </c>
      <c r="J617" s="3" t="s">
        <v>1756</v>
      </c>
      <c r="K617" s="1" t="s">
        <v>2968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dokumenkeeperdk60biru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3946</v>
      </c>
      <c r="E618" s="4" t="s">
        <v>3914</v>
      </c>
      <c r="F618" s="56"/>
      <c r="H618" s="34" t="e">
        <f>IF(db[[#This Row],[NB NOTA_C]]="","",COUNTIF([2]!B_MSK[concat],db[[#This Row],[NB NOTA_C]]))</f>
        <v>#REF!</v>
      </c>
      <c r="I618" s="7" t="s">
        <v>1702</v>
      </c>
      <c r="J618" s="3" t="s">
        <v>1756</v>
      </c>
      <c r="K618" s="1" t="s">
        <v>2968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dokumenkeeperdk60hijau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3949</v>
      </c>
      <c r="E619" s="4" t="s">
        <v>3917</v>
      </c>
      <c r="F619" s="56"/>
      <c r="H619" s="34" t="e">
        <f>IF(db[[#This Row],[NB NOTA_C]]="","",COUNTIF([2]!B_MSK[concat],db[[#This Row],[NB NOTA_C]]))</f>
        <v>#REF!</v>
      </c>
      <c r="I619" s="7" t="s">
        <v>1702</v>
      </c>
      <c r="J619" s="3" t="s">
        <v>1756</v>
      </c>
      <c r="K619" s="1" t="s">
        <v>2968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dokumenkeeperdk60hitam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3945</v>
      </c>
      <c r="E620" s="4" t="s">
        <v>3913</v>
      </c>
      <c r="F620" s="56"/>
      <c r="H620" s="34" t="e">
        <f>IF(db[[#This Row],[NB NOTA_C]]="","",COUNTIF([2]!B_MSK[concat],db[[#This Row],[NB NOTA_C]]))</f>
        <v>#REF!</v>
      </c>
      <c r="I620" s="7" t="s">
        <v>1702</v>
      </c>
      <c r="J620" s="3" t="s">
        <v>1756</v>
      </c>
      <c r="K620" s="1" t="s">
        <v>2968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dokumenkeeperdk60merah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3947</v>
      </c>
      <c r="E621" s="4" t="s">
        <v>3915</v>
      </c>
      <c r="F621" s="56"/>
      <c r="H621" s="34" t="e">
        <f>IF(db[[#This Row],[NB NOTA_C]]="","",COUNTIF([2]!B_MSK[concat],db[[#This Row],[NB NOTA_C]]))</f>
        <v>#REF!</v>
      </c>
      <c r="I621" s="7" t="s">
        <v>1702</v>
      </c>
      <c r="J621" s="3" t="s">
        <v>1756</v>
      </c>
      <c r="K621" s="1" t="s">
        <v>2968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3948</v>
      </c>
      <c r="E622" s="4" t="s">
        <v>3916</v>
      </c>
      <c r="F622" s="56"/>
      <c r="H622" s="34" t="e">
        <f>IF(db[[#This Row],[NB NOTA_C]]="","",COUNTIF([2]!B_MSK[concat],db[[#This Row],[NB NOTA_C]]))</f>
        <v>#REF!</v>
      </c>
      <c r="I622" s="7" t="s">
        <v>1702</v>
      </c>
      <c r="J622" s="3" t="s">
        <v>1756</v>
      </c>
      <c r="K622" s="1" t="s">
        <v>2968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drawingboardbt21no2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1099</v>
      </c>
      <c r="E623" s="4" t="s">
        <v>1428</v>
      </c>
      <c r="F623" s="56"/>
      <c r="G623" s="1" t="s">
        <v>1682</v>
      </c>
      <c r="H623" s="32" t="e">
        <f>IF(db[[#This Row],[NB NOTA_C]]="","",COUNTIF([2]!B_MSK[concat],db[[#This Row],[NB NOTA_C]]))</f>
        <v>#REF!</v>
      </c>
      <c r="I623" s="6" t="s">
        <v>1701</v>
      </c>
      <c r="J623" s="1" t="s">
        <v>1786</v>
      </c>
      <c r="K623" s="1" t="s">
        <v>3284</v>
      </c>
      <c r="M623" s="1" t="str">
        <f>IF(db[[#This Row],[QTY/ CTN]]="","",SUBSTITUTE(SUBSTITUTE(SUBSTITUTE(db[[#This Row],[QTY/ CTN]]," ","_",2),"(",""),")","")&amp;"_")</f>
        <v>8 LSN_</v>
      </c>
      <c r="N623" s="1">
        <f>IF(db[[#This Row],[H_QTY/ CTN]]="","",SEARCH("_",db[[#This Row],[H_QTY/ CTN]]))</f>
        <v>6</v>
      </c>
      <c r="O623" s="1">
        <f>IF(db[[#This Row],[H_QTY/ CTN]]="","",LEN(db[[#This Row],[H_QTY/ CTN]]))</f>
        <v>6</v>
      </c>
      <c r="P623" s="98" t="str">
        <f>IF(db[[#This Row],[H_QTY/ CTN]]="","",LEFT(db[[#This Row],[H_QTY/ CTN]],db[[#This Row],[H_1]]-1))</f>
        <v>8 LSN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8</v>
      </c>
      <c r="S623" s="95" t="str">
        <f>IF(db[[#This Row],[QTY/ CTN B]]="","",RIGHT(db[[#This Row],[QTY/ CTN B]],LEN(db[[#This Row],[QTY/ CTN B]])-SEARCH(" ",db[[#This Row],[QTY/ CTN B]],1)))</f>
        <v>LSN</v>
      </c>
      <c r="T623" s="95">
        <f>IF(db[[#This Row],[QTY/ CTN TG]]="",IF(db[[#This Row],[STN TG]]="","",12),LEFT(db[[#This Row],[QTY/ CTN TG]],SEARCH(" ",db[[#This Row],[QTY/ CTN TG]],1)-1))</f>
        <v>12</v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96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drawingboardtk2001b18x13l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1939</v>
      </c>
      <c r="E624" s="4" t="s">
        <v>3080</v>
      </c>
      <c r="F624" s="2"/>
      <c r="H624" s="32" t="e">
        <f>IF(db[[#This Row],[NB NOTA_C]]="","",COUNTIF([2]!B_MSK[concat],db[[#This Row],[NB NOTA_C]]))</f>
        <v>#REF!</v>
      </c>
      <c r="I624" s="7" t="s">
        <v>1698</v>
      </c>
      <c r="J624" s="3" t="s">
        <v>1736</v>
      </c>
      <c r="K624" s="1" t="s">
        <v>3284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8" t="str">
        <f>IF(db[[#This Row],[H_QTY/ CTN]]="","",LEFT(db[[#This Row],[H_QTY/ CTN]],db[[#This Row],[H_1]]-1))</f>
        <v>72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72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72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drawingboardtk2002b16x11m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1940</v>
      </c>
      <c r="E625" s="4" t="s">
        <v>2188</v>
      </c>
      <c r="F625" s="56"/>
      <c r="H625" s="32" t="e">
        <f>IF(db[[#This Row],[NB NOTA_C]]="","",COUNTIF([2]!B_MSK[concat],db[[#This Row],[NB NOTA_C]]))</f>
        <v>#REF!</v>
      </c>
      <c r="I625" s="7" t="s">
        <v>1698</v>
      </c>
      <c r="J625" s="3" t="s">
        <v>1734</v>
      </c>
      <c r="K625" s="1" t="s">
        <v>3284</v>
      </c>
      <c r="M625" s="1" t="str">
        <f>IF(db[[#This Row],[QTY/ CTN]]="","",SUBSTITUTE(SUBSTITUTE(SUBSTITUTE(db[[#This Row],[QTY/ CTN]]," ","_",2),"(",""),")","")&amp;"_")</f>
        <v>96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8" t="str">
        <f>IF(db[[#This Row],[H_QTY/ CTN]]="","",LEFT(db[[#This Row],[H_QTY/ CTN]],db[[#This Row],[H_1]]-1))</f>
        <v>96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96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drawingboardtk2022b16x11m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1941</v>
      </c>
      <c r="E626" s="4" t="s">
        <v>3081</v>
      </c>
      <c r="F626" s="56"/>
      <c r="H626" s="32" t="e">
        <f>IF(db[[#This Row],[NB NOTA_C]]="","",COUNTIF([2]!B_MSK[concat],db[[#This Row],[NB NOTA_C]]))</f>
        <v>#REF!</v>
      </c>
      <c r="I626" s="7" t="s">
        <v>1698</v>
      </c>
      <c r="J626" s="3" t="s">
        <v>1734</v>
      </c>
      <c r="K626" s="1" t="s">
        <v>3284</v>
      </c>
      <c r="L626" s="3"/>
      <c r="M626" s="3" t="str">
        <f>IF(db[[#This Row],[QTY/ CTN]]="","",SUBSTITUTE(SUBSTITUTE(SUBSTITUTE(db[[#This Row],[QTY/ CTN]]," ","_",2),"(",""),")","")&amp;"_")</f>
        <v>96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8" t="str">
        <f>IF(db[[#This Row],[H_QTY/ CTN]]="","",LEFT(db[[#This Row],[H_QTY/ CTN]],db[[#This Row],[H_1]]-1))</f>
        <v>96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96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96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drawingboardtk207b12x85xsgajah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1942</v>
      </c>
      <c r="E627" s="4" t="s">
        <v>3082</v>
      </c>
      <c r="F627" s="2"/>
      <c r="H627" s="32" t="e">
        <f>IF(db[[#This Row],[NB NOTA_C]]="","",COUNTIF([2]!B_MSK[concat],db[[#This Row],[NB NOTA_C]]))</f>
        <v>#REF!</v>
      </c>
      <c r="I627" s="7" t="s">
        <v>1698</v>
      </c>
      <c r="J627" s="3" t="s">
        <v>1725</v>
      </c>
      <c r="K627" s="1" t="s">
        <v>3284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8" t="str">
        <f>IF(db[[#This Row],[H_QTY/ CTN]]="","",LEFT(db[[#This Row],[H_QTY/ CTN]],db[[#This Row],[H_1]]-1))</f>
        <v>144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144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144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drawingboardtk430b184warnadus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3297</v>
      </c>
      <c r="E628" s="4" t="s">
        <v>3296</v>
      </c>
      <c r="F628" s="56"/>
      <c r="G628" s="1" t="s">
        <v>1682</v>
      </c>
      <c r="H628" s="32" t="e">
        <f>IF(db[[#This Row],[NB NOTA_C]]="","",COUNTIF([2]!B_MSK[concat],db[[#This Row],[NB NOTA_C]]))</f>
        <v>#REF!</v>
      </c>
      <c r="I628" s="7" t="s">
        <v>1698</v>
      </c>
      <c r="J628" s="3" t="s">
        <v>1736</v>
      </c>
      <c r="K628" s="1" t="s">
        <v>3284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5" t="str">
        <f>IF(db[[#This Row],[H_QTY/ CTN]]="","",LEFT(db[[#This Row],[H_QTY/ CTN]],db[[#This Row],[H_1]]-1))</f>
        <v>72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72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72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drawingboardtk606b16x11lkereta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1943</v>
      </c>
      <c r="E629" s="4" t="s">
        <v>3083</v>
      </c>
      <c r="F629" s="2"/>
      <c r="H629" s="32" t="e">
        <f>IF(db[[#This Row],[NB NOTA_C]]="","",COUNTIF([2]!B_MSK[concat],db[[#This Row],[NB NOTA_C]]))</f>
        <v>#REF!</v>
      </c>
      <c r="I629" s="7" t="s">
        <v>1698</v>
      </c>
      <c r="J629" s="3" t="s">
        <v>1736</v>
      </c>
      <c r="K629" s="1" t="s">
        <v>3284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drawingboardtk701b18x13langsa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1944</v>
      </c>
      <c r="E630" s="4" t="s">
        <v>3295</v>
      </c>
      <c r="F630" s="56"/>
      <c r="H630" s="32" t="e">
        <f>IF(db[[#This Row],[NB NOTA_C]]="","",COUNTIF([2]!B_MSK[concat],db[[#This Row],[NB NOTA_C]]))</f>
        <v>#REF!</v>
      </c>
      <c r="I630" s="7" t="s">
        <v>1698</v>
      </c>
      <c r="J630" s="3" t="s">
        <v>1736</v>
      </c>
      <c r="K630" s="1" t="s">
        <v>3284</v>
      </c>
      <c r="M630" s="1" t="str">
        <f>IF(db[[#This Row],[QTY/ CTN]]="","",SUBSTITUTE(SUBSTITUTE(SUBSTITUTE(db[[#This Row],[QTY/ CTN]]," ","_",2),"(",""),")","")&amp;"_")</f>
        <v>72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72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72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72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drawingboardtk716b17x115l1apel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3093</v>
      </c>
      <c r="E631" s="4" t="s">
        <v>3084</v>
      </c>
      <c r="F631" s="56"/>
      <c r="H631" s="32" t="e">
        <f>IF(db[[#This Row],[NB NOTA_C]]="","",COUNTIF([2]!B_MSK[concat],db[[#This Row],[NB NOTA_C]]))</f>
        <v>#REF!</v>
      </c>
      <c r="I631" s="7" t="s">
        <v>1698</v>
      </c>
      <c r="J631" s="3" t="s">
        <v>1736</v>
      </c>
      <c r="K631" s="1" t="s">
        <v>3284</v>
      </c>
      <c r="L631" s="3"/>
      <c r="M631" s="3" t="str">
        <f>IF(db[[#This Row],[QTY/ CTN]]="","",SUBSTITUTE(SUBSTITUTE(SUBSTITUTE(db[[#This Row],[QTY/ CTN]]," ","_",2),"(",""),")","")&amp;"_")</f>
        <v>72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72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72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72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drawingboardtk730b18x134warnadus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1640</v>
      </c>
      <c r="E632" s="4" t="s">
        <v>1635</v>
      </c>
      <c r="F632" s="2"/>
      <c r="G632" s="1" t="s">
        <v>1682</v>
      </c>
      <c r="H632" s="32" t="e">
        <f>IF(db[[#This Row],[NB NOTA_C]]="","",COUNTIF([2]!B_MSK[concat],db[[#This Row],[NB NOTA_C]]))</f>
        <v>#REF!</v>
      </c>
      <c r="I632" s="6" t="s">
        <v>1698</v>
      </c>
      <c r="J632" s="1" t="s">
        <v>1736</v>
      </c>
      <c r="K632" s="1" t="s">
        <v>3284</v>
      </c>
      <c r="M632" s="1" t="str">
        <f>IF(db[[#This Row],[QTY/ CTN]]="","",SUBSTITUTE(SUBSTITUTE(SUBSTITUTE(db[[#This Row],[QTY/ CTN]]," ","_",2),"(",""),")","")&amp;"_")</f>
        <v>72 PCS_</v>
      </c>
      <c r="N632" s="1">
        <f>IF(db[[#This Row],[H_QTY/ CTN]]="","",SEARCH("_",db[[#This Row],[H_QTY/ CTN]]))</f>
        <v>7</v>
      </c>
      <c r="O632" s="1">
        <f>IF(db[[#This Row],[H_QTY/ CTN]]="","",LEN(db[[#This Row],[H_QTY/ CTN]]))</f>
        <v>7</v>
      </c>
      <c r="P632" s="98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drawingboardtk806b12x85xs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1945</v>
      </c>
      <c r="E633" s="4" t="s">
        <v>3085</v>
      </c>
      <c r="F633" s="2"/>
      <c r="H633" s="32" t="e">
        <f>IF(db[[#This Row],[NB NOTA_C]]="","",COUNTIF([2]!B_MSK[concat],db[[#This Row],[NB NOTA_C]]))</f>
        <v>#REF!</v>
      </c>
      <c r="I633" s="7" t="s">
        <v>1698</v>
      </c>
      <c r="J633" s="3" t="s">
        <v>1725</v>
      </c>
      <c r="K633" s="1" t="s">
        <v>3284</v>
      </c>
      <c r="L633" s="3"/>
      <c r="M633" s="3" t="str">
        <f>IF(db[[#This Row],[QTY/ CTN]]="","",SUBSTITUTE(SUBSTITUTE(SUBSTITUTE(db[[#This Row],[QTY/ CTN]]," ","_",2),"(",""),")","")&amp;"_")</f>
        <v>144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8" t="str">
        <f>IF(db[[#This Row],[H_QTY/ CTN]]="","",LEFT(db[[#This Row],[H_QTY/ CTN]],db[[#This Row],[H_1]]-1))</f>
        <v>144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144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144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drawingboardtk808b18x13lgajah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1946</v>
      </c>
      <c r="E634" s="4" t="s">
        <v>3091</v>
      </c>
      <c r="F634" s="56"/>
      <c r="H634" s="32" t="e">
        <f>IF(db[[#This Row],[NB NOTA_C]]="","",COUNTIF([2]!B_MSK[concat],db[[#This Row],[NB NOTA_C]]))</f>
        <v>#REF!</v>
      </c>
      <c r="I634" s="7" t="s">
        <v>1698</v>
      </c>
      <c r="J634" s="3" t="s">
        <v>1736</v>
      </c>
      <c r="K634" s="1" t="s">
        <v>3284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drawingboardtk808b48x13lgajah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1938</v>
      </c>
      <c r="E635" s="4" t="s">
        <v>3086</v>
      </c>
      <c r="F635" s="56"/>
      <c r="H635" s="32" t="e">
        <f>IF(db[[#This Row],[NB NOTA_C]]="","",COUNTIF([2]!B_MSK[concat],db[[#This Row],[NB NOTA_C]]))</f>
        <v>#REF!</v>
      </c>
      <c r="I635" s="7" t="s">
        <v>1698</v>
      </c>
      <c r="J635" s="3" t="s">
        <v>1736</v>
      </c>
      <c r="K635" s="1" t="s">
        <v>3284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drawingboardtk901b12x85xsrumah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1947</v>
      </c>
      <c r="E636" s="4" t="s">
        <v>3092</v>
      </c>
      <c r="F636" s="56"/>
      <c r="H636" s="32" t="e">
        <f>IF(db[[#This Row],[NB NOTA_C]]="","",COUNTIF([2]!B_MSK[concat],db[[#This Row],[NB NOTA_C]]))</f>
        <v>#REF!</v>
      </c>
      <c r="I636" s="7" t="s">
        <v>1698</v>
      </c>
      <c r="J636" s="3" t="s">
        <v>1725</v>
      </c>
      <c r="K636" s="1" t="s">
        <v>3284</v>
      </c>
      <c r="L636" s="3"/>
      <c r="M636" s="3" t="str">
        <f>IF(db[[#This Row],[QTY/ CTN]]="","",SUBSTITUTE(SUBSTITUTE(SUBSTITUTE(db[[#This Row],[QTY/ CTN]]," ","_",2),"(",""),")","")&amp;"_")</f>
        <v>144 PCS_</v>
      </c>
      <c r="N636" s="3">
        <f>IF(db[[#This Row],[H_QTY/ CTN]]="","",SEARCH("_",db[[#This Row],[H_QTY/ CTN]]))</f>
        <v>8</v>
      </c>
      <c r="O636" s="3">
        <f>IF(db[[#This Row],[H_QTY/ CTN]]="","",LEN(db[[#This Row],[H_QTY/ CTN]]))</f>
        <v>8</v>
      </c>
      <c r="P636" s="98" t="str">
        <f>IF(db[[#This Row],[H_QTY/ CTN]]="","",LEFT(db[[#This Row],[H_QTY/ CTN]],db[[#This Row],[H_1]]-1))</f>
        <v>144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144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144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drawingboardtk9810kupu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1948</v>
      </c>
      <c r="E637" s="4" t="s">
        <v>3088</v>
      </c>
      <c r="F637" s="56"/>
      <c r="H637" s="32" t="e">
        <f>IF(db[[#This Row],[NB NOTA_C]]="","",COUNTIF([2]!B_MSK[concat],db[[#This Row],[NB NOTA_C]]))</f>
        <v>#REF!</v>
      </c>
      <c r="I637" s="7" t="s">
        <v>1698</v>
      </c>
      <c r="J637" s="3" t="s">
        <v>1809</v>
      </c>
      <c r="K637" s="1" t="s">
        <v>3284</v>
      </c>
      <c r="L637" s="3"/>
      <c r="M637" s="3" t="str">
        <f>IF(db[[#This Row],[QTY/ CTN]]="","",SUBSTITUTE(SUBSTITUTE(SUBSTITUTE(db[[#This Row],[QTY/ CTN]]," ","_",2),"(",""),")","")&amp;"_")</f>
        <v>80 PCS_</v>
      </c>
      <c r="N637" s="3">
        <f>IF(db[[#This Row],[H_QTY/ CTN]]="","",SEARCH("_",db[[#This Row],[H_QTY/ CTN]]))</f>
        <v>7</v>
      </c>
      <c r="O637" s="3">
        <f>IF(db[[#This Row],[H_QTY/ CTN]]="","",LEN(db[[#This Row],[H_QTY/ CTN]]))</f>
        <v>7</v>
      </c>
      <c r="P637" s="98" t="str">
        <f>IF(db[[#This Row],[H_QTY/ CTN]]="","",LEFT(db[[#This Row],[H_QTY/ CTN]],db[[#This Row],[H_1]]-1))</f>
        <v>80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80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80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drawingboardtk9811b12x85kupu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1949</v>
      </c>
      <c r="E638" s="4" t="s">
        <v>3089</v>
      </c>
      <c r="F638" s="56"/>
      <c r="H638" s="32" t="e">
        <f>IF(db[[#This Row],[NB NOTA_C]]="","",COUNTIF([2]!B_MSK[concat],db[[#This Row],[NB NOTA_C]]))</f>
        <v>#REF!</v>
      </c>
      <c r="I638" s="7" t="s">
        <v>1698</v>
      </c>
      <c r="J638" s="3" t="s">
        <v>1725</v>
      </c>
      <c r="K638" s="1" t="s">
        <v>3284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drawingboardtk9812b18x13segi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1950</v>
      </c>
      <c r="E639" s="4" t="s">
        <v>3282</v>
      </c>
      <c r="F639" s="56"/>
      <c r="H639" s="32" t="e">
        <f>IF(db[[#This Row],[NB NOTA_C]]="","",COUNTIF([2]!B_MSK[concat],db[[#This Row],[NB NOTA_C]]))</f>
        <v>#REF!</v>
      </c>
      <c r="I639" s="7" t="s">
        <v>1698</v>
      </c>
      <c r="J639" s="3" t="s">
        <v>1734</v>
      </c>
      <c r="K639" s="1" t="s">
        <v>3284</v>
      </c>
      <c r="L639" s="3"/>
      <c r="M639" s="3" t="str">
        <f>IF(db[[#This Row],[QTY/ CTN]]="","",SUBSTITUTE(SUBSTITUTE(SUBSTITUTE(db[[#This Row],[QTY/ CTN]]," ","_",2),"(",""),")","")&amp;"_")</f>
        <v>96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96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96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drawingboardtk9813b175x12segi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1951</v>
      </c>
      <c r="E640" s="4" t="s">
        <v>3090</v>
      </c>
      <c r="F640" s="56"/>
      <c r="H640" s="32" t="e">
        <f>IF(db[[#This Row],[NB NOTA_C]]="","",COUNTIF([2]!B_MSK[concat],db[[#This Row],[NB NOTA_C]]))</f>
        <v>#REF!</v>
      </c>
      <c r="I640" s="7" t="s">
        <v>1698</v>
      </c>
      <c r="J640" s="3" t="s">
        <v>1728</v>
      </c>
      <c r="K640" s="1" t="s">
        <v>3284</v>
      </c>
      <c r="L640" s="3"/>
      <c r="M640" s="3" t="str">
        <f>IF(db[[#This Row],[QTY/ CTN]]="","",SUBSTITUTE(SUBSTITUTE(SUBSTITUTE(db[[#This Row],[QTY/ CTN]]," ","_",2),"(",""),")","")&amp;"_")</f>
        <v>120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120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120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120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drawingboardtk99032b18x13l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1952</v>
      </c>
      <c r="E641" s="4" t="s">
        <v>3087</v>
      </c>
      <c r="F641" s="56"/>
      <c r="H641" s="32" t="e">
        <f>IF(db[[#This Row],[NB NOTA_C]]="","",COUNTIF([2]!B_MSK[concat],db[[#This Row],[NB NOTA_C]]))</f>
        <v>#REF!</v>
      </c>
      <c r="I641" s="7" t="s">
        <v>1698</v>
      </c>
      <c r="J641" s="3" t="s">
        <v>1736</v>
      </c>
      <c r="K641" s="1" t="s">
        <v>3284</v>
      </c>
      <c r="L641" s="3"/>
      <c r="M641" s="3" t="str">
        <f>IF(db[[#This Row],[QTY/ CTN]]="","",SUBSTITUTE(SUBSTITUTE(SUBSTITUTE(db[[#This Row],[QTY/ CTN]]," ","_",2),"(",""),")","")&amp;"_")</f>
        <v>72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72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72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72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drawingboardxg103mstip+sipkodok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1643</v>
      </c>
      <c r="E642" s="4" t="s">
        <v>1636</v>
      </c>
      <c r="F642" s="56"/>
      <c r="G642" s="1" t="s">
        <v>1682</v>
      </c>
      <c r="H642" s="32" t="e">
        <f>IF(db[[#This Row],[NB NOTA_C]]="","",COUNTIF([2]!B_MSK[concat],db[[#This Row],[NB NOTA_C]]))</f>
        <v>#REF!</v>
      </c>
      <c r="I642" s="6" t="s">
        <v>1698</v>
      </c>
      <c r="J642" s="1" t="s">
        <v>2929</v>
      </c>
      <c r="K642" s="1" t="s">
        <v>3284</v>
      </c>
      <c r="M642" s="1" t="str">
        <f>IF(db[[#This Row],[QTY/ CTN]]="","",SUBSTITUTE(SUBSTITUTE(SUBSTITUTE(db[[#This Row],[QTY/ CTN]]," ","_",2),"(",""),")","")&amp;"_")</f>
        <v>64 PCS_</v>
      </c>
      <c r="N642" s="1">
        <f>IF(db[[#This Row],[H_QTY/ CTN]]="","",SEARCH("_",db[[#This Row],[H_QTY/ CTN]]))</f>
        <v>7</v>
      </c>
      <c r="O642" s="1">
        <f>IF(db[[#This Row],[H_QTY/ CTN]]="","",LEN(db[[#This Row],[H_QTY/ CTN]]))</f>
        <v>7</v>
      </c>
      <c r="P642" s="98" t="str">
        <f>IF(db[[#This Row],[H_QTY/ CTN]]="","",LEFT(db[[#This Row],[H_QTY/ CTN]],db[[#This Row],[H_1]]-1))</f>
        <v>64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64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64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drawingboardxg105+stip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1644</v>
      </c>
      <c r="E643" s="4" t="s">
        <v>1637</v>
      </c>
      <c r="F643" s="56"/>
      <c r="G643" s="1" t="s">
        <v>1682</v>
      </c>
      <c r="H643" s="32" t="e">
        <f>IF(db[[#This Row],[NB NOTA_C]]="","",COUNTIF([2]!B_MSK[concat],db[[#This Row],[NB NOTA_C]]))</f>
        <v>#REF!</v>
      </c>
      <c r="I643" s="6" t="s">
        <v>1698</v>
      </c>
      <c r="J643" s="1" t="s">
        <v>1734</v>
      </c>
      <c r="K643" s="1" t="s">
        <v>3284</v>
      </c>
      <c r="M643" s="1" t="str">
        <f>IF(db[[#This Row],[QTY/ CTN]]="","",SUBSTITUTE(SUBSTITUTE(SUBSTITUTE(db[[#This Row],[QTY/ CTN]]," ","_",2),"(",""),")","")&amp;"_")</f>
        <v>96 PCS_</v>
      </c>
      <c r="N643" s="1">
        <f>IF(db[[#This Row],[H_QTY/ CTN]]="","",SEARCH("_",db[[#This Row],[H_QTY/ CTN]]))</f>
        <v>7</v>
      </c>
      <c r="O643" s="1">
        <f>IF(db[[#This Row],[H_QTY/ CTN]]="","",LEN(db[[#This Row],[H_QTY/ CTN]]))</f>
        <v>7</v>
      </c>
      <c r="P643" s="98" t="str">
        <f>IF(db[[#This Row],[H_QTY/ CTN]]="","",LEFT(db[[#This Row],[H_QTY/ CTN]],db[[#This Row],[H_1]]-1))</f>
        <v>96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96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drawingboardxg106mdolphin1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1641</v>
      </c>
      <c r="E644" s="4" t="s">
        <v>1638</v>
      </c>
      <c r="F644" s="56"/>
      <c r="G644" s="1" t="s">
        <v>1682</v>
      </c>
      <c r="H644" s="32" t="e">
        <f>IF(db[[#This Row],[NB NOTA_C]]="","",COUNTIF([2]!B_MSK[concat],db[[#This Row],[NB NOTA_C]]))</f>
        <v>#REF!</v>
      </c>
      <c r="I644" s="6" t="s">
        <v>1698</v>
      </c>
      <c r="J644" s="1" t="s">
        <v>1734</v>
      </c>
      <c r="K644" s="1" t="s">
        <v>3284</v>
      </c>
      <c r="M644" s="1" t="str">
        <f>IF(db[[#This Row],[QTY/ CTN]]="","",SUBSTITUTE(SUBSTITUTE(SUBSTITUTE(db[[#This Row],[QTY/ CTN]]," ","_",2),"(",""),")","")&amp;"_")</f>
        <v>96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x14ac:dyDescent="0.25">
      <c r="A645" s="3" t="str">
        <f>LOWER(SUBSTITUTE(SUBSTITUTE(SUBSTITUTE(SUBSTITUTE(SUBSTITUTE(SUBSTITUTE(db[[#This Row],[NB BM]]," ",),".",""),"-",""),"(",""),")",""),"/",""))</f>
        <v>drawingboardxg108s+stp++sipsiput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2862</v>
      </c>
      <c r="E645" s="4" t="s">
        <v>2861</v>
      </c>
      <c r="F645" s="56"/>
      <c r="H645" s="32" t="e">
        <f>IF(db[[#This Row],[NB NOTA_C]]="","",COUNTIF([2]!B_MSK[concat],db[[#This Row],[NB NOTA_C]]))</f>
        <v>#REF!</v>
      </c>
      <c r="I645" s="7" t="s">
        <v>1698</v>
      </c>
      <c r="J645" s="3" t="s">
        <v>1734</v>
      </c>
      <c r="K645" s="1" t="s">
        <v>3284</v>
      </c>
      <c r="M645" s="1" t="str">
        <f>IF(db[[#This Row],[QTY/ CTN]]="","",SUBSTITUTE(SUBSTITUTE(SUBSTITUTE(db[[#This Row],[QTY/ CTN]]," ","_",2),"(",""),")","")&amp;"_")</f>
        <v>96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8" t="str">
        <f>IF(db[[#This Row],[H_QTY/ CTN]]="","",LEFT(db[[#This Row],[H_QTY/ CTN]],db[[#This Row],[H_1]]-1))</f>
        <v>96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96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drawingboardxg9002m+stp+1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1642</v>
      </c>
      <c r="E646" s="4" t="s">
        <v>1639</v>
      </c>
      <c r="F646" s="56"/>
      <c r="G646" s="1" t="s">
        <v>1682</v>
      </c>
      <c r="H646" s="32" t="e">
        <f>IF(db[[#This Row],[NB NOTA_C]]="","",COUNTIF([2]!B_MSK[concat],db[[#This Row],[NB NOTA_C]]))</f>
        <v>#REF!</v>
      </c>
      <c r="I646" s="6" t="s">
        <v>1698</v>
      </c>
      <c r="J646" s="1" t="s">
        <v>1734</v>
      </c>
      <c r="K646" s="1" t="s">
        <v>3284</v>
      </c>
      <c r="M646" s="1" t="str">
        <f>IF(db[[#This Row],[QTY/ CTN]]="","",SUBSTITUTE(SUBSTITUTE(SUBSTITUTE(db[[#This Row],[QTY/ CTN]]," ","_",2),"(",""),")","")&amp;"_")</f>
        <v>96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96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96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sampuldust254</v>
      </c>
      <c r="B647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2703</v>
      </c>
      <c r="E647" s="4" t="s">
        <v>2704</v>
      </c>
      <c r="F647" s="56"/>
      <c r="G647" s="1" t="s">
        <v>1682</v>
      </c>
      <c r="H647" s="32" t="e">
        <f>IF(db[[#This Row],[NB NOTA_C]]="","",COUNTIF([2]!B_MSK[concat],db[[#This Row],[NB NOTA_C]]))</f>
        <v>#REF!</v>
      </c>
      <c r="I647" s="7" t="s">
        <v>1712</v>
      </c>
      <c r="J647" s="3" t="s">
        <v>2702</v>
      </c>
      <c r="K647" s="1" t="s">
        <v>2962</v>
      </c>
      <c r="M647" s="1" t="str">
        <f>IF(db[[#This Row],[QTY/ CTN]]="","",SUBSTITUTE(SUBSTITUTE(SUBSTITUTE(db[[#This Row],[QTY/ CTN]]," ","_",2),"(",""),")","")&amp;"_")</f>
        <v>500 ROL_</v>
      </c>
      <c r="N647" s="1">
        <f>IF(db[[#This Row],[H_QTY/ CTN]]="","",SEARCH("_",db[[#This Row],[H_QTY/ CTN]]))</f>
        <v>8</v>
      </c>
      <c r="O647" s="1">
        <f>IF(db[[#This Row],[H_QTY/ CTN]]="","",LEN(db[[#This Row],[H_QTY/ CTN]]))</f>
        <v>8</v>
      </c>
      <c r="P647" s="98" t="str">
        <f>IF(db[[#This Row],[H_QTY/ CTN]]="","",LEFT(db[[#This Row],[H_QTY/ CTN]],db[[#This Row],[H_1]]-1))</f>
        <v>500 ROL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500</v>
      </c>
      <c r="S647" s="95" t="str">
        <f>IF(db[[#This Row],[QTY/ CTN B]]="","",RIGHT(db[[#This Row],[QTY/ CTN B]],LEN(db[[#This Row],[QTY/ CTN B]])-SEARCH(" ",db[[#This Row],[QTY/ CTN B]],1)))</f>
        <v>ROL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500</v>
      </c>
      <c r="Y647" s="95" t="str">
        <f>IF(db[[#This Row],[STN K]]="",IF(db[[#This Row],[STN TG]]="",db[[#This Row],[STN B]],db[[#This Row],[STN TG]]),db[[#This Row],[STN K]])</f>
        <v>ROL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sampuldust344</v>
      </c>
      <c r="B648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3961</v>
      </c>
      <c r="E648" s="4" t="s">
        <v>3929</v>
      </c>
      <c r="F648" s="56"/>
      <c r="G648" s="1" t="s">
        <v>1682</v>
      </c>
      <c r="H648" s="34" t="e">
        <f>IF(db[[#This Row],[NB NOTA_C]]="","",COUNTIF([2]!B_MSK[concat],db[[#This Row],[NB NOTA_C]]))</f>
        <v>#REF!</v>
      </c>
      <c r="I648" s="7" t="s">
        <v>1712</v>
      </c>
      <c r="J648" s="3" t="s">
        <v>2702</v>
      </c>
      <c r="K648" s="1" t="s">
        <v>2962</v>
      </c>
      <c r="L648" s="3"/>
      <c r="M648" s="3" t="str">
        <f>IF(db[[#This Row],[QTY/ CTN]]="","",SUBSTITUTE(SUBSTITUTE(SUBSTITUTE(db[[#This Row],[QTY/ CTN]]," ","_",2),"(",""),")","")&amp;"_")</f>
        <v>500 ROL_</v>
      </c>
      <c r="N648" s="3">
        <f>IF(db[[#This Row],[H_QTY/ CTN]]="","",SEARCH("_",db[[#This Row],[H_QTY/ CTN]]))</f>
        <v>8</v>
      </c>
      <c r="O648" s="3">
        <f>IF(db[[#This Row],[H_QTY/ CTN]]="","",LEN(db[[#This Row],[H_QTY/ CTN]]))</f>
        <v>8</v>
      </c>
      <c r="P648" s="95" t="str">
        <f>IF(db[[#This Row],[H_QTY/ CTN]]="","",LEFT(db[[#This Row],[H_QTY/ CTN]],db[[#This Row],[H_1]]-1))</f>
        <v>500 ROL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500</v>
      </c>
      <c r="S648" s="95" t="str">
        <f>IF(db[[#This Row],[QTY/ CTN B]]="","",RIGHT(db[[#This Row],[QTY/ CTN B]],LEN(db[[#This Row],[QTY/ CTN B]])-SEARCH(" ",db[[#This Row],[QTY/ CTN B]],1)))</f>
        <v>ROL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500</v>
      </c>
      <c r="Y648" s="95" t="str">
        <f>IF(db[[#This Row],[STN K]]="",IF(db[[#This Row],[STN TG]]="",db[[#This Row],[STN B]],db[[#This Row],[STN TG]]),db[[#This Row],[STN K]])</f>
        <v>ROL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sampuldust344</v>
      </c>
      <c r="B649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3961</v>
      </c>
      <c r="E649" s="4" t="s">
        <v>4526</v>
      </c>
      <c r="F649" s="56"/>
      <c r="G649" s="1" t="s">
        <v>1682</v>
      </c>
      <c r="H649" s="34" t="e">
        <f>IF(db[[#This Row],[NB NOTA_C]]="","",COUNTIF([2]!B_MSK[concat],db[[#This Row],[NB NOTA_C]]))</f>
        <v>#REF!</v>
      </c>
      <c r="I649" s="7" t="s">
        <v>1712</v>
      </c>
      <c r="J649" s="3" t="s">
        <v>4527</v>
      </c>
      <c r="K649" s="1" t="s">
        <v>2962</v>
      </c>
      <c r="L649" s="3"/>
      <c r="M649" s="3" t="str">
        <f>IF(db[[#This Row],[QTY/ CTN]]="","",SUBSTITUTE(SUBSTITUTE(SUBSTITUTE(db[[#This Row],[QTY/ CTN]]," ","_",2),"(",""),")","")&amp;"_")</f>
        <v>501 ROL_</v>
      </c>
      <c r="N649" s="3">
        <f>IF(db[[#This Row],[H_QTY/ CTN]]="","",SEARCH("_",db[[#This Row],[H_QTY/ CTN]]))</f>
        <v>8</v>
      </c>
      <c r="O649" s="3">
        <f>IF(db[[#This Row],[H_QTY/ CTN]]="","",LEN(db[[#This Row],[H_QTY/ CTN]]))</f>
        <v>8</v>
      </c>
      <c r="P649" s="95" t="str">
        <f>IF(db[[#This Row],[H_QTY/ CTN]]="","",LEFT(db[[#This Row],[H_QTY/ CTN]],db[[#This Row],[H_1]]-1))</f>
        <v>501 ROL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501</v>
      </c>
      <c r="S649" s="95" t="str">
        <f>IF(db[[#This Row],[QTY/ CTN B]]="","",RIGHT(db[[#This Row],[QTY/ CTN B]],LEN(db[[#This Row],[QTY/ CTN B]])-SEARCH(" ",db[[#This Row],[QTY/ CTN B]],1)))</f>
        <v>ROL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501</v>
      </c>
      <c r="Y649" s="95" t="str">
        <f>IF(db[[#This Row],[STN K]]="",IF(db[[#This Row],[STN TG]]="",db[[#This Row],[STN B]],db[[#This Row],[STN TG]]),db[[#This Row],[STN K]])</f>
        <v>ROL</v>
      </c>
    </row>
    <row r="650" spans="1:25" ht="16.5" customHeight="1" x14ac:dyDescent="0.25">
      <c r="A650" s="16" t="str">
        <f>LOWER(SUBSTITUTE(SUBSTITUTE(SUBSTITUTE(SUBSTITUTE(SUBSTITUTE(SUBSTITUTE(db[[#This Row],[NB BM]]," ",),".",""),"-",""),"(",""),")",""),"/",""))</f>
        <v>isolasinasional</v>
      </c>
      <c r="B650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0" s="16" t="str">
        <f>LOWER(SUBSTITUTE(SUBSTITUTE(SUBSTITUTE(SUBSTITUTE(SUBSTITUTE(SUBSTITUTE(SUBSTITUTE(SUBSTITUTE(SUBSTITUTE(db[[#This Row],[NB PAJAK]]," ",""),"-",""),"(",""),")",""),".",""),",",""),"/",""),"""",""),"+",""))</f>
        <v/>
      </c>
      <c r="D650" s="17" t="s">
        <v>4385</v>
      </c>
      <c r="E650" s="21" t="s">
        <v>4384</v>
      </c>
      <c r="F650" s="57"/>
      <c r="G650" s="17"/>
      <c r="H650" s="33" t="e">
        <f>IF(db[[#This Row],[NB NOTA_C]]="","",COUNTIF([2]!B_MSK[concat],db[[#This Row],[NB NOTA_C]]))</f>
        <v>#REF!</v>
      </c>
      <c r="I650" s="18" t="s">
        <v>4386</v>
      </c>
      <c r="J650" s="16" t="s">
        <v>1872</v>
      </c>
      <c r="K650" s="17" t="s">
        <v>2956</v>
      </c>
      <c r="L650" s="16"/>
      <c r="M650" s="16" t="str">
        <f>IF(db[[#This Row],[QTY/ CTN]]="","",SUBSTITUTE(SUBSTITUTE(SUBSTITUTE(db[[#This Row],[QTY/ CTN]]," ","_",2),"(",""),")","")&amp;"_")</f>
        <v>120 ROL_</v>
      </c>
      <c r="N650" s="16">
        <f>IF(db[[#This Row],[H_QTY/ CTN]]="","",SEARCH("_",db[[#This Row],[H_QTY/ CTN]]))</f>
        <v>8</v>
      </c>
      <c r="O650" s="16">
        <f>IF(db[[#This Row],[H_QTY/ CTN]]="","",LEN(db[[#This Row],[H_QTY/ CTN]]))</f>
        <v>8</v>
      </c>
      <c r="P650" s="99" t="str">
        <f>IF(db[[#This Row],[H_QTY/ CTN]]="","",LEFT(db[[#This Row],[H_QTY/ CTN]],db[[#This Row],[H_1]]-1))</f>
        <v>120 ROL</v>
      </c>
      <c r="Q650" s="99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120</v>
      </c>
      <c r="S650" s="95" t="str">
        <f>IF(db[[#This Row],[QTY/ CTN B]]="","",RIGHT(db[[#This Row],[QTY/ CTN B]],LEN(db[[#This Row],[QTY/ CTN B]])-SEARCH(" ",db[[#This Row],[QTY/ CTN B]],1)))</f>
        <v>ROL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120</v>
      </c>
      <c r="Y650" s="95" t="str">
        <f>IF(db[[#This Row],[STN K]]="",IF(db[[#This Row],[STN TG]]="",db[[#This Row],[STN B]],db[[#This Row],[STN TG]]),db[[#This Row],[STN K]])</f>
        <v>ROL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elevatedtraymicrotop603hitam</v>
      </c>
      <c r="B651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1953</v>
      </c>
      <c r="E651" s="4" t="s">
        <v>3041</v>
      </c>
      <c r="F651" s="56"/>
      <c r="H651" s="32" t="e">
        <f>IF(db[[#This Row],[NB NOTA_C]]="","",COUNTIF([2]!B_MSK[concat],db[[#This Row],[NB NOTA_C]]))</f>
        <v>#REF!</v>
      </c>
      <c r="I651" s="7" t="s">
        <v>1698</v>
      </c>
      <c r="J651" s="3" t="s">
        <v>1756</v>
      </c>
      <c r="K651" s="1" t="s">
        <v>2952</v>
      </c>
      <c r="M651" s="1" t="str">
        <f>IF(db[[#This Row],[QTY/ CTN]]="","",SUBSTITUTE(SUBSTITUTE(SUBSTITUTE(db[[#This Row],[QTY/ CTN]]," ","_",2),"(",""),")","")&amp;"_")</f>
        <v>24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garisanenter30cm675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1103</v>
      </c>
      <c r="E652" s="4" t="s">
        <v>1432</v>
      </c>
      <c r="F652" s="2"/>
      <c r="G652" s="1" t="s">
        <v>1682</v>
      </c>
      <c r="H652" s="32" t="e">
        <f>IF(db[[#This Row],[NB NOTA_C]]="","",COUNTIF([2]!B_MSK[concat],db[[#This Row],[NB NOTA_C]]))</f>
        <v>#REF!</v>
      </c>
      <c r="I652" s="6" t="s">
        <v>1712</v>
      </c>
      <c r="J652" s="1" t="s">
        <v>1793</v>
      </c>
      <c r="K652" s="1" t="s">
        <v>2953</v>
      </c>
      <c r="M652" s="1" t="str">
        <f>IF(db[[#This Row],[QTY/ CTN]]="","",SUBSTITUTE(SUBSTITUTE(SUBSTITUTE(db[[#This Row],[QTY/ CTN]]," ","_",2),"(",""),")","")&amp;"_")</f>
        <v>200 LSN_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200 LSN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200</v>
      </c>
      <c r="S652" s="95" t="str">
        <f>IF(db[[#This Row],[QTY/ CTN B]]="","",RIGHT(db[[#This Row],[QTY/ CTN B]],LEN(db[[#This Row],[QTY/ CTN B]])-SEARCH(" ",db[[#This Row],[QTY/ CTN B]],1)))</f>
        <v>LSN</v>
      </c>
      <c r="T652" s="95">
        <f>IF(db[[#This Row],[QTY/ CTN TG]]="",IF(db[[#This Row],[STN TG]]="","",12),LEFT(db[[#This Row],[QTY/ CTN TG]],SEARCH(" ",db[[#This Row],[QTY/ CTN TG]],1)-1))</f>
        <v>12</v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2400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btenterbatik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5248</v>
      </c>
      <c r="E653" s="4" t="s">
        <v>5246</v>
      </c>
      <c r="F653" s="56"/>
      <c r="G653" s="1" t="s">
        <v>1682</v>
      </c>
      <c r="H653" s="34" t="e">
        <f>IF(db[[#This Row],[NB NOTA_C]]="","",COUNTIF([2]!B_MSK[concat],db[[#This Row],[NB NOTA_C]]))</f>
        <v>#REF!</v>
      </c>
      <c r="I653" s="7" t="s">
        <v>1712</v>
      </c>
      <c r="J653" s="3" t="s">
        <v>1789</v>
      </c>
      <c r="K653" s="1" t="s">
        <v>2945</v>
      </c>
      <c r="L653" s="3"/>
      <c r="M653" s="3" t="str">
        <f>IF(db[[#This Row],[QTY/ CTN]]="","",SUBSTITUTE(SUBSTITUTE(SUBSTITUTE(db[[#This Row],[QTY/ CTN]]," ","_",2),"(",""),")","")&amp;"_")</f>
        <v>10 LSN_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10 LSN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10</v>
      </c>
      <c r="S653" s="95" t="str">
        <f>IF(db[[#This Row],[QTY/ CTN B]]="","",RIGHT(db[[#This Row],[QTY/ CTN B]],LEN(db[[#This Row],[QTY/ CTN B]])-SEARCH(" ",db[[#This Row],[QTY/ CTN B]],1)))</f>
        <v>LSN</v>
      </c>
      <c r="T653" s="95">
        <f>IF(db[[#This Row],[QTY/ CTN TG]]="",IF(db[[#This Row],[STN TG]]="","",12),LEFT(db[[#This Row],[QTY/ CTN TG]],SEARCH(" ",db[[#This Row],[QTY/ CTN TG]],1)-1))</f>
        <v>12</v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120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btenterkembang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5247</v>
      </c>
      <c r="E654" s="4" t="s">
        <v>5245</v>
      </c>
      <c r="F654" s="56"/>
      <c r="G654" s="1" t="s">
        <v>1682</v>
      </c>
      <c r="H654" s="34" t="e">
        <f>IF(db[[#This Row],[NB NOTA_C]]="","",COUNTIF([2]!B_MSK[concat],db[[#This Row],[NB NOTA_C]]))</f>
        <v>#REF!</v>
      </c>
      <c r="I654" s="7" t="s">
        <v>1712</v>
      </c>
      <c r="J654" s="3" t="s">
        <v>1798</v>
      </c>
      <c r="K654" s="1" t="s">
        <v>2945</v>
      </c>
      <c r="L654" s="3"/>
      <c r="M654" s="3" t="str">
        <f>IF(db[[#This Row],[QTY/ CTN]]="","",SUBSTITUTE(SUBSTITUTE(SUBSTITUTE(db[[#This Row],[QTY/ CTN]]," ","_",2),"(",""),")","")&amp;"_")</f>
        <v>16 LSN_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16 LSN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16</v>
      </c>
      <c r="S654" s="95" t="str">
        <f>IF(db[[#This Row],[QTY/ CTN B]]="","",RIGHT(db[[#This Row],[QTY/ CTN B]],LEN(db[[#This Row],[QTY/ CTN B]])-SEARCH(" ",db[[#This Row],[QTY/ CTN B]],1)))</f>
        <v>LSN</v>
      </c>
      <c r="T654" s="95">
        <f>IF(db[[#This Row],[QTY/ CTN TG]]="",IF(db[[#This Row],[STN TG]]="","",12),LEFT(db[[#This Row],[QTY/ CTN TG]],SEARCH(" ",db[[#This Row],[QTY/ CTN TG]],1)-1))</f>
        <v>12</v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192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bktabunganenter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5234</v>
      </c>
      <c r="E655" s="4" t="s">
        <v>5233</v>
      </c>
      <c r="F655" s="56"/>
      <c r="G655" s="1" t="s">
        <v>1682</v>
      </c>
      <c r="H655" s="34" t="e">
        <f>IF(db[[#This Row],[NB NOTA_C]]="","",COUNTIF([2]!B_MSK[concat],db[[#This Row],[NB NOTA_C]]))</f>
        <v>#REF!</v>
      </c>
      <c r="I655" s="7" t="s">
        <v>1712</v>
      </c>
      <c r="J655" s="3" t="s">
        <v>5235</v>
      </c>
      <c r="K655" s="1" t="s">
        <v>2945</v>
      </c>
      <c r="L655" s="3"/>
      <c r="M655" s="3" t="str">
        <f>IF(db[[#This Row],[QTY/ CTN]]="","",SUBSTITUTE(SUBSTITUTE(SUBSTITUTE(db[[#This Row],[QTY/ CTN]]," ","_",2),"(",""),")","")&amp;"_")</f>
        <v>3600 PCS_</v>
      </c>
      <c r="N655" s="3">
        <f>IF(db[[#This Row],[H_QTY/ CTN]]="","",SEARCH("_",db[[#This Row],[H_QTY/ CTN]]))</f>
        <v>9</v>
      </c>
      <c r="O655" s="3">
        <f>IF(db[[#This Row],[H_QTY/ CTN]]="","",LEN(db[[#This Row],[H_QTY/ CTN]]))</f>
        <v>9</v>
      </c>
      <c r="P655" s="95" t="str">
        <f>IF(db[[#This Row],[H_QTY/ CTN]]="","",LEFT(db[[#This Row],[H_QTY/ CTN]],db[[#This Row],[H_1]]-1))</f>
        <v>3600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3600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3600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boxfileenterbentuk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4525</v>
      </c>
      <c r="E656" s="4" t="s">
        <v>4524</v>
      </c>
      <c r="F656" s="56"/>
      <c r="H656" s="32" t="e">
        <f>IF(db[[#This Row],[NB NOTA_C]]="","",COUNTIF([2]!B_MSK[concat],db[[#This Row],[NB NOTA_C]]))</f>
        <v>#REF!</v>
      </c>
      <c r="I656" s="6" t="s">
        <v>1712</v>
      </c>
      <c r="J656" s="1" t="s">
        <v>1786</v>
      </c>
      <c r="K656" s="1" t="s">
        <v>2952</v>
      </c>
      <c r="M656" s="1" t="str">
        <f>IF(db[[#This Row],[QTY/ CTN]]="","",SUBSTITUTE(SUBSTITUTE(SUBSTITUTE(db[[#This Row],[QTY/ CTN]]," ","_",2),"(",""),")","")&amp;"_")</f>
        <v>8 LSN_</v>
      </c>
      <c r="N656" s="1">
        <f>IF(db[[#This Row],[H_QTY/ CTN]]="","",SEARCH("_",db[[#This Row],[H_QTY/ CTN]]))</f>
        <v>6</v>
      </c>
      <c r="O656" s="1">
        <f>IF(db[[#This Row],[H_QTY/ CTN]]="","",LEN(db[[#This Row],[H_QTY/ CTN]]))</f>
        <v>6</v>
      </c>
      <c r="P656" s="98" t="str">
        <f>IF(db[[#This Row],[H_QTY/ CTN]]="","",LEFT(db[[#This Row],[H_QTY/ CTN]],db[[#This Row],[H_1]]-1))</f>
        <v>8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8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96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boxfileenterkcgbf567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5232</v>
      </c>
      <c r="E657" s="4" t="s">
        <v>5231</v>
      </c>
      <c r="F657" s="56"/>
      <c r="G657" s="1" t="s">
        <v>1682</v>
      </c>
      <c r="H657" s="32" t="e">
        <f>IF(db[[#This Row],[NB NOTA_C]]="","",COUNTIF([2]!B_MSK[concat],db[[#This Row],[NB NOTA_C]]))</f>
        <v>#REF!</v>
      </c>
      <c r="I657" s="6" t="s">
        <v>1712</v>
      </c>
      <c r="J657" s="1" t="s">
        <v>1726</v>
      </c>
      <c r="K657" s="1" t="s">
        <v>4743</v>
      </c>
      <c r="M657" s="1" t="str">
        <f>IF(db[[#This Row],[QTY/ CTN]]="","",SUBSTITUTE(SUBSTITUTE(SUBSTITUTE(db[[#This Row],[QTY/ CTN]]," ","_",2),"(",""),")","")&amp;"_")</f>
        <v>60 PCS_</v>
      </c>
      <c r="N657" s="1">
        <f>IF(db[[#This Row],[H_QTY/ CTN]]="","",SEARCH("_",db[[#This Row],[H_QTY/ CTN]]))</f>
        <v>7</v>
      </c>
      <c r="O657" s="1">
        <f>IF(db[[#This Row],[H_QTY/ CTN]]="","",LEN(db[[#This Row],[H_QTY/ CTN]]))</f>
        <v>7</v>
      </c>
      <c r="P657" s="98" t="str">
        <f>IF(db[[#This Row],[H_QTY/ CTN]]="","",LEFT(db[[#This Row],[H_QTY/ CTN]],db[[#This Row],[H_1]]-1))</f>
        <v>60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60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60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boxfileenterkcgbf567biru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2461</v>
      </c>
      <c r="E658" s="4" t="s">
        <v>2460</v>
      </c>
      <c r="F658" s="56"/>
      <c r="H658" s="32" t="e">
        <f>IF(db[[#This Row],[NB NOTA_C]]="","",COUNTIF([2]!B_MSK[concat],db[[#This Row],[NB NOTA_C]]))</f>
        <v>#REF!</v>
      </c>
      <c r="I658" s="6" t="s">
        <v>1712</v>
      </c>
      <c r="J658" s="1" t="s">
        <v>1726</v>
      </c>
      <c r="K658" s="1" t="s">
        <v>2952</v>
      </c>
      <c r="M658" s="1" t="str">
        <f>IF(db[[#This Row],[QTY/ CTN]]="","",SUBSTITUTE(SUBSTITUTE(SUBSTITUTE(db[[#This Row],[QTY/ CTN]]," ","_",2),"(",""),")","")&amp;"_")</f>
        <v>60 PCS_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8" t="str">
        <f>IF(db[[#This Row],[H_QTY/ CTN]]="","",LEFT(db[[#This Row],[H_QTY/ CTN]],db[[#This Row],[H_1]]-1))</f>
        <v>60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60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60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boxfileenterkcgbf567hitam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2462</v>
      </c>
      <c r="E659" s="4" t="s">
        <v>2459</v>
      </c>
      <c r="F659" s="56"/>
      <c r="G659" s="1" t="s">
        <v>1682</v>
      </c>
      <c r="H659" s="32" t="e">
        <f>IF(db[[#This Row],[NB NOTA_C]]="","",COUNTIF([2]!B_MSK[concat],db[[#This Row],[NB NOTA_C]]))</f>
        <v>#REF!</v>
      </c>
      <c r="I659" s="6" t="s">
        <v>1712</v>
      </c>
      <c r="J659" s="1" t="s">
        <v>1726</v>
      </c>
      <c r="K659" s="1" t="s">
        <v>2952</v>
      </c>
      <c r="M659" s="1" t="str">
        <f>IF(db[[#This Row],[QTY/ CTN]]="","",SUBSTITUTE(SUBSTITUTE(SUBSTITUTE(db[[#This Row],[QTY/ CTN]]," ","_",2),"(",""),")","")&amp;"_")</f>
        <v>60 PCS_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8" t="str">
        <f>IF(db[[#This Row],[H_QTY/ CTN]]="","",LEFT(db[[#This Row],[H_QTY/ CTN]],db[[#This Row],[H_1]]-1))</f>
        <v>60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60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60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busurentertebalno4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1623</v>
      </c>
      <c r="E660" s="4" t="s">
        <v>1621</v>
      </c>
      <c r="F660" s="56"/>
      <c r="G660" s="1" t="s">
        <v>1682</v>
      </c>
      <c r="H660" s="32" t="e">
        <f>IF(db[[#This Row],[NB NOTA_C]]="","",COUNTIF([2]!B_MSK[concat],db[[#This Row],[NB NOTA_C]]))</f>
        <v>#REF!</v>
      </c>
      <c r="I660" s="6" t="s">
        <v>1712</v>
      </c>
      <c r="J660" s="1" t="s">
        <v>2193</v>
      </c>
      <c r="K660" s="1" t="s">
        <v>2953</v>
      </c>
      <c r="M660" s="1" t="str">
        <f>IF(db[[#This Row],[QTY/ CTN]]="","",SUBSTITUTE(SUBSTITUTE(SUBSTITUTE(db[[#This Row],[QTY/ CTN]]," ","_",2),"(",""),")","")&amp;"_")</f>
        <v>480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8" t="str">
        <f>IF(db[[#This Row],[H_QTY/ CTN]]="","",LEFT(db[[#This Row],[H_QTY/ CTN]],db[[#This Row],[H_1]]-1))</f>
        <v>480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480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5760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clipboardenter03antipecah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4" t="s">
        <v>5241</v>
      </c>
      <c r="E661" s="24" t="s">
        <v>5240</v>
      </c>
      <c r="F661" s="56"/>
      <c r="G661" s="1" t="s">
        <v>1682</v>
      </c>
      <c r="H661" s="34"/>
      <c r="I661" s="7" t="s">
        <v>1712</v>
      </c>
      <c r="J661" s="3" t="s">
        <v>1786</v>
      </c>
      <c r="K661" s="1" t="s">
        <v>2947</v>
      </c>
      <c r="L661" s="3"/>
      <c r="M661" s="3" t="str">
        <f>IF(db[[#This Row],[QTY/ CTN]]="","",SUBSTITUTE(SUBSTITUTE(SUBSTITUTE(db[[#This Row],[QTY/ CTN]]," ","_",2),"(",""),")","")&amp;"_")</f>
        <v>8 LSN_</v>
      </c>
      <c r="N661" s="3">
        <f>IF(db[[#This Row],[H_QTY/ CTN]]="","",SEARCH("_",db[[#This Row],[H_QTY/ CTN]]))</f>
        <v>6</v>
      </c>
      <c r="O661" s="3">
        <f>IF(db[[#This Row],[H_QTY/ CTN]]="","",LEN(db[[#This Row],[H_QTY/ CTN]]))</f>
        <v>6</v>
      </c>
      <c r="P661" s="95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clipboardenterkayu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4" t="s">
        <v>5244</v>
      </c>
      <c r="E662" s="4" t="s">
        <v>5242</v>
      </c>
      <c r="F662" s="56"/>
      <c r="G662" s="1" t="s">
        <v>1682</v>
      </c>
      <c r="H662" s="34" t="e">
        <f>IF(db[[#This Row],[NB NOTA_C]]="","",COUNTIF([2]!B_MSK[concat],db[[#This Row],[NB NOTA_C]]))</f>
        <v>#REF!</v>
      </c>
      <c r="I662" s="7" t="s">
        <v>1712</v>
      </c>
      <c r="J662" s="3" t="s">
        <v>1722</v>
      </c>
      <c r="K662" s="1" t="s">
        <v>2947</v>
      </c>
      <c r="L662" s="3"/>
      <c r="M662" s="3" t="str">
        <f>IF(db[[#This Row],[QTY/ CTN]]="","",SUBSTITUTE(SUBSTITUTE(SUBSTITUTE(db[[#This Row],[QTY/ CTN]]," ","_",2),"(",""),")","")&amp;"_")</f>
        <v>12 LSN_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12 LSN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12</v>
      </c>
      <c r="S662" s="95" t="str">
        <f>IF(db[[#This Row],[QTY/ CTN B]]="","",RIGHT(db[[#This Row],[QTY/ CTN B]],LEN(db[[#This Row],[QTY/ CTN B]])-SEARCH(" ",db[[#This Row],[QTY/ CTN B]],1)))</f>
        <v>LSN</v>
      </c>
      <c r="T662" s="95">
        <f>IF(db[[#This Row],[QTY/ CTN TG]]="",IF(db[[#This Row],[STN TG]]="","",12),LEFT(db[[#This Row],[QTY/ CTN TG]],SEARCH(" ",db[[#This Row],[QTY/ CTN TG]],1)-1))</f>
        <v>12</v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144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catairentera129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1622</v>
      </c>
      <c r="E663" s="4" t="s">
        <v>1620</v>
      </c>
      <c r="F663" s="56"/>
      <c r="G663" s="1" t="s">
        <v>1682</v>
      </c>
      <c r="H663" s="32" t="e">
        <f>IF(db[[#This Row],[NB NOTA_C]]="","",COUNTIF([2]!B_MSK[concat],db[[#This Row],[NB NOTA_C]]))</f>
        <v>#REF!</v>
      </c>
      <c r="I663" s="6" t="s">
        <v>1712</v>
      </c>
      <c r="J663" s="1" t="s">
        <v>2198</v>
      </c>
      <c r="K663" s="1" t="s">
        <v>2946</v>
      </c>
      <c r="M663" s="1" t="str">
        <f>IF(db[[#This Row],[QTY/ CTN]]="","",SUBSTITUTE(SUBSTITUTE(SUBSTITUTE(db[[#This Row],[QTY/ CTN]]," ","_",2),"(",""),")","")&amp;"_")</f>
        <v>120 SET_</v>
      </c>
      <c r="N663" s="1">
        <f>IF(db[[#This Row],[H_QTY/ CTN]]="","",SEARCH("_",db[[#This Row],[H_QTY/ CTN]]))</f>
        <v>8</v>
      </c>
      <c r="O663" s="1">
        <f>IF(db[[#This Row],[H_QTY/ CTN]]="","",LEN(db[[#This Row],[H_QTY/ CTN]]))</f>
        <v>8</v>
      </c>
      <c r="P663" s="98" t="str">
        <f>IF(db[[#This Row],[H_QTY/ CTN]]="","",LEFT(db[[#This Row],[H_QTY/ CTN]],db[[#This Row],[H_1]]-1))</f>
        <v>120 SET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120</v>
      </c>
      <c r="S663" s="95" t="str">
        <f>IF(db[[#This Row],[QTY/ CTN B]]="","",RIGHT(db[[#This Row],[QTY/ CTN B]],LEN(db[[#This Row],[QTY/ CTN B]])-SEARCH(" ",db[[#This Row],[QTY/ CTN B]],1)))</f>
        <v>SET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120</v>
      </c>
      <c r="Y663" s="95" t="str">
        <f>IF(db[[#This Row],[STN K]]="",IF(db[[#This Row],[STN TG]]="",db[[#This Row],[STN B]],db[[#This Row],[STN TG]]),db[[#This Row],[STN K]])</f>
        <v>SET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catacrylicentera912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5565</v>
      </c>
      <c r="E664" s="4" t="s">
        <v>5564</v>
      </c>
      <c r="F664" s="56"/>
      <c r="G664" s="1" t="s">
        <v>1682</v>
      </c>
      <c r="H664" s="32" t="e">
        <f>IF(db[[#This Row],[NB NOTA_C]]="","",COUNTIF([2]!B_MSK[concat],db[[#This Row],[NB NOTA_C]]))</f>
        <v>#REF!</v>
      </c>
      <c r="I664" s="6" t="s">
        <v>1712</v>
      </c>
      <c r="J664" s="1" t="s">
        <v>2198</v>
      </c>
      <c r="K664" s="1" t="s">
        <v>2946</v>
      </c>
      <c r="M664" s="1" t="str">
        <f>IF(db[[#This Row],[QTY/ CTN]]="","",SUBSTITUTE(SUBSTITUTE(SUBSTITUTE(db[[#This Row],[QTY/ CTN]]," ","_",2),"(",""),")","")&amp;"_")</f>
        <v>120 SET_</v>
      </c>
      <c r="N664" s="1">
        <f>IF(db[[#This Row],[H_QTY/ CTN]]="","",SEARCH("_",db[[#This Row],[H_QTY/ CTN]]))</f>
        <v>8</v>
      </c>
      <c r="O664" s="1">
        <f>IF(db[[#This Row],[H_QTY/ CTN]]="","",LEN(db[[#This Row],[H_QTY/ CTN]]))</f>
        <v>8</v>
      </c>
      <c r="P664" s="98" t="str">
        <f>IF(db[[#This Row],[H_QTY/ CTN]]="","",LEFT(db[[#This Row],[H_QTY/ CTN]],db[[#This Row],[H_1]]-1))</f>
        <v>120 SET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120</v>
      </c>
      <c r="S664" s="95" t="str">
        <f>IF(db[[#This Row],[QTY/ CTN B]]="","",RIGHT(db[[#This Row],[QTY/ CTN B]],LEN(db[[#This Row],[QTY/ CTN B]])-SEARCH(" ",db[[#This Row],[QTY/ CTN B]],1)))</f>
        <v>SET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120</v>
      </c>
      <c r="Y664" s="95" t="str">
        <f>IF(db[[#This Row],[STN K]]="",IF(db[[#This Row],[STN TG]]="",db[[#This Row],[STN B]],db[[#This Row],[STN TG]]),db[[#This Row],[STN K]])</f>
        <v>SET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garisanenterkayu1m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2639</v>
      </c>
      <c r="E665" s="4" t="s">
        <v>2640</v>
      </c>
      <c r="F665" s="56"/>
      <c r="H665" s="32" t="e">
        <f>IF(db[[#This Row],[NB NOTA_C]]="","",COUNTIF([2]!B_MSK[concat],db[[#This Row],[NB NOTA_C]]))</f>
        <v>#REF!</v>
      </c>
      <c r="I665" s="7" t="s">
        <v>1712</v>
      </c>
      <c r="J665" s="3" t="s">
        <v>1727</v>
      </c>
      <c r="K665" s="1" t="s">
        <v>2953</v>
      </c>
      <c r="M665" s="1" t="str">
        <f>IF(db[[#This Row],[QTY/ CTN]]="","",SUBSTITUTE(SUBSTITUTE(SUBSTITUTE(db[[#This Row],[QTY/ CTN]]," ","_",2),"(",""),")","")&amp;"_")</f>
        <v>100 PCS_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100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100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100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garisanenter60cm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1104</v>
      </c>
      <c r="E666" s="4" t="s">
        <v>1433</v>
      </c>
      <c r="F666" s="56"/>
      <c r="G666" s="1" t="s">
        <v>1682</v>
      </c>
      <c r="H666" s="32" t="e">
        <f>IF(db[[#This Row],[NB NOTA_C]]="","",COUNTIF([2]!B_MSK[concat],db[[#This Row],[NB NOTA_C]]))</f>
        <v>#REF!</v>
      </c>
      <c r="I666" s="6" t="s">
        <v>1712</v>
      </c>
      <c r="J666" s="1" t="s">
        <v>1794</v>
      </c>
      <c r="K666" s="1" t="s">
        <v>2953</v>
      </c>
      <c r="M666" s="1" t="str">
        <f>IF(db[[#This Row],[QTY/ CTN]]="","",SUBSTITUTE(SUBSTITUTE(SUBSTITUTE(db[[#This Row],[QTY/ CTN]]," ","_",2),"(",""),")","")&amp;"_")</f>
        <v>36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8" t="str">
        <f>IF(db[[#This Row],[H_QTY/ CTN]]="","",LEFT(db[[#This Row],[H_QTY/ CTN]],db[[#This Row],[H_1]]-1))</f>
        <v>36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36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432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mikaenter85tgk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1257</v>
      </c>
      <c r="E667" s="4" t="s">
        <v>1550</v>
      </c>
      <c r="F667" s="56"/>
      <c r="G667" s="1" t="s">
        <v>1682</v>
      </c>
      <c r="H667" s="32" t="e">
        <f>IF(db[[#This Row],[NB NOTA_C]]="","",COUNTIF([2]!B_MSK[concat],db[[#This Row],[NB NOTA_C]]))</f>
        <v>#REF!</v>
      </c>
      <c r="I667" s="6" t="s">
        <v>1712</v>
      </c>
      <c r="J667" s="1" t="s">
        <v>1851</v>
      </c>
      <c r="K667" s="1" t="s">
        <v>3286</v>
      </c>
      <c r="M667" s="1" t="str">
        <f>IF(db[[#This Row],[QTY/ CTN]]="","",SUBSTITUTE(SUBSTITUTE(SUBSTITUTE(db[[#This Row],[QTY/ CTN]]," ","_",2),"(",""),")","")&amp;"_")</f>
        <v>5000 PCS_</v>
      </c>
      <c r="N667" s="1">
        <f>IF(db[[#This Row],[H_QTY/ CTN]]="","",SEARCH("_",db[[#This Row],[H_QTY/ CTN]]))</f>
        <v>9</v>
      </c>
      <c r="O667" s="1">
        <f>IF(db[[#This Row],[H_QTY/ CTN]]="","",LEN(db[[#This Row],[H_QTY/ CTN]]))</f>
        <v>9</v>
      </c>
      <c r="P667" s="98" t="str">
        <f>IF(db[[#This Row],[H_QTY/ CTN]]="","",LEFT(db[[#This Row],[H_QTY/ CTN]],db[[#This Row],[H_1]]-1))</f>
        <v>5000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5000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5000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selongsongpenenter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1301</v>
      </c>
      <c r="E668" s="4" t="s">
        <v>1593</v>
      </c>
      <c r="F668" s="56"/>
      <c r="G668" s="1" t="s">
        <v>1682</v>
      </c>
      <c r="H668" s="32" t="e">
        <f>IF(db[[#This Row],[NB NOTA_C]]="","",COUNTIF([2]!B_MSK[concat],db[[#This Row],[NB NOTA_C]]))</f>
        <v>#REF!</v>
      </c>
      <c r="I668" s="6" t="s">
        <v>1712</v>
      </c>
      <c r="J668" s="1" t="s">
        <v>1842</v>
      </c>
      <c r="K668" s="1" t="s">
        <v>2951</v>
      </c>
      <c r="M668" s="1" t="str">
        <f>IF(db[[#This Row],[QTY/ CTN]]="","",SUBSTITUTE(SUBSTITUTE(SUBSTITUTE(db[[#This Row],[QTY/ CTN]]," ","_",2),"(",""),")","")&amp;"_")</f>
        <v>100 LSN_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100 LSN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100</v>
      </c>
      <c r="S668" s="95" t="str">
        <f>IF(db[[#This Row],[QTY/ CTN B]]="","",RIGHT(db[[#This Row],[QTY/ CTN B]],LEN(db[[#This Row],[QTY/ CTN B]])-SEARCH(" ",db[[#This Row],[QTY/ CTN B]],1)))</f>
        <v>LSN</v>
      </c>
      <c r="T668" s="95">
        <f>IF(db[[#This Row],[QTY/ CTN TG]]="",IF(db[[#This Row],[STN TG]]="","",12),LEFT(db[[#This Row],[QTY/ CTN TG]],SEARCH(" ",db[[#This Row],[QTY/ CTN TG]],1)-1))</f>
        <v>12</v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1200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notebookenterspiral403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1258</v>
      </c>
      <c r="E669" s="4" t="s">
        <v>1551</v>
      </c>
      <c r="F669" s="56"/>
      <c r="G669" s="1" t="s">
        <v>1682</v>
      </c>
      <c r="H669" s="32" t="e">
        <f>IF(db[[#This Row],[NB NOTA_C]]="","",COUNTIF([2]!B_MSK[concat],db[[#This Row],[NB NOTA_C]]))</f>
        <v>#REF!</v>
      </c>
      <c r="I669" s="6" t="s">
        <v>1712</v>
      </c>
      <c r="J669" s="1" t="s">
        <v>1779</v>
      </c>
      <c r="K669" s="1" t="s">
        <v>2945</v>
      </c>
      <c r="M669" s="1" t="str">
        <f>IF(db[[#This Row],[QTY/ CTN]]="","",SUBSTITUTE(SUBSTITUTE(SUBSTITUTE(db[[#This Row],[QTY/ CTN]]," ","_",2),"(",""),")","")&amp;"_")</f>
        <v>20 LSN_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7</v>
      </c>
      <c r="P669" s="98" t="str">
        <f>IF(db[[#This Row],[H_QTY/ CTN]]="","",LEFT(db[[#This Row],[H_QTY/ CTN]],db[[#This Row],[H_1]]-1))</f>
        <v>20 LSN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20</v>
      </c>
      <c r="S669" s="95" t="str">
        <f>IF(db[[#This Row],[QTY/ CTN B]]="","",RIGHT(db[[#This Row],[QTY/ CTN B]],LEN(db[[#This Row],[QTY/ CTN B]])-SEARCH(" ",db[[#This Row],[QTY/ CTN B]],1)))</f>
        <v>LSN</v>
      </c>
      <c r="T669" s="95">
        <f>IF(db[[#This Row],[QTY/ CTN TG]]="",IF(db[[#This Row],[STN TG]]="","",12),LEFT(db[[#This Row],[QTY/ CTN TG]],SEARCH(" ",db[[#This Row],[QTY/ CTN TG]],1)-1))</f>
        <v>12</v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240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notebookenterspiral404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1259</v>
      </c>
      <c r="E670" s="4" t="s">
        <v>1552</v>
      </c>
      <c r="F670" s="56"/>
      <c r="G670" s="1" t="s">
        <v>1682</v>
      </c>
      <c r="H670" s="32" t="e">
        <f>IF(db[[#This Row],[NB NOTA_C]]="","",COUNTIF([2]!B_MSK[concat],db[[#This Row],[NB NOTA_C]]))</f>
        <v>#REF!</v>
      </c>
      <c r="I670" s="6" t="s">
        <v>1712</v>
      </c>
      <c r="J670" s="1" t="s">
        <v>1741</v>
      </c>
      <c r="K670" s="1" t="s">
        <v>2945</v>
      </c>
      <c r="M670" s="1" t="str">
        <f>IF(db[[#This Row],[QTY/ CTN]]="","",SUBSTITUTE(SUBSTITUTE(SUBSTITUTE(db[[#This Row],[QTY/ CTN]]," ","_",2),"(",""),")","")&amp;"_")</f>
        <v>40 LSN_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40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40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480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notebookenterspiral501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1260</v>
      </c>
      <c r="E671" s="4" t="s">
        <v>1553</v>
      </c>
      <c r="F671" s="56"/>
      <c r="G671" s="1" t="s">
        <v>1682</v>
      </c>
      <c r="H671" s="32" t="e">
        <f>IF(db[[#This Row],[NB NOTA_C]]="","",COUNTIF([2]!B_MSK[concat],db[[#This Row],[NB NOTA_C]]))</f>
        <v>#REF!</v>
      </c>
      <c r="I671" s="6" t="s">
        <v>1712</v>
      </c>
      <c r="J671" s="1" t="s">
        <v>1798</v>
      </c>
      <c r="K671" s="1" t="s">
        <v>2945</v>
      </c>
      <c r="M671" s="1" t="str">
        <f>IF(db[[#This Row],[QTY/ CTN]]="","",SUBSTITUTE(SUBSTITUTE(SUBSTITUTE(db[[#This Row],[QTY/ CTN]]," ","_",2),"(",""),")","")&amp;"_")</f>
        <v>16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16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16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192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notebookenterspiral504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1261</v>
      </c>
      <c r="E672" s="4" t="s">
        <v>1554</v>
      </c>
      <c r="F672" s="56"/>
      <c r="G672" s="1" t="s">
        <v>1682</v>
      </c>
      <c r="H672" s="32" t="e">
        <f>IF(db[[#This Row],[NB NOTA_C]]="","",COUNTIF([2]!B_MSK[concat],db[[#This Row],[NB NOTA_C]]))</f>
        <v>#REF!</v>
      </c>
      <c r="I672" s="6" t="s">
        <v>1712</v>
      </c>
      <c r="J672" s="1" t="s">
        <v>1722</v>
      </c>
      <c r="K672" s="1" t="s">
        <v>2945</v>
      </c>
      <c r="M672" s="1" t="str">
        <f>IF(db[[#This Row],[QTY/ CTN]]="","",SUBSTITUTE(SUBSTITUTE(SUBSTITUTE(db[[#This Row],[QTY/ CTN]]," ","_",2),"(",""),")","")&amp;"_")</f>
        <v>12 LSN_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12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12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144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penghapuswbenter803besar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1279</v>
      </c>
      <c r="E673" s="4" t="s">
        <v>1571</v>
      </c>
      <c r="F673" s="56"/>
      <c r="G673" s="1" t="s">
        <v>1682</v>
      </c>
      <c r="H673" s="32" t="e">
        <f>IF(db[[#This Row],[NB NOTA_C]]="","",COUNTIF([2]!B_MSK[concat],db[[#This Row],[NB NOTA_C]]))</f>
        <v>#REF!</v>
      </c>
      <c r="I673" s="6" t="s">
        <v>1712</v>
      </c>
      <c r="J673" s="1" t="s">
        <v>1776</v>
      </c>
      <c r="K673" s="1" t="s">
        <v>2980</v>
      </c>
      <c r="M673" s="1" t="str">
        <f>IF(db[[#This Row],[QTY/ CTN]]="","",SUBSTITUTE(SUBSTITUTE(SUBSTITUTE(db[[#This Row],[QTY/ CTN]]," ","_",2),"(",""),")","")&amp;"_")</f>
        <v>48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48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48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576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penghapuswbenter802kecil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2864</v>
      </c>
      <c r="E674" s="4" t="s">
        <v>5230</v>
      </c>
      <c r="F674" s="56"/>
      <c r="G674" s="1" t="s">
        <v>1682</v>
      </c>
      <c r="H674" s="32" t="e">
        <f>IF(db[[#This Row],[NB NOTA_C]]="","",COUNTIF([2]!B_MSK[concat],db[[#This Row],[NB NOTA_C]]))</f>
        <v>#REF!</v>
      </c>
      <c r="I674" s="6" t="s">
        <v>1712</v>
      </c>
      <c r="J674" s="1" t="s">
        <v>1731</v>
      </c>
      <c r="K674" s="1" t="s">
        <v>2980</v>
      </c>
      <c r="M674" s="1" t="str">
        <f>IF(db[[#This Row],[QTY/ CTN]]="","",SUBSTITUTE(SUBSTITUTE(SUBSTITUTE(db[[#This Row],[QTY/ CTN]]," ","_",2),"(",""),")","")&amp;"_")</f>
        <v>60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60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60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penghapuswbenter823tanggung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2701</v>
      </c>
      <c r="E675" s="4" t="s">
        <v>2700</v>
      </c>
      <c r="F675" s="56"/>
      <c r="H675" s="32" t="e">
        <f>IF(db[[#This Row],[NB NOTA_C]]="","",COUNTIF([2]!B_MSK[concat],db[[#This Row],[NB NOTA_C]]))</f>
        <v>#REF!</v>
      </c>
      <c r="I675" s="7" t="s">
        <v>1712</v>
      </c>
      <c r="J675" s="3" t="s">
        <v>1731</v>
      </c>
      <c r="K675" s="1" t="s">
        <v>2980</v>
      </c>
      <c r="M675" s="1" t="str">
        <f>IF(db[[#This Row],[QTY/ CTN]]="","",SUBSTITUTE(SUBSTITUTE(SUBSTITUTE(db[[#This Row],[QTY/ CTN]]," ","_",2),"(",""),")","")&amp;"_")</f>
        <v>60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60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60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penghapuswbenter823kecil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3541</v>
      </c>
      <c r="E676" s="4" t="s">
        <v>3519</v>
      </c>
      <c r="F676" s="56"/>
      <c r="H676" s="34" t="e">
        <f>IF(db[[#This Row],[NB NOTA_C]]="","",COUNTIF([2]!B_MSK[concat],db[[#This Row],[NB NOTA_C]]))</f>
        <v>#REF!</v>
      </c>
      <c r="I676" s="7" t="s">
        <v>1712</v>
      </c>
      <c r="J676" s="3" t="s">
        <v>1731</v>
      </c>
      <c r="K676" s="1" t="s">
        <v>2980</v>
      </c>
      <c r="L676" s="3"/>
      <c r="M676" s="3" t="str">
        <f>IF(db[[#This Row],[QTY/ CTN]]="","",SUBSTITUTE(SUBSTITUTE(SUBSTITUTE(db[[#This Row],[QTY/ CTN]]," ","_",2),"(",""),")","")&amp;"_")</f>
        <v>60 LSN_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7</v>
      </c>
      <c r="P676" s="95" t="str">
        <f>IF(db[[#This Row],[H_QTY/ CTN]]="","",LEFT(db[[#This Row],[H_QTY/ CTN]],db[[#This Row],[H_1]]-1))</f>
        <v>60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60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720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penghapuswbenter802kecil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2864</v>
      </c>
      <c r="E677" s="4" t="s">
        <v>2863</v>
      </c>
      <c r="F677" s="56"/>
      <c r="H677" s="32" t="e">
        <f>IF(db[[#This Row],[NB NOTA_C]]="","",COUNTIF([2]!B_MSK[concat],db[[#This Row],[NB NOTA_C]]))</f>
        <v>#REF!</v>
      </c>
      <c r="I677" s="7" t="s">
        <v>1712</v>
      </c>
      <c r="J677" s="3" t="s">
        <v>1842</v>
      </c>
      <c r="K677" s="1" t="s">
        <v>2980</v>
      </c>
      <c r="M677" s="1" t="str">
        <f>IF(db[[#This Row],[QTY/ CTN]]="","",SUBSTITUTE(SUBSTITUTE(SUBSTITUTE(db[[#This Row],[QTY/ CTN]]," ","_",2),"(",""),")","")&amp;"_")</f>
        <v>100 LSN_</v>
      </c>
      <c r="N677" s="1">
        <f>IF(db[[#This Row],[H_QTY/ CTN]]="","",SEARCH("_",db[[#This Row],[H_QTY/ CTN]]))</f>
        <v>8</v>
      </c>
      <c r="O677" s="1">
        <f>IF(db[[#This Row],[H_QTY/ CTN]]="","",LEN(db[[#This Row],[H_QTY/ CTN]]))</f>
        <v>8</v>
      </c>
      <c r="P677" s="98" t="str">
        <f>IF(db[[#This Row],[H_QTY/ CTN]]="","",LEFT(db[[#This Row],[H_QTY/ CTN]],db[[#This Row],[H_1]]-1))</f>
        <v>100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100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1200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stipjk526b20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8" s="1" t="s">
        <v>279</v>
      </c>
      <c r="E678" s="4" t="s">
        <v>280</v>
      </c>
      <c r="F678" s="56" t="s">
        <v>281</v>
      </c>
      <c r="G678" s="1" t="s">
        <v>1681</v>
      </c>
      <c r="H678" s="32" t="e">
        <f>IF(db[[#This Row],[NB NOTA_C]]="","",COUNTIF([2]!B_MSK[concat],db[[#This Row],[NB NOTA_C]]))</f>
        <v>#REF!</v>
      </c>
      <c r="I678" s="6" t="s">
        <v>1692</v>
      </c>
      <c r="J678" s="1" t="s">
        <v>1890</v>
      </c>
      <c r="K678" s="1" t="s">
        <v>2980</v>
      </c>
      <c r="L678" s="1" t="s">
        <v>5282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8" t="str">
        <f>IF(db[[#This Row],[H_QTY/ CTN]]="","",LEFT(db[[#This Row],[H_QTY/ CTN]],db[[#This Row],[H_1]]-1))</f>
        <v>50 BOX</v>
      </c>
      <c r="Q678" s="95" t="str">
        <f>IF(NOT(db[[#This Row],[H_1]]=db[[#This Row],[H_2]]),MID(db[[#This Row],[H_QTY/ CTN]],db[[#This Row],[H_1]]+1,db[[#This Row],[H_2]]-db[[#This Row],[H_1]]-1),"")</f>
        <v>20 PCS</v>
      </c>
      <c r="R678" s="95" t="str">
        <f>IF(db[[#This Row],[QTY/ CTN B]]="","",LEFT(db[[#This Row],[QTY/ CTN B]],SEARCH(" ",db[[#This Row],[QTY/ CTN B]],1)-1))</f>
        <v>50</v>
      </c>
      <c r="S678" s="95" t="str">
        <f>IF(db[[#This Row],[QTY/ CTN B]]="","",RIGHT(db[[#This Row],[QTY/ CTN B]],LEN(db[[#This Row],[QTY/ CTN B]])-SEARCH(" ",db[[#This Row],[QTY/ CTN B]],1)))</f>
        <v>BOX</v>
      </c>
      <c r="T678" s="95" t="str">
        <f>IF(db[[#This Row],[QTY/ CTN TG]]="",IF(db[[#This Row],[STN TG]]="","",12),LEFT(db[[#This Row],[QTY/ CTN TG]],SEARCH(" ",db[[#This Row],[QTY/ CTN TG]],1)-1))</f>
        <v>20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1000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1" t="str">
        <f>LOWER(SUBSTITUTE(SUBSTITUTE(SUBSTITUTE(SUBSTITUTE(SUBSTITUTE(SUBSTITUTE(db[[#This Row],[NB BM]]," ",),".",""),"-",""),"(",""),")",""),"/",""))</f>
        <v>stipjk526b40bl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9" s="1" t="s">
        <v>282</v>
      </c>
      <c r="E679" s="4" t="s">
        <v>283</v>
      </c>
      <c r="F679" s="56" t="s">
        <v>284</v>
      </c>
      <c r="G679" s="1" t="s">
        <v>1681</v>
      </c>
      <c r="H679" s="32" t="e">
        <f>IF(db[[#This Row],[NB NOTA_C]]="","",COUNTIF([2]!B_MSK[concat],db[[#This Row],[NB NOTA_C]]))</f>
        <v>#REF!</v>
      </c>
      <c r="I679" s="6" t="s">
        <v>1692</v>
      </c>
      <c r="J679" s="1" t="s">
        <v>1891</v>
      </c>
      <c r="K679" s="1" t="s">
        <v>2980</v>
      </c>
      <c r="L679" s="1" t="s">
        <v>5283</v>
      </c>
      <c r="M679" s="1" t="str">
        <f>IF(db[[#This Row],[QTY/ CTN]]="","",SUBSTITUTE(SUBSTITUTE(SUBSTITUTE(db[[#This Row],[QTY/ CTN]]," ","_",2),"(",""),")","")&amp;"_")</f>
        <v>50 BOX_40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8" t="str">
        <f>IF(db[[#This Row],[H_QTY/ CTN]]="","",LEFT(db[[#This Row],[H_QTY/ CTN]],db[[#This Row],[H_1]]-1))</f>
        <v>50 BOX</v>
      </c>
      <c r="Q679" s="95" t="str">
        <f>IF(NOT(db[[#This Row],[H_1]]=db[[#This Row],[H_2]]),MID(db[[#This Row],[H_QTY/ CTN]],db[[#This Row],[H_1]]+1,db[[#This Row],[H_2]]-db[[#This Row],[H_1]]-1),"")</f>
        <v>40 PCS</v>
      </c>
      <c r="R679" s="95" t="str">
        <f>IF(db[[#This Row],[QTY/ CTN B]]="","",LEFT(db[[#This Row],[QTY/ CTN B]],SEARCH(" ",db[[#This Row],[QTY/ CTN B]],1)-1))</f>
        <v>50</v>
      </c>
      <c r="S679" s="95" t="str">
        <f>IF(db[[#This Row],[QTY/ CTN B]]="","",RIGHT(db[[#This Row],[QTY/ CTN B]],LEN(db[[#This Row],[QTY/ CTN B]])-SEARCH(" ",db[[#This Row],[QTY/ CTN B]],1)))</f>
        <v>BOX</v>
      </c>
      <c r="T679" s="95" t="str">
        <f>IF(db[[#This Row],[QTY/ CTN TG]]="",IF(db[[#This Row],[STN TG]]="","",12),LEFT(db[[#This Row],[QTY/ CTN TG]],SEARCH(" ",db[[#This Row],[QTY/ CTN TG]],1)-1))</f>
        <v>40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2000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1" t="str">
        <f>LOWER(SUBSTITUTE(SUBSTITUTE(SUBSTITUTE(SUBSTITUTE(SUBSTITUTE(SUBSTITUTE(db[[#This Row],[NB BM]]," ",),".",""),"-",""),"(",""),")",""),"/",""))</f>
        <v>stipjk526b40p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0" s="1" t="s">
        <v>285</v>
      </c>
      <c r="E680" s="4" t="s">
        <v>286</v>
      </c>
      <c r="F680" s="56" t="s">
        <v>287</v>
      </c>
      <c r="G680" s="1" t="s">
        <v>1681</v>
      </c>
      <c r="H680" s="32" t="e">
        <f>IF(db[[#This Row],[NB NOTA_C]]="","",COUNTIF([2]!B_MSK[concat],db[[#This Row],[NB NOTA_C]]))</f>
        <v>#REF!</v>
      </c>
      <c r="I680" s="6" t="s">
        <v>1692</v>
      </c>
      <c r="J680" s="1" t="s">
        <v>1891</v>
      </c>
      <c r="K680" s="1" t="s">
        <v>2980</v>
      </c>
      <c r="L680" s="1" t="s">
        <v>5284</v>
      </c>
      <c r="M680" s="1" t="str">
        <f>IF(db[[#This Row],[QTY/ CTN]]="","",SUBSTITUTE(SUBSTITUTE(SUBSTITUTE(db[[#This Row],[QTY/ CTN]]," ","_",2),"(",""),")","")&amp;"_")</f>
        <v>50 BOX_40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8" t="str">
        <f>IF(db[[#This Row],[H_QTY/ CTN]]="","",LEFT(db[[#This Row],[H_QTY/ CTN]],db[[#This Row],[H_1]]-1))</f>
        <v>50 BOX</v>
      </c>
      <c r="Q680" s="95" t="str">
        <f>IF(NOT(db[[#This Row],[H_1]]=db[[#This Row],[H_2]]),MID(db[[#This Row],[H_QTY/ CTN]],db[[#This Row],[H_1]]+1,db[[#This Row],[H_2]]-db[[#This Row],[H_1]]-1),"")</f>
        <v>40 PCS</v>
      </c>
      <c r="R680" s="95" t="str">
        <f>IF(db[[#This Row],[QTY/ CTN B]]="","",LEFT(db[[#This Row],[QTY/ CTN B]],SEARCH(" ",db[[#This Row],[QTY/ CTN B]],1)-1))</f>
        <v>50</v>
      </c>
      <c r="S680" s="95" t="str">
        <f>IF(db[[#This Row],[QTY/ CTN B]]="","",RIGHT(db[[#This Row],[QTY/ CTN B]],LEN(db[[#This Row],[QTY/ CTN B]])-SEARCH(" ",db[[#This Row],[QTY/ CTN B]],1)))</f>
        <v>BOX</v>
      </c>
      <c r="T680" s="95" t="str">
        <f>IF(db[[#This Row],[QTY/ CTN TG]]="",IF(db[[#This Row],[STN TG]]="","",12),LEFT(db[[#This Row],[QTY/ CTN TG]],SEARCH(" ",db[[#This Row],[QTY/ CTN TG]],1)-1))</f>
        <v>40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2000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1" t="str">
        <f>LOWER(SUBSTITUTE(SUBSTITUTE(SUBSTITUTE(SUBSTITUTE(SUBSTITUTE(SUBSTITUTE(db[[#This Row],[NB BM]]," ",),".",""),"-",""),"(",""),")",""),"/",""))</f>
        <v>stipjkeb30</v>
      </c>
      <c r="B681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1" s="1" t="s">
        <v>288</v>
      </c>
      <c r="E681" s="4" t="s">
        <v>289</v>
      </c>
      <c r="F681" s="56" t="s">
        <v>290</v>
      </c>
      <c r="G681" s="1" t="s">
        <v>1681</v>
      </c>
      <c r="H681" s="32" t="e">
        <f>IF(db[[#This Row],[NB NOTA_C]]="","",COUNTIF([2]!B_MSK[concat],db[[#This Row],[NB NOTA_C]]))</f>
        <v>#REF!</v>
      </c>
      <c r="I681" s="6" t="s">
        <v>1692</v>
      </c>
      <c r="J681" s="1" t="s">
        <v>1892</v>
      </c>
      <c r="K681" s="1" t="s">
        <v>2980</v>
      </c>
      <c r="M681" s="1" t="str">
        <f>IF(db[[#This Row],[QTY/ CTN]]="","",SUBSTITUTE(SUBSTITUTE(SUBSTITUTE(db[[#This Row],[QTY/ CTN]]," ","_",2),"(",""),")","")&amp;"_")</f>
        <v>50 BOX_30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14</v>
      </c>
      <c r="P681" s="98" t="str">
        <f>IF(db[[#This Row],[H_QTY/ CTN]]="","",LEFT(db[[#This Row],[H_QTY/ CTN]],db[[#This Row],[H_1]]-1))</f>
        <v>50 BOX</v>
      </c>
      <c r="Q681" s="95" t="str">
        <f>IF(NOT(db[[#This Row],[H_1]]=db[[#This Row],[H_2]]),MID(db[[#This Row],[H_QTY/ CTN]],db[[#This Row],[H_1]]+1,db[[#This Row],[H_2]]-db[[#This Row],[H_1]]-1),"")</f>
        <v>30 PCS</v>
      </c>
      <c r="R681" s="95" t="str">
        <f>IF(db[[#This Row],[QTY/ CTN B]]="","",LEFT(db[[#This Row],[QTY/ CTN B]],SEARCH(" ",db[[#This Row],[QTY/ CTN B]],1)-1))</f>
        <v>50</v>
      </c>
      <c r="S681" s="95" t="str">
        <f>IF(db[[#This Row],[QTY/ CTN B]]="","",RIGHT(db[[#This Row],[QTY/ CTN B]],LEN(db[[#This Row],[QTY/ CTN B]])-SEARCH(" ",db[[#This Row],[QTY/ CTN B]],1)))</f>
        <v>BOX</v>
      </c>
      <c r="T681" s="95" t="str">
        <f>IF(db[[#This Row],[QTY/ CTN TG]]="",IF(db[[#This Row],[STN TG]]="","",12),LEFT(db[[#This Row],[QTY/ CTN TG]],SEARCH(" ",db[[#This Row],[QTY/ CTN TG]],1)-1))</f>
        <v>30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1500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stipjker107animal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2" s="1" t="s">
        <v>3736</v>
      </c>
      <c r="E682" s="4" t="s">
        <v>3734</v>
      </c>
      <c r="F682" s="56" t="s">
        <v>3735</v>
      </c>
      <c r="G682" s="1" t="s">
        <v>1681</v>
      </c>
      <c r="H682" s="34" t="e">
        <f>IF(db[[#This Row],[NB NOTA_C]]="","",COUNTIF([2]!B_MSK[concat],db[[#This Row],[NB NOTA_C]]))</f>
        <v>#REF!</v>
      </c>
      <c r="I682" s="7" t="s">
        <v>1692</v>
      </c>
      <c r="J682" s="3" t="s">
        <v>1892</v>
      </c>
      <c r="K682" s="1" t="s">
        <v>2980</v>
      </c>
      <c r="L682" s="3"/>
      <c r="M682" s="3" t="str">
        <f>IF(db[[#This Row],[QTY/ CTN]]="","",SUBSTITUTE(SUBSTITUTE(SUBSTITUTE(db[[#This Row],[QTY/ CTN]]," ","_",2),"(",""),")","")&amp;"_")</f>
        <v>50 BOX_30 PCS_</v>
      </c>
      <c r="N682" s="3">
        <f>IF(db[[#This Row],[H_QTY/ CTN]]="","",SEARCH("_",db[[#This Row],[H_QTY/ CTN]]))</f>
        <v>7</v>
      </c>
      <c r="O682" s="3">
        <f>IF(db[[#This Row],[H_QTY/ CTN]]="","",LEN(db[[#This Row],[H_QTY/ CTN]]))</f>
        <v>14</v>
      </c>
      <c r="P682" s="95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30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30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1500</v>
      </c>
      <c r="Y682" s="95" t="str">
        <f>IF(db[[#This Row],[STN K]]="",IF(db[[#This Row],[STN TG]]="",db[[#This Row],[STN B]],db[[#This Row],[STN TG]]),db[[#This Row],[STN K]])</f>
        <v>PCS</v>
      </c>
    </row>
    <row r="683" spans="1:25" x14ac:dyDescent="0.25">
      <c r="A683" s="3" t="str">
        <f>LOWER(SUBSTITUTE(SUBSTITUTE(SUBSTITUTE(SUBSTITUTE(SUBSTITUTE(SUBSTITUTE(db[[#This Row],[NB BM]]," ",),".",""),"-",""),"(",""),")",""),"/",""))</f>
        <v>stipjker110</v>
      </c>
      <c r="B683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3" s="1" t="s">
        <v>3535</v>
      </c>
      <c r="E683" s="4" t="s">
        <v>3534</v>
      </c>
      <c r="F683" s="56" t="s">
        <v>3534</v>
      </c>
      <c r="G683" s="1" t="s">
        <v>1681</v>
      </c>
      <c r="H683" s="34" t="e">
        <f>IF(db[[#This Row],[NB NOTA_C]]="","",COUNTIF([2]!B_MSK[concat],db[[#This Row],[NB NOTA_C]]))</f>
        <v>#REF!</v>
      </c>
      <c r="I683" s="7" t="s">
        <v>1692</v>
      </c>
      <c r="J683" s="3" t="s">
        <v>1891</v>
      </c>
      <c r="K683" s="1" t="s">
        <v>2980</v>
      </c>
      <c r="L683" s="3"/>
      <c r="M683" s="3" t="str">
        <f>IF(db[[#This Row],[QTY/ CTN]]="","",SUBSTITUTE(SUBSTITUTE(SUBSTITUTE(db[[#This Row],[QTY/ CTN]]," ","_",2),"(",""),")","")&amp;"_")</f>
        <v>50 BOX_40 PCS_</v>
      </c>
      <c r="N683" s="3">
        <f>IF(db[[#This Row],[H_QTY/ CTN]]="","",SEARCH("_",db[[#This Row],[H_QTY/ CTN]]))</f>
        <v>7</v>
      </c>
      <c r="O683" s="3">
        <f>IF(db[[#This Row],[H_QTY/ CTN]]="","",LEN(db[[#This Row],[H_QTY/ CTN]]))</f>
        <v>14</v>
      </c>
      <c r="P683" s="95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40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40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2000</v>
      </c>
      <c r="Y683" s="95" t="str">
        <f>IF(db[[#This Row],[STN K]]="",IF(db[[#This Row],[STN TG]]="",db[[#This Row],[STN B]],db[[#This Row],[STN TG]]),db[[#This Row],[STN K]])</f>
        <v>PCS</v>
      </c>
    </row>
    <row r="684" spans="1:25" x14ac:dyDescent="0.25">
      <c r="A684" s="1" t="str">
        <f>LOWER(SUBSTITUTE(SUBSTITUTE(SUBSTITUTE(SUBSTITUTE(SUBSTITUTE(SUBSTITUTE(db[[#This Row],[NB BM]]," ",),".",""),"-",""),"(",""),")",""),"/",""))</f>
        <v>stipjker116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4" s="1" t="s">
        <v>291</v>
      </c>
      <c r="E684" s="4" t="s">
        <v>292</v>
      </c>
      <c r="F684" s="56" t="s">
        <v>293</v>
      </c>
      <c r="G684" s="1" t="s">
        <v>1681</v>
      </c>
      <c r="H684" s="32" t="e">
        <f>IF(db[[#This Row],[NB NOTA_C]]="","",COUNTIF([2]!B_MSK[concat],db[[#This Row],[NB NOTA_C]]))</f>
        <v>#REF!</v>
      </c>
      <c r="I684" s="6" t="s">
        <v>1692</v>
      </c>
      <c r="J684" s="1" t="s">
        <v>1890</v>
      </c>
      <c r="K684" s="1" t="s">
        <v>2980</v>
      </c>
      <c r="M684" s="1" t="str">
        <f>IF(db[[#This Row],[QTY/ CTN]]="","",SUBSTITUTE(SUBSTITUTE(SUBSTITUTE(db[[#This Row],[QTY/ CTN]]," ","_",2),"(",""),")","")&amp;"_")</f>
        <v>50 BOX_20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20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20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stipjker20bl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294</v>
      </c>
      <c r="E685" s="4" t="s">
        <v>295</v>
      </c>
      <c r="F685" s="56"/>
      <c r="G685" s="1" t="s">
        <v>1681</v>
      </c>
      <c r="H685" s="32" t="e">
        <f>IF(db[[#This Row],[NB NOTA_C]]="","",COUNTIF([2]!B_MSK[concat],db[[#This Row],[NB NOTA_C]]))</f>
        <v>#REF!</v>
      </c>
      <c r="I685" s="6" t="s">
        <v>1692</v>
      </c>
      <c r="J685" s="1" t="s">
        <v>1890</v>
      </c>
      <c r="K685" s="1" t="s">
        <v>2980</v>
      </c>
      <c r="M685" s="1" t="str">
        <f>IF(db[[#This Row],[QTY/ CTN]]="","",SUBSTITUTE(SUBSTITUTE(SUBSTITUTE(db[[#This Row],[QTY/ CTN]]," ","_",2),"(",""),")","")&amp;"_")</f>
        <v>50 BOX_20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20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20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1000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8" t="str">
        <f>LOWER(SUBSTITUTE(SUBSTITUTE(SUBSTITUTE(SUBSTITUTE(SUBSTITUTE(SUBSTITUTE(db[[#This Row],[NB BM]]," ",),".",""),"-",""),"(",""),")",""),"/",""))</f>
        <v>stipjker30w</v>
      </c>
      <c r="B686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86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86" s="8" t="s">
        <v>296</v>
      </c>
      <c r="E686" s="20" t="s">
        <v>297</v>
      </c>
      <c r="F686" s="2" t="s">
        <v>298</v>
      </c>
      <c r="G686" s="1" t="s">
        <v>1681</v>
      </c>
      <c r="H686" s="32" t="e">
        <f>IF(db[[#This Row],[NB NOTA_C]]="","",COUNTIF([2]!B_MSK[concat],db[[#This Row],[NB NOTA_C]]))</f>
        <v>#REF!</v>
      </c>
      <c r="I686" s="6" t="s">
        <v>1692</v>
      </c>
      <c r="J686" s="1" t="s">
        <v>1892</v>
      </c>
      <c r="K686" s="1" t="s">
        <v>2980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1" t="str">
        <f>LOWER(SUBSTITUTE(SUBSTITUTE(SUBSTITUTE(SUBSTITUTE(SUBSTITUTE(SUBSTITUTE(db[[#This Row],[NB BM]]," ",),".",""),"-",""),"(",""),")",""),"/",""))</f>
        <v>stipjkerb20bl</v>
      </c>
      <c r="B687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7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7" s="1" t="s">
        <v>299</v>
      </c>
      <c r="E687" s="4" t="s">
        <v>300</v>
      </c>
      <c r="F687" s="56" t="s">
        <v>301</v>
      </c>
      <c r="G687" s="1" t="s">
        <v>1681</v>
      </c>
      <c r="H687" s="32" t="e">
        <f>IF(db[[#This Row],[NB NOTA_C]]="","",COUNTIF([2]!B_MSK[concat],db[[#This Row],[NB NOTA_C]]))</f>
        <v>#REF!</v>
      </c>
      <c r="I687" s="6" t="s">
        <v>1692</v>
      </c>
      <c r="J687" s="1" t="s">
        <v>1890</v>
      </c>
      <c r="K687" s="1" t="s">
        <v>2980</v>
      </c>
      <c r="L687" s="1" t="s">
        <v>5285</v>
      </c>
      <c r="M687" s="1" t="str">
        <f>IF(db[[#This Row],[QTY/ CTN]]="","",SUBSTITUTE(SUBSTITUTE(SUBSTITUTE(db[[#This Row],[QTY/ CTN]]," ","_",2),"(",""),")","")&amp;"_")</f>
        <v>50 BOX_20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8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20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20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expandingfile5304</v>
      </c>
      <c r="B688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1954</v>
      </c>
      <c r="E688" s="4" t="s">
        <v>3028</v>
      </c>
      <c r="F688" s="56"/>
      <c r="H688" s="32" t="e">
        <f>IF(db[[#This Row],[NB NOTA_C]]="","",COUNTIF([2]!B_MSK[concat],db[[#This Row],[NB NOTA_C]]))</f>
        <v>#REF!</v>
      </c>
      <c r="I688" s="7" t="s">
        <v>1698</v>
      </c>
      <c r="J688" s="3" t="s">
        <v>1726</v>
      </c>
      <c r="K688" s="1" t="s">
        <v>2968</v>
      </c>
      <c r="M688" s="1" t="str">
        <f>IF(db[[#This Row],[QTY/ CTN]]="","",SUBSTITUTE(SUBSTITUTE(SUBSTITUTE(db[[#This Row],[QTY/ CTN]]," ","_",2),"(",""),")","")&amp;"_")</f>
        <v>60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60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60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60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28" t="str">
        <f>LOWER(SUBSTITUTE(SUBSTITUTE(SUBSTITUTE(SUBSTITUTE(SUBSTITUTE(SUBSTITUTE(db[[#This Row],[NB BM]]," ",),".",""),"-",""),"(",""),")",""),"/",""))</f>
        <v>fileholderj0186a46</v>
      </c>
      <c r="B689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9" s="28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4546</v>
      </c>
      <c r="E689" s="30" t="s">
        <v>4542</v>
      </c>
      <c r="F689" s="66"/>
      <c r="G689" s="29"/>
      <c r="H689" s="36" t="e">
        <f>IF(db[[#This Row],[NB NOTA_C]]="","",COUNTIF([2]!B_MSK[concat],db[[#This Row],[NB NOTA_C]]))</f>
        <v>#REF!</v>
      </c>
      <c r="I689" s="7" t="s">
        <v>1693</v>
      </c>
      <c r="J689" s="3" t="s">
        <v>1759</v>
      </c>
      <c r="K689" s="1" t="s">
        <v>2952</v>
      </c>
      <c r="L689" s="28"/>
      <c r="M689" s="28" t="str">
        <f>IF(db[[#This Row],[QTY/ CTN]]="","",SUBSTITUTE(SUBSTITUTE(SUBSTITUTE(db[[#This Row],[QTY/ CTN]]," ","_",2),"(",""),")","")&amp;"_")</f>
        <v>240 PCS_</v>
      </c>
      <c r="N689" s="28">
        <f>IF(db[[#This Row],[H_QTY/ CTN]]="","",SEARCH("_",db[[#This Row],[H_QTY/ CTN]]))</f>
        <v>8</v>
      </c>
      <c r="O689" s="28">
        <f>IF(db[[#This Row],[H_QTY/ CTN]]="","",LEN(db[[#This Row],[H_QTY/ CTN]]))</f>
        <v>8</v>
      </c>
      <c r="P689" s="104" t="str">
        <f>IF(db[[#This Row],[H_QTY/ CTN]]="","",LEFT(db[[#This Row],[H_QTY/ CTN]],db[[#This Row],[H_1]]-1))</f>
        <v>240 PCS</v>
      </c>
      <c r="Q689" s="104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240</v>
      </c>
      <c r="S689" s="95" t="str">
        <f>IF(db[[#This Row],[QTY/ CTN B]]="","",RIGHT(db[[#This Row],[QTY/ CTN B]],LEN(db[[#This Row],[QTY/ CTN B]])-SEARCH(" ",db[[#This Row],[QTY/ CTN B]],1)))</f>
        <v>PCS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240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gelpenfinetech03hitam</v>
      </c>
      <c r="B690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1125</v>
      </c>
      <c r="E690" s="4" t="s">
        <v>1447</v>
      </c>
      <c r="F690" s="56"/>
      <c r="G690" s="1" t="s">
        <v>1682</v>
      </c>
      <c r="H690" s="32" t="e">
        <f>IF(db[[#This Row],[NB NOTA_C]]="","",COUNTIF([2]!B_MSK[concat],db[[#This Row],[NB NOTA_C]]))</f>
        <v>#REF!</v>
      </c>
      <c r="I690" s="6" t="s">
        <v>1713</v>
      </c>
      <c r="J690" s="1" t="s">
        <v>1739</v>
      </c>
      <c r="K690" s="1" t="s">
        <v>2972</v>
      </c>
      <c r="M690" s="1" t="str">
        <f>IF(db[[#This Row],[QTY/ CTN]]="","",SUBSTITUTE(SUBSTITUTE(SUBSTITUTE(db[[#This Row],[QTY/ CTN]]," ","_",2),"(",""),")","")&amp;"_")</f>
        <v>96 LSN_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96 LSN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96</v>
      </c>
      <c r="S690" s="95" t="str">
        <f>IF(db[[#This Row],[QTY/ CTN B]]="","",RIGHT(db[[#This Row],[QTY/ CTN B]],LEN(db[[#This Row],[QTY/ CTN B]])-SEARCH(" ",db[[#This Row],[QTY/ CTN B]],1)))</f>
        <v>LSN</v>
      </c>
      <c r="T690" s="95">
        <f>IF(db[[#This Row],[QTY/ CTN TG]]="",IF(db[[#This Row],[STN TG]]="","",12),LEFT(db[[#This Row],[QTY/ CTN TG]],SEARCH(" ",db[[#This Row],[QTY/ CTN TG]],1)-1))</f>
        <v>12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1152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garisansablon290</v>
      </c>
      <c r="B691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1110</v>
      </c>
      <c r="E691" s="4" t="s">
        <v>1439</v>
      </c>
      <c r="F691" s="56"/>
      <c r="G691" s="1" t="s">
        <v>1682</v>
      </c>
      <c r="H691" s="32" t="e">
        <f>IF(db[[#This Row],[NB NOTA_C]]="","",COUNTIF([2]!B_MSK[concat],db[[#This Row],[NB NOTA_C]]))</f>
        <v>#REF!</v>
      </c>
      <c r="I691" s="6" t="s">
        <v>1712</v>
      </c>
      <c r="J691" s="1" t="s">
        <v>1783</v>
      </c>
      <c r="K691" s="1" t="s">
        <v>2953</v>
      </c>
      <c r="M691" s="1" t="str">
        <f>IF(db[[#This Row],[QTY/ CTN]]="","",SUBSTITUTE(SUBSTITUTE(SUBSTITUTE(db[[#This Row],[QTY/ CTN]]," ","_",2),"(",""),")","")&amp;"_")</f>
        <v>30 LSN_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30 LSN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30</v>
      </c>
      <c r="S691" s="95" t="str">
        <f>IF(db[[#This Row],[QTY/ CTN B]]="","",RIGHT(db[[#This Row],[QTY/ CTN B]],LEN(db[[#This Row],[QTY/ CTN B]])-SEARCH(" ",db[[#This Row],[QTY/ CTN B]],1)))</f>
        <v>LSN</v>
      </c>
      <c r="T691" s="95">
        <f>IF(db[[#This Row],[QTY/ CTN TG]]="",IF(db[[#This Row],[STN TG]]="","",12),LEFT(db[[#This Row],[QTY/ CTN TG]],SEARCH(" ",db[[#This Row],[QTY/ CTN TG]],1)-1))</f>
        <v>12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360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garisansablon430</v>
      </c>
      <c r="B692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1111</v>
      </c>
      <c r="E692" s="4" t="s">
        <v>1440</v>
      </c>
      <c r="F692" s="56"/>
      <c r="G692" s="1" t="s">
        <v>1682</v>
      </c>
      <c r="H692" s="32" t="e">
        <f>IF(db[[#This Row],[NB NOTA_C]]="","",COUNTIF([2]!B_MSK[concat],db[[#This Row],[NB NOTA_C]]))</f>
        <v>#REF!</v>
      </c>
      <c r="I692" s="6" t="s">
        <v>1712</v>
      </c>
      <c r="J692" s="1" t="s">
        <v>1779</v>
      </c>
      <c r="K692" s="1" t="s">
        <v>2953</v>
      </c>
      <c r="M692" s="1" t="str">
        <f>IF(db[[#This Row],[QTY/ CTN]]="","",SUBSTITUTE(SUBSTITUTE(SUBSTITUTE(db[[#This Row],[QTY/ CTN]]," ","_",2),"(",""),")","")&amp;"_")</f>
        <v>20 LSN_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20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20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240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garisantf30cm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1118</v>
      </c>
      <c r="E693" s="4" t="s">
        <v>1444</v>
      </c>
      <c r="F693" s="56"/>
      <c r="G693" s="1" t="s">
        <v>1682</v>
      </c>
      <c r="H693" s="32" t="e">
        <f>IF(db[[#This Row],[NB NOTA_C]]="","",COUNTIF([2]!B_MSK[concat],db[[#This Row],[NB NOTA_C]]))</f>
        <v>#REF!</v>
      </c>
      <c r="I693" s="6" t="s">
        <v>1688</v>
      </c>
      <c r="J693" s="1" t="s">
        <v>1799</v>
      </c>
      <c r="K693" s="1" t="s">
        <v>2953</v>
      </c>
      <c r="M693" s="1" t="str">
        <f>IF(db[[#This Row],[QTY/ CTN]]="","",SUBSTITUTE(SUBSTITUTE(SUBSTITUTE(db[[#This Row],[QTY/ CTN]]," ","_",2),"(",""),")","")&amp;"_")</f>
        <v>50 LSN_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50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50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garisan30cm1105bt21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1100</v>
      </c>
      <c r="E694" s="4" t="s">
        <v>1429</v>
      </c>
      <c r="F694" s="56"/>
      <c r="G694" s="1" t="s">
        <v>1682</v>
      </c>
      <c r="H694" s="32" t="e">
        <f>IF(db[[#This Row],[NB NOTA_C]]="","",COUNTIF([2]!B_MSK[concat],db[[#This Row],[NB NOTA_C]]))</f>
        <v>#REF!</v>
      </c>
      <c r="I694" s="6" t="s">
        <v>1701</v>
      </c>
      <c r="J694" s="1" t="s">
        <v>1732</v>
      </c>
      <c r="K694" s="1" t="s">
        <v>2953</v>
      </c>
      <c r="M694" s="1" t="str">
        <f>IF(db[[#This Row],[QTY/ CTN]]="","",SUBSTITUTE(SUBSTITUTE(SUBSTITUTE(db[[#This Row],[QTY/ CTN]]," ","_",2),"(",""),")","")&amp;"_")</f>
        <v>60 BOX_24 PCS_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14</v>
      </c>
      <c r="P694" s="98" t="str">
        <f>IF(db[[#This Row],[H_QTY/ CTN]]="","",LEFT(db[[#This Row],[H_QTY/ CTN]],db[[#This Row],[H_1]]-1))</f>
        <v>60 BOX</v>
      </c>
      <c r="Q694" s="95" t="str">
        <f>IF(NOT(db[[#This Row],[H_1]]=db[[#This Row],[H_2]]),MID(db[[#This Row],[H_QTY/ CTN]],db[[#This Row],[H_1]]+1,db[[#This Row],[H_2]]-db[[#This Row],[H_1]]-1),"")</f>
        <v>24 PCS</v>
      </c>
      <c r="R694" s="95" t="str">
        <f>IF(db[[#This Row],[QTY/ CTN B]]="","",LEFT(db[[#This Row],[QTY/ CTN B]],SEARCH(" ",db[[#This Row],[QTY/ CTN B]],1)-1))</f>
        <v>60</v>
      </c>
      <c r="S694" s="95" t="str">
        <f>IF(db[[#This Row],[QTY/ CTN B]]="","",RIGHT(db[[#This Row],[QTY/ CTN B]],LEN(db[[#This Row],[QTY/ CTN B]])-SEARCH(" ",db[[#This Row],[QTY/ CTN B]],1)))</f>
        <v>BOX</v>
      </c>
      <c r="T694" s="95" t="str">
        <f>IF(db[[#This Row],[QTY/ CTN TG]]="",IF(db[[#This Row],[STN TG]]="","",12),LEFT(db[[#This Row],[QTY/ CTN TG]],SEARCH(" ",db[[#This Row],[QTY/ CTN TG]],1)-1))</f>
        <v>24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1440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garisanbesitf100cm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2197</v>
      </c>
      <c r="E695" s="4" t="s">
        <v>3466</v>
      </c>
      <c r="F695" s="56"/>
      <c r="G695" s="1" t="s">
        <v>1682</v>
      </c>
      <c r="H695" s="32" t="e">
        <f>IF(db[[#This Row],[NB NOTA_C]]="","",COUNTIF([2]!B_MSK[concat],db[[#This Row],[NB NOTA_C]]))</f>
        <v>#REF!</v>
      </c>
      <c r="I695" s="6" t="s">
        <v>1688</v>
      </c>
      <c r="J695" s="1" t="s">
        <v>1789</v>
      </c>
      <c r="K695" s="1" t="s">
        <v>2953</v>
      </c>
      <c r="M695" s="1" t="str">
        <f>IF(db[[#This Row],[QTY/ CTN]]="","",SUBSTITUTE(SUBSTITUTE(SUBSTITUTE(db[[#This Row],[QTY/ CTN]]," ","_",2),"(",""),")","")&amp;"_")</f>
        <v>10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10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10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120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garisanbesi100cmyoeker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3199</v>
      </c>
      <c r="E696" s="4" t="s">
        <v>3196</v>
      </c>
      <c r="F696" s="2"/>
      <c r="H696" s="32" t="e">
        <f>IF(db[[#This Row],[NB NOTA_C]]="","",COUNTIF([2]!B_MSK[concat],db[[#This Row],[NB NOTA_C]]))</f>
        <v>#REF!</v>
      </c>
      <c r="I696" s="7" t="s">
        <v>3201</v>
      </c>
      <c r="J696" s="3" t="s">
        <v>3202</v>
      </c>
      <c r="K696" s="1" t="s">
        <v>2953</v>
      </c>
      <c r="L696" s="3"/>
      <c r="M696" s="3" t="str">
        <f>IF(db[[#This Row],[QTY/ CTN]]="","",SUBSTITUTE(SUBSTITUTE(SUBSTITUTE(db[[#This Row],[QTY/ CTN]]," ","_",2),"(",""),")","")&amp;"_")</f>
        <v>10 lLSN_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8" t="str">
        <f>IF(db[[#This Row],[H_QTY/ CTN]]="","",LEFT(db[[#This Row],[H_QTY/ CTN]],db[[#This Row],[H_1]]-1))</f>
        <v>10 lLSN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10</v>
      </c>
      <c r="S696" s="95" t="str">
        <f>IF(db[[#This Row],[QTY/ CTN B]]="","",RIGHT(db[[#This Row],[QTY/ CTN B]],LEN(db[[#This Row],[QTY/ CTN B]])-SEARCH(" ",db[[#This Row],[QTY/ CTN B]],1)))</f>
        <v>lLSN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10</v>
      </c>
      <c r="Y696" s="95" t="str">
        <f>IF(db[[#This Row],[STN K]]="",IF(db[[#This Row],[STN TG]]="",db[[#This Row],[STN B]],db[[#This Row],[STN TG]]),db[[#This Row],[STN K]])</f>
        <v>lLSN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garisanbesi30cm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4869</v>
      </c>
      <c r="E697" s="4" t="s">
        <v>4868</v>
      </c>
      <c r="F697" s="56"/>
      <c r="H697" s="34" t="e">
        <f>IF(db[[#This Row],[NB NOTA_C]]="","",COUNTIF([2]!B_MSK[concat],db[[#This Row],[NB NOTA_C]]))</f>
        <v>#REF!</v>
      </c>
      <c r="I697" s="7" t="s">
        <v>1688</v>
      </c>
      <c r="J697" s="3" t="s">
        <v>1799</v>
      </c>
      <c r="K697" s="1" t="s">
        <v>2953</v>
      </c>
      <c r="L697" s="3"/>
      <c r="M697" s="3" t="str">
        <f>IF(db[[#This Row],[QTY/ CTN]]="","",SUBSTITUTE(SUBSTITUTE(SUBSTITUTE(db[[#This Row],[QTY/ CTN]]," ","_",2),"(",""),")","")&amp;"_")</f>
        <v>50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5" t="str">
        <f>IF(db[[#This Row],[H_QTY/ CTN]]="","",LEFT(db[[#This Row],[H_QTY/ CTN]],db[[#This Row],[H_1]]-1))</f>
        <v>50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50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52" t="str">
        <f>LOWER(SUBSTITUTE(SUBSTITUTE(SUBSTITUTE(SUBSTITUTE(SUBSTITUTE(SUBSTITUTE(db[[#This Row],[NB BM]]," ",),".",""),"-",""),"(",""),")",""),"/",""))</f>
        <v>garisanbesivtro30cm</v>
      </c>
      <c r="B698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8" s="52" t="str">
        <f>LOWER(SUBSTITUTE(SUBSTITUTE(SUBSTITUTE(SUBSTITUTE(SUBSTITUTE(SUBSTITUTE(SUBSTITUTE(SUBSTITUTE(SUBSTITUTE(db[[#This Row],[NB PAJAK]]," ",""),"-",""),"(",""),")",""),".",""),",",""),"/",""),"""",""),"+",""))</f>
        <v/>
      </c>
      <c r="D698" s="53" t="s">
        <v>4936</v>
      </c>
      <c r="E698" s="72" t="s">
        <v>4935</v>
      </c>
      <c r="F698" s="65"/>
      <c r="G698" s="53" t="s">
        <v>1682</v>
      </c>
      <c r="H698" s="54" t="e">
        <f>IF(db[[#This Row],[NB NOTA_C]]="","",COUNTIF([2]!B_MSK[concat],db[[#This Row],[NB NOTA_C]]))</f>
        <v>#REF!</v>
      </c>
      <c r="I698" s="55" t="s">
        <v>1718</v>
      </c>
      <c r="J698" s="52" t="s">
        <v>1799</v>
      </c>
      <c r="K698" s="53" t="s">
        <v>2953</v>
      </c>
      <c r="L698" s="52"/>
      <c r="M698" s="52" t="str">
        <f>IF(db[[#This Row],[QTY/ CTN]]="","",SUBSTITUTE(SUBSTITUTE(SUBSTITUTE(db[[#This Row],[QTY/ CTN]]," ","_",2),"(",""),")","")&amp;"_")</f>
        <v>50 LSN_</v>
      </c>
      <c r="N698" s="52">
        <f>IF(db[[#This Row],[H_QTY/ CTN]]="","",SEARCH("_",db[[#This Row],[H_QTY/ CTN]]))</f>
        <v>7</v>
      </c>
      <c r="O698" s="52">
        <f>IF(db[[#This Row],[H_QTY/ CTN]]="","",LEN(db[[#This Row],[H_QTY/ CTN]]))</f>
        <v>7</v>
      </c>
      <c r="P698" s="103" t="str">
        <f>IF(db[[#This Row],[H_QTY/ CTN]]="","",LEFT(db[[#This Row],[H_QTY/ CTN]],db[[#This Row],[H_1]]-1))</f>
        <v>50 LSN</v>
      </c>
      <c r="Q698" s="103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garisanbesi30cmyoeker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3200</v>
      </c>
      <c r="E699" s="4" t="s">
        <v>3197</v>
      </c>
      <c r="F699" s="56"/>
      <c r="H699" s="32" t="e">
        <f>IF(db[[#This Row],[NB NOTA_C]]="","",COUNTIF([2]!B_MSK[concat],db[[#This Row],[NB NOTA_C]]))</f>
        <v>#REF!</v>
      </c>
      <c r="I699" s="7" t="s">
        <v>3201</v>
      </c>
      <c r="J699" s="3" t="s">
        <v>1799</v>
      </c>
      <c r="K699" s="1" t="s">
        <v>2953</v>
      </c>
      <c r="L699" s="3"/>
      <c r="M699" s="3" t="str">
        <f>IF(db[[#This Row],[QTY/ CTN]]="","",SUBSTITUTE(SUBSTITUTE(SUBSTITUTE(db[[#This Row],[QTY/ CTN]]," ","_",2),"(",""),")","")&amp;"_")</f>
        <v>50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8" t="str">
        <f>IF(db[[#This Row],[H_QTY/ CTN]]="","",LEFT(db[[#This Row],[H_QTY/ CTN]],db[[#This Row],[H_1]]-1))</f>
        <v>50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50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garisansetb013b019isi41750st1bx@50st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3435</v>
      </c>
      <c r="E700" s="4" t="s">
        <v>3425</v>
      </c>
      <c r="F700" s="56"/>
      <c r="G700" s="1" t="s">
        <v>1682</v>
      </c>
      <c r="H700" s="32" t="e">
        <f>IF(db[[#This Row],[NB NOTA_C]]="","",COUNTIF([2]!B_MSK[concat],db[[#This Row],[NB NOTA_C]]))</f>
        <v>#REF!</v>
      </c>
      <c r="I700" s="7" t="s">
        <v>1688</v>
      </c>
      <c r="J700" s="3" t="s">
        <v>3437</v>
      </c>
      <c r="K700" s="1" t="s">
        <v>2953</v>
      </c>
      <c r="L700" s="3"/>
      <c r="M700" s="3" t="str">
        <f>IF(db[[#This Row],[QTY/ CTN]]="","",SUBSTITUTE(SUBSTITUTE(SUBSTITUTE(db[[#This Row],[QTY/ CTN]]," ","_",2),"(",""),")","")&amp;"_")</f>
        <v>16 BOX_50 SET_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14</v>
      </c>
      <c r="P700" s="95" t="str">
        <f>IF(db[[#This Row],[H_QTY/ CTN]]="","",LEFT(db[[#This Row],[H_QTY/ CTN]],db[[#This Row],[H_1]]-1))</f>
        <v>16 BOX</v>
      </c>
      <c r="Q700" s="95" t="str">
        <f>IF(NOT(db[[#This Row],[H_1]]=db[[#This Row],[H_2]]),MID(db[[#This Row],[H_QTY/ CTN]],db[[#This Row],[H_1]]+1,db[[#This Row],[H_2]]-db[[#This Row],[H_1]]-1),"")</f>
        <v>50 SET</v>
      </c>
      <c r="R700" s="95" t="str">
        <f>IF(db[[#This Row],[QTY/ CTN B]]="","",LEFT(db[[#This Row],[QTY/ CTN B]],SEARCH(" ",db[[#This Row],[QTY/ CTN B]],1)-1))</f>
        <v>16</v>
      </c>
      <c r="S700" s="95" t="str">
        <f>IF(db[[#This Row],[QTY/ CTN B]]="","",RIGHT(db[[#This Row],[QTY/ CTN B]],LEN(db[[#This Row],[QTY/ CTN B]])-SEARCH(" ",db[[#This Row],[QTY/ CTN B]],1)))</f>
        <v>BOX</v>
      </c>
      <c r="T700" s="95" t="str">
        <f>IF(db[[#This Row],[QTY/ CTN TG]]="",IF(db[[#This Row],[STN TG]]="","",12),LEFT(db[[#This Row],[QTY/ CTN TG]],SEARCH(" ",db[[#This Row],[QTY/ CTN TG]],1)-1))</f>
        <v>50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800</v>
      </c>
      <c r="Y700" s="95" t="str">
        <f>IF(db[[#This Row],[STN K]]="",IF(db[[#This Row],[STN TG]]="",db[[#This Row],[STN B]],db[[#This Row],[STN TG]]),db[[#This Row],[STN K]])</f>
        <v>SET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garisantf360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3430</v>
      </c>
      <c r="E701" s="4" t="s">
        <v>3420</v>
      </c>
      <c r="F701" s="56"/>
      <c r="G701" s="1" t="s">
        <v>1682</v>
      </c>
      <c r="H701" s="32" t="e">
        <f>IF(db[[#This Row],[NB NOTA_C]]="","",COUNTIF([2]!B_MSK[concat],db[[#This Row],[NB NOTA_C]]))</f>
        <v>#REF!</v>
      </c>
      <c r="I701" s="7" t="s">
        <v>1688</v>
      </c>
      <c r="J701" s="3" t="s">
        <v>1731</v>
      </c>
      <c r="K701" s="1" t="s">
        <v>2953</v>
      </c>
      <c r="L701" s="3"/>
      <c r="M701" s="3" t="str">
        <f>IF(db[[#This Row],[QTY/ CTN]]="","",SUBSTITUTE(SUBSTITUTE(SUBSTITUTE(db[[#This Row],[QTY/ CTN]]," ","_",2),"(",""),")","")&amp;"_")</f>
        <v>60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60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60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720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garisanlingkaran360tf1969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3431</v>
      </c>
      <c r="E702" s="4" t="s">
        <v>3421</v>
      </c>
      <c r="F702" s="56"/>
      <c r="G702" s="1" t="s">
        <v>1682</v>
      </c>
      <c r="H702" s="32" t="e">
        <f>IF(db[[#This Row],[NB NOTA_C]]="","",COUNTIF([2]!B_MSK[concat],db[[#This Row],[NB NOTA_C]]))</f>
        <v>#REF!</v>
      </c>
      <c r="I702" s="7" t="s">
        <v>1688</v>
      </c>
      <c r="J702" s="3" t="s">
        <v>1738</v>
      </c>
      <c r="K702" s="1" t="s">
        <v>2953</v>
      </c>
      <c r="L702" s="3"/>
      <c r="M702" s="3" t="str">
        <f>IF(db[[#This Row],[QTY/ CTN]]="","",SUBSTITUTE(SUBSTITUTE(SUBSTITUTE(db[[#This Row],[QTY/ CTN]]," ","_",2),"(",""),")","")&amp;"_")</f>
        <v>144 LSN_</v>
      </c>
      <c r="N702" s="3">
        <f>IF(db[[#This Row],[H_QTY/ CTN]]="","",SEARCH("_",db[[#This Row],[H_QTY/ CTN]]))</f>
        <v>8</v>
      </c>
      <c r="O702" s="3">
        <f>IF(db[[#This Row],[H_QTY/ CTN]]="","",LEN(db[[#This Row],[H_QTY/ CTN]]))</f>
        <v>8</v>
      </c>
      <c r="P702" s="95" t="str">
        <f>IF(db[[#This Row],[H_QTY/ CTN]]="","",LEFT(db[[#This Row],[H_QTY/ CTN]],db[[#This Row],[H_1]]-1))</f>
        <v>144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144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1728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garisanbusurbolong180tf1990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3432</v>
      </c>
      <c r="E703" s="4" t="s">
        <v>3684</v>
      </c>
      <c r="F703" s="56"/>
      <c r="H703" s="34" t="e">
        <f>IF(db[[#This Row],[NB NOTA_C]]="","",COUNTIF([2]!B_MSK[concat],db[[#This Row],[NB NOTA_C]]))</f>
        <v>#REF!</v>
      </c>
      <c r="I703" s="7" t="s">
        <v>1688</v>
      </c>
      <c r="J703" s="3" t="s">
        <v>1793</v>
      </c>
      <c r="K703" s="1" t="s">
        <v>2953</v>
      </c>
      <c r="L703" s="3"/>
      <c r="M703" s="3" t="str">
        <f>IF(db[[#This Row],[QTY/ CTN]]="","",SUBSTITUTE(SUBSTITUTE(SUBSTITUTE(db[[#This Row],[QTY/ CTN]]," ","_",2),"(",""),")","")&amp;"_")</f>
        <v>200 LSN_</v>
      </c>
      <c r="N703" s="3">
        <f>IF(db[[#This Row],[H_QTY/ CTN]]="","",SEARCH("_",db[[#This Row],[H_QTY/ CTN]]))</f>
        <v>8</v>
      </c>
      <c r="O703" s="3">
        <f>IF(db[[#This Row],[H_QTY/ CTN]]="","",LEN(db[[#This Row],[H_QTY/ CTN]]))</f>
        <v>8</v>
      </c>
      <c r="P703" s="95" t="str">
        <f>IF(db[[#This Row],[H_QTY/ CTN]]="","",LEFT(db[[#This Row],[H_QTY/ CTN]],db[[#This Row],[H_1]]-1))</f>
        <v>200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200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2400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garisanbusurbolong180tf1990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3432</v>
      </c>
      <c r="E704" s="4" t="s">
        <v>3422</v>
      </c>
      <c r="F704" s="56"/>
      <c r="G704" s="1" t="s">
        <v>1682</v>
      </c>
      <c r="H704" s="32" t="e">
        <f>IF(db[[#This Row],[NB NOTA_C]]="","",COUNTIF([2]!B_MSK[concat],db[[#This Row],[NB NOTA_C]]))</f>
        <v>#REF!</v>
      </c>
      <c r="I704" s="7" t="s">
        <v>1688</v>
      </c>
      <c r="J704" s="3" t="s">
        <v>1793</v>
      </c>
      <c r="K704" s="1" t="s">
        <v>2953</v>
      </c>
      <c r="L704" s="3"/>
      <c r="M704" s="3" t="str">
        <f>IF(db[[#This Row],[QTY/ CTN]]="","",SUBSTITUTE(SUBSTITUTE(SUBSTITUTE(db[[#This Row],[QTY/ CTN]]," ","_",2),"(",""),")","")&amp;"_")</f>
        <v>200 LSN_</v>
      </c>
      <c r="N704" s="3">
        <f>IF(db[[#This Row],[H_QTY/ CTN]]="","",SEARCH("_",db[[#This Row],[H_QTY/ CTN]]))</f>
        <v>8</v>
      </c>
      <c r="O704" s="3">
        <f>IF(db[[#This Row],[H_QTY/ CTN]]="","",LEN(db[[#This Row],[H_QTY/ CTN]]))</f>
        <v>8</v>
      </c>
      <c r="P704" s="95" t="str">
        <f>IF(db[[#This Row],[H_QTY/ CTN]]="","",LEFT(db[[#This Row],[H_QTY/ CTN]],db[[#This Row],[H_1]]-1))</f>
        <v>200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200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2400</v>
      </c>
      <c r="Y704" s="95" t="str">
        <f>IF(db[[#This Row],[STN K]]="",IF(db[[#This Row],[STN TG]]="",db[[#This Row],[STN B]],db[[#This Row],[STN TG]]),db[[#This Row],[STN K]])</f>
        <v>PCS</v>
      </c>
    </row>
    <row r="705" spans="1:25" x14ac:dyDescent="0.25">
      <c r="A705" s="3" t="str">
        <f>LOWER(SUBSTITUTE(SUBSTITUTE(SUBSTITUTE(SUBSTITUTE(SUBSTITUTE(SUBSTITUTE(db[[#This Row],[NB BM]]," ",),".",""),"-",""),"(",""),")",""),"/",""))</f>
        <v>garisanbusur360keciltf1991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3433</v>
      </c>
      <c r="E705" s="4" t="s">
        <v>3423</v>
      </c>
      <c r="F705" s="56"/>
      <c r="G705" s="1" t="s">
        <v>1682</v>
      </c>
      <c r="H705" s="32" t="e">
        <f>IF(db[[#This Row],[NB NOTA_C]]="","",COUNTIF([2]!B_MSK[concat],db[[#This Row],[NB NOTA_C]]))</f>
        <v>#REF!</v>
      </c>
      <c r="I705" s="7" t="s">
        <v>1688</v>
      </c>
      <c r="J705" s="3" t="s">
        <v>1776</v>
      </c>
      <c r="K705" s="1" t="s">
        <v>2953</v>
      </c>
      <c r="L705" s="3"/>
      <c r="M705" s="3" t="str">
        <f>IF(db[[#This Row],[QTY/ CTN]]="","",SUBSTITUTE(SUBSTITUTE(SUBSTITUTE(db[[#This Row],[QTY/ CTN]]," ","_",2),"(",""),")","")&amp;"_")</f>
        <v>48 LSN_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7</v>
      </c>
      <c r="P705" s="95" t="str">
        <f>IF(db[[#This Row],[H_QTY/ CTN]]="","",LEFT(db[[#This Row],[H_QTY/ CTN]],db[[#This Row],[H_1]]-1))</f>
        <v>48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48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576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garisanbusur360besartf1992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3434</v>
      </c>
      <c r="E706" s="4" t="s">
        <v>3424</v>
      </c>
      <c r="F706" s="56"/>
      <c r="G706" s="1" t="s">
        <v>1682</v>
      </c>
      <c r="H706" s="32" t="e">
        <f>IF(db[[#This Row],[NB NOTA_C]]="","",COUNTIF([2]!B_MSK[concat],db[[#This Row],[NB NOTA_C]]))</f>
        <v>#REF!</v>
      </c>
      <c r="I706" s="7" t="s">
        <v>1688</v>
      </c>
      <c r="J706" s="3" t="s">
        <v>1741</v>
      </c>
      <c r="K706" s="1" t="s">
        <v>2953</v>
      </c>
      <c r="L706" s="3"/>
      <c r="M706" s="3" t="str">
        <f>IF(db[[#This Row],[QTY/ CTN]]="","",SUBSTITUTE(SUBSTITUTE(SUBSTITUTE(db[[#This Row],[QTY/ CTN]]," ","_",2),"(",""),")","")&amp;"_")</f>
        <v>40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40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40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480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garisantoplagrs30biru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1964</v>
      </c>
      <c r="E707" s="4" t="s">
        <v>3161</v>
      </c>
      <c r="F707" s="56"/>
      <c r="H707" s="32" t="e">
        <f>IF(db[[#This Row],[NB NOTA_C]]="","",COUNTIF([2]!B_MSK[concat],db[[#This Row],[NB NOTA_C]]))</f>
        <v>#REF!</v>
      </c>
      <c r="I707" s="7" t="s">
        <v>1703</v>
      </c>
      <c r="J707" s="3" t="s">
        <v>2296</v>
      </c>
      <c r="K707" s="1" t="s">
        <v>2953</v>
      </c>
      <c r="M707" s="1" t="str">
        <f>IF(db[[#This Row],[QTY/ CTN]]="","",SUBSTITUTE(SUBSTITUTE(SUBSTITUTE(db[[#This Row],[QTY/ CTN]]," ","_",2),"(",""),")","")&amp;"_")</f>
        <v>360 PCS_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8" t="str">
        <f>IF(db[[#This Row],[H_QTY/ CTN]]="","",LEFT(db[[#This Row],[H_QTY/ CTN]],db[[#This Row],[H_1]]-1))</f>
        <v>360 PCS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360</v>
      </c>
      <c r="S707" s="95" t="str">
        <f>IF(db[[#This Row],[QTY/ CTN B]]="","",RIGHT(db[[#This Row],[QTY/ CTN B]],LEN(db[[#This Row],[QTY/ CTN B]])-SEARCH(" ",db[[#This Row],[QTY/ CTN B]],1)))</f>
        <v>PCS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360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garisantoplagrs30hijau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1965</v>
      </c>
      <c r="E708" s="4" t="s">
        <v>3162</v>
      </c>
      <c r="F708" s="56"/>
      <c r="H708" s="32" t="e">
        <f>IF(db[[#This Row],[NB NOTA_C]]="","",COUNTIF([2]!B_MSK[concat],db[[#This Row],[NB NOTA_C]]))</f>
        <v>#REF!</v>
      </c>
      <c r="I708" s="7" t="s">
        <v>1703</v>
      </c>
      <c r="J708" s="3" t="s">
        <v>2296</v>
      </c>
      <c r="K708" s="1" t="s">
        <v>2953</v>
      </c>
      <c r="M708" s="1" t="str">
        <f>IF(db[[#This Row],[QTY/ CTN]]="","",SUBSTITUTE(SUBSTITUTE(SUBSTITUTE(db[[#This Row],[QTY/ CTN]]," ","_",2),"(",""),")","")&amp;"_")</f>
        <v>360 PCS_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8" t="str">
        <f>IF(db[[#This Row],[H_QTY/ CTN]]="","",LEFT(db[[#This Row],[H_QTY/ CTN]],db[[#This Row],[H_1]]-1))</f>
        <v>360 PCS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360</v>
      </c>
      <c r="S708" s="95" t="str">
        <f>IF(db[[#This Row],[QTY/ CTN B]]="","",RIGHT(db[[#This Row],[QTY/ CTN B]],LEN(db[[#This Row],[QTY/ CTN B]])-SEARCH(" ",db[[#This Row],[QTY/ CTN B]],1)))</f>
        <v>PCS</v>
      </c>
      <c r="T708" s="95" t="str">
        <f>IF(db[[#This Row],[QTY/ CTN TG]]="",IF(db[[#This Row],[STN TG]]="","",12),LEFT(db[[#This Row],[QTY/ CTN TG]],SEARCH(" ",db[[#This Row],[QTY/ CTN TG]],1)-1))</f>
        <v/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360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garisantoplagrs30merah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1967</v>
      </c>
      <c r="E709" s="4" t="s">
        <v>3164</v>
      </c>
      <c r="F709" s="56"/>
      <c r="H709" s="32" t="e">
        <f>IF(db[[#This Row],[NB NOTA_C]]="","",COUNTIF([2]!B_MSK[concat],db[[#This Row],[NB NOTA_C]]))</f>
        <v>#REF!</v>
      </c>
      <c r="I709" s="7" t="s">
        <v>1703</v>
      </c>
      <c r="J709" s="3" t="s">
        <v>2296</v>
      </c>
      <c r="K709" s="1" t="s">
        <v>2953</v>
      </c>
      <c r="M709" s="1" t="str">
        <f>IF(db[[#This Row],[QTY/ CTN]]="","",SUBSTITUTE(SUBSTITUTE(SUBSTITUTE(db[[#This Row],[QTY/ CTN]]," ","_",2),"(",""),")","")&amp;"_")</f>
        <v>360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360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360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360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garisantoplagrs30kuning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1966</v>
      </c>
      <c r="E710" s="4" t="s">
        <v>3163</v>
      </c>
      <c r="F710" s="56"/>
      <c r="H710" s="32" t="e">
        <f>IF(db[[#This Row],[NB NOTA_C]]="","",COUNTIF([2]!B_MSK[concat],db[[#This Row],[NB NOTA_C]]))</f>
        <v>#REF!</v>
      </c>
      <c r="I710" s="7" t="s">
        <v>1703</v>
      </c>
      <c r="J710" s="3" t="s">
        <v>2296</v>
      </c>
      <c r="K710" s="1" t="s">
        <v>2953</v>
      </c>
      <c r="M710" s="1" t="str">
        <f>IF(db[[#This Row],[QTY/ CTN]]="","",SUBSTITUTE(SUBSTITUTE(SUBSTITUTE(db[[#This Row],[QTY/ CTN]]," ","_",2),"(",""),")","")&amp;"_")</f>
        <v>360 PCS_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360 PCS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360</v>
      </c>
      <c r="S710" s="95" t="str">
        <f>IF(db[[#This Row],[QTY/ CTN B]]="","",RIGHT(db[[#This Row],[QTY/ CTN B]],LEN(db[[#This Row],[QTY/ CTN B]])-SEARCH(" ",db[[#This Row],[QTY/ CTN B]],1)))</f>
        <v>PCS</v>
      </c>
      <c r="T710" s="95" t="str">
        <f>IF(db[[#This Row],[QTY/ CTN TG]]="",IF(db[[#This Row],[STN TG]]="","",12),LEFT(db[[#This Row],[QTY/ CTN TG]],SEARCH(" ",db[[#This Row],[QTY/ CTN TG]],1)-1))</f>
        <v/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360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gelpentizo10tg340biru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1" s="1" t="s">
        <v>1131</v>
      </c>
      <c r="E711" s="4" t="s">
        <v>1452</v>
      </c>
      <c r="F711" s="56" t="s">
        <v>4120</v>
      </c>
      <c r="G711" s="1" t="s">
        <v>1681</v>
      </c>
      <c r="H711" s="32" t="e">
        <f>IF(db[[#This Row],[NB NOTA_C]]="","",COUNTIF([2]!B_MSK[concat],db[[#This Row],[NB NOTA_C]]))</f>
        <v>#REF!</v>
      </c>
      <c r="I711" s="6">
        <v>99</v>
      </c>
      <c r="J711" s="1" t="s">
        <v>1739</v>
      </c>
      <c r="K711" s="1" t="s">
        <v>2972</v>
      </c>
      <c r="M711" s="1" t="str">
        <f>IF(db[[#This Row],[QTY/ CTN]]="","",SUBSTITUTE(SUBSTITUTE(SUBSTITUTE(db[[#This Row],[QTY/ CTN]]," ","_",2),"(",""),")","")&amp;"_")</f>
        <v>96 LSN_</v>
      </c>
      <c r="N711" s="1">
        <f>IF(db[[#This Row],[H_QTY/ CTN]]="","",SEARCH("_",db[[#This Row],[H_QTY/ CTN]]))</f>
        <v>7</v>
      </c>
      <c r="O711" s="1">
        <f>IF(db[[#This Row],[H_QTY/ CTN]]="","",LEN(db[[#This Row],[H_QTY/ CTN]]))</f>
        <v>7</v>
      </c>
      <c r="P711" s="98" t="str">
        <f>IF(db[[#This Row],[H_QTY/ CTN]]="","",LEFT(db[[#This Row],[H_QTY/ CTN]],db[[#This Row],[H_1]]-1))</f>
        <v>96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96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1152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16" t="str">
        <f>LOWER(SUBSTITUTE(SUBSTITUTE(SUBSTITUTE(SUBSTITUTE(SUBSTITUTE(SUBSTITUTE(db[[#This Row],[NB BM]]," ",),".",""),"-",""),"(",""),")",""),"/",""))</f>
        <v>gel10tg340bibiru</v>
      </c>
      <c r="B712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2" s="16" t="str">
        <f>LOWER(SUBSTITUTE(SUBSTITUTE(SUBSTITUTE(SUBSTITUTE(SUBSTITUTE(SUBSTITUTE(SUBSTITUTE(SUBSTITUTE(SUBSTITUTE(db[[#This Row],[NB PAJAK]]," ",""),"-",""),"(",""),")",""),".",""),",",""),"/",""),"""",""),"+",""))</f>
        <v/>
      </c>
      <c r="D712" s="17" t="s">
        <v>4279</v>
      </c>
      <c r="E712" s="21" t="s">
        <v>4271</v>
      </c>
      <c r="F712" s="57"/>
      <c r="G712" s="17"/>
      <c r="H712" s="33" t="e">
        <f>IF(db[[#This Row],[NB NOTA_C]]="","",COUNTIF([2]!B_MSK[concat],db[[#This Row],[NB NOTA_C]]))</f>
        <v>#REF!</v>
      </c>
      <c r="I712" s="18" t="s">
        <v>2798</v>
      </c>
      <c r="J712" s="16" t="s">
        <v>1739</v>
      </c>
      <c r="K712" s="17" t="s">
        <v>2972</v>
      </c>
      <c r="L712" s="16"/>
      <c r="M712" s="16" t="str">
        <f>IF(db[[#This Row],[QTY/ CTN]]="","",SUBSTITUTE(SUBSTITUTE(SUBSTITUTE(db[[#This Row],[QTY/ CTN]]," ","_",2),"(",""),")","")&amp;"_")</f>
        <v>96 LSN_</v>
      </c>
      <c r="N712" s="16">
        <f>IF(db[[#This Row],[H_QTY/ CTN]]="","",SEARCH("_",db[[#This Row],[H_QTY/ CTN]]))</f>
        <v>7</v>
      </c>
      <c r="O712" s="16">
        <f>IF(db[[#This Row],[H_QTY/ CTN]]="","",LEN(db[[#This Row],[H_QTY/ CTN]]))</f>
        <v>7</v>
      </c>
      <c r="P712" s="99" t="str">
        <f>IF(db[[#This Row],[H_QTY/ CTN]]="","",LEFT(db[[#This Row],[H_QTY/ CTN]],db[[#This Row],[H_1]]-1))</f>
        <v>96 LSN</v>
      </c>
      <c r="Q712" s="99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96</v>
      </c>
      <c r="S712" s="95" t="str">
        <f>IF(db[[#This Row],[QTY/ CTN B]]="","",RIGHT(db[[#This Row],[QTY/ CTN B]],LEN(db[[#This Row],[QTY/ CTN B]])-SEARCH(" ",db[[#This Row],[QTY/ CTN B]],1)))</f>
        <v>LSN</v>
      </c>
      <c r="T712" s="95">
        <f>IF(db[[#This Row],[QTY/ CTN TG]]="",IF(db[[#This Row],[STN TG]]="","",12),LEFT(db[[#This Row],[QTY/ CTN TG]],SEARCH(" ",db[[#This Row],[QTY/ CTN TG]],1)-1))</f>
        <v>12</v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1152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gelpendebozz05db505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1119</v>
      </c>
      <c r="E713" s="4" t="s">
        <v>3112</v>
      </c>
      <c r="F713" s="56"/>
      <c r="G713" s="1" t="s">
        <v>1682</v>
      </c>
      <c r="H713" s="32" t="e">
        <f>IF(db[[#This Row],[NB NOTA_C]]="","",COUNTIF([2]!B_MSK[concat],db[[#This Row],[NB NOTA_C]]))</f>
        <v>#REF!</v>
      </c>
      <c r="I713" s="6" t="s">
        <v>1695</v>
      </c>
      <c r="J713" s="1" t="s">
        <v>1784</v>
      </c>
      <c r="K713" s="1" t="s">
        <v>2972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120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120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1440</v>
      </c>
      <c r="Y713" s="95" t="str">
        <f>IF(db[[#This Row],[STN K]]="",IF(db[[#This Row],[STN TG]]="",db[[#This Row],[STN B]],db[[#This Row],[STN TG]]),db[[#This Row],[STN K]])</f>
        <v>PCS</v>
      </c>
    </row>
    <row r="714" spans="1:25" x14ac:dyDescent="0.25">
      <c r="A714" s="3" t="str">
        <f>LOWER(SUBSTITUTE(SUBSTITUTE(SUBSTITUTE(SUBSTITUTE(SUBSTITUTE(SUBSTITUTE(db[[#This Row],[NB BM]]," ",),".",""),"-",""),"(",""),")",""),"/",""))</f>
        <v>gelpendebozz05db605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1120</v>
      </c>
      <c r="E714" s="4" t="s">
        <v>1680</v>
      </c>
      <c r="F714" s="2"/>
      <c r="G714" s="1" t="s">
        <v>1682</v>
      </c>
      <c r="H714" s="32" t="e">
        <f>IF(db[[#This Row],[NB NOTA_C]]="","",COUNTIF([2]!B_MSK[concat],db[[#This Row],[NB NOTA_C]]))</f>
        <v>#REF!</v>
      </c>
      <c r="I714" s="6" t="s">
        <v>1695</v>
      </c>
      <c r="J714" s="1" t="s">
        <v>1784</v>
      </c>
      <c r="K714" s="1" t="s">
        <v>2972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120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120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1440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gelpendebozz07db608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1124</v>
      </c>
      <c r="E715" s="4" t="s">
        <v>2680</v>
      </c>
      <c r="F715" s="56"/>
      <c r="G715" s="1" t="s">
        <v>1682</v>
      </c>
      <c r="H715" s="32" t="e">
        <f>IF(db[[#This Row],[NB NOTA_C]]="","",COUNTIF([2]!B_MSK[concat],db[[#This Row],[NB NOTA_C]]))</f>
        <v>#REF!</v>
      </c>
      <c r="I715" s="6" t="s">
        <v>1695</v>
      </c>
      <c r="J715" s="1" t="s">
        <v>1784</v>
      </c>
      <c r="K715" s="1" t="s">
        <v>2972</v>
      </c>
      <c r="M715" s="1" t="str">
        <f>IF(db[[#This Row],[QTY/ CTN]]="","",SUBSTITUTE(SUBSTITUTE(SUBSTITUTE(db[[#This Row],[QTY/ CTN]]," ","_",2),"(",""),")","")&amp;"_")</f>
        <v>120 LSN_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120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120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1440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gelpendebozz05dbg05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16" s="1" t="s">
        <v>1121</v>
      </c>
      <c r="E716" s="4" t="s">
        <v>2795</v>
      </c>
      <c r="F716" s="56" t="s">
        <v>3992</v>
      </c>
      <c r="G716" s="1" t="s">
        <v>1682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1784</v>
      </c>
      <c r="K716" s="1" t="s">
        <v>2972</v>
      </c>
      <c r="M716" s="1" t="str">
        <f>IF(db[[#This Row],[QTY/ CTN]]="","",SUBSTITUTE(SUBSTITUTE(SUBSTITUTE(db[[#This Row],[QTY/ CTN]]," ","_",2),"(",""),")","")&amp;"_")</f>
        <v>120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120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120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1440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gelpendebozz05dbg08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3545</v>
      </c>
      <c r="E717" s="4" t="s">
        <v>3544</v>
      </c>
      <c r="F717" s="56"/>
      <c r="H717" s="34" t="e">
        <f>IF(db[[#This Row],[NB NOTA_C]]="","",COUNTIF([2]!B_MSK[concat],db[[#This Row],[NB NOTA_C]]))</f>
        <v>#REF!</v>
      </c>
      <c r="I717" s="7" t="s">
        <v>2798</v>
      </c>
      <c r="J717" s="3" t="s">
        <v>1738</v>
      </c>
      <c r="K717" s="1" t="s">
        <v>2972</v>
      </c>
      <c r="L717" s="3"/>
      <c r="M717" s="3" t="str">
        <f>IF(db[[#This Row],[QTY/ CTN]]="","",SUBSTITUTE(SUBSTITUTE(SUBSTITUTE(db[[#This Row],[QTY/ CTN]]," ","_",2),"(",""),")","")&amp;"_")</f>
        <v>144 LSN_</v>
      </c>
      <c r="N717" s="3">
        <f>IF(db[[#This Row],[H_QTY/ CTN]]="","",SEARCH("_",db[[#This Row],[H_QTY/ CTN]]))</f>
        <v>8</v>
      </c>
      <c r="O717" s="3">
        <f>IF(db[[#This Row],[H_QTY/ CTN]]="","",LEN(db[[#This Row],[H_QTY/ CTN]]))</f>
        <v>8</v>
      </c>
      <c r="P717" s="95" t="str">
        <f>IF(db[[#This Row],[H_QTY/ CTN]]="","",LEFT(db[[#This Row],[H_QTY/ CTN]],db[[#This Row],[H_1]]-1))</f>
        <v>144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144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1728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9" t="str">
        <f>LOWER(SUBSTITUTE(SUBSTITUTE(SUBSTITUTE(SUBSTITUTE(SUBSTITUTE(SUBSTITUTE(db[[#This Row],[NB BM]]," ",),".",""),"-",""),"(",""),")",""),"/",""))</f>
        <v>gelpendebozz07db507</v>
      </c>
      <c r="B718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8" s="9" t="str">
        <f>LOWER(SUBSTITUTE(SUBSTITUTE(SUBSTITUTE(SUBSTITUTE(SUBSTITUTE(SUBSTITUTE(SUBSTITUTE(SUBSTITUTE(SUBSTITUTE(db[[#This Row],[NB PAJAK]]," ",""),"-",""),"(",""),")",""),".",""),",",""),"/",""),"""",""),"+",""))</f>
        <v/>
      </c>
      <c r="D718" s="8" t="s">
        <v>3570</v>
      </c>
      <c r="E718" s="20" t="s">
        <v>3568</v>
      </c>
      <c r="F718" s="56"/>
      <c r="H718" s="34" t="e">
        <f>IF(db[[#This Row],[NB NOTA_C]]="","",COUNTIF([2]!B_MSK[concat],db[[#This Row],[NB NOTA_C]]))</f>
        <v>#REF!</v>
      </c>
      <c r="I718" s="7" t="s">
        <v>1695</v>
      </c>
      <c r="J718" s="3" t="s">
        <v>1784</v>
      </c>
      <c r="K718" s="1" t="s">
        <v>2972</v>
      </c>
      <c r="L718" s="3"/>
      <c r="M718" s="3" t="str">
        <f>IF(db[[#This Row],[QTY/ CTN]]="","",SUBSTITUTE(SUBSTITUTE(SUBSTITUTE(db[[#This Row],[QTY/ CTN]]," ","_",2),"(",""),")","")&amp;"_")</f>
        <v>120 LSN_</v>
      </c>
      <c r="N718" s="3">
        <f>IF(db[[#This Row],[H_QTY/ CTN]]="","",SEARCH("_",db[[#This Row],[H_QTY/ CTN]]))</f>
        <v>8</v>
      </c>
      <c r="O718" s="3">
        <f>IF(db[[#This Row],[H_QTY/ CTN]]="","",LEN(db[[#This Row],[H_QTY/ CTN]]))</f>
        <v>8</v>
      </c>
      <c r="P718" s="95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x14ac:dyDescent="0.25">
      <c r="A719" s="3" t="str">
        <f>LOWER(SUBSTITUTE(SUBSTITUTE(SUBSTITUTE(SUBSTITUTE(SUBSTITUTE(SUBSTITUTE(db[[#This Row],[NB BM]]," ",),".",""),"-",""),"(",""),")",""),"/",""))</f>
        <v>gelpendebozz07db530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1123</v>
      </c>
      <c r="E719" s="4" t="s">
        <v>1446</v>
      </c>
      <c r="F719" s="58"/>
      <c r="G719" s="1" t="s">
        <v>1682</v>
      </c>
      <c r="H719" s="32" t="e">
        <f>IF(db[[#This Row],[NB NOTA_C]]="","",COUNTIF([2]!B_MSK[concat],db[[#This Row],[NB NOTA_C]]))</f>
        <v>#REF!</v>
      </c>
      <c r="I719" s="6" t="s">
        <v>1695</v>
      </c>
      <c r="J719" s="1" t="s">
        <v>1784</v>
      </c>
      <c r="K719" s="1" t="s">
        <v>2972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gelpendebozz07dbg07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1970</v>
      </c>
      <c r="E720" s="4" t="s">
        <v>3306</v>
      </c>
      <c r="F720" s="56"/>
      <c r="H720" s="32" t="e">
        <f>IF(db[[#This Row],[NB NOTA_C]]="","",COUNTIF([2]!B_MSK[concat],db[[#This Row],[NB NOTA_C]]))</f>
        <v>#REF!</v>
      </c>
      <c r="I720" s="7" t="s">
        <v>1695</v>
      </c>
      <c r="J720" s="3" t="s">
        <v>1784</v>
      </c>
      <c r="K720" s="1" t="s">
        <v>2972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gelpendebozz07db530+refill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1" s="1" t="s">
        <v>3994</v>
      </c>
      <c r="E721" s="4" t="s">
        <v>3991</v>
      </c>
      <c r="F721" s="2" t="s">
        <v>3993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1784</v>
      </c>
      <c r="K721" s="1" t="s">
        <v>2972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16" t="str">
        <f>LOWER(SUBSTITUTE(SUBSTITUTE(SUBSTITUTE(SUBSTITUTE(SUBSTITUTE(SUBSTITUTE(db[[#This Row],[NB BM]]," ",),".",""),"-",""),"(",""),")",""),"/",""))</f>
        <v>geldebozzdb880</v>
      </c>
      <c r="B722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2" s="16" t="str">
        <f>LOWER(SUBSTITUTE(SUBSTITUTE(SUBSTITUTE(SUBSTITUTE(SUBSTITUTE(SUBSTITUTE(SUBSTITUTE(SUBSTITUTE(SUBSTITUTE(db[[#This Row],[NB PAJAK]]," ",""),"-",""),"(",""),")",""),".",""),",",""),"/",""),"""",""),"+",""))</f>
        <v/>
      </c>
      <c r="D722" s="17" t="s">
        <v>4294</v>
      </c>
      <c r="E722" s="21" t="s">
        <v>4287</v>
      </c>
      <c r="F722" s="57"/>
      <c r="G722" s="17"/>
      <c r="H722" s="33" t="e">
        <f>IF(db[[#This Row],[NB NOTA_C]]="","",COUNTIF([2]!B_MSK[concat],db[[#This Row],[NB NOTA_C]]))</f>
        <v>#REF!</v>
      </c>
      <c r="I722" s="18" t="s">
        <v>2798</v>
      </c>
      <c r="J722" s="16" t="s">
        <v>1738</v>
      </c>
      <c r="K722" s="17" t="s">
        <v>2972</v>
      </c>
      <c r="L722" s="16"/>
      <c r="M722" s="16" t="str">
        <f>IF(db[[#This Row],[QTY/ CTN]]="","",SUBSTITUTE(SUBSTITUTE(SUBSTITUTE(db[[#This Row],[QTY/ CTN]]," ","_",2),"(",""),")","")&amp;"_")</f>
        <v>144 LSN_</v>
      </c>
      <c r="N722" s="16">
        <f>IF(db[[#This Row],[H_QTY/ CTN]]="","",SEARCH("_",db[[#This Row],[H_QTY/ CTN]]))</f>
        <v>8</v>
      </c>
      <c r="O722" s="16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9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6" t="str">
        <f>LOWER(SUBSTITUTE(SUBSTITUTE(SUBSTITUTE(SUBSTITUTE(SUBSTITUTE(SUBSTITUTE(db[[#This Row],[NB BM]]," ",),".",""),"-",""),"(",""),")",""),"/",""))</f>
        <v>geldebozzdbgp880l</v>
      </c>
      <c r="B723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3" s="16" t="str">
        <f>LOWER(SUBSTITUTE(SUBSTITUTE(SUBSTITUTE(SUBSTITUTE(SUBSTITUTE(SUBSTITUTE(SUBSTITUTE(SUBSTITUTE(SUBSTITUTE(db[[#This Row],[NB PAJAK]]," ",""),"-",""),"(",""),")",""),".",""),",",""),"/",""),"""",""),"+",""))</f>
        <v/>
      </c>
      <c r="D723" s="17" t="s">
        <v>4261</v>
      </c>
      <c r="E723" s="21" t="s">
        <v>4251</v>
      </c>
      <c r="F723" s="59"/>
      <c r="G723" s="17"/>
      <c r="H723" s="33" t="e">
        <f>IF(db[[#This Row],[NB NOTA_C]]="","",COUNTIF([2]!B_MSK[concat],db[[#This Row],[NB NOTA_C]]))</f>
        <v>#REF!</v>
      </c>
      <c r="I723" s="18" t="s">
        <v>2798</v>
      </c>
      <c r="J723" s="16" t="s">
        <v>4266</v>
      </c>
      <c r="K723" s="17" t="s">
        <v>2972</v>
      </c>
      <c r="L723" s="16"/>
      <c r="M723" s="16" t="str">
        <f>IF(db[[#This Row],[QTY/ CTN]]="","",SUBSTITUTE(SUBSTITUTE(SUBSTITUTE(db[[#This Row],[QTY/ CTN]]," ","_",2),"(",""),")","")&amp;"_")</f>
        <v>33 LSN_</v>
      </c>
      <c r="N723" s="16">
        <f>IF(db[[#This Row],[H_QTY/ CTN]]="","",SEARCH("_",db[[#This Row],[H_QTY/ CTN]]))</f>
        <v>7</v>
      </c>
      <c r="O723" s="16">
        <f>IF(db[[#This Row],[H_QTY/ CTN]]="","",LEN(db[[#This Row],[H_QTY/ CTN]]))</f>
        <v>7</v>
      </c>
      <c r="P723" s="99" t="str">
        <f>IF(db[[#This Row],[H_QTY/ CTN]]="","",LEFT(db[[#This Row],[H_QTY/ CTN]],db[[#This Row],[H_1]]-1))</f>
        <v>33 LSN</v>
      </c>
      <c r="Q723" s="99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33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396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6" t="str">
        <f>LOWER(SUBSTITUTE(SUBSTITUTE(SUBSTITUTE(SUBSTITUTE(SUBSTITUTE(SUBSTITUTE(db[[#This Row],[NB BM]]," ",),".",""),"-",""),"(",""),")",""),"/",""))</f>
        <v>geldebozzdbgp900</v>
      </c>
      <c r="B724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4" s="16" t="str">
        <f>LOWER(SUBSTITUTE(SUBSTITUTE(SUBSTITUTE(SUBSTITUTE(SUBSTITUTE(SUBSTITUTE(SUBSTITUTE(SUBSTITUTE(SUBSTITUTE(db[[#This Row],[NB PAJAK]]," ",""),"-",""),"(",""),")",""),".",""),",",""),"/",""),"""",""),"+",""))</f>
        <v/>
      </c>
      <c r="D724" s="17" t="s">
        <v>4295</v>
      </c>
      <c r="E724" s="21" t="s">
        <v>4288</v>
      </c>
      <c r="F724" s="59"/>
      <c r="G724" s="17"/>
      <c r="H724" s="33" t="e">
        <f>IF(db[[#This Row],[NB NOTA_C]]="","",COUNTIF([2]!B_MSK[concat],db[[#This Row],[NB NOTA_C]]))</f>
        <v>#REF!</v>
      </c>
      <c r="I724" s="18" t="s">
        <v>2798</v>
      </c>
      <c r="J724" s="16" t="s">
        <v>1738</v>
      </c>
      <c r="K724" s="17" t="s">
        <v>2972</v>
      </c>
      <c r="L724" s="16"/>
      <c r="M724" s="16" t="str">
        <f>IF(db[[#This Row],[QTY/ CTN]]="","",SUBSTITUTE(SUBSTITUTE(SUBSTITUTE(db[[#This Row],[QTY/ CTN]]," ","_",2),"(",""),")","")&amp;"_")</f>
        <v>144 LSN_</v>
      </c>
      <c r="N724" s="16">
        <f>IF(db[[#This Row],[H_QTY/ CTN]]="","",SEARCH("_",db[[#This Row],[H_QTY/ CTN]]))</f>
        <v>8</v>
      </c>
      <c r="O724" s="16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9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144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1728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gelpentianjiaotz501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5" s="1" t="s">
        <v>1128</v>
      </c>
      <c r="E725" s="4" t="s">
        <v>1449</v>
      </c>
      <c r="F725" s="56" t="s">
        <v>1449</v>
      </c>
      <c r="G725" s="1" t="s">
        <v>1682</v>
      </c>
      <c r="H725" s="32" t="e">
        <f>IF(db[[#This Row],[NB NOTA_C]]="","",COUNTIF([2]!B_MSK[concat],db[[#This Row],[NB NOTA_C]]))</f>
        <v>#REF!</v>
      </c>
      <c r="I725" s="6">
        <v>99</v>
      </c>
      <c r="J725" s="1" t="s">
        <v>1738</v>
      </c>
      <c r="K725" s="1" t="s">
        <v>2972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144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144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1728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gelminicolor+isg212c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1969</v>
      </c>
      <c r="E726" s="4" t="s">
        <v>3308</v>
      </c>
      <c r="F726" s="56"/>
      <c r="H726" s="32" t="e">
        <f>IF(db[[#This Row],[NB NOTA_C]]="","",COUNTIF([2]!B_MSK[concat],db[[#This Row],[NB NOTA_C]]))</f>
        <v>#REF!</v>
      </c>
      <c r="I726" s="7" t="s">
        <v>1695</v>
      </c>
      <c r="J726" s="3" t="s">
        <v>1784</v>
      </c>
      <c r="K726" s="1" t="s">
        <v>2972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3" t="str">
        <f>LOWER(SUBSTITUTE(SUBSTITUTE(SUBSTITUTE(SUBSTITUTE(SUBSTITUTE(SUBSTITUTE(db[[#This Row],[NB BM]]," ",),".",""),"-",""),"(",""),")",""),"/",""))</f>
        <v>gelpencandywowcake038mm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1661</v>
      </c>
      <c r="E727" s="4" t="s">
        <v>1654</v>
      </c>
      <c r="F727" s="56"/>
      <c r="G727" s="1" t="s">
        <v>1682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1738</v>
      </c>
      <c r="K727" s="1" t="s">
        <v>2972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8" t="str">
        <f>IF(db[[#This Row],[H_QTY/ CTN]]="","",LEFT(db[[#This Row],[H_QTY/ CTN]],db[[#This Row],[H_1]]-1))</f>
        <v>144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gelpenjkgp157comethitam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8" s="1" t="s">
        <v>4719</v>
      </c>
      <c r="E728" s="4" t="s">
        <v>4618</v>
      </c>
      <c r="F728" s="2" t="s">
        <v>4619</v>
      </c>
      <c r="G728" s="1" t="s">
        <v>1681</v>
      </c>
      <c r="H728" s="32" t="e">
        <f>IF(db[[#This Row],[NB NOTA_C]]="","",COUNTIF([2]!B_MSK[concat],db[[#This Row],[NB NOTA_C]]))</f>
        <v>#REF!</v>
      </c>
      <c r="I728" s="7" t="s">
        <v>1692</v>
      </c>
      <c r="J728" s="3" t="s">
        <v>1738</v>
      </c>
      <c r="K728" s="1" t="s">
        <v>2972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8" t="str">
        <f>IF(db[[#This Row],[H_QTY/ CTN]]="","",LEFT(db[[#This Row],[H_QTY/ CTN]],db[[#This Row],[H_1]]-1))</f>
        <v>144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144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1728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gelpenjkgp212idiamondhitam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9" s="1" t="s">
        <v>2931</v>
      </c>
      <c r="E729" s="19" t="s">
        <v>2912</v>
      </c>
      <c r="F729" s="24" t="s">
        <v>3966</v>
      </c>
      <c r="G729" s="1" t="s">
        <v>1681</v>
      </c>
      <c r="H729" s="32" t="e">
        <f>IF(db[[#This Row],[NB NOTA_C]]="","",COUNTIF([2]!B_MSK[concat],db[[#This Row],[NB NOTA_C]]))</f>
        <v>#REF!</v>
      </c>
      <c r="I729" s="7" t="s">
        <v>1692</v>
      </c>
      <c r="J729" s="3" t="s">
        <v>1738</v>
      </c>
      <c r="K729" s="1" t="s">
        <v>2972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gelpenjkgp237xtechhitam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0" s="1" t="s">
        <v>2663</v>
      </c>
      <c r="E730" s="4" t="s">
        <v>2658</v>
      </c>
      <c r="F730" s="56" t="s">
        <v>2659</v>
      </c>
      <c r="G730" s="1" t="s">
        <v>1681</v>
      </c>
      <c r="H730" s="32" t="e">
        <f>IF(db[[#This Row],[NB NOTA_C]]="","",COUNTIF([2]!B_MSK[concat],db[[#This Row],[NB NOTA_C]]))</f>
        <v>#REF!</v>
      </c>
      <c r="I730" s="7" t="s">
        <v>1692</v>
      </c>
      <c r="J730" s="3" t="s">
        <v>1758</v>
      </c>
      <c r="K730" s="1" t="s">
        <v>2972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8" t="str">
        <f>IF(db[[#This Row],[H_QTY/ CTN]]="","",LEFT(db[[#This Row],[H_QTY/ CTN]],db[[#This Row],[H_1]]-1))</f>
        <v>12 GRS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12</v>
      </c>
      <c r="S730" s="95" t="str">
        <f>IF(db[[#This Row],[QTY/ CTN B]]="","",RIGHT(db[[#This Row],[QTY/ CTN B]],LEN(db[[#This Row],[QTY/ CTN B]])-SEARCH(" ",db[[#This Row],[QTY/ CTN B]],1)))</f>
        <v>GRS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5">
        <f>IF(db[[#This Row],[STN K]]="","",IF(db[[#This Row],[STN TG]]="LSN",12,""))</f>
        <v>12</v>
      </c>
      <c r="W730" s="95" t="str">
        <f>IF(db[[#This Row],[STN TG]]="LSN","PCS","")</f>
        <v>PCS</v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gelpenjkgp265qgelhitam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1" s="1" t="s">
        <v>302</v>
      </c>
      <c r="E731" s="4" t="s">
        <v>303</v>
      </c>
      <c r="F731" s="2" t="s">
        <v>4620</v>
      </c>
      <c r="G731" s="1" t="s">
        <v>1681</v>
      </c>
      <c r="H731" s="32" t="e">
        <f>IF(db[[#This Row],[NB NOTA_C]]="","",COUNTIF([2]!B_MSK[concat],db[[#This Row],[NB NOTA_C]]))</f>
        <v>#REF!</v>
      </c>
      <c r="I731" s="6" t="s">
        <v>1692</v>
      </c>
      <c r="J731" s="1" t="s">
        <v>1738</v>
      </c>
      <c r="K731" s="1" t="s">
        <v>2972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gelpenjkgp266itechhitam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2" s="1" t="s">
        <v>304</v>
      </c>
      <c r="E732" s="4" t="s">
        <v>2213</v>
      </c>
      <c r="F732" s="56" t="s">
        <v>2212</v>
      </c>
      <c r="G732" s="1" t="s">
        <v>1681</v>
      </c>
      <c r="H732" s="32" t="e">
        <f>IF(db[[#This Row],[NB NOTA_C]]="","",COUNTIF([2]!B_MSK[concat],db[[#This Row],[NB NOTA_C]]))</f>
        <v>#REF!</v>
      </c>
      <c r="I732" s="7" t="s">
        <v>1692</v>
      </c>
      <c r="J732" s="3" t="s">
        <v>1738</v>
      </c>
      <c r="K732" s="1" t="s">
        <v>2972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gelpenjkgp266itech2hitam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3" s="1" t="s">
        <v>3376</v>
      </c>
      <c r="E733" s="4" t="s">
        <v>3372</v>
      </c>
      <c r="F733" s="2" t="s">
        <v>2212</v>
      </c>
      <c r="G733" s="1" t="s">
        <v>1681</v>
      </c>
      <c r="H733" s="32" t="e">
        <f>IF(db[[#This Row],[NB NOTA_C]]="","",COUNTIF([2]!B_MSK[concat],db[[#This Row],[NB NOTA_C]]))</f>
        <v>#REF!</v>
      </c>
      <c r="I733" s="6" t="s">
        <v>1692</v>
      </c>
      <c r="J733" s="1" t="s">
        <v>1738</v>
      </c>
      <c r="K733" s="1" t="s">
        <v>2972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x14ac:dyDescent="0.25">
      <c r="A734" s="1" t="str">
        <f>LOWER(SUBSTITUTE(SUBSTITUTE(SUBSTITUTE(SUBSTITUTE(SUBSTITUTE(SUBSTITUTE(db[[#This Row],[NB BM]]," ",),".",""),"-",""),"(",""),")",""),"/",""))</f>
        <v>gelpenjkgp266itech2biru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4" s="1" t="s">
        <v>3375</v>
      </c>
      <c r="E734" s="4" t="s">
        <v>3373</v>
      </c>
      <c r="F734" s="2" t="s">
        <v>3374</v>
      </c>
      <c r="G734" s="1" t="s">
        <v>1681</v>
      </c>
      <c r="H734" s="32" t="e">
        <f>IF(db[[#This Row],[NB NOTA_C]]="","",COUNTIF([2]!B_MSK[concat],db[[#This Row],[NB NOTA_C]]))</f>
        <v>#REF!</v>
      </c>
      <c r="I734" s="6" t="s">
        <v>1692</v>
      </c>
      <c r="J734" s="1" t="s">
        <v>1738</v>
      </c>
      <c r="K734" s="1" t="s">
        <v>2972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x14ac:dyDescent="0.25">
      <c r="A735" s="1" t="str">
        <f>LOWER(SUBSTITUTE(SUBSTITUTE(SUBSTITUTE(SUBSTITUTE(SUBSTITUTE(SUBSTITUTE(db[[#This Row],[NB BM]]," ",),".",""),"-",""),"(",""),")",""),"/",""))</f>
        <v>gelpenjkgp266itech2hitam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5" s="1" t="s">
        <v>3377</v>
      </c>
      <c r="E735" s="4" t="s">
        <v>305</v>
      </c>
      <c r="F735" s="2" t="s">
        <v>2212</v>
      </c>
      <c r="G735" s="1" t="s">
        <v>1681</v>
      </c>
      <c r="H735" s="32" t="e">
        <f>IF(db[[#This Row],[NB NOTA_C]]="","",COUNTIF([2]!B_MSK[concat],db[[#This Row],[NB NOTA_C]]))</f>
        <v>#REF!</v>
      </c>
      <c r="I735" s="6" t="s">
        <v>1692</v>
      </c>
      <c r="J735" s="1" t="s">
        <v>1738</v>
      </c>
      <c r="K735" s="1" t="s">
        <v>2972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1" t="str">
        <f>LOWER(SUBSTITUTE(SUBSTITUTE(SUBSTITUTE(SUBSTITUTE(SUBSTITUTE(SUBSTITUTE(db[[#This Row],[NB BM]]," ",),".",""),"-",""),"(",""),")",""),"/",""))</f>
        <v>gelpenjkgp330hitam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36" s="1" t="s">
        <v>306</v>
      </c>
      <c r="E736" s="4" t="s">
        <v>307</v>
      </c>
      <c r="F736" s="56" t="s">
        <v>2749</v>
      </c>
      <c r="G736" s="1" t="s">
        <v>1681</v>
      </c>
      <c r="H736" s="32" t="e">
        <f>IF(db[[#This Row],[NB NOTA_C]]="","",COUNTIF([2]!B_MSK[concat],db[[#This Row],[NB NOTA_C]]))</f>
        <v>#REF!</v>
      </c>
      <c r="I736" s="6" t="s">
        <v>1692</v>
      </c>
      <c r="J736" s="1" t="s">
        <v>1738</v>
      </c>
      <c r="K736" s="1" t="s">
        <v>2972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gelpenjkgp337paspenhitam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7" s="1" t="s">
        <v>2741</v>
      </c>
      <c r="E737" s="4" t="s">
        <v>2661</v>
      </c>
      <c r="F737" s="56" t="s">
        <v>4621</v>
      </c>
      <c r="G737" s="1" t="s">
        <v>1681</v>
      </c>
      <c r="H737" s="32" t="e">
        <f>IF(db[[#This Row],[NB NOTA_C]]="","",COUNTIF([2]!B_MSK[concat],db[[#This Row],[NB NOTA_C]]))</f>
        <v>#REF!</v>
      </c>
      <c r="I737" s="7" t="s">
        <v>1692</v>
      </c>
      <c r="J737" s="3" t="s">
        <v>1758</v>
      </c>
      <c r="K737" s="1" t="s">
        <v>2972</v>
      </c>
      <c r="M737" s="1" t="str">
        <f>IF(db[[#This Row],[QTY/ CTN]]="","",SUBSTITUTE(SUBSTITUTE(SUBSTITUTE(db[[#This Row],[QTY/ CTN]]," ","_",2),"(",""),")","")&amp;"_")</f>
        <v>12 GRS_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7</v>
      </c>
      <c r="P737" s="98" t="str">
        <f>IF(db[[#This Row],[H_QTY/ CTN]]="","",LEFT(db[[#This Row],[H_QTY/ CTN]],db[[#This Row],[H_1]]-1))</f>
        <v>12 GRS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12</v>
      </c>
      <c r="S737" s="95" t="str">
        <f>IF(db[[#This Row],[QTY/ CTN B]]="","",RIGHT(db[[#This Row],[QTY/ CTN B]],LEN(db[[#This Row],[QTY/ CTN B]])-SEARCH(" ",db[[#This Row],[QTY/ CTN B]],1)))</f>
        <v>GRS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7" s="95">
        <f>IF(db[[#This Row],[STN K]]="","",IF(db[[#This Row],[STN TG]]="LSN",12,""))</f>
        <v>12</v>
      </c>
      <c r="W737" s="95" t="str">
        <f>IF(db[[#This Row],[STN TG]]="LSN","PCS","")</f>
        <v>PCS</v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gelpengp559hitouchhitam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8" s="1" t="s">
        <v>3533</v>
      </c>
      <c r="E738" s="4" t="s">
        <v>3532</v>
      </c>
      <c r="F738" s="2" t="s">
        <v>3532</v>
      </c>
      <c r="H738" s="34" t="e">
        <f>IF(db[[#This Row],[NB NOTA_C]]="","",COUNTIF([2]!B_MSK[concat],db[[#This Row],[NB NOTA_C]]))</f>
        <v>#REF!</v>
      </c>
      <c r="I738" s="7" t="s">
        <v>2277</v>
      </c>
      <c r="J738" s="3" t="s">
        <v>1738</v>
      </c>
      <c r="K738" s="1" t="s">
        <v>2972</v>
      </c>
      <c r="L738" s="3"/>
      <c r="M738" s="3" t="str">
        <f>IF(db[[#This Row],[QTY/ CTN]]="","",SUBSTITUTE(SUBSTITUTE(SUBSTITUTE(db[[#This Row],[QTY/ CTN]]," ","_",2),"(",""),")","")&amp;"_")</f>
        <v>144 LSN_</v>
      </c>
      <c r="N738" s="3">
        <f>IF(db[[#This Row],[H_QTY/ CTN]]="","",SEARCH("_",db[[#This Row],[H_QTY/ CTN]]))</f>
        <v>8</v>
      </c>
      <c r="O738" s="3">
        <f>IF(db[[#This Row],[H_QTY/ CTN]]="","",LEN(db[[#This Row],[H_QTY/ CTN]]))</f>
        <v>8</v>
      </c>
      <c r="P738" s="95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gelpenjkgpc309sdiamondart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9" s="1" t="s">
        <v>308</v>
      </c>
      <c r="E739" s="4" t="s">
        <v>309</v>
      </c>
      <c r="F739" s="2" t="s">
        <v>3857</v>
      </c>
      <c r="G739" s="1" t="s">
        <v>1681</v>
      </c>
      <c r="H739" s="32" t="e">
        <f>IF(db[[#This Row],[NB NOTA_C]]="","",COUNTIF([2]!B_MSK[concat],db[[#This Row],[NB NOTA_C]]))</f>
        <v>#REF!</v>
      </c>
      <c r="I739" s="6" t="s">
        <v>1692</v>
      </c>
      <c r="J739" s="1" t="s">
        <v>1800</v>
      </c>
      <c r="K739" s="1" t="s">
        <v>2972</v>
      </c>
      <c r="M739" s="1" t="str">
        <f>IF(db[[#This Row],[QTY/ CTN]]="","",SUBSTITUTE(SUBSTITUTE(SUBSTITUTE(db[[#This Row],[QTY/ CTN]]," ","_",2),"(",""),")","")&amp;"_")</f>
        <v>8 BOX_24 SET_</v>
      </c>
      <c r="N739" s="1">
        <f>IF(db[[#This Row],[H_QTY/ CTN]]="","",SEARCH("_",db[[#This Row],[H_QTY/ CTN]]))</f>
        <v>6</v>
      </c>
      <c r="O739" s="1">
        <f>IF(db[[#This Row],[H_QTY/ CTN]]="","",LEN(db[[#This Row],[H_QTY/ CTN]]))</f>
        <v>13</v>
      </c>
      <c r="P739" s="98" t="str">
        <f>IF(db[[#This Row],[H_QTY/ CTN]]="","",LEFT(db[[#This Row],[H_QTY/ CTN]],db[[#This Row],[H_1]]-1))</f>
        <v>8 BOX</v>
      </c>
      <c r="Q739" s="95" t="str">
        <f>IF(NOT(db[[#This Row],[H_1]]=db[[#This Row],[H_2]]),MID(db[[#This Row],[H_QTY/ CTN]],db[[#This Row],[H_1]]+1,db[[#This Row],[H_2]]-db[[#This Row],[H_1]]-1),"")</f>
        <v>24 SET</v>
      </c>
      <c r="R739" s="95" t="str">
        <f>IF(db[[#This Row],[QTY/ CTN B]]="","",LEFT(db[[#This Row],[QTY/ CTN B]],SEARCH(" ",db[[#This Row],[QTY/ CTN B]],1)-1))</f>
        <v>8</v>
      </c>
      <c r="S739" s="95" t="str">
        <f>IF(db[[#This Row],[QTY/ CTN B]]="","",RIGHT(db[[#This Row],[QTY/ CTN B]],LEN(db[[#This Row],[QTY/ CTN B]])-SEARCH(" ",db[[#This Row],[QTY/ CTN B]],1)))</f>
        <v>BOX</v>
      </c>
      <c r="T739" s="95" t="str">
        <f>IF(db[[#This Row],[QTY/ CTN TG]]="",IF(db[[#This Row],[STN TG]]="","",12),LEFT(db[[#This Row],[QTY/ CTN TG]],SEARCH(" ",db[[#This Row],[QTY/ CTN TG]],1)-1))</f>
        <v>24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192</v>
      </c>
      <c r="Y739" s="95" t="str">
        <f>IF(db[[#This Row],[STN K]]="",IF(db[[#This Row],[STN TG]]="",db[[#This Row],[STN B]],db[[#This Row],[STN TG]]),db[[#This Row],[STN K]])</f>
        <v>SET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gelpenjkgpc310sdiamondart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0" s="1" t="s">
        <v>310</v>
      </c>
      <c r="E740" s="4" t="s">
        <v>311</v>
      </c>
      <c r="F740" s="56" t="s">
        <v>3856</v>
      </c>
      <c r="G740" s="1" t="s">
        <v>1681</v>
      </c>
      <c r="H740" s="32" t="e">
        <f>IF(db[[#This Row],[NB NOTA_C]]="","",COUNTIF([2]!B_MSK[concat],db[[#This Row],[NB NOTA_C]]))</f>
        <v>#REF!</v>
      </c>
      <c r="I740" s="6" t="s">
        <v>1692</v>
      </c>
      <c r="J740" s="1" t="s">
        <v>1760</v>
      </c>
      <c r="K740" s="1" t="s">
        <v>2972</v>
      </c>
      <c r="M740" s="1" t="str">
        <f>IF(db[[#This Row],[QTY/ CTN]]="","",SUBSTITUTE(SUBSTITUTE(SUBSTITUTE(db[[#This Row],[QTY/ CTN]]," ","_",2),"(",""),")","")&amp;"_")</f>
        <v>6 BOX_24 SET_</v>
      </c>
      <c r="N740" s="1">
        <f>IF(db[[#This Row],[H_QTY/ CTN]]="","",SEARCH("_",db[[#This Row],[H_QTY/ CTN]]))</f>
        <v>6</v>
      </c>
      <c r="O740" s="1">
        <f>IF(db[[#This Row],[H_QTY/ CTN]]="","",LEN(db[[#This Row],[H_QTY/ CTN]]))</f>
        <v>13</v>
      </c>
      <c r="P740" s="98" t="str">
        <f>IF(db[[#This Row],[H_QTY/ CTN]]="","",LEFT(db[[#This Row],[H_QTY/ CTN]],db[[#This Row],[H_1]]-1))</f>
        <v>6 BOX</v>
      </c>
      <c r="Q740" s="95" t="str">
        <f>IF(NOT(db[[#This Row],[H_1]]=db[[#This Row],[H_2]]),MID(db[[#This Row],[H_QTY/ CTN]],db[[#This Row],[H_1]]+1,db[[#This Row],[H_2]]-db[[#This Row],[H_1]]-1),"")</f>
        <v>24 SET</v>
      </c>
      <c r="R740" s="95" t="str">
        <f>IF(db[[#This Row],[QTY/ CTN B]]="","",LEFT(db[[#This Row],[QTY/ CTN B]],SEARCH(" ",db[[#This Row],[QTY/ CTN B]],1)-1))</f>
        <v>6</v>
      </c>
      <c r="S740" s="95" t="str">
        <f>IF(db[[#This Row],[QTY/ CTN B]]="","",RIGHT(db[[#This Row],[QTY/ CTN B]],LEN(db[[#This Row],[QTY/ CTN B]])-SEARCH(" ",db[[#This Row],[QTY/ CTN B]],1)))</f>
        <v>BOX</v>
      </c>
      <c r="T740" s="95" t="str">
        <f>IF(db[[#This Row],[QTY/ CTN TG]]="",IF(db[[#This Row],[STN TG]]="","",12),LEFT(db[[#This Row],[QTY/ CTN TG]],SEARCH(" ",db[[#This Row],[QTY/ CTN TG]],1)-1))</f>
        <v>24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144</v>
      </c>
      <c r="Y740" s="95" t="str">
        <f>IF(db[[#This Row],[STN K]]="",IF(db[[#This Row],[STN TG]]="",db[[#This Row],[STN B]],db[[#This Row],[STN TG]]),db[[#This Row],[STN K]])</f>
        <v>SET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gelpenjkjk100nthitam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4804</v>
      </c>
      <c r="E741" s="4" t="s">
        <v>312</v>
      </c>
      <c r="F741" s="56"/>
      <c r="G741" s="1" t="s">
        <v>1681</v>
      </c>
      <c r="H741" s="32" t="e">
        <f>IF(db[[#This Row],[NB NOTA_C]]="","",COUNTIF([2]!B_MSK[concat],db[[#This Row],[NB NOTA_C]]))</f>
        <v>#REF!</v>
      </c>
      <c r="I741" s="6" t="s">
        <v>1692</v>
      </c>
      <c r="J741" s="1" t="s">
        <v>1801</v>
      </c>
      <c r="K741" s="1" t="s">
        <v>2972</v>
      </c>
      <c r="M741" s="1" t="str">
        <f>IF(db[[#This Row],[QTY/ CTN]]="","",SUBSTITUTE(SUBSTITUTE(SUBSTITUTE(db[[#This Row],[QTY/ CTN]]," ","_",2),"(",""),")","")&amp;"_")</f>
        <v>8 BOX_30 SET_</v>
      </c>
      <c r="N741" s="1">
        <f>IF(db[[#This Row],[H_QTY/ CTN]]="","",SEARCH("_",db[[#This Row],[H_QTY/ CTN]]))</f>
        <v>6</v>
      </c>
      <c r="O741" s="1">
        <f>IF(db[[#This Row],[H_QTY/ CTN]]="","",LEN(db[[#This Row],[H_QTY/ CTN]]))</f>
        <v>13</v>
      </c>
      <c r="P741" s="98" t="str">
        <f>IF(db[[#This Row],[H_QTY/ CTN]]="","",LEFT(db[[#This Row],[H_QTY/ CTN]],db[[#This Row],[H_1]]-1))</f>
        <v>8 BOX</v>
      </c>
      <c r="Q741" s="95" t="str">
        <f>IF(NOT(db[[#This Row],[H_1]]=db[[#This Row],[H_2]]),MID(db[[#This Row],[H_QTY/ CTN]],db[[#This Row],[H_1]]+1,db[[#This Row],[H_2]]-db[[#This Row],[H_1]]-1),"")</f>
        <v>30 SET</v>
      </c>
      <c r="R741" s="95" t="str">
        <f>IF(db[[#This Row],[QTY/ CTN B]]="","",LEFT(db[[#This Row],[QTY/ CTN B]],SEARCH(" ",db[[#This Row],[QTY/ CTN B]],1)-1))</f>
        <v>8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30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240</v>
      </c>
      <c r="Y741" s="95" t="str">
        <f>IF(db[[#This Row],[STN K]]="",IF(db[[#This Row],[STN TG]]="",db[[#This Row],[STN B]],db[[#This Row],[STN TG]]),db[[#This Row],[STN K]])</f>
        <v>SET</v>
      </c>
    </row>
    <row r="742" spans="1:25" ht="16.5" customHeight="1" x14ac:dyDescent="0.25">
      <c r="A742" s="38" t="str">
        <f>LOWER(SUBSTITUTE(SUBSTITUTE(SUBSTITUTE(SUBSTITUTE(SUBSTITUTE(SUBSTITUTE(db[[#This Row],[NB BM]]," ",),".",""),"-",""),"(",""),")",""),"/",""))</f>
        <v>gelpenjkjk100snhitam</v>
      </c>
      <c r="B742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2" s="38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4803</v>
      </c>
      <c r="E742" s="40" t="s">
        <v>4648</v>
      </c>
      <c r="F742" s="62"/>
      <c r="G742" s="39"/>
      <c r="H742" s="41" t="e">
        <f>IF(db[[#This Row],[NB NOTA_C]]="","",COUNTIF([2]!B_MSK[concat],db[[#This Row],[NB NOTA_C]]))</f>
        <v>#REF!</v>
      </c>
      <c r="I742" s="42" t="s">
        <v>1692</v>
      </c>
      <c r="J742" s="38" t="s">
        <v>1738</v>
      </c>
      <c r="K742" s="39" t="s">
        <v>2972</v>
      </c>
      <c r="L742" s="38"/>
      <c r="M742" s="38" t="str">
        <f>IF(db[[#This Row],[QTY/ CTN]]="","",SUBSTITUTE(SUBSTITUTE(SUBSTITUTE(db[[#This Row],[QTY/ CTN]]," ","_",2),"(",""),")","")&amp;"_")</f>
        <v>144 LSN_</v>
      </c>
      <c r="N742" s="38">
        <f>IF(db[[#This Row],[H_QTY/ CTN]]="","",SEARCH("_",db[[#This Row],[H_QTY/ CTN]]))</f>
        <v>8</v>
      </c>
      <c r="O742" s="38">
        <f>IF(db[[#This Row],[H_QTY/ CTN]]="","",LEN(db[[#This Row],[H_QTY/ CTN]]))</f>
        <v>8</v>
      </c>
      <c r="P742" s="100" t="str">
        <f>IF(db[[#This Row],[H_QTY/ CTN]]="","",LEFT(db[[#This Row],[H_QTY/ CTN]],db[[#This Row],[H_1]]-1))</f>
        <v>144 LSN</v>
      </c>
      <c r="Q742" s="100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144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8" t="str">
        <f>LOWER(SUBSTITUTE(SUBSTITUTE(SUBSTITUTE(SUBSTITUTE(SUBSTITUTE(SUBSTITUTE(db[[#This Row],[NB BM]]," ",),".",""),"-",""),"(",""),")",""),"/",""))</f>
        <v>gelpenjkjk100snbiru</v>
      </c>
      <c r="B743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3" s="38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4805</v>
      </c>
      <c r="E743" s="40" t="s">
        <v>4649</v>
      </c>
      <c r="F743" s="62"/>
      <c r="G743" s="39"/>
      <c r="H743" s="41" t="e">
        <f>IF(db[[#This Row],[NB NOTA_C]]="","",COUNTIF([2]!B_MSK[concat],db[[#This Row],[NB NOTA_C]]))</f>
        <v>#REF!</v>
      </c>
      <c r="I743" s="42" t="s">
        <v>1692</v>
      </c>
      <c r="J743" s="38" t="s">
        <v>1738</v>
      </c>
      <c r="K743" s="39" t="s">
        <v>2972</v>
      </c>
      <c r="L743" s="38"/>
      <c r="M743" s="38" t="str">
        <f>IF(db[[#This Row],[QTY/ CTN]]="","",SUBSTITUTE(SUBSTITUTE(SUBSTITUTE(db[[#This Row],[QTY/ CTN]]," ","_",2),"(",""),")","")&amp;"_")</f>
        <v>144 LSN_</v>
      </c>
      <c r="N743" s="38">
        <f>IF(db[[#This Row],[H_QTY/ CTN]]="","",SEARCH("_",db[[#This Row],[H_QTY/ CTN]]))</f>
        <v>8</v>
      </c>
      <c r="O743" s="38">
        <f>IF(db[[#This Row],[H_QTY/ CTN]]="","",LEN(db[[#This Row],[H_QTY/ CTN]]))</f>
        <v>8</v>
      </c>
      <c r="P743" s="100" t="str">
        <f>IF(db[[#This Row],[H_QTY/ CTN]]="","",LEFT(db[[#This Row],[H_QTY/ CTN]],db[[#This Row],[H_1]]-1))</f>
        <v>144 LSN</v>
      </c>
      <c r="Q743" s="100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gelpenkoxikxgp926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1972</v>
      </c>
      <c r="E744" s="4" t="s">
        <v>3309</v>
      </c>
      <c r="F744" s="56"/>
      <c r="H744" s="32" t="e">
        <f>IF(db[[#This Row],[NB NOTA_C]]="","",COUNTIF([2]!B_MSK[concat],db[[#This Row],[NB NOTA_C]]))</f>
        <v>#REF!</v>
      </c>
      <c r="I744" s="7" t="s">
        <v>1695</v>
      </c>
      <c r="J744" s="3" t="s">
        <v>1738</v>
      </c>
      <c r="K744" s="1" t="s">
        <v>2972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8" t="str">
        <f>IF(db[[#This Row],[H_QTY/ CTN]]="","",LEFT(db[[#This Row],[H_QTY/ CTN]],db[[#This Row],[H_1]]-1))</f>
        <v>144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144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1728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gelpenkoxikxgp927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1973</v>
      </c>
      <c r="E745" s="4" t="s">
        <v>3310</v>
      </c>
      <c r="F745" s="56"/>
      <c r="H745" s="32" t="e">
        <f>IF(db[[#This Row],[NB NOTA_C]]="","",COUNTIF([2]!B_MSK[concat],db[[#This Row],[NB NOTA_C]]))</f>
        <v>#REF!</v>
      </c>
      <c r="I745" s="7" t="s">
        <v>1695</v>
      </c>
      <c r="J745" s="3" t="s">
        <v>1738</v>
      </c>
      <c r="K745" s="1" t="s">
        <v>2972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8" t="str">
        <f>IF(db[[#This Row],[H_QTY/ CTN]]="","",LEFT(db[[#This Row],[H_QTY/ CTN]],db[[#This Row],[H_1]]-1))</f>
        <v>144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144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1728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gelpenkoxikxgp928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1974</v>
      </c>
      <c r="E746" s="4" t="s">
        <v>3311</v>
      </c>
      <c r="F746" s="56"/>
      <c r="H746" s="32" t="e">
        <f>IF(db[[#This Row],[NB NOTA_C]]="","",COUNTIF([2]!B_MSK[concat],db[[#This Row],[NB NOTA_C]]))</f>
        <v>#REF!</v>
      </c>
      <c r="I746" s="7" t="s">
        <v>1695</v>
      </c>
      <c r="J746" s="3" t="s">
        <v>1738</v>
      </c>
      <c r="K746" s="1" t="s">
        <v>2972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8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gelpenkoxikxgp929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1975</v>
      </c>
      <c r="E747" s="4" t="s">
        <v>3312</v>
      </c>
      <c r="F747" s="56"/>
      <c r="H747" s="32" t="e">
        <f>IF(db[[#This Row],[NB NOTA_C]]="","",COUNTIF([2]!B_MSK[concat],db[[#This Row],[NB NOTA_C]]))</f>
        <v>#REF!</v>
      </c>
      <c r="I747" s="7" t="s">
        <v>1695</v>
      </c>
      <c r="J747" s="3" t="s">
        <v>1738</v>
      </c>
      <c r="K747" s="1" t="s">
        <v>2972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8" t="str">
        <f>IF(db[[#This Row],[H_QTY/ CTN]]="","",LEFT(db[[#This Row],[H_QTY/ CTN]],db[[#This Row],[H_1]]-1))</f>
        <v>144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gelpenkoxikxgp930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1976</v>
      </c>
      <c r="E748" s="4" t="s">
        <v>3313</v>
      </c>
      <c r="F748" s="56"/>
      <c r="H748" s="32" t="e">
        <f>IF(db[[#This Row],[NB NOTA_C]]="","",COUNTIF([2]!B_MSK[concat],db[[#This Row],[NB NOTA_C]]))</f>
        <v>#REF!</v>
      </c>
      <c r="I748" s="7" t="s">
        <v>1695</v>
      </c>
      <c r="J748" s="3" t="s">
        <v>1738</v>
      </c>
      <c r="K748" s="1" t="s">
        <v>2972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gelpensqhijabcute038mm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1660</v>
      </c>
      <c r="E749" s="4" t="s">
        <v>1653</v>
      </c>
      <c r="F749" s="56"/>
      <c r="G749" s="1" t="s">
        <v>1682</v>
      </c>
      <c r="H749" s="32" t="e">
        <f>IF(db[[#This Row],[NB NOTA_C]]="","",COUNTIF([2]!B_MSK[concat],db[[#This Row],[NB NOTA_C]]))</f>
        <v>#REF!</v>
      </c>
      <c r="I749" s="6" t="s">
        <v>1700</v>
      </c>
      <c r="J749" s="1" t="s">
        <v>1738</v>
      </c>
      <c r="K749" s="1" t="s">
        <v>2972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gelpensqowlcute038mm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1663</v>
      </c>
      <c r="E750" s="4" t="s">
        <v>1652</v>
      </c>
      <c r="F750" s="2"/>
      <c r="G750" s="1" t="s">
        <v>1682</v>
      </c>
      <c r="H750" s="32" t="e">
        <f>IF(db[[#This Row],[NB NOTA_C]]="","",COUNTIF([2]!B_MSK[concat],db[[#This Row],[NB NOTA_C]]))</f>
        <v>#REF!</v>
      </c>
      <c r="I750" s="6" t="s">
        <v>1700</v>
      </c>
      <c r="J750" s="1" t="s">
        <v>1738</v>
      </c>
      <c r="K750" s="1" t="s">
        <v>2972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gelpensqparis038mm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1662</v>
      </c>
      <c r="E751" s="4" t="s">
        <v>1650</v>
      </c>
      <c r="F751" s="56"/>
      <c r="G751" s="1" t="s">
        <v>1682</v>
      </c>
      <c r="H751" s="32" t="e">
        <f>IF(db[[#This Row],[NB NOTA_C]]="","",COUNTIF([2]!B_MSK[concat],db[[#This Row],[NB NOTA_C]]))</f>
        <v>#REF!</v>
      </c>
      <c r="I751" s="6" t="s">
        <v>1700</v>
      </c>
      <c r="J751" s="1" t="s">
        <v>1738</v>
      </c>
      <c r="K751" s="1" t="s">
        <v>2972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gelpensqpopcorncake038mm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1659</v>
      </c>
      <c r="E752" s="4" t="s">
        <v>1651</v>
      </c>
      <c r="F752" s="56"/>
      <c r="G752" s="1" t="s">
        <v>1682</v>
      </c>
      <c r="H752" s="32" t="e">
        <f>IF(db[[#This Row],[NB NOTA_C]]="","",COUNTIF([2]!B_MSK[concat],db[[#This Row],[NB NOTA_C]]))</f>
        <v>#REF!</v>
      </c>
      <c r="I752" s="6" t="s">
        <v>1700</v>
      </c>
      <c r="J752" s="1" t="s">
        <v>1738</v>
      </c>
      <c r="K752" s="1" t="s">
        <v>2972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gelpensqretro038mm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1655</v>
      </c>
      <c r="E753" s="4" t="s">
        <v>1645</v>
      </c>
      <c r="F753" s="56"/>
      <c r="G753" s="1" t="s">
        <v>1682</v>
      </c>
      <c r="H753" s="32" t="e">
        <f>IF(db[[#This Row],[NB NOTA_C]]="","",COUNTIF([2]!B_MSK[concat],db[[#This Row],[NB NOTA_C]]))</f>
        <v>#REF!</v>
      </c>
      <c r="I753" s="6" t="s">
        <v>1700</v>
      </c>
      <c r="J753" s="1" t="s">
        <v>1738</v>
      </c>
      <c r="K753" s="1" t="s">
        <v>2972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gelpensqrobotcross038mm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1657</v>
      </c>
      <c r="E754" s="4" t="s">
        <v>1647</v>
      </c>
      <c r="F754" s="56"/>
      <c r="G754" s="1" t="s">
        <v>1682</v>
      </c>
      <c r="H754" s="32" t="e">
        <f>IF(db[[#This Row],[NB NOTA_C]]="","",COUNTIF([2]!B_MSK[concat],db[[#This Row],[NB NOTA_C]]))</f>
        <v>#REF!</v>
      </c>
      <c r="I754" s="6" t="s">
        <v>1700</v>
      </c>
      <c r="J754" s="1" t="s">
        <v>1738</v>
      </c>
      <c r="K754" s="1" t="s">
        <v>2972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gelpensqteencute038mm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1658</v>
      </c>
      <c r="E755" s="4" t="s">
        <v>1649</v>
      </c>
      <c r="F755" s="56"/>
      <c r="G755" s="1" t="s">
        <v>1682</v>
      </c>
      <c r="H755" s="32" t="e">
        <f>IF(db[[#This Row],[NB NOTA_C]]="","",COUNTIF([2]!B_MSK[concat],db[[#This Row],[NB NOTA_C]]))</f>
        <v>#REF!</v>
      </c>
      <c r="I755" s="6" t="s">
        <v>1700</v>
      </c>
      <c r="J755" s="1" t="s">
        <v>1738</v>
      </c>
      <c r="K755" s="1" t="s">
        <v>2972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gelpensqunicute038mm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1656</v>
      </c>
      <c r="E756" s="4" t="s">
        <v>1646</v>
      </c>
      <c r="F756" s="56"/>
      <c r="G756" s="1" t="s">
        <v>1682</v>
      </c>
      <c r="H756" s="32" t="e">
        <f>IF(db[[#This Row],[NB NOTA_C]]="","",COUNTIF([2]!B_MSK[concat],db[[#This Row],[NB NOTA_C]]))</f>
        <v>#REF!</v>
      </c>
      <c r="I756" s="6" t="s">
        <v>1700</v>
      </c>
      <c r="J756" s="1" t="s">
        <v>1738</v>
      </c>
      <c r="K756" s="1" t="s">
        <v>2972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gelpensqvintage038mm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2398</v>
      </c>
      <c r="E757" s="4" t="s">
        <v>1648</v>
      </c>
      <c r="F757" s="56"/>
      <c r="G757" s="1" t="s">
        <v>1682</v>
      </c>
      <c r="H757" s="32" t="e">
        <f>IF(db[[#This Row],[NB NOTA_C]]="","",COUNTIF([2]!B_MSK[concat],db[[#This Row],[NB NOTA_C]]))</f>
        <v>#REF!</v>
      </c>
      <c r="I757" s="6" t="s">
        <v>1700</v>
      </c>
      <c r="J757" s="1" t="s">
        <v>1738</v>
      </c>
      <c r="K757" s="1" t="s">
        <v>2972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gelpentizo10tg340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8" s="1" t="s">
        <v>1130</v>
      </c>
      <c r="E758" s="4" t="s">
        <v>1451</v>
      </c>
      <c r="F758" s="2" t="s">
        <v>4119</v>
      </c>
      <c r="G758" s="1" t="s">
        <v>1681</v>
      </c>
      <c r="H758" s="32" t="e">
        <f>IF(db[[#This Row],[NB NOTA_C]]="","",COUNTIF([2]!B_MSK[concat],db[[#This Row],[NB NOTA_C]]))</f>
        <v>#REF!</v>
      </c>
      <c r="I758" s="6">
        <v>99</v>
      </c>
      <c r="J758" s="1" t="s">
        <v>1739</v>
      </c>
      <c r="K758" s="1" t="s">
        <v>2972</v>
      </c>
      <c r="M758" s="1" t="str">
        <f>IF(db[[#This Row],[QTY/ CTN]]="","",SUBSTITUTE(SUBSTITUTE(SUBSTITUTE(db[[#This Row],[QTY/ CTN]]," ","_",2),"(",""),")","")&amp;"_")</f>
        <v>96 LSN_</v>
      </c>
      <c r="N758" s="1">
        <f>IF(db[[#This Row],[H_QTY/ CTN]]="","",SEARCH("_",db[[#This Row],[H_QTY/ CTN]]))</f>
        <v>7</v>
      </c>
      <c r="O758" s="1">
        <f>IF(db[[#This Row],[H_QTY/ CTN]]="","",LEN(db[[#This Row],[H_QTY/ CTN]]))</f>
        <v>7</v>
      </c>
      <c r="P758" s="98" t="str">
        <f>IF(db[[#This Row],[H_QTY/ CTN]]="","",LEFT(db[[#This Row],[H_QTY/ CTN]],db[[#This Row],[H_1]]-1))</f>
        <v>96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96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1152</v>
      </c>
      <c r="Y758" s="95" t="str">
        <f>IF(db[[#This Row],[STN K]]="",IF(db[[#This Row],[STN TG]]="",db[[#This Row],[STN B]],db[[#This Row],[STN TG]]),db[[#This Row],[STN K]])</f>
        <v>PCS</v>
      </c>
    </row>
    <row r="759" spans="1:25" x14ac:dyDescent="0.25">
      <c r="A759" s="3" t="str">
        <f>LOWER(SUBSTITUTE(SUBSTITUTE(SUBSTITUTE(SUBSTITUTE(SUBSTITUTE(SUBSTITUTE(db[[#This Row],[NB BM]]," ",),".",""),"-",""),"(",""),")",""),"/",""))</f>
        <v>gelpenvtr213bt21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1980</v>
      </c>
      <c r="E759" s="4" t="s">
        <v>3095</v>
      </c>
      <c r="F759" s="56"/>
      <c r="H759" s="32" t="e">
        <f>IF(db[[#This Row],[NB NOTA_C]]="","",COUNTIF([2]!B_MSK[concat],db[[#This Row],[NB NOTA_C]]))</f>
        <v>#REF!</v>
      </c>
      <c r="I759" s="7" t="s">
        <v>1718</v>
      </c>
      <c r="J759" s="3" t="s">
        <v>1738</v>
      </c>
      <c r="K759" s="1" t="s">
        <v>2972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gelpenvtr213bt22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3098</v>
      </c>
      <c r="E760" s="4" t="s">
        <v>3096</v>
      </c>
      <c r="F760" s="56"/>
      <c r="H760" s="32" t="e">
        <f>IF(db[[#This Row],[NB NOTA_C]]="","",COUNTIF([2]!B_MSK[concat],db[[#This Row],[NB NOTA_C]]))</f>
        <v>#REF!</v>
      </c>
      <c r="I760" s="7" t="s">
        <v>1718</v>
      </c>
      <c r="J760" s="3" t="s">
        <v>1738</v>
      </c>
      <c r="K760" s="1" t="s">
        <v>2972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gelpenvtr213bt23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3099</v>
      </c>
      <c r="E761" s="4" t="s">
        <v>3097</v>
      </c>
      <c r="F761" s="56"/>
      <c r="H761" s="32" t="e">
        <f>IF(db[[#This Row],[NB NOTA_C]]="","",COUNTIF([2]!B_MSK[concat],db[[#This Row],[NB NOTA_C]]))</f>
        <v>#REF!</v>
      </c>
      <c r="I761" s="7" t="s">
        <v>1718</v>
      </c>
      <c r="J761" s="3" t="s">
        <v>1738</v>
      </c>
      <c r="K761" s="1" t="s">
        <v>2972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52" t="str">
        <f>LOWER(SUBSTITUTE(SUBSTITUTE(SUBSTITUTE(SUBSTITUTE(SUBSTITUTE(SUBSTITUTE(db[[#This Row],[NB BM]]," ",),".",""),"-",""),"(",""),")",""),"/",""))</f>
        <v>gelpenweiyada681biru</v>
      </c>
      <c r="B762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2" s="52" t="str">
        <f>LOWER(SUBSTITUTE(SUBSTITUTE(SUBSTITUTE(SUBSTITUTE(SUBSTITUTE(SUBSTITUTE(SUBSTITUTE(SUBSTITUTE(SUBSTITUTE(db[[#This Row],[NB PAJAK]]," ",""),"-",""),"(",""),")",""),".",""),",",""),"/",""),"""",""),"+",""))</f>
        <v/>
      </c>
      <c r="D762" s="53" t="s">
        <v>4934</v>
      </c>
      <c r="E762" s="72" t="s">
        <v>4933</v>
      </c>
      <c r="F762" s="65"/>
      <c r="G762" s="53" t="s">
        <v>1682</v>
      </c>
      <c r="H762" s="54" t="e">
        <f>IF(db[[#This Row],[NB NOTA_C]]="","",COUNTIF([2]!B_MSK[concat],db[[#This Row],[NB NOTA_C]]))</f>
        <v>#REF!</v>
      </c>
      <c r="I762" s="55" t="s">
        <v>2798</v>
      </c>
      <c r="J762" s="52" t="s">
        <v>1739</v>
      </c>
      <c r="K762" s="53" t="s">
        <v>2972</v>
      </c>
      <c r="L762" s="52"/>
      <c r="M762" s="52" t="str">
        <f>IF(db[[#This Row],[QTY/ CTN]]="","",SUBSTITUTE(SUBSTITUTE(SUBSTITUTE(db[[#This Row],[QTY/ CTN]]," ","_",2),"(",""),")","")&amp;"_")</f>
        <v>96 LSN_</v>
      </c>
      <c r="N762" s="52">
        <f>IF(db[[#This Row],[H_QTY/ CTN]]="","",SEARCH("_",db[[#This Row],[H_QTY/ CTN]]))</f>
        <v>7</v>
      </c>
      <c r="O762" s="52">
        <f>IF(db[[#This Row],[H_QTY/ CTN]]="","",LEN(db[[#This Row],[H_QTY/ CTN]]))</f>
        <v>7</v>
      </c>
      <c r="P762" s="103" t="str">
        <f>IF(db[[#This Row],[H_QTY/ CTN]]="","",LEFT(db[[#This Row],[H_QTY/ CTN]],db[[#This Row],[H_1]]-1))</f>
        <v>96 LSN</v>
      </c>
      <c r="Q762" s="103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96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1152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gelpenweiyadae681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1136</v>
      </c>
      <c r="E763" s="4" t="s">
        <v>2155</v>
      </c>
      <c r="F763" s="2"/>
      <c r="G763" s="1" t="s">
        <v>1682</v>
      </c>
      <c r="H763" s="32" t="e">
        <f>IF(db[[#This Row],[NB NOTA_C]]="","",COUNTIF([2]!B_MSK[concat],db[[#This Row],[NB NOTA_C]]))</f>
        <v>#REF!</v>
      </c>
      <c r="I763" s="6" t="s">
        <v>1695</v>
      </c>
      <c r="J763" s="1" t="s">
        <v>1739</v>
      </c>
      <c r="K763" s="1" t="s">
        <v>2972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gelpenzuixuaw1020hitam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4491</v>
      </c>
      <c r="E764" s="21" t="s">
        <v>4490</v>
      </c>
      <c r="F764" s="57"/>
      <c r="G764" s="17"/>
      <c r="H764" s="33" t="e">
        <f>IF(db[[#This Row],[NB NOTA_C]]="","",COUNTIF([2]!B_MSK[concat],db[[#This Row],[NB NOTA_C]]))</f>
        <v>#REF!</v>
      </c>
      <c r="I764" s="7" t="s">
        <v>1718</v>
      </c>
      <c r="J764" s="3" t="s">
        <v>2287</v>
      </c>
      <c r="K764" s="1" t="s">
        <v>2972</v>
      </c>
      <c r="L764" s="16"/>
      <c r="M764" s="16" t="str">
        <f>IF(db[[#This Row],[QTY/ CTN]]="","",SUBSTITUTE(SUBSTITUTE(SUBSTITUTE(db[[#This Row],[QTY/ CTN]]," ","_",2),"(",""),")","")&amp;"_")</f>
        <v>192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99" t="str">
        <f>IF(db[[#This Row],[H_QTY/ CTN]]="","",LEFT(db[[#This Row],[H_QTY/ CTN]],db[[#This Row],[H_1]]-1))</f>
        <v>192 LSN</v>
      </c>
      <c r="Q764" s="99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192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2304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gelpenzuizhuahy1020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3040</v>
      </c>
      <c r="E765" s="4" t="s">
        <v>3039</v>
      </c>
      <c r="F765" s="56"/>
      <c r="H765" s="32" t="e">
        <f>IF(db[[#This Row],[NB NOTA_C]]="","",COUNTIF([2]!B_MSK[concat],db[[#This Row],[NB NOTA_C]]))</f>
        <v>#REF!</v>
      </c>
      <c r="I765" s="7" t="s">
        <v>1708</v>
      </c>
      <c r="J765" s="3" t="s">
        <v>2287</v>
      </c>
      <c r="K765" s="1" t="s">
        <v>2972</v>
      </c>
      <c r="M765" s="1" t="str">
        <f>IF(db[[#This Row],[QTY/ CTN]]="","",SUBSTITUTE(SUBSTITUTE(SUBSTITUTE(db[[#This Row],[QTY/ CTN]]," ","_",2),"(",""),")","")&amp;"_")</f>
        <v>192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192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192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2304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gelpenzuizhuahy1020hitam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1137</v>
      </c>
      <c r="E766" s="4" t="s">
        <v>3291</v>
      </c>
      <c r="F766" s="56"/>
      <c r="H766" s="32" t="e">
        <f>IF(db[[#This Row],[NB NOTA_C]]="","",COUNTIF([2]!B_MSK[concat],db[[#This Row],[NB NOTA_C]]))</f>
        <v>#REF!</v>
      </c>
      <c r="I766" s="7" t="s">
        <v>1708</v>
      </c>
      <c r="J766" s="3" t="s">
        <v>2287</v>
      </c>
      <c r="K766" s="1" t="s">
        <v>2972</v>
      </c>
      <c r="M766" s="1" t="str">
        <f>IF(db[[#This Row],[QTY/ CTN]]="","",SUBSTITUTE(SUBSTITUTE(SUBSTITUTE(db[[#This Row],[QTY/ CTN]]," ","_",2),"(",""),")","")&amp;"_")</f>
        <v>192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192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192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2304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9" t="str">
        <f>LOWER(SUBSTITUTE(SUBSTITUTE(SUBSTITUTE(SUBSTITUTE(SUBSTITUTE(SUBSTITUTE(db[[#This Row],[NB BM]]," ",),".",""),"-",""),"(",""),")",""),"/",""))</f>
        <v>gelpentechjobtg346c</v>
      </c>
      <c r="B767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7" s="9" t="str">
        <f>LOWER(SUBSTITUTE(SUBSTITUTE(SUBSTITUTE(SUBSTITUTE(SUBSTITUTE(SUBSTITUTE(SUBSTITUTE(SUBSTITUTE(SUBSTITUTE(db[[#This Row],[NB PAJAK]]," ",""),"-",""),"(",""),")",""),".",""),",",""),"/",""),"""",""),"+",""))</f>
        <v/>
      </c>
      <c r="D767" s="8" t="s">
        <v>1127</v>
      </c>
      <c r="E767" s="20" t="s">
        <v>2689</v>
      </c>
      <c r="F767" s="56"/>
      <c r="G767" s="1" t="s">
        <v>1682</v>
      </c>
      <c r="H767" s="32" t="e">
        <f>IF(db[[#This Row],[NB NOTA_C]]="","",COUNTIF([2]!B_MSK[concat],db[[#This Row],[NB NOTA_C]]))</f>
        <v>#REF!</v>
      </c>
      <c r="I767" s="6" t="s">
        <v>1695</v>
      </c>
      <c r="J767" s="1" t="s">
        <v>1738</v>
      </c>
      <c r="K767" s="1" t="s">
        <v>2972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8" t="str">
        <f>IF(db[[#This Row],[H_QTY/ CTN]]="","",LEFT(db[[#This Row],[H_QTY/ CTN]],db[[#This Row],[H_1]]-1))</f>
        <v>144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144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1728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gelpentechjobexaminattg313b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2687</v>
      </c>
      <c r="E768" s="4" t="s">
        <v>2685</v>
      </c>
      <c r="F768" s="56"/>
      <c r="H768" s="32" t="e">
        <f>IF(db[[#This Row],[NB NOTA_C]]="","",COUNTIF([2]!B_MSK[concat],db[[#This Row],[NB NOTA_C]]))</f>
        <v>#REF!</v>
      </c>
      <c r="I768" s="7" t="s">
        <v>1695</v>
      </c>
      <c r="J768" s="3" t="s">
        <v>1738</v>
      </c>
      <c r="K768" s="1" t="s">
        <v>2972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144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144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1728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geltechjobtg313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7" t="s">
        <v>4276</v>
      </c>
      <c r="E769" s="21" t="s">
        <v>4269</v>
      </c>
      <c r="F769" s="57"/>
      <c r="G769" s="17"/>
      <c r="H769" s="33" t="e">
        <f>IF(db[[#This Row],[NB NOTA_C]]="","",COUNTIF([2]!B_MSK[concat],db[[#This Row],[NB NOTA_C]]))</f>
        <v>#REF!</v>
      </c>
      <c r="I769" s="18" t="s">
        <v>2798</v>
      </c>
      <c r="J769" s="16" t="s">
        <v>1738</v>
      </c>
      <c r="K769" s="17" t="s">
        <v>2972</v>
      </c>
      <c r="L769" s="16"/>
      <c r="M769" s="16" t="str">
        <f>IF(db[[#This Row],[QTY/ CTN]]="","",SUBSTITUTE(SUBSTITUTE(SUBSTITUTE(db[[#This Row],[QTY/ CTN]]," ","_",2),"(",""),")","")&amp;"_")</f>
        <v>144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gelpentechjobtg346b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1126</v>
      </c>
      <c r="E770" s="4" t="s">
        <v>1448</v>
      </c>
      <c r="F770" s="56"/>
      <c r="G770" s="1" t="s">
        <v>1682</v>
      </c>
      <c r="H770" s="32" t="e">
        <f>IF(db[[#This Row],[NB NOTA_C]]="","",COUNTIF([2]!B_MSK[concat],db[[#This Row],[NB NOTA_C]]))</f>
        <v>#REF!</v>
      </c>
      <c r="I770" s="6" t="s">
        <v>1695</v>
      </c>
      <c r="J770" s="1" t="s">
        <v>1738</v>
      </c>
      <c r="K770" s="1" t="s">
        <v>2972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geltechjobtg346bl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4260</v>
      </c>
      <c r="E771" s="21" t="s">
        <v>4250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2798</v>
      </c>
      <c r="J771" s="16" t="s">
        <v>4265</v>
      </c>
      <c r="K771" s="17" t="s">
        <v>2972</v>
      </c>
      <c r="L771" s="16"/>
      <c r="M771" s="16" t="str">
        <f>IF(db[[#This Row],[QTY/ CTN]]="","",SUBSTITUTE(SUBSTITUTE(SUBSTITUTE(db[[#This Row],[QTY/ CTN]]," ","_",2),"(",""),")","")&amp;"_")</f>
        <v>138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138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138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1656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16" t="str">
        <f>LOWER(SUBSTITUTE(SUBSTITUTE(SUBSTITUTE(SUBSTITUTE(SUBSTITUTE(SUBSTITUTE(db[[#This Row],[NB BM]]," ",),".",""),"-",""),"(",""),")",""),"/",""))</f>
        <v>geltechjobwritetg322b</v>
      </c>
      <c r="B772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2" s="16" t="str">
        <f>LOWER(SUBSTITUTE(SUBSTITUTE(SUBSTITUTE(SUBSTITUTE(SUBSTITUTE(SUBSTITUTE(SUBSTITUTE(SUBSTITUTE(SUBSTITUTE(db[[#This Row],[NB PAJAK]]," ",""),"-",""),"(",""),")",""),".",""),",",""),"/",""),"""",""),"+",""))</f>
        <v/>
      </c>
      <c r="D772" s="17" t="s">
        <v>3999</v>
      </c>
      <c r="E772" s="21" t="s">
        <v>3998</v>
      </c>
      <c r="F772" s="57"/>
      <c r="G772" s="17"/>
      <c r="H772" s="33" t="e">
        <f>IF(db[[#This Row],[NB NOTA_C]]="","",COUNTIF([2]!B_MSK[concat],db[[#This Row],[NB NOTA_C]]))</f>
        <v>#REF!</v>
      </c>
      <c r="I772" s="18" t="s">
        <v>1698</v>
      </c>
      <c r="J772" s="16" t="s">
        <v>1738</v>
      </c>
      <c r="K772" s="17" t="s">
        <v>2972</v>
      </c>
      <c r="L772" s="16"/>
      <c r="M772" s="16" t="str">
        <f>IF(db[[#This Row],[QTY/ CTN]]="","",SUBSTITUTE(SUBSTITUTE(SUBSTITUTE(db[[#This Row],[QTY/ CTN]]," ","_",2),"(",""),")","")&amp;"_")</f>
        <v>144 LSN_</v>
      </c>
      <c r="N772" s="16">
        <f>IF(db[[#This Row],[H_QTY/ CTN]]="","",SEARCH("_",db[[#This Row],[H_QTY/ CTN]]))</f>
        <v>8</v>
      </c>
      <c r="O772" s="16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9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geltizo08tg33580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4292</v>
      </c>
      <c r="E773" s="21" t="s">
        <v>4285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2798</v>
      </c>
      <c r="J773" s="16" t="s">
        <v>1739</v>
      </c>
      <c r="K773" s="17" t="s">
        <v>2972</v>
      </c>
      <c r="L773" s="16"/>
      <c r="M773" s="16" t="str">
        <f>IF(db[[#This Row],[QTY/ CTN]]="","",SUBSTITUTE(SUBSTITUTE(SUBSTITUTE(db[[#This Row],[QTY/ CTN]]," ","_",2),"(",""),")","")&amp;"_")</f>
        <v>96 LSN_</v>
      </c>
      <c r="N773" s="16">
        <f>IF(db[[#This Row],[H_QTY/ CTN]]="","",SEARCH("_",db[[#This Row],[H_QTY/ CTN]]))</f>
        <v>7</v>
      </c>
      <c r="O773" s="16">
        <f>IF(db[[#This Row],[H_QTY/ CTN]]="","",LEN(db[[#This Row],[H_QTY/ CTN]]))</f>
        <v>7</v>
      </c>
      <c r="P773" s="99" t="str">
        <f>IF(db[[#This Row],[H_QTY/ CTN]]="","",LEFT(db[[#This Row],[H_QTY/ CTN]],db[[#This Row],[H_1]]-1))</f>
        <v>96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96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1152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geltizo10mmtg30163a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3470</v>
      </c>
      <c r="E774" s="4" t="s">
        <v>3467</v>
      </c>
      <c r="F774" s="56"/>
      <c r="H774" s="34" t="e">
        <f>IF(db[[#This Row],[NB NOTA_C]]="","",COUNTIF([2]!B_MSK[concat],db[[#This Row],[NB NOTA_C]]))</f>
        <v>#REF!</v>
      </c>
      <c r="I774" s="7">
        <v>99</v>
      </c>
      <c r="J774" s="3" t="s">
        <v>1738</v>
      </c>
      <c r="K774" s="1" t="s">
        <v>2972</v>
      </c>
      <c r="L774" s="3"/>
      <c r="M774" s="3" t="str">
        <f>IF(db[[#This Row],[QTY/ CTN]]="","",SUBSTITUTE(SUBSTITUTE(SUBSTITUTE(db[[#This Row],[QTY/ CTN]]," ","_",2),"(",""),")","")&amp;"_")</f>
        <v>144 LSN_</v>
      </c>
      <c r="N774" s="3">
        <f>IF(db[[#This Row],[H_QTY/ CTN]]="","",SEARCH("_",db[[#This Row],[H_QTY/ CTN]]))</f>
        <v>8</v>
      </c>
      <c r="O774" s="3">
        <f>IF(db[[#This Row],[H_QTY/ CTN]]="","",LEN(db[[#This Row],[H_QTY/ CTN]]))</f>
        <v>8</v>
      </c>
      <c r="P774" s="95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gelpentizo10tg31580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1129</v>
      </c>
      <c r="E775" s="4" t="s">
        <v>1450</v>
      </c>
      <c r="F775" s="56"/>
      <c r="G775" s="1" t="s">
        <v>1682</v>
      </c>
      <c r="H775" s="32" t="e">
        <f>IF(db[[#This Row],[NB NOTA_C]]="","",COUNTIF([2]!B_MSK[concat],db[[#This Row],[NB NOTA_C]]))</f>
        <v>#REF!</v>
      </c>
      <c r="I775" s="6" t="s">
        <v>1695</v>
      </c>
      <c r="J775" s="1" t="s">
        <v>1738</v>
      </c>
      <c r="K775" s="1" t="s">
        <v>2972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geltiizo10tg31590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1138</v>
      </c>
      <c r="E776" s="4" t="s">
        <v>1450</v>
      </c>
      <c r="F776" s="2"/>
      <c r="G776" s="1" t="s">
        <v>1682</v>
      </c>
      <c r="H776" s="32" t="e">
        <f>IF(db[[#This Row],[NB NOTA_C]]="","",COUNTIF([2]!B_MSK[concat],db[[#This Row],[NB NOTA_C]]))</f>
        <v>#REF!</v>
      </c>
      <c r="I776" s="6" t="s">
        <v>1695</v>
      </c>
      <c r="J776" s="1" t="s">
        <v>1738</v>
      </c>
      <c r="K776" s="1" t="s">
        <v>2972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geltizo10mmtg30103a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1981</v>
      </c>
      <c r="E777" s="4" t="s">
        <v>3307</v>
      </c>
      <c r="F777" s="2"/>
      <c r="H777" s="32" t="e">
        <f>IF(db[[#This Row],[NB NOTA_C]]="","",COUNTIF([2]!B_MSK[concat],db[[#This Row],[NB NOTA_C]]))</f>
        <v>#REF!</v>
      </c>
      <c r="I777" s="7" t="s">
        <v>1695</v>
      </c>
      <c r="J777" s="3" t="s">
        <v>1738</v>
      </c>
      <c r="K777" s="1" t="s">
        <v>2972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gelpentizotg346d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1134</v>
      </c>
      <c r="E778" s="4" t="s">
        <v>1455</v>
      </c>
      <c r="F778" s="56"/>
      <c r="G778" s="1" t="s">
        <v>1682</v>
      </c>
      <c r="H778" s="32" t="e">
        <f>IF(db[[#This Row],[NB NOTA_C]]="","",COUNTIF([2]!B_MSK[concat],db[[#This Row],[NB NOTA_C]]))</f>
        <v>#REF!</v>
      </c>
      <c r="I778" s="6" t="s">
        <v>1695</v>
      </c>
      <c r="J778" s="1" t="s">
        <v>1738</v>
      </c>
      <c r="K778" s="1" t="s">
        <v>2972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geltizofancytg3606d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4" t="s">
        <v>5026</v>
      </c>
      <c r="E779" s="4" t="s">
        <v>5025</v>
      </c>
      <c r="F779" s="56"/>
      <c r="G779" s="1" t="s">
        <v>1682</v>
      </c>
      <c r="H779" s="34" t="e">
        <f>IF(db[[#This Row],[NB NOTA_C]]="","",COUNTIF([2]!B_MSK[concat],db[[#This Row],[NB NOTA_C]]))</f>
        <v>#REF!</v>
      </c>
      <c r="I779" s="7" t="s">
        <v>1695</v>
      </c>
      <c r="J779" s="3" t="s">
        <v>1738</v>
      </c>
      <c r="K779" s="1" t="s">
        <v>2972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x14ac:dyDescent="0.25">
      <c r="A780" s="3" t="str">
        <f>LOWER(SUBSTITUTE(SUBSTITUTE(SUBSTITUTE(SUBSTITUTE(SUBSTITUTE(SUBSTITUTE(db[[#This Row],[NB BM]]," ",),".",""),"-",""),"(",""),")",""),"/",""))</f>
        <v>geltizofancytg30301d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1139</v>
      </c>
      <c r="E780" s="4" t="s">
        <v>1457</v>
      </c>
      <c r="F780" s="56"/>
      <c r="G780" s="1" t="s">
        <v>1682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1738</v>
      </c>
      <c r="K780" s="1" t="s">
        <v>2972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geltizofancytg30541d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1140</v>
      </c>
      <c r="E781" s="4" t="s">
        <v>1458</v>
      </c>
      <c r="F781" s="56"/>
      <c r="G781" s="1" t="s">
        <v>1682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1738</v>
      </c>
      <c r="K781" s="1" t="s">
        <v>2972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geltizofancytg30541dl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1141</v>
      </c>
      <c r="E782" s="4" t="s">
        <v>1459</v>
      </c>
      <c r="F782" s="56"/>
      <c r="G782" s="1" t="s">
        <v>1682</v>
      </c>
      <c r="H782" s="32" t="e">
        <f>IF(db[[#This Row],[NB NOTA_C]]="","",COUNTIF([2]!B_MSK[concat],db[[#This Row],[NB NOTA_C]]))</f>
        <v>#REF!</v>
      </c>
      <c r="I782" s="6" t="s">
        <v>1695</v>
      </c>
      <c r="J782" s="1" t="s">
        <v>1804</v>
      </c>
      <c r="K782" s="1" t="s">
        <v>2972</v>
      </c>
      <c r="M782" s="1" t="str">
        <f>IF(db[[#This Row],[QTY/ CTN]]="","",SUBSTITUTE(SUBSTITUTE(SUBSTITUTE(db[[#This Row],[QTY/ CTN]]," ","_",2),"(",""),")","")&amp;"_")</f>
        <v>72 LSN_</v>
      </c>
      <c r="N782" s="1">
        <f>IF(db[[#This Row],[H_QTY/ CTN]]="","",SEARCH("_",db[[#This Row],[H_QTY/ CTN]]))</f>
        <v>7</v>
      </c>
      <c r="O782" s="1">
        <f>IF(db[[#This Row],[H_QTY/ CTN]]="","",LEN(db[[#This Row],[H_QTY/ CTN]]))</f>
        <v>7</v>
      </c>
      <c r="P782" s="98" t="str">
        <f>IF(db[[#This Row],[H_QTY/ CTN]]="","",LEFT(db[[#This Row],[H_QTY/ CTN]],db[[#This Row],[H_1]]-1))</f>
        <v>72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72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864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geltizofancytg30541e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3" s="1" t="s">
        <v>2820</v>
      </c>
      <c r="E783" s="4" t="s">
        <v>2813</v>
      </c>
      <c r="F783" s="56" t="s">
        <v>2914</v>
      </c>
      <c r="H783" s="32" t="e">
        <f>IF(db[[#This Row],[NB NOTA_C]]="","",COUNTIF([2]!B_MSK[concat],db[[#This Row],[NB NOTA_C]]))</f>
        <v>#REF!</v>
      </c>
      <c r="I783" s="7">
        <v>99</v>
      </c>
      <c r="J783" s="3" t="s">
        <v>1738</v>
      </c>
      <c r="K783" s="1" t="s">
        <v>2972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geltizofancytg30542d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1142</v>
      </c>
      <c r="E784" s="4" t="s">
        <v>1460</v>
      </c>
      <c r="F784" s="56"/>
      <c r="G784" s="1" t="s">
        <v>1682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1738</v>
      </c>
      <c r="K784" s="1" t="s">
        <v>2972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geltizofancytg30590d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3058</v>
      </c>
      <c r="E785" s="4" t="s">
        <v>3049</v>
      </c>
      <c r="F785" s="56"/>
      <c r="H785" s="32" t="e">
        <f>IF(db[[#This Row],[NB NOTA_C]]="","",COUNTIF([2]!B_MSK[concat],db[[#This Row],[NB NOTA_C]]))</f>
        <v>#REF!</v>
      </c>
      <c r="I785" s="7">
        <v>99</v>
      </c>
      <c r="J785" s="3" t="s">
        <v>1725</v>
      </c>
      <c r="K785" s="1" t="s">
        <v>2972</v>
      </c>
      <c r="L785" s="3"/>
      <c r="M785" s="3" t="str">
        <f>IF(db[[#This Row],[QTY/ CTN]]="","",SUBSTITUTE(SUBSTITUTE(SUBSTITUTE(db[[#This Row],[QTY/ CTN]]," ","_",2),"(",""),")","")&amp;"_")</f>
        <v>144 PCS_</v>
      </c>
      <c r="N785" s="3">
        <f>IF(db[[#This Row],[H_QTY/ CTN]]="","",SEARCH("_",db[[#This Row],[H_QTY/ CTN]]))</f>
        <v>8</v>
      </c>
      <c r="O785" s="3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PCS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PCS</v>
      </c>
      <c r="T785" s="95" t="str">
        <f>IF(db[[#This Row],[QTY/ CTN TG]]="",IF(db[[#This Row],[STN TG]]="","",12),LEFT(db[[#This Row],[QTY/ CTN TG]],SEARCH(" ",db[[#This Row],[QTY/ CTN TG]],1)-1))</f>
        <v/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144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geltizofancytg30600d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1143</v>
      </c>
      <c r="E786" s="4" t="s">
        <v>1461</v>
      </c>
      <c r="F786" s="56"/>
      <c r="G786" s="1" t="s">
        <v>1682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1738</v>
      </c>
      <c r="K786" s="1" t="s">
        <v>2972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geltizofancytg30600e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7" s="1" t="s">
        <v>2819</v>
      </c>
      <c r="E787" s="4" t="s">
        <v>2812</v>
      </c>
      <c r="F787" s="2" t="s">
        <v>2913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1738</v>
      </c>
      <c r="K787" s="1" t="s">
        <v>2972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geltizofancytg30601d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1144</v>
      </c>
      <c r="E788" s="4" t="s">
        <v>1462</v>
      </c>
      <c r="F788" s="56"/>
      <c r="G788" s="1" t="s">
        <v>1682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1738</v>
      </c>
      <c r="K788" s="1" t="s">
        <v>2972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geltizofancytg30605c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1145</v>
      </c>
      <c r="E789" s="4" t="s">
        <v>1463</v>
      </c>
      <c r="F789" s="56"/>
      <c r="G789" s="1" t="s">
        <v>1682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1738</v>
      </c>
      <c r="K789" s="1" t="s">
        <v>2972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geltizofancytg30605cl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1146</v>
      </c>
      <c r="E790" s="4" t="s">
        <v>1464</v>
      </c>
      <c r="F790" s="2"/>
      <c r="G790" s="1" t="s">
        <v>1682</v>
      </c>
      <c r="H790" s="32" t="e">
        <f>IF(db[[#This Row],[NB NOTA_C]]="","",COUNTIF([2]!B_MSK[concat],db[[#This Row],[NB NOTA_C]]))</f>
        <v>#REF!</v>
      </c>
      <c r="I790" s="6" t="s">
        <v>1695</v>
      </c>
      <c r="J790" s="1" t="s">
        <v>1738</v>
      </c>
      <c r="K790" s="1" t="s">
        <v>2972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geltizofancytg30606c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3305</v>
      </c>
      <c r="E791" s="4" t="s">
        <v>3304</v>
      </c>
      <c r="F791" s="56"/>
      <c r="H791" s="32" t="e">
        <f>IF(db[[#This Row],[NB NOTA_C]]="","",COUNTIF([2]!B_MSK[concat],db[[#This Row],[NB NOTA_C]]))</f>
        <v>#REF!</v>
      </c>
      <c r="I791" s="7" t="s">
        <v>2798</v>
      </c>
      <c r="J791" s="3" t="s">
        <v>1738</v>
      </c>
      <c r="K791" s="1" t="s">
        <v>2972</v>
      </c>
      <c r="L791" s="3"/>
      <c r="M791" s="3" t="str">
        <f>IF(db[[#This Row],[QTY/ CTN]]="","",SUBSTITUTE(SUBSTITUTE(SUBSTITUTE(db[[#This Row],[QTY/ CTN]]," ","_",2),"(",""),")","")&amp;"_")</f>
        <v>144 LSN_</v>
      </c>
      <c r="N791" s="3">
        <f>IF(db[[#This Row],[H_QTY/ CTN]]="","",SEARCH("_",db[[#This Row],[H_QTY/ CTN]]))</f>
        <v>8</v>
      </c>
      <c r="O791" s="3">
        <f>IF(db[[#This Row],[H_QTY/ CTN]]="","",LEN(db[[#This Row],[H_QTY/ CTN]]))</f>
        <v>8</v>
      </c>
      <c r="P791" s="95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geltizofancytg30606d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1147</v>
      </c>
      <c r="E792" s="4" t="s">
        <v>1465</v>
      </c>
      <c r="F792" s="56"/>
      <c r="G792" s="1" t="s">
        <v>1682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1738</v>
      </c>
      <c r="K792" s="1" t="s">
        <v>2972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geltizofancytg30734d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1148</v>
      </c>
      <c r="E793" s="4" t="s">
        <v>1466</v>
      </c>
      <c r="F793" s="56"/>
      <c r="G793" s="1" t="s">
        <v>1682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1738</v>
      </c>
      <c r="K793" s="1" t="s">
        <v>2972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geltizofancytg30734e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4" s="1" t="s">
        <v>2842</v>
      </c>
      <c r="E794" s="4" t="s">
        <v>2833</v>
      </c>
      <c r="F794" s="56" t="s">
        <v>2927</v>
      </c>
      <c r="H794" s="32" t="e">
        <f>IF(db[[#This Row],[NB NOTA_C]]="","",COUNTIF([2]!B_MSK[concat],db[[#This Row],[NB NOTA_C]]))</f>
        <v>#REF!</v>
      </c>
      <c r="I794" s="7">
        <v>99</v>
      </c>
      <c r="J794" s="3" t="s">
        <v>1738</v>
      </c>
      <c r="K794" s="1" t="s">
        <v>2972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geltizofancytg30735d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5" s="1" t="s">
        <v>1149</v>
      </c>
      <c r="E795" s="2" t="s">
        <v>2909</v>
      </c>
      <c r="F795" s="68" t="s">
        <v>2910</v>
      </c>
      <c r="H795" s="32" t="e">
        <f>IF(db[[#This Row],[NB NOTA_C]]="","",COUNTIF([2]!B_MSK[concat],db[[#This Row],[NB NOTA_C]]))</f>
        <v>#REF!</v>
      </c>
      <c r="I795" s="7" t="s">
        <v>1695</v>
      </c>
      <c r="J795" s="3" t="s">
        <v>1738</v>
      </c>
      <c r="K795" s="1" t="s">
        <v>2972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geltizofancytg30801d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1150</v>
      </c>
      <c r="E796" s="4" t="s">
        <v>1467</v>
      </c>
      <c r="F796" s="2"/>
      <c r="G796" s="1" t="s">
        <v>1682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1738</v>
      </c>
      <c r="K796" s="1" t="s">
        <v>2972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geltizofancytg30801dl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1983</v>
      </c>
      <c r="E797" s="4" t="s">
        <v>3152</v>
      </c>
      <c r="F797" s="56"/>
      <c r="H797" s="32" t="e">
        <f>IF(db[[#This Row],[NB NOTA_C]]="","",COUNTIF([2]!B_MSK[concat],db[[#This Row],[NB NOTA_C]]))</f>
        <v>#REF!</v>
      </c>
      <c r="I797" s="7" t="s">
        <v>1695</v>
      </c>
      <c r="J797" s="3" t="s">
        <v>1804</v>
      </c>
      <c r="K797" s="1" t="s">
        <v>2972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8" t="str">
        <f>IF(db[[#This Row],[H_QTY/ CTN]]="","",LEFT(db[[#This Row],[H_QTY/ CTN]],db[[#This Row],[H_1]]-1))</f>
        <v>72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72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864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geltizofancytg30801e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8" s="1" t="s">
        <v>2841</v>
      </c>
      <c r="E798" s="4" t="s">
        <v>2832</v>
      </c>
      <c r="F798" s="2" t="s">
        <v>2926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1738</v>
      </c>
      <c r="K798" s="1" t="s">
        <v>2972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geltizofancytg30802d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1151</v>
      </c>
      <c r="E799" s="4" t="s">
        <v>1468</v>
      </c>
      <c r="F799" s="2"/>
      <c r="G799" s="1" t="s">
        <v>1682</v>
      </c>
      <c r="H799" s="32" t="e">
        <f>IF(db[[#This Row],[NB NOTA_C]]="","",COUNTIF([2]!B_MSK[concat],db[[#This Row],[NB NOTA_C]]))</f>
        <v>#REF!</v>
      </c>
      <c r="I799" s="6">
        <v>99</v>
      </c>
      <c r="J799" s="1" t="s">
        <v>1738</v>
      </c>
      <c r="K799" s="1" t="s">
        <v>2972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geltizofancytg30802e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0" s="1" t="s">
        <v>2825</v>
      </c>
      <c r="E800" s="4" t="s">
        <v>2818</v>
      </c>
      <c r="F800" s="56" t="s">
        <v>2919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1738</v>
      </c>
      <c r="K800" s="1" t="s">
        <v>2972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geltizofancytg30900d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1152</v>
      </c>
      <c r="E801" s="4" t="s">
        <v>1469</v>
      </c>
      <c r="F801" s="56"/>
      <c r="G801" s="1" t="s">
        <v>1682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1738</v>
      </c>
      <c r="K801" s="1" t="s">
        <v>2972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geltizofancytg30900dl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1153</v>
      </c>
      <c r="E802" s="4" t="s">
        <v>1470</v>
      </c>
      <c r="F802" s="56"/>
      <c r="G802" s="1" t="s">
        <v>1682</v>
      </c>
      <c r="H802" s="32" t="e">
        <f>IF(db[[#This Row],[NB NOTA_C]]="","",COUNTIF([2]!B_MSK[concat],db[[#This Row],[NB NOTA_C]]))</f>
        <v>#REF!</v>
      </c>
      <c r="I802" s="6">
        <v>99</v>
      </c>
      <c r="J802" s="1" t="s">
        <v>1804</v>
      </c>
      <c r="K802" s="1" t="s">
        <v>2972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geltizofancytg30900e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3" s="1" t="s">
        <v>2839</v>
      </c>
      <c r="E803" s="4" t="s">
        <v>2830</v>
      </c>
      <c r="F803" s="56" t="s">
        <v>2924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1738</v>
      </c>
      <c r="K803" s="1" t="s">
        <v>2972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geltizofancytg30901d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4" s="1" t="s">
        <v>1154</v>
      </c>
      <c r="E804" s="4" t="s">
        <v>1471</v>
      </c>
      <c r="F804" s="56" t="s">
        <v>2904</v>
      </c>
      <c r="G804" s="1" t="s">
        <v>1682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1738</v>
      </c>
      <c r="K804" s="1" t="s">
        <v>2972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geltizofancytg30901dl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1984</v>
      </c>
      <c r="E805" s="4" t="s">
        <v>3151</v>
      </c>
      <c r="F805" s="56"/>
      <c r="H805" s="32" t="e">
        <f>IF(db[[#This Row],[NB NOTA_C]]="","",COUNTIF([2]!B_MSK[concat],db[[#This Row],[NB NOTA_C]]))</f>
        <v>#REF!</v>
      </c>
      <c r="I805" s="7" t="s">
        <v>1695</v>
      </c>
      <c r="J805" s="3" t="s">
        <v>1804</v>
      </c>
      <c r="K805" s="1" t="s">
        <v>2972</v>
      </c>
      <c r="M805" s="1" t="str">
        <f>IF(db[[#This Row],[QTY/ CTN]]="","",SUBSTITUTE(SUBSTITUTE(SUBSTITUTE(db[[#This Row],[QTY/ CTN]]," ","_",2),"(",""),")","")&amp;"_")</f>
        <v>72 LSN_</v>
      </c>
      <c r="N805" s="1">
        <f>IF(db[[#This Row],[H_QTY/ CTN]]="","",SEARCH("_",db[[#This Row],[H_QTY/ CTN]]))</f>
        <v>7</v>
      </c>
      <c r="O805" s="1">
        <f>IF(db[[#This Row],[H_QTY/ CTN]]="","",LEN(db[[#This Row],[H_QTY/ CTN]]))</f>
        <v>7</v>
      </c>
      <c r="P805" s="98" t="str">
        <f>IF(db[[#This Row],[H_QTY/ CTN]]="","",LEFT(db[[#This Row],[H_QTY/ CTN]],db[[#This Row],[H_1]]-1))</f>
        <v>72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72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864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geltizofancytg31035dl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1155</v>
      </c>
      <c r="E806" s="4" t="s">
        <v>1472</v>
      </c>
      <c r="F806" s="56"/>
      <c r="G806" s="1" t="s">
        <v>1682</v>
      </c>
      <c r="H806" s="32" t="e">
        <f>IF(db[[#This Row],[NB NOTA_C]]="","",COUNTIF([2]!B_MSK[concat],db[[#This Row],[NB NOTA_C]]))</f>
        <v>#REF!</v>
      </c>
      <c r="I806" s="6" t="s">
        <v>1695</v>
      </c>
      <c r="J806" s="1" t="s">
        <v>1804</v>
      </c>
      <c r="K806" s="1" t="s">
        <v>2972</v>
      </c>
      <c r="M806" s="1" t="str">
        <f>IF(db[[#This Row],[QTY/ CTN]]="","",SUBSTITUTE(SUBSTITUTE(SUBSTITUTE(db[[#This Row],[QTY/ CTN]]," ","_",2),"(",""),")","")&amp;"_")</f>
        <v>72 LSN_</v>
      </c>
      <c r="N806" s="1">
        <f>IF(db[[#This Row],[H_QTY/ CTN]]="","",SEARCH("_",db[[#This Row],[H_QTY/ CTN]]))</f>
        <v>7</v>
      </c>
      <c r="O806" s="1">
        <f>IF(db[[#This Row],[H_QTY/ CTN]]="","",LEN(db[[#This Row],[H_QTY/ CTN]]))</f>
        <v>7</v>
      </c>
      <c r="P806" s="98" t="str">
        <f>IF(db[[#This Row],[H_QTY/ CTN]]="","",LEFT(db[[#This Row],[H_QTY/ CTN]],db[[#This Row],[H_1]]-1))</f>
        <v>72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72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864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geltizofancytg31035e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7" s="1" t="s">
        <v>2843</v>
      </c>
      <c r="E807" s="4" t="s">
        <v>2834</v>
      </c>
      <c r="F807" s="56" t="s">
        <v>2928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1738</v>
      </c>
      <c r="K807" s="1" t="s">
        <v>2972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geltizofancytg31037d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1156</v>
      </c>
      <c r="E808" s="4" t="s">
        <v>1473</v>
      </c>
      <c r="F808" s="56"/>
      <c r="G808" s="1" t="s">
        <v>1682</v>
      </c>
      <c r="H808" s="32" t="e">
        <f>IF(db[[#This Row],[NB NOTA_C]]="","",COUNTIF([2]!B_MSK[concat],db[[#This Row],[NB NOTA_C]]))</f>
        <v>#REF!</v>
      </c>
      <c r="I808" s="6" t="s">
        <v>1695</v>
      </c>
      <c r="J808" s="1" t="s">
        <v>1738</v>
      </c>
      <c r="K808" s="1" t="s">
        <v>2972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geltizofancytg31037dl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1157</v>
      </c>
      <c r="E809" s="4" t="s">
        <v>1474</v>
      </c>
      <c r="F809" s="56"/>
      <c r="G809" s="1" t="s">
        <v>1682</v>
      </c>
      <c r="H809" s="32" t="e">
        <f>IF(db[[#This Row],[NB NOTA_C]]="","",COUNTIF([2]!B_MSK[concat],db[[#This Row],[NB NOTA_C]]))</f>
        <v>#REF!</v>
      </c>
      <c r="I809" s="6" t="s">
        <v>1695</v>
      </c>
      <c r="J809" s="1" t="s">
        <v>1804</v>
      </c>
      <c r="K809" s="1" t="s">
        <v>2972</v>
      </c>
      <c r="M809" s="1" t="str">
        <f>IF(db[[#This Row],[QTY/ CTN]]="","",SUBSTITUTE(SUBSTITUTE(SUBSTITUTE(db[[#This Row],[QTY/ CTN]]," ","_",2),"(",""),")","")&amp;"_")</f>
        <v>72 LSN_</v>
      </c>
      <c r="N809" s="1">
        <f>IF(db[[#This Row],[H_QTY/ CTN]]="","",SEARCH("_",db[[#This Row],[H_QTY/ CTN]]))</f>
        <v>7</v>
      </c>
      <c r="O809" s="1">
        <f>IF(db[[#This Row],[H_QTY/ CTN]]="","",LEN(db[[#This Row],[H_QTY/ CTN]]))</f>
        <v>7</v>
      </c>
      <c r="P809" s="98" t="str">
        <f>IF(db[[#This Row],[H_QTY/ CTN]]="","",LEFT(db[[#This Row],[H_QTY/ CTN]],db[[#This Row],[H_1]]-1))</f>
        <v>72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72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864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geltizofancytg31037e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0" s="1" t="s">
        <v>2840</v>
      </c>
      <c r="E810" s="4" t="s">
        <v>2831</v>
      </c>
      <c r="F810" s="56" t="s">
        <v>2925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1738</v>
      </c>
      <c r="K810" s="1" t="s">
        <v>2972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geltizofancytg31475d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1" s="1" t="s">
        <v>1158</v>
      </c>
      <c r="E811" s="4" t="s">
        <v>1475</v>
      </c>
      <c r="F811" s="56" t="s">
        <v>2905</v>
      </c>
      <c r="G811" s="1" t="s">
        <v>1682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1738</v>
      </c>
      <c r="K811" s="1" t="s">
        <v>2972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geltizofancytg31475e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2" s="1" t="s">
        <v>2835</v>
      </c>
      <c r="E812" s="4" t="s">
        <v>2826</v>
      </c>
      <c r="F812" s="2" t="s">
        <v>2920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1738</v>
      </c>
      <c r="K812" s="1" t="s">
        <v>2972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9" t="str">
        <f>LOWER(SUBSTITUTE(SUBSTITUTE(SUBSTITUTE(SUBSTITUTE(SUBSTITUTE(SUBSTITUTE(db[[#This Row],[NB BM]]," ",),".",""),"-",""),"(",""),")",""),"/",""))</f>
        <v>geltizofancytg31590d</v>
      </c>
      <c r="B813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3" s="9" t="str">
        <f>LOWER(SUBSTITUTE(SUBSTITUTE(SUBSTITUTE(SUBSTITUTE(SUBSTITUTE(SUBSTITUTE(SUBSTITUTE(SUBSTITUTE(SUBSTITUTE(db[[#This Row],[NB PAJAK]]," ",""),"-",""),"(",""),")",""),".",""),",",""),"/",""),"""",""),"+",""))</f>
        <v/>
      </c>
      <c r="D813" s="8" t="s">
        <v>1159</v>
      </c>
      <c r="E813" s="20" t="s">
        <v>1476</v>
      </c>
      <c r="F813" s="56"/>
      <c r="G813" s="1" t="s">
        <v>1682</v>
      </c>
      <c r="H813" s="32" t="e">
        <f>IF(db[[#This Row],[NB NOTA_C]]="","",COUNTIF([2]!B_MSK[concat],db[[#This Row],[NB NOTA_C]]))</f>
        <v>#REF!</v>
      </c>
      <c r="I813" s="6" t="s">
        <v>1695</v>
      </c>
      <c r="J813" s="1" t="s">
        <v>1738</v>
      </c>
      <c r="K813" s="1" t="s">
        <v>2972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geltizofancytg31590e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4" s="1" t="s">
        <v>2822</v>
      </c>
      <c r="E814" s="4" t="s">
        <v>2815</v>
      </c>
      <c r="F814" s="56" t="s">
        <v>2916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1738</v>
      </c>
      <c r="K814" s="1" t="s">
        <v>2972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geltizofancytg31601d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3060</v>
      </c>
      <c r="E815" s="4" t="s">
        <v>3051</v>
      </c>
      <c r="F815" s="56"/>
      <c r="H815" s="32" t="e">
        <f>IF(db[[#This Row],[NB NOTA_C]]="","",COUNTIF([2]!B_MSK[concat],db[[#This Row],[NB NOTA_C]]))</f>
        <v>#REF!</v>
      </c>
      <c r="I815" s="7">
        <v>99</v>
      </c>
      <c r="J815" s="3" t="s">
        <v>1725</v>
      </c>
      <c r="K815" s="1" t="s">
        <v>2972</v>
      </c>
      <c r="L815" s="3"/>
      <c r="M815" s="3" t="str">
        <f>IF(db[[#This Row],[QTY/ CTN]]="","",SUBSTITUTE(SUBSTITUTE(SUBSTITUTE(db[[#This Row],[QTY/ CTN]]," ","_",2),"(",""),")","")&amp;"_")</f>
        <v>144 PCS_</v>
      </c>
      <c r="N815" s="3">
        <f>IF(db[[#This Row],[H_QTY/ CTN]]="","",SEARCH("_",db[[#This Row],[H_QTY/ CTN]]))</f>
        <v>8</v>
      </c>
      <c r="O815" s="3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PCS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PCS</v>
      </c>
      <c r="T815" s="95" t="str">
        <f>IF(db[[#This Row],[QTY/ CTN TG]]="",IF(db[[#This Row],[STN TG]]="","",12),LEFT(db[[#This Row],[QTY/ CTN TG]],SEARCH(" ",db[[#This Row],[QTY/ CTN TG]],1)-1))</f>
        <v/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144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geltizofancytg31605d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3059</v>
      </c>
      <c r="E816" s="4" t="s">
        <v>3050</v>
      </c>
      <c r="F816" s="56"/>
      <c r="H816" s="32" t="e">
        <f>IF(db[[#This Row],[NB NOTA_C]]="","",COUNTIF([2]!B_MSK[concat],db[[#This Row],[NB NOTA_C]]))</f>
        <v>#REF!</v>
      </c>
      <c r="I816" s="7">
        <v>99</v>
      </c>
      <c r="J816" s="3" t="s">
        <v>1725</v>
      </c>
      <c r="K816" s="1" t="s">
        <v>2972</v>
      </c>
      <c r="L816" s="3"/>
      <c r="M816" s="3" t="str">
        <f>IF(db[[#This Row],[QTY/ CTN]]="","",SUBSTITUTE(SUBSTITUTE(SUBSTITUTE(db[[#This Row],[QTY/ CTN]]," ","_",2),"(",""),")","")&amp;"_")</f>
        <v>144 PCS_</v>
      </c>
      <c r="N816" s="3">
        <f>IF(db[[#This Row],[H_QTY/ CTN]]="","",SEARCH("_",db[[#This Row],[H_QTY/ CTN]]))</f>
        <v>8</v>
      </c>
      <c r="O816" s="3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PCS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PCS</v>
      </c>
      <c r="T816" s="95" t="str">
        <f>IF(db[[#This Row],[QTY/ CTN TG]]="",IF(db[[#This Row],[STN TG]]="","",12),LEFT(db[[#This Row],[QTY/ CTN TG]],SEARCH(" ",db[[#This Row],[QTY/ CTN TG]],1)-1))</f>
        <v/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144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geltizofancytg31762d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1160</v>
      </c>
      <c r="E817" s="4" t="s">
        <v>1477</v>
      </c>
      <c r="F817" s="56"/>
      <c r="G817" s="1" t="s">
        <v>1682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1738</v>
      </c>
      <c r="K817" s="1" t="s">
        <v>2972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geltizofancytg31762e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8" s="1" t="s">
        <v>2836</v>
      </c>
      <c r="E818" s="4" t="s">
        <v>2827</v>
      </c>
      <c r="F818" s="56" t="s">
        <v>2921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1738</v>
      </c>
      <c r="K818" s="1" t="s">
        <v>2972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geltizofancytg31763d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9" s="1" t="s">
        <v>1161</v>
      </c>
      <c r="E819" s="4" t="s">
        <v>1478</v>
      </c>
      <c r="F819" s="68" t="s">
        <v>2907</v>
      </c>
      <c r="G819" s="1" t="s">
        <v>1682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1738</v>
      </c>
      <c r="K819" s="1" t="s">
        <v>2972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geltizofancytg31763e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0" s="1" t="s">
        <v>2823</v>
      </c>
      <c r="E820" s="4" t="s">
        <v>2817</v>
      </c>
      <c r="F820" s="56" t="s">
        <v>2918</v>
      </c>
      <c r="H820" s="32" t="e">
        <f>IF(db[[#This Row],[NB NOTA_C]]="","",COUNTIF([2]!B_MSK[concat],db[[#This Row],[NB NOTA_C]]))</f>
        <v>#REF!</v>
      </c>
      <c r="I820" s="7">
        <v>99</v>
      </c>
      <c r="J820" s="3" t="s">
        <v>1738</v>
      </c>
      <c r="K820" s="1" t="s">
        <v>2972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geltizofancytg31780d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1162</v>
      </c>
      <c r="E821" s="4" t="s">
        <v>1479</v>
      </c>
      <c r="F821" s="56"/>
      <c r="G821" s="1" t="s">
        <v>1682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1738</v>
      </c>
      <c r="K821" s="1" t="s">
        <v>2972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geltizofancytg31780dl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3469</v>
      </c>
      <c r="E822" s="4" t="s">
        <v>3468</v>
      </c>
      <c r="F822" s="56"/>
      <c r="H822" s="34" t="e">
        <f>IF(db[[#This Row],[NB NOTA_C]]="","",COUNTIF([2]!B_MSK[concat],db[[#This Row],[NB NOTA_C]]))</f>
        <v>#REF!</v>
      </c>
      <c r="I822" s="7">
        <v>99</v>
      </c>
      <c r="J822" s="3" t="s">
        <v>1804</v>
      </c>
      <c r="K822" s="1" t="s">
        <v>2972</v>
      </c>
      <c r="L822" s="3"/>
      <c r="M822" s="3" t="str">
        <f>IF(db[[#This Row],[QTY/ CTN]]="","",SUBSTITUTE(SUBSTITUTE(SUBSTITUTE(db[[#This Row],[QTY/ CTN]]," ","_",2),"(",""),")","")&amp;"_")</f>
        <v>72 LSN_</v>
      </c>
      <c r="N822" s="3">
        <f>IF(db[[#This Row],[H_QTY/ CTN]]="","",SEARCH("_",db[[#This Row],[H_QTY/ CTN]]))</f>
        <v>7</v>
      </c>
      <c r="O822" s="3">
        <f>IF(db[[#This Row],[H_QTY/ CTN]]="","",LEN(db[[#This Row],[H_QTY/ CTN]]))</f>
        <v>7</v>
      </c>
      <c r="P822" s="95" t="str">
        <f>IF(db[[#This Row],[H_QTY/ CTN]]="","",LEFT(db[[#This Row],[H_QTY/ CTN]],db[[#This Row],[H_1]]-1))</f>
        <v>72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72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864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geltizofancytg31780e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3607</v>
      </c>
      <c r="E823" s="4" t="s">
        <v>3606</v>
      </c>
      <c r="F823" s="56"/>
      <c r="H823" s="32" t="e">
        <f>IF(db[[#This Row],[NB NOTA_C]]="","",COUNTIF([2]!B_MSK[concat],db[[#This Row],[NB NOTA_C]]))</f>
        <v>#REF!</v>
      </c>
      <c r="I823" s="7" t="s">
        <v>2798</v>
      </c>
      <c r="J823" s="3" t="s">
        <v>1738</v>
      </c>
      <c r="K823" s="1" t="s">
        <v>2972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geltizofancytg31810d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4" s="1" t="s">
        <v>1163</v>
      </c>
      <c r="E824" s="4" t="s">
        <v>1480</v>
      </c>
      <c r="F824" s="68" t="s">
        <v>2908</v>
      </c>
      <c r="G824" s="1" t="s">
        <v>1682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1738</v>
      </c>
      <c r="K824" s="1" t="s">
        <v>2972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geltizofancytg31810dl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1985</v>
      </c>
      <c r="E825" s="4" t="s">
        <v>3153</v>
      </c>
      <c r="F825" s="56"/>
      <c r="H825" s="32" t="e">
        <f>IF(db[[#This Row],[NB NOTA_C]]="","",COUNTIF([2]!B_MSK[concat],db[[#This Row],[NB NOTA_C]]))</f>
        <v>#REF!</v>
      </c>
      <c r="I825" s="7" t="s">
        <v>1695</v>
      </c>
      <c r="J825" s="3" t="s">
        <v>1804</v>
      </c>
      <c r="K825" s="1" t="s">
        <v>2972</v>
      </c>
      <c r="M825" s="1" t="str">
        <f>IF(db[[#This Row],[QTY/ CTN]]="","",SUBSTITUTE(SUBSTITUTE(SUBSTITUTE(db[[#This Row],[QTY/ CTN]]," ","_",2),"(",""),")","")&amp;"_")</f>
        <v>72 LSN_</v>
      </c>
      <c r="N825" s="1">
        <f>IF(db[[#This Row],[H_QTY/ CTN]]="","",SEARCH("_",db[[#This Row],[H_QTY/ CTN]]))</f>
        <v>7</v>
      </c>
      <c r="O825" s="1">
        <f>IF(db[[#This Row],[H_QTY/ CTN]]="","",LEN(db[[#This Row],[H_QTY/ CTN]]))</f>
        <v>7</v>
      </c>
      <c r="P825" s="98" t="str">
        <f>IF(db[[#This Row],[H_QTY/ CTN]]="","",LEFT(db[[#This Row],[H_QTY/ CTN]],db[[#This Row],[H_1]]-1))</f>
        <v>72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72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864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geltizofancytg31810e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26" s="1" t="s">
        <v>2821</v>
      </c>
      <c r="E826" s="4" t="s">
        <v>2814</v>
      </c>
      <c r="F826" s="56" t="s">
        <v>2915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1738</v>
      </c>
      <c r="K826" s="1" t="s">
        <v>2972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geltizofancytg31830c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1164</v>
      </c>
      <c r="E827" s="4" t="s">
        <v>1481</v>
      </c>
      <c r="F827" s="56"/>
      <c r="G827" s="1" t="s">
        <v>1682</v>
      </c>
      <c r="H827" s="32" t="e">
        <f>IF(db[[#This Row],[NB NOTA_C]]="","",COUNTIF([2]!B_MSK[concat],db[[#This Row],[NB NOTA_C]]))</f>
        <v>#REF!</v>
      </c>
      <c r="I827" s="6" t="s">
        <v>1695</v>
      </c>
      <c r="J827" s="1" t="s">
        <v>1738</v>
      </c>
      <c r="K827" s="1" t="s">
        <v>2972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geltizofancytg31830d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1165</v>
      </c>
      <c r="E828" s="4" t="s">
        <v>1482</v>
      </c>
      <c r="F828" s="56"/>
      <c r="G828" s="1" t="s">
        <v>1682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1738</v>
      </c>
      <c r="K828" s="1" t="s">
        <v>2972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16" t="str">
        <f>LOWER(SUBSTITUTE(SUBSTITUTE(SUBSTITUTE(SUBSTITUTE(SUBSTITUTE(SUBSTITUTE(db[[#This Row],[NB BM]]," ",),".",""),"-",""),"(",""),")",""),"/",""))</f>
        <v>geltizofancytg31830e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17" t="s">
        <v>3997</v>
      </c>
      <c r="E829" s="21" t="s">
        <v>3996</v>
      </c>
      <c r="F829" s="57"/>
      <c r="G829" s="17"/>
      <c r="H829" s="33" t="e">
        <f>IF(db[[#This Row],[NB NOTA_C]]="","",COUNTIF([2]!B_MSK[concat],db[[#This Row],[NB NOTA_C]]))</f>
        <v>#REF!</v>
      </c>
      <c r="I829" s="18" t="s">
        <v>1698</v>
      </c>
      <c r="J829" s="16" t="s">
        <v>1738</v>
      </c>
      <c r="K829" s="17" t="s">
        <v>2972</v>
      </c>
      <c r="L829" s="16"/>
      <c r="M829" s="16" t="str">
        <f>IF(db[[#This Row],[QTY/ CTN]]="","",SUBSTITUTE(SUBSTITUTE(SUBSTITUTE(db[[#This Row],[QTY/ CTN]]," ","_",2),"(",""),")","")&amp;"_")</f>
        <v>144 LSN_</v>
      </c>
      <c r="N829" s="16">
        <f>IF(db[[#This Row],[H_QTY/ CTN]]="","",SEARCH("_",db[[#This Row],[H_QTY/ CTN]]))</f>
        <v>8</v>
      </c>
      <c r="O829" s="16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9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geltizofancytg31831d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1166</v>
      </c>
      <c r="E830" s="4" t="s">
        <v>1483</v>
      </c>
      <c r="F830" s="2"/>
      <c r="G830" s="1" t="s">
        <v>1682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1738</v>
      </c>
      <c r="K830" s="1" t="s">
        <v>2972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geltizofancytg31831e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1" s="1" t="s">
        <v>2837</v>
      </c>
      <c r="E831" s="4" t="s">
        <v>2828</v>
      </c>
      <c r="F831" s="2" t="s">
        <v>2922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1738</v>
      </c>
      <c r="K831" s="1" t="s">
        <v>2972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x14ac:dyDescent="0.25">
      <c r="A832" s="3" t="str">
        <f>LOWER(SUBSTITUTE(SUBSTITUTE(SUBSTITUTE(SUBSTITUTE(SUBSTITUTE(SUBSTITUTE(db[[#This Row],[NB BM]]," ",),".",""),"-",""),"(",""),")",""),"/",""))</f>
        <v>geltizofancytg31975d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1167</v>
      </c>
      <c r="E832" s="4" t="s">
        <v>1484</v>
      </c>
      <c r="F832" s="56"/>
      <c r="G832" s="1" t="s">
        <v>1682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1738</v>
      </c>
      <c r="K832" s="1" t="s">
        <v>2972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geltizofancytg31975e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3" s="1" t="s">
        <v>2824</v>
      </c>
      <c r="E833" s="4" t="s">
        <v>2816</v>
      </c>
      <c r="F833" s="56" t="s">
        <v>2917</v>
      </c>
      <c r="H833" s="32" t="e">
        <f>IF(db[[#This Row],[NB NOTA_C]]="","",COUNTIF([2]!B_MSK[concat],db[[#This Row],[NB NOTA_C]]))</f>
        <v>#REF!</v>
      </c>
      <c r="I833" s="7">
        <v>99</v>
      </c>
      <c r="J833" s="3" t="s">
        <v>1738</v>
      </c>
      <c r="K833" s="1" t="s">
        <v>2972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geltizofancytg32763d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1168</v>
      </c>
      <c r="E834" s="4" t="s">
        <v>2906</v>
      </c>
      <c r="F834" s="56"/>
      <c r="G834" s="1" t="s">
        <v>1682</v>
      </c>
      <c r="H834" s="32" t="e">
        <f>IF(db[[#This Row],[NB NOTA_C]]="","",COUNTIF([2]!B_MSK[concat],db[[#This Row],[NB NOTA_C]]))</f>
        <v>#REF!</v>
      </c>
      <c r="I834" s="6" t="s">
        <v>1695</v>
      </c>
      <c r="J834" s="1" t="s">
        <v>1738</v>
      </c>
      <c r="K834" s="1" t="s">
        <v>2972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geltizofancytg3481d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1169</v>
      </c>
      <c r="E835" s="4" t="s">
        <v>1485</v>
      </c>
      <c r="F835" s="56"/>
      <c r="G835" s="1" t="s">
        <v>1682</v>
      </c>
      <c r="H835" s="32" t="e">
        <f>IF(db[[#This Row],[NB NOTA_C]]="","",COUNTIF([2]!B_MSK[concat],db[[#This Row],[NB NOTA_C]]))</f>
        <v>#REF!</v>
      </c>
      <c r="I835" s="6" t="s">
        <v>1695</v>
      </c>
      <c r="J835" s="1" t="s">
        <v>1738</v>
      </c>
      <c r="K835" s="1" t="s">
        <v>2972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geltizofancytg348d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36" s="1" t="s">
        <v>1170</v>
      </c>
      <c r="E836" s="4" t="s">
        <v>1486</v>
      </c>
      <c r="F836" s="56" t="s">
        <v>2903</v>
      </c>
      <c r="G836" s="1" t="s">
        <v>1682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1738</v>
      </c>
      <c r="K836" s="1" t="s">
        <v>2972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geltizofancytg348dl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1986</v>
      </c>
      <c r="E837" s="4" t="s">
        <v>3154</v>
      </c>
      <c r="F837" s="56"/>
      <c r="H837" s="32" t="e">
        <f>IF(db[[#This Row],[NB NOTA_C]]="","",COUNTIF([2]!B_MSK[concat],db[[#This Row],[NB NOTA_C]]))</f>
        <v>#REF!</v>
      </c>
      <c r="I837" s="7" t="s">
        <v>1695</v>
      </c>
      <c r="J837" s="3" t="s">
        <v>1804</v>
      </c>
      <c r="K837" s="1" t="s">
        <v>2972</v>
      </c>
      <c r="M837" s="1" t="str">
        <f>IF(db[[#This Row],[QTY/ CTN]]="","",SUBSTITUTE(SUBSTITUTE(SUBSTITUTE(db[[#This Row],[QTY/ CTN]]," ","_",2),"(",""),")","")&amp;"_")</f>
        <v>72 LSN_</v>
      </c>
      <c r="N837" s="1">
        <f>IF(db[[#This Row],[H_QTY/ CTN]]="","",SEARCH("_",db[[#This Row],[H_QTY/ CTN]]))</f>
        <v>7</v>
      </c>
      <c r="O837" s="1">
        <f>IF(db[[#This Row],[H_QTY/ CTN]]="","",LEN(db[[#This Row],[H_QTY/ CTN]]))</f>
        <v>7</v>
      </c>
      <c r="P837" s="98" t="str">
        <f>IF(db[[#This Row],[H_QTY/ CTN]]="","",LEFT(db[[#This Row],[H_QTY/ CTN]],db[[#This Row],[H_1]]-1))</f>
        <v>72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72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864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geltizofancytg348e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8" s="1" t="s">
        <v>2838</v>
      </c>
      <c r="E838" s="4" t="s">
        <v>2829</v>
      </c>
      <c r="F838" s="56" t="s">
        <v>2923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1738</v>
      </c>
      <c r="K838" s="1" t="s">
        <v>2972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gelpentizoretrc05tg670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4819</v>
      </c>
      <c r="E839" s="4" t="s">
        <v>4815</v>
      </c>
      <c r="F839" s="56"/>
      <c r="H839" s="34" t="e">
        <f>IF(db[[#This Row],[NB NOTA_C]]="","",COUNTIF([2]!B_MSK[concat],db[[#This Row],[NB NOTA_C]]))</f>
        <v>#REF!</v>
      </c>
      <c r="I839" s="7" t="s">
        <v>2798</v>
      </c>
      <c r="J839" s="3" t="s">
        <v>1739</v>
      </c>
      <c r="K839" s="1" t="s">
        <v>2972</v>
      </c>
      <c r="L839" s="3"/>
      <c r="M839" s="3" t="str">
        <f>IF(db[[#This Row],[QTY/ CTN]]="","",SUBSTITUTE(SUBSTITUTE(SUBSTITUTE(db[[#This Row],[QTY/ CTN]]," ","_",2),"(",""),")","")&amp;"_")</f>
        <v>96 LSN_</v>
      </c>
      <c r="N839" s="3">
        <f>IF(db[[#This Row],[H_QTY/ CTN]]="","",SEARCH("_",db[[#This Row],[H_QTY/ CTN]]))</f>
        <v>7</v>
      </c>
      <c r="O839" s="3">
        <f>IF(db[[#This Row],[H_QTY/ CTN]]="","",LEN(db[[#This Row],[H_QTY/ CTN]]))</f>
        <v>7</v>
      </c>
      <c r="P839" s="95" t="str">
        <f>IF(db[[#This Row],[H_QTY/ CTN]]="","",LEFT(db[[#This Row],[H_QTY/ CTN]],db[[#This Row],[H_1]]-1))</f>
        <v>96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96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1152</v>
      </c>
      <c r="Y839" s="95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gelpentizoretrc05tg690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4820</v>
      </c>
      <c r="E840" s="4" t="s">
        <v>4816</v>
      </c>
      <c r="F840" s="56"/>
      <c r="H840" s="34" t="e">
        <f>IF(db[[#This Row],[NB NOTA_C]]="","",COUNTIF([2]!B_MSK[concat],db[[#This Row],[NB NOTA_C]]))</f>
        <v>#REF!</v>
      </c>
      <c r="I840" s="7" t="s">
        <v>2798</v>
      </c>
      <c r="J840" s="3" t="s">
        <v>1804</v>
      </c>
      <c r="K840" s="1" t="s">
        <v>2972</v>
      </c>
      <c r="L840" s="3"/>
      <c r="M840" s="3" t="str">
        <f>IF(db[[#This Row],[QTY/ CTN]]="","",SUBSTITUTE(SUBSTITUTE(SUBSTITUTE(db[[#This Row],[QTY/ CTN]]," ","_",2),"(",""),")","")&amp;"_")</f>
        <v>72 LSN_</v>
      </c>
      <c r="N840" s="3">
        <f>IF(db[[#This Row],[H_QTY/ CTN]]="","",SEARCH("_",db[[#This Row],[H_QTY/ CTN]]))</f>
        <v>7</v>
      </c>
      <c r="O840" s="3">
        <f>IF(db[[#This Row],[H_QTY/ CTN]]="","",LEN(db[[#This Row],[H_QTY/ CTN]]))</f>
        <v>7</v>
      </c>
      <c r="P840" s="95" t="str">
        <f>IF(db[[#This Row],[H_QTY/ CTN]]="","",LEFT(db[[#This Row],[H_QTY/ CTN]],db[[#This Row],[H_1]]-1))</f>
        <v>72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72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864</v>
      </c>
      <c r="Y840" s="95" t="str">
        <f>IF(db[[#This Row],[STN K]]="",IF(db[[#This Row],[STN TG]]="",db[[#This Row],[STN B]],db[[#This Row],[STN TG]]),db[[#This Row],[STN K]])</f>
        <v>PCS</v>
      </c>
    </row>
    <row r="841" spans="1:25" x14ac:dyDescent="0.25">
      <c r="A841" s="16" t="str">
        <f>LOWER(SUBSTITUTE(SUBSTITUTE(SUBSTITUTE(SUBSTITUTE(SUBSTITUTE(SUBSTITUTE(db[[#This Row],[NB BM]]," ",),".",""),"-",""),"(",""),")",""),"/",""))</f>
        <v>geltizos305tg32610</v>
      </c>
      <c r="B841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1" s="16" t="str">
        <f>LOWER(SUBSTITUTE(SUBSTITUTE(SUBSTITUTE(SUBSTITUTE(SUBSTITUTE(SUBSTITUTE(SUBSTITUTE(SUBSTITUTE(SUBSTITUTE(db[[#This Row],[NB PAJAK]]," ",""),"-",""),"(",""),")",""),".",""),",",""),"/",""),"""",""),"+",""))</f>
        <v/>
      </c>
      <c r="D841" s="17" t="s">
        <v>4293</v>
      </c>
      <c r="E841" s="21" t="s">
        <v>4286</v>
      </c>
      <c r="F841" s="57"/>
      <c r="G841" s="17"/>
      <c r="H841" s="33" t="e">
        <f>IF(db[[#This Row],[NB NOTA_C]]="","",COUNTIF([2]!B_MSK[concat],db[[#This Row],[NB NOTA_C]]))</f>
        <v>#REF!</v>
      </c>
      <c r="I841" s="18" t="s">
        <v>2798</v>
      </c>
      <c r="J841" s="16" t="s">
        <v>1738</v>
      </c>
      <c r="K841" s="17" t="s">
        <v>2972</v>
      </c>
      <c r="L841" s="16"/>
      <c r="M841" s="16" t="str">
        <f>IF(db[[#This Row],[QTY/ CTN]]="","",SUBSTITUTE(SUBSTITUTE(SUBSTITUTE(db[[#This Row],[QTY/ CTN]]," ","_",2),"(",""),")","")&amp;"_")</f>
        <v>144 LSN_</v>
      </c>
      <c r="N841" s="16">
        <f>IF(db[[#This Row],[H_QTY/ CTN]]="","",SEARCH("_",db[[#This Row],[H_QTY/ CTN]]))</f>
        <v>8</v>
      </c>
      <c r="O841" s="16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9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gelpentizosavextg396d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1132</v>
      </c>
      <c r="E842" s="4" t="s">
        <v>1453</v>
      </c>
      <c r="F842" s="56"/>
      <c r="G842" s="1" t="s">
        <v>1682</v>
      </c>
      <c r="H842" s="32" t="e">
        <f>IF(db[[#This Row],[NB NOTA_C]]="","",COUNTIF([2]!B_MSK[concat],db[[#This Row],[NB NOTA_C]]))</f>
        <v>#REF!</v>
      </c>
      <c r="I842" s="6" t="s">
        <v>1695</v>
      </c>
      <c r="J842" s="1" t="s">
        <v>1738</v>
      </c>
      <c r="K842" s="1" t="s">
        <v>2972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geltizotg30630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1987</v>
      </c>
      <c r="E843" s="4" t="s">
        <v>2851</v>
      </c>
      <c r="F843" s="56"/>
      <c r="H843" s="32" t="e">
        <f>IF(db[[#This Row],[NB NOTA_C]]="","",COUNTIF([2]!B_MSK[concat],db[[#This Row],[NB NOTA_C]]))</f>
        <v>#REF!</v>
      </c>
      <c r="I843" s="7" t="s">
        <v>1695</v>
      </c>
      <c r="J843" s="3" t="s">
        <v>1738</v>
      </c>
      <c r="K843" s="1" t="s">
        <v>2972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gelpentizotg3063d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1133</v>
      </c>
      <c r="E844" s="4" t="s">
        <v>1454</v>
      </c>
      <c r="F844" s="56"/>
      <c r="G844" s="1" t="s">
        <v>1682</v>
      </c>
      <c r="H844" s="32" t="e">
        <f>IF(db[[#This Row],[NB NOTA_C]]="","",COUNTIF([2]!B_MSK[concat],db[[#This Row],[NB NOTA_C]]))</f>
        <v>#REF!</v>
      </c>
      <c r="I844" s="6" t="s">
        <v>1695</v>
      </c>
      <c r="J844" s="1" t="s">
        <v>1738</v>
      </c>
      <c r="K844" s="1" t="s">
        <v>2972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gelpentizotg31060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1977</v>
      </c>
      <c r="E845" s="4" t="s">
        <v>3159</v>
      </c>
      <c r="F845" s="2"/>
      <c r="H845" s="32" t="e">
        <f>IF(db[[#This Row],[NB NOTA_C]]="","",COUNTIF([2]!B_MSK[concat],db[[#This Row],[NB NOTA_C]]))</f>
        <v>#REF!</v>
      </c>
      <c r="I845" s="7">
        <v>99</v>
      </c>
      <c r="J845" s="3" t="s">
        <v>1738</v>
      </c>
      <c r="K845" s="1" t="s">
        <v>2972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gelpentizotg31220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2691</v>
      </c>
      <c r="E846" s="4" t="s">
        <v>2690</v>
      </c>
      <c r="F846" s="56"/>
      <c r="H846" s="32" t="e">
        <f>IF(db[[#This Row],[NB NOTA_C]]="","",COUNTIF([2]!B_MSK[concat],db[[#This Row],[NB NOTA_C]]))</f>
        <v>#REF!</v>
      </c>
      <c r="I846" s="7" t="s">
        <v>1695</v>
      </c>
      <c r="J846" s="3" t="s">
        <v>1738</v>
      </c>
      <c r="K846" s="1" t="s">
        <v>2972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geltizotg346d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4275</v>
      </c>
      <c r="E847" s="21" t="s">
        <v>4268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2798</v>
      </c>
      <c r="J847" s="16" t="s">
        <v>1738</v>
      </c>
      <c r="K847" s="17" t="s">
        <v>2972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gelpentizotg346e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1135</v>
      </c>
      <c r="E848" s="4" t="s">
        <v>1456</v>
      </c>
      <c r="F848" s="56"/>
      <c r="G848" s="1" t="s">
        <v>1682</v>
      </c>
      <c r="H848" s="32" t="e">
        <f>IF(db[[#This Row],[NB NOTA_C]]="","",COUNTIF([2]!B_MSK[concat],db[[#This Row],[NB NOTA_C]]))</f>
        <v>#REF!</v>
      </c>
      <c r="I848" s="6" t="s">
        <v>1695</v>
      </c>
      <c r="J848" s="1" t="s">
        <v>1738</v>
      </c>
      <c r="K848" s="1" t="s">
        <v>2972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gelzhixin+refillg3093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9" s="1" t="s">
        <v>5373</v>
      </c>
      <c r="E849" s="4" t="s">
        <v>5368</v>
      </c>
      <c r="F849" s="56" t="s">
        <v>5369</v>
      </c>
      <c r="H849" s="34" t="e">
        <f>IF(db[[#This Row],[NB NOTA_C]]="","",COUNTIF([2]!B_MSK[concat],db[[#This Row],[NB NOTA_C]]))</f>
        <v>#REF!</v>
      </c>
      <c r="I849" s="7" t="s">
        <v>5371</v>
      </c>
      <c r="J849" s="3" t="s">
        <v>1784</v>
      </c>
      <c r="K849" s="1" t="s">
        <v>2972</v>
      </c>
      <c r="L849" s="3" t="s">
        <v>5381</v>
      </c>
      <c r="M849" s="3" t="str">
        <f>IF(db[[#This Row],[QTY/ CTN]]="","",SUBSTITUTE(SUBSTITUTE(SUBSTITUTE(db[[#This Row],[QTY/ CTN]]," ","_",2),"(",""),")","")&amp;"_")</f>
        <v>120 LSN_</v>
      </c>
      <c r="N849" s="3">
        <f>IF(db[[#This Row],[H_QTY/ CTN]]="","",SEARCH("_",db[[#This Row],[H_QTY/ CTN]]))</f>
        <v>8</v>
      </c>
      <c r="O849" s="3">
        <f>IF(db[[#This Row],[H_QTY/ CTN]]="","",LEN(db[[#This Row],[H_QTY/ CTN]]))</f>
        <v>8</v>
      </c>
      <c r="P849" s="95" t="str">
        <f>IF(db[[#This Row],[H_QTY/ CTN]]="","",LEFT(db[[#This Row],[H_QTY/ CTN]],db[[#This Row],[H_1]]-1))</f>
        <v>120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120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1440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gelzhixin+refillg3096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4242</v>
      </c>
      <c r="E850" s="21" t="s">
        <v>4238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2798</v>
      </c>
      <c r="J850" s="16" t="s">
        <v>1784</v>
      </c>
      <c r="K850" s="17" t="s">
        <v>2972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99" t="str">
        <f>IF(db[[#This Row],[H_QTY/ CTN]]="","",LEFT(db[[#This Row],[H_QTY/ CTN]],db[[#This Row],[H_1]]-1))</f>
        <v>120 LSN</v>
      </c>
      <c r="Q850" s="99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120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1440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16" t="str">
        <f>LOWER(SUBSTITUTE(SUBSTITUTE(SUBSTITUTE(SUBSTITUTE(SUBSTITUTE(SUBSTITUTE(db[[#This Row],[NB BM]]," ",),".",""),"-",""),"(",""),")",""),"/",""))</f>
        <v>gelzhixin+refillg3099</v>
      </c>
      <c r="B85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1" s="16" t="str">
        <f>LOWER(SUBSTITUTE(SUBSTITUTE(SUBSTITUTE(SUBSTITUTE(SUBSTITUTE(SUBSTITUTE(SUBSTITUTE(SUBSTITUTE(SUBSTITUTE(db[[#This Row],[NB PAJAK]]," ",""),"-",""),"(",""),")",""),".",""),",",""),"/",""),"""",""),"+",""))</f>
        <v/>
      </c>
      <c r="D851" s="21" t="s">
        <v>4137</v>
      </c>
      <c r="E851" s="21" t="s">
        <v>4134</v>
      </c>
      <c r="F851" s="57"/>
      <c r="G851" s="17"/>
      <c r="H851" s="33" t="e">
        <f>IF(db[[#This Row],[NB NOTA_C]]="","",COUNTIF([2]!B_MSK[concat],db[[#This Row],[NB NOTA_C]]))</f>
        <v>#REF!</v>
      </c>
      <c r="I851" s="18" t="s">
        <v>2798</v>
      </c>
      <c r="J851" s="16" t="s">
        <v>1784</v>
      </c>
      <c r="K851" s="17" t="s">
        <v>2972</v>
      </c>
      <c r="L851" s="16"/>
      <c r="M851" s="16" t="str">
        <f>IF(db[[#This Row],[QTY/ CTN]]="","",SUBSTITUTE(SUBSTITUTE(SUBSTITUTE(db[[#This Row],[QTY/ CTN]]," ","_",2),"(",""),")","")&amp;"_")</f>
        <v>120 LSN_</v>
      </c>
      <c r="N851" s="16">
        <f>IF(db[[#This Row],[H_QTY/ CTN]]="","",SEARCH("_",db[[#This Row],[H_QTY/ CTN]]))</f>
        <v>8</v>
      </c>
      <c r="O851" s="16">
        <f>IF(db[[#This Row],[H_QTY/ CTN]]="","",LEN(db[[#This Row],[H_QTY/ CTN]]))</f>
        <v>8</v>
      </c>
      <c r="P851" s="99" t="str">
        <f>IF(db[[#This Row],[H_QTY/ CTN]]="","",LEFT(db[[#This Row],[H_QTY/ CTN]],db[[#This Row],[H_1]]-1))</f>
        <v>120 LSN</v>
      </c>
      <c r="Q851" s="99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120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1440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gelzhixin+refillg3101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21" t="s">
        <v>4138</v>
      </c>
      <c r="E852" s="21" t="s">
        <v>4131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2798</v>
      </c>
      <c r="J852" s="16" t="s">
        <v>1784</v>
      </c>
      <c r="K852" s="17" t="s">
        <v>2972</v>
      </c>
      <c r="L852" s="16"/>
      <c r="M852" s="16" t="str">
        <f>IF(db[[#This Row],[QTY/ CTN]]="","",SUBSTITUTE(SUBSTITUTE(SUBSTITUTE(db[[#This Row],[QTY/ CTN]]," ","_",2),"(",""),")","")&amp;"_")</f>
        <v>120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120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120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1440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gelzhixin+refillg3103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3" s="1" t="s">
        <v>5372</v>
      </c>
      <c r="E853" s="4" t="s">
        <v>5367</v>
      </c>
      <c r="F853" s="56" t="s">
        <v>5370</v>
      </c>
      <c r="H853" s="34" t="e">
        <f>IF(db[[#This Row],[NB NOTA_C]]="","",COUNTIF([2]!B_MSK[concat],db[[#This Row],[NB NOTA_C]]))</f>
        <v>#REF!</v>
      </c>
      <c r="I853" s="7" t="s">
        <v>5371</v>
      </c>
      <c r="J853" s="3" t="s">
        <v>1784</v>
      </c>
      <c r="K853" s="1" t="s">
        <v>2972</v>
      </c>
      <c r="L853" s="3" t="s">
        <v>5382</v>
      </c>
      <c r="M853" s="3" t="str">
        <f>IF(db[[#This Row],[QTY/ CTN]]="","",SUBSTITUTE(SUBSTITUTE(SUBSTITUTE(db[[#This Row],[QTY/ CTN]]," ","_",2),"(",""),")","")&amp;"_")</f>
        <v>120 LSN_</v>
      </c>
      <c r="N853" s="3">
        <f>IF(db[[#This Row],[H_QTY/ CTN]]="","",SEARCH("_",db[[#This Row],[H_QTY/ CTN]]))</f>
        <v>8</v>
      </c>
      <c r="O853" s="3">
        <f>IF(db[[#This Row],[H_QTY/ CTN]]="","",LEN(db[[#This Row],[H_QTY/ CTN]]))</f>
        <v>8</v>
      </c>
      <c r="P853" s="95" t="str">
        <f>IF(db[[#This Row],[H_QTY/ CTN]]="","",LEFT(db[[#This Row],[H_QTY/ CTN]],db[[#This Row],[H_1]]-1))</f>
        <v>120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120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1440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16" t="str">
        <f>LOWER(SUBSTITUTE(SUBSTITUTE(SUBSTITUTE(SUBSTITUTE(SUBSTITUTE(SUBSTITUTE(db[[#This Row],[NB BM]]," ",),".",""),"-",""),"(",""),")",""),"/",""))</f>
        <v>gelzhixin+refillg3110</v>
      </c>
      <c r="B854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4" s="16" t="str">
        <f>LOWER(SUBSTITUTE(SUBSTITUTE(SUBSTITUTE(SUBSTITUTE(SUBSTITUTE(SUBSTITUTE(SUBSTITUTE(SUBSTITUTE(SUBSTITUTE(db[[#This Row],[NB PAJAK]]," ",""),"-",""),"(",""),")",""),".",""),",",""),"/",""),"""",""),"+",""))</f>
        <v/>
      </c>
      <c r="D854" s="21" t="s">
        <v>4240</v>
      </c>
      <c r="E854" s="21" t="s">
        <v>4237</v>
      </c>
      <c r="F854" s="57"/>
      <c r="G854" s="17"/>
      <c r="H854" s="33" t="e">
        <f>IF(db[[#This Row],[NB NOTA_C]]="","",COUNTIF([2]!B_MSK[concat],db[[#This Row],[NB NOTA_C]]))</f>
        <v>#REF!</v>
      </c>
      <c r="I854" s="18" t="s">
        <v>2798</v>
      </c>
      <c r="J854" s="16" t="s">
        <v>1784</v>
      </c>
      <c r="K854" s="17" t="s">
        <v>2972</v>
      </c>
      <c r="L854" s="16"/>
      <c r="M854" s="16" t="str">
        <f>IF(db[[#This Row],[QTY/ CTN]]="","",SUBSTITUTE(SUBSTITUTE(SUBSTITUTE(db[[#This Row],[QTY/ CTN]]," ","_",2),"(",""),")","")&amp;"_")</f>
        <v>120 LSN_</v>
      </c>
      <c r="N854" s="16">
        <f>IF(db[[#This Row],[H_QTY/ CTN]]="","",SEARCH("_",db[[#This Row],[H_QTY/ CTN]]))</f>
        <v>8</v>
      </c>
      <c r="O854" s="16">
        <f>IF(db[[#This Row],[H_QTY/ CTN]]="","",LEN(db[[#This Row],[H_QTY/ CTN]]))</f>
        <v>8</v>
      </c>
      <c r="P854" s="99" t="str">
        <f>IF(db[[#This Row],[H_QTY/ CTN]]="","",LEFT(db[[#This Row],[H_QTY/ CTN]],db[[#This Row],[H_1]]-1))</f>
        <v>120 LSN</v>
      </c>
      <c r="Q854" s="99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16" t="str">
        <f>LOWER(SUBSTITUTE(SUBSTITUTE(SUBSTITUTE(SUBSTITUTE(SUBSTITUTE(SUBSTITUTE(db[[#This Row],[NB BM]]," ",),".",""),"-",""),"(",""),")",""),"/",""))</f>
        <v>gelzhixin+refillg3115</v>
      </c>
      <c r="B855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55" s="16" t="str">
        <f>LOWER(SUBSTITUTE(SUBSTITUTE(SUBSTITUTE(SUBSTITUTE(SUBSTITUTE(SUBSTITUTE(SUBSTITUTE(SUBSTITUTE(SUBSTITUTE(db[[#This Row],[NB PAJAK]]," ",""),"-",""),"(",""),")",""),".",""),",",""),"/",""),"""",""),"+",""))</f>
        <v/>
      </c>
      <c r="D855" s="21" t="s">
        <v>4241</v>
      </c>
      <c r="E855" s="21" t="s">
        <v>4239</v>
      </c>
      <c r="F855" s="57"/>
      <c r="G855" s="17"/>
      <c r="H855" s="33" t="e">
        <f>IF(db[[#This Row],[NB NOTA_C]]="","",COUNTIF([2]!B_MSK[concat],db[[#This Row],[NB NOTA_C]]))</f>
        <v>#REF!</v>
      </c>
      <c r="I855" s="18" t="s">
        <v>2798</v>
      </c>
      <c r="J855" s="16" t="s">
        <v>1784</v>
      </c>
      <c r="K855" s="17" t="s">
        <v>2972</v>
      </c>
      <c r="L855" s="16"/>
      <c r="M855" s="16" t="str">
        <f>IF(db[[#This Row],[QTY/ CTN]]="","",SUBSTITUTE(SUBSTITUTE(SUBSTITUTE(db[[#This Row],[QTY/ CTN]]," ","_",2),"(",""),")","")&amp;"_")</f>
        <v>120 LSN_</v>
      </c>
      <c r="N855" s="16">
        <f>IF(db[[#This Row],[H_QTY/ CTN]]="","",SEARCH("_",db[[#This Row],[H_QTY/ CTN]]))</f>
        <v>8</v>
      </c>
      <c r="O855" s="16">
        <f>IF(db[[#This Row],[H_QTY/ CTN]]="","",LEN(db[[#This Row],[H_QTY/ CTN]]))</f>
        <v>8</v>
      </c>
      <c r="P855" s="99" t="str">
        <f>IF(db[[#This Row],[H_QTY/ CTN]]="","",LEFT(db[[#This Row],[H_QTY/ CTN]],db[[#This Row],[H_1]]-1))</f>
        <v>120 LSN</v>
      </c>
      <c r="Q855" s="99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gelzhixin+refillg3121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4135</v>
      </c>
      <c r="E856" s="21" t="s">
        <v>4132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2798</v>
      </c>
      <c r="J856" s="16" t="s">
        <v>1784</v>
      </c>
      <c r="K856" s="17" t="s">
        <v>2972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gelzhixin+refillg3125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4136</v>
      </c>
      <c r="E857" s="21" t="s">
        <v>4133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2798</v>
      </c>
      <c r="J857" s="16" t="s">
        <v>1784</v>
      </c>
      <c r="K857" s="17" t="s">
        <v>2972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gelzhixin+refillg3127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4" t="s">
        <v>4995</v>
      </c>
      <c r="E858" s="72" t="s">
        <v>4979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2798</v>
      </c>
      <c r="J858" s="16" t="s">
        <v>1784</v>
      </c>
      <c r="K858" s="17" t="s">
        <v>2972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3" t="str">
        <f>IF(db[[#This Row],[H_QTY/ CTN]]="","",LEFT(db[[#This Row],[H_QTY/ CTN]],db[[#This Row],[H_1]]-1))</f>
        <v>120 LSN</v>
      </c>
      <c r="Q858" s="103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gelzhixin+refillg3128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4994</v>
      </c>
      <c r="E859" s="72" t="s">
        <v>4978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2798</v>
      </c>
      <c r="J859" s="16" t="s">
        <v>1784</v>
      </c>
      <c r="K859" s="17" t="s">
        <v>2972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gelzhixin+refillg3130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5178</v>
      </c>
      <c r="E860" s="83" t="s">
        <v>5172</v>
      </c>
      <c r="F860" s="84"/>
      <c r="G860" s="1" t="s">
        <v>1682</v>
      </c>
      <c r="H860" s="86" t="e">
        <f>IF(db[[#This Row],[NB NOTA_C]]="","",COUNTIF([2]!B_MSK[concat],db[[#This Row],[NB NOTA_C]]))</f>
        <v>#REF!</v>
      </c>
      <c r="I860" s="87" t="s">
        <v>2798</v>
      </c>
      <c r="J860" s="82" t="s">
        <v>1784</v>
      </c>
      <c r="K860" s="85" t="s">
        <v>2972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2" t="str">
        <f>IF(db[[#This Row],[H_QTY/ CTN]]="","",LEFT(db[[#This Row],[H_QTY/ CTN]],db[[#This Row],[H_1]]-1))</f>
        <v>120 LSN</v>
      </c>
      <c r="Q860" s="102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gelzhixin+refillg3131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4996</v>
      </c>
      <c r="E861" s="72" t="s">
        <v>4977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2798</v>
      </c>
      <c r="J861" s="16" t="s">
        <v>1784</v>
      </c>
      <c r="K861" s="17" t="s">
        <v>2972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3" t="str">
        <f>IF(db[[#This Row],[H_QTY/ CTN]]="","",LEFT(db[[#This Row],[H_QTY/ CTN]],db[[#This Row],[H_1]]-1))</f>
        <v>120 LSN</v>
      </c>
      <c r="Q861" s="103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gelzhixin+refillg3132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4997</v>
      </c>
      <c r="E862" s="72" t="s">
        <v>4976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2798</v>
      </c>
      <c r="J862" s="16" t="s">
        <v>1784</v>
      </c>
      <c r="K862" s="17" t="s">
        <v>2972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gelzhixin+refillg3133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72" t="s">
        <v>4998</v>
      </c>
      <c r="E863" s="72" t="s">
        <v>4975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2798</v>
      </c>
      <c r="J863" s="16" t="s">
        <v>1784</v>
      </c>
      <c r="K863" s="17" t="s">
        <v>2972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gelzhixin+refillg3135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4999</v>
      </c>
      <c r="E864" s="72" t="s">
        <v>4974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2798</v>
      </c>
      <c r="J864" s="16" t="s">
        <v>1784</v>
      </c>
      <c r="K864" s="17" t="s">
        <v>2972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gelzhixin+refillg3136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5000</v>
      </c>
      <c r="E865" s="72" t="s">
        <v>4973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2798</v>
      </c>
      <c r="J865" s="16" t="s">
        <v>1784</v>
      </c>
      <c r="K865" s="17" t="s">
        <v>2972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gelzhixin+refillg3137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5001</v>
      </c>
      <c r="E866" s="72" t="s">
        <v>4972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2798</v>
      </c>
      <c r="J866" s="16" t="s">
        <v>1784</v>
      </c>
      <c r="K866" s="17" t="s">
        <v>2972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82" t="str">
        <f>LOWER(SUBSTITUTE(SUBSTITUTE(SUBSTITUTE(SUBSTITUTE(SUBSTITUTE(SUBSTITUTE(db[[#This Row],[NB BM]]," ",),".",""),"-",""),"(",""),")",""),"/",""))</f>
        <v>gelzhixin+refillg355a</v>
      </c>
      <c r="B867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7" s="82" t="str">
        <f>LOWER(SUBSTITUTE(SUBSTITUTE(SUBSTITUTE(SUBSTITUTE(SUBSTITUTE(SUBSTITUTE(SUBSTITUTE(SUBSTITUTE(SUBSTITUTE(db[[#This Row],[NB PAJAK]]," ",""),"-",""),"(",""),")",""),".",""),",",""),"/",""),"""",""),"+",""))</f>
        <v/>
      </c>
      <c r="D867" s="83" t="s">
        <v>5179</v>
      </c>
      <c r="E867" s="83" t="s">
        <v>5171</v>
      </c>
      <c r="F867" s="84"/>
      <c r="G867" s="1" t="s">
        <v>1682</v>
      </c>
      <c r="H867" s="86" t="e">
        <f>IF(db[[#This Row],[NB NOTA_C]]="","",COUNTIF([2]!B_MSK[concat],db[[#This Row],[NB NOTA_C]]))</f>
        <v>#REF!</v>
      </c>
      <c r="I867" s="87" t="s">
        <v>2798</v>
      </c>
      <c r="J867" s="82" t="s">
        <v>1784</v>
      </c>
      <c r="K867" s="85" t="s">
        <v>2972</v>
      </c>
      <c r="L867" s="82"/>
      <c r="M867" s="82" t="str">
        <f>IF(db[[#This Row],[QTY/ CTN]]="","",SUBSTITUTE(SUBSTITUTE(SUBSTITUTE(db[[#This Row],[QTY/ CTN]]," ","_",2),"(",""),")","")&amp;"_")</f>
        <v>120 LSN_</v>
      </c>
      <c r="N867" s="82">
        <f>IF(db[[#This Row],[H_QTY/ CTN]]="","",SEARCH("_",db[[#This Row],[H_QTY/ CTN]]))</f>
        <v>8</v>
      </c>
      <c r="O867" s="82">
        <f>IF(db[[#This Row],[H_QTY/ CTN]]="","",LEN(db[[#This Row],[H_QTY/ CTN]]))</f>
        <v>8</v>
      </c>
      <c r="P867" s="102" t="str">
        <f>IF(db[[#This Row],[H_QTY/ CTN]]="","",LEFT(db[[#This Row],[H_QTY/ CTN]],db[[#This Row],[H_1]]-1))</f>
        <v>120 LSN</v>
      </c>
      <c r="Q867" s="102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52" t="str">
        <f>LOWER(SUBSTITUTE(SUBSTITUTE(SUBSTITUTE(SUBSTITUTE(SUBSTITUTE(SUBSTITUTE(db[[#This Row],[NB BM]]," ",),".",""),"-",""),"(",""),")",""),"/",""))</f>
        <v>gelzhixin+refillg5001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5002</v>
      </c>
      <c r="E868" s="72" t="s">
        <v>4970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2798</v>
      </c>
      <c r="J868" s="16" t="s">
        <v>1784</v>
      </c>
      <c r="K868" s="17" t="s">
        <v>2972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gelzhixin+refillg5004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5003</v>
      </c>
      <c r="E869" s="72" t="s">
        <v>4971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2798</v>
      </c>
      <c r="J869" s="16" t="s">
        <v>1784</v>
      </c>
      <c r="K869" s="17" t="s">
        <v>2972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82" t="str">
        <f>LOWER(SUBSTITUTE(SUBSTITUTE(SUBSTITUTE(SUBSTITUTE(SUBSTITUTE(SUBSTITUTE(db[[#This Row],[NB BM]]," ",),".",""),"-",""),"(",""),")",""),"/",""))</f>
        <v>gelzhixin+refillg5009</v>
      </c>
      <c r="B870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0" s="82" t="str">
        <f>LOWER(SUBSTITUTE(SUBSTITUTE(SUBSTITUTE(SUBSTITUTE(SUBSTITUTE(SUBSTITUTE(SUBSTITUTE(SUBSTITUTE(SUBSTITUTE(db[[#This Row],[NB PAJAK]]," ",""),"-",""),"(",""),")",""),".",""),",",""),"/",""),"""",""),"+",""))</f>
        <v/>
      </c>
      <c r="D870" s="83" t="s">
        <v>5180</v>
      </c>
      <c r="E870" s="83" t="s">
        <v>5170</v>
      </c>
      <c r="F870" s="84"/>
      <c r="G870" s="1" t="s">
        <v>1682</v>
      </c>
      <c r="H870" s="86" t="e">
        <f>IF(db[[#This Row],[NB NOTA_C]]="","",COUNTIF([2]!B_MSK[concat],db[[#This Row],[NB NOTA_C]]))</f>
        <v>#REF!</v>
      </c>
      <c r="I870" s="87" t="s">
        <v>2798</v>
      </c>
      <c r="J870" s="82" t="s">
        <v>1784</v>
      </c>
      <c r="K870" s="85" t="s">
        <v>2972</v>
      </c>
      <c r="L870" s="82"/>
      <c r="M870" s="82" t="str">
        <f>IF(db[[#This Row],[QTY/ CTN]]="","",SUBSTITUTE(SUBSTITUTE(SUBSTITUTE(db[[#This Row],[QTY/ CTN]]," ","_",2),"(",""),")","")&amp;"_")</f>
        <v>120 LSN_</v>
      </c>
      <c r="N870" s="82">
        <f>IF(db[[#This Row],[H_QTY/ CTN]]="","",SEARCH("_",db[[#This Row],[H_QTY/ CTN]]))</f>
        <v>8</v>
      </c>
      <c r="O870" s="82">
        <f>IF(db[[#This Row],[H_QTY/ CTN]]="","",LEN(db[[#This Row],[H_QTY/ CTN]]))</f>
        <v>8</v>
      </c>
      <c r="P870" s="102" t="str">
        <f>IF(db[[#This Row],[H_QTY/ CTN]]="","",LEFT(db[[#This Row],[H_QTY/ CTN]],db[[#This Row],[H_1]]-1))</f>
        <v>120 LSN</v>
      </c>
      <c r="Q870" s="102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16" t="str">
        <f>LOWER(SUBSTITUTE(SUBSTITUTE(SUBSTITUTE(SUBSTITUTE(SUBSTITUTE(SUBSTITUTE(db[[#This Row],[NB BM]]," ",),".",""),"-",""),"(",""),")",""),"/",""))</f>
        <v>gelzhixintubeg3567l</v>
      </c>
      <c r="B871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1" s="16" t="str">
        <f>LOWER(SUBSTITUTE(SUBSTITUTE(SUBSTITUTE(SUBSTITUTE(SUBSTITUTE(SUBSTITUTE(SUBSTITUTE(SUBSTITUTE(SUBSTITUTE(db[[#This Row],[NB PAJAK]]," ",""),"-",""),"(",""),")",""),".",""),",",""),"/",""),"""",""),"+",""))</f>
        <v/>
      </c>
      <c r="D871" s="21" t="s">
        <v>4264</v>
      </c>
      <c r="E871" s="21" t="s">
        <v>4263</v>
      </c>
      <c r="F871" s="57"/>
      <c r="G871" s="17"/>
      <c r="H871" s="33" t="e">
        <f>IF(db[[#This Row],[NB NOTA_C]]="","",COUNTIF([2]!B_MSK[concat],db[[#This Row],[NB NOTA_C]]))</f>
        <v>#REF!</v>
      </c>
      <c r="I871" s="18" t="s">
        <v>2798</v>
      </c>
      <c r="J871" s="16" t="s">
        <v>1804</v>
      </c>
      <c r="K871" s="17" t="s">
        <v>2972</v>
      </c>
      <c r="L871" s="16"/>
      <c r="M871" s="16" t="str">
        <f>IF(db[[#This Row],[QTY/ CTN]]="","",SUBSTITUTE(SUBSTITUTE(SUBSTITUTE(db[[#This Row],[QTY/ CTN]]," ","_",2),"(",""),")","")&amp;"_")</f>
        <v>72 LSN_</v>
      </c>
      <c r="N871" s="16">
        <f>IF(db[[#This Row],[H_QTY/ CTN]]="","",SEARCH("_",db[[#This Row],[H_QTY/ CTN]]))</f>
        <v>7</v>
      </c>
      <c r="O871" s="16">
        <f>IF(db[[#This Row],[H_QTY/ CTN]]="","",LEN(db[[#This Row],[H_QTY/ CTN]]))</f>
        <v>7</v>
      </c>
      <c r="P871" s="99" t="str">
        <f>IF(db[[#This Row],[H_QTY/ CTN]]="","",LEFT(db[[#This Row],[H_QTY/ CTN]],db[[#This Row],[H_1]]-1))</f>
        <v>72 LSN</v>
      </c>
      <c r="Q871" s="99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72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864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16" t="str">
        <f>LOWER(SUBSTITUTE(SUBSTITUTE(SUBSTITUTE(SUBSTITUTE(SUBSTITUTE(SUBSTITUTE(db[[#This Row],[NB BM]]," ",),".",""),"-",""),"(",""),")",""),"/",""))</f>
        <v>gelzhixintubeg3568l</v>
      </c>
      <c r="B872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2" s="16" t="str">
        <f>LOWER(SUBSTITUTE(SUBSTITUTE(SUBSTITUTE(SUBSTITUTE(SUBSTITUTE(SUBSTITUTE(SUBSTITUTE(SUBSTITUTE(SUBSTITUTE(db[[#This Row],[NB PAJAK]]," ",""),"-",""),"(",""),")",""),".",""),",",""),"/",""),"""",""),"+",""))</f>
        <v/>
      </c>
      <c r="D872" s="21" t="s">
        <v>4262</v>
      </c>
      <c r="E872" s="21" t="s">
        <v>4252</v>
      </c>
      <c r="F872" s="57"/>
      <c r="G872" s="17"/>
      <c r="H872" s="33" t="e">
        <f>IF(db[[#This Row],[NB NOTA_C]]="","",COUNTIF([2]!B_MSK[concat],db[[#This Row],[NB NOTA_C]]))</f>
        <v>#REF!</v>
      </c>
      <c r="I872" s="18" t="s">
        <v>2798</v>
      </c>
      <c r="J872" s="16" t="s">
        <v>4267</v>
      </c>
      <c r="K872" s="17" t="s">
        <v>2972</v>
      </c>
      <c r="L872" s="16"/>
      <c r="M872" s="16" t="str">
        <f>IF(db[[#This Row],[QTY/ CTN]]="","",SUBSTITUTE(SUBSTITUTE(SUBSTITUTE(db[[#This Row],[QTY/ CTN]]," ","_",2),"(",""),")","")&amp;"_")</f>
        <v>72 TUB_</v>
      </c>
      <c r="N872" s="16">
        <f>IF(db[[#This Row],[H_QTY/ CTN]]="","",SEARCH("_",db[[#This Row],[H_QTY/ CTN]]))</f>
        <v>7</v>
      </c>
      <c r="O872" s="16">
        <f>IF(db[[#This Row],[H_QTY/ CTN]]="","",LEN(db[[#This Row],[H_QTY/ CTN]]))</f>
        <v>7</v>
      </c>
      <c r="P872" s="99" t="str">
        <f>IF(db[[#This Row],[H_QTY/ CTN]]="","",LEFT(db[[#This Row],[H_QTY/ CTN]],db[[#This Row],[H_1]]-1))</f>
        <v>72 TUB</v>
      </c>
      <c r="Q872" s="99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72</v>
      </c>
      <c r="S872" s="95" t="str">
        <f>IF(db[[#This Row],[QTY/ CTN B]]="","",RIGHT(db[[#This Row],[QTY/ CTN B]],LEN(db[[#This Row],[QTY/ CTN B]])-SEARCH(" ",db[[#This Row],[QTY/ CTN B]],1)))</f>
        <v>TUB</v>
      </c>
      <c r="T872" s="95" t="str">
        <f>IF(db[[#This Row],[QTY/ CTN TG]]="",IF(db[[#This Row],[STN TG]]="","",12),LEFT(db[[#This Row],[QTY/ CTN TG]],SEARCH(" ",db[[#This Row],[QTY/ CTN TG]],1)-1))</f>
        <v/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72</v>
      </c>
      <c r="Y872" s="95" t="str">
        <f>IF(db[[#This Row],[STN K]]="",IF(db[[#This Row],[STN TG]]="",db[[#This Row],[STN B]],db[[#This Row],[STN TG]]),db[[#This Row],[STN K]])</f>
        <v>TUB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gelzhixin+refillg3027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4" t="s">
        <v>1171</v>
      </c>
      <c r="E873" s="4" t="s">
        <v>3812</v>
      </c>
      <c r="F873" s="56"/>
      <c r="G873" s="1" t="s">
        <v>1682</v>
      </c>
      <c r="H873" s="32" t="e">
        <f>IF(db[[#This Row],[NB NOTA_C]]="","",COUNTIF([2]!B_MSK[concat],db[[#This Row],[NB NOTA_C]]))</f>
        <v>#REF!</v>
      </c>
      <c r="I873" s="6" t="s">
        <v>1695</v>
      </c>
      <c r="J873" s="1" t="s">
        <v>1784</v>
      </c>
      <c r="K873" s="1" t="s">
        <v>2972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8" t="str">
        <f>IF(db[[#This Row],[H_QTY/ CTN]]="","",LEFT(db[[#This Row],[H_QTY/ CTN]],db[[#This Row],[H_1]]-1))</f>
        <v>120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gelzhixin+refillg3031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4" t="s">
        <v>1172</v>
      </c>
      <c r="E874" s="4" t="s">
        <v>3813</v>
      </c>
      <c r="F874" s="56"/>
      <c r="G874" s="1" t="s">
        <v>1682</v>
      </c>
      <c r="H874" s="32" t="e">
        <f>IF(db[[#This Row],[NB NOTA_C]]="","",COUNTIF([2]!B_MSK[concat],db[[#This Row],[NB NOTA_C]]))</f>
        <v>#REF!</v>
      </c>
      <c r="I874" s="6" t="s">
        <v>1695</v>
      </c>
      <c r="J874" s="1" t="s">
        <v>1784</v>
      </c>
      <c r="K874" s="1" t="s">
        <v>2972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120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gelzhixin+refillg3033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4" t="s">
        <v>1173</v>
      </c>
      <c r="E875" s="4" t="s">
        <v>3814</v>
      </c>
      <c r="F875" s="56"/>
      <c r="G875" s="1" t="s">
        <v>1682</v>
      </c>
      <c r="H875" s="32" t="e">
        <f>IF(db[[#This Row],[NB NOTA_C]]="","",COUNTIF([2]!B_MSK[concat],db[[#This Row],[NB NOTA_C]]))</f>
        <v>#REF!</v>
      </c>
      <c r="I875" s="6" t="s">
        <v>1695</v>
      </c>
      <c r="J875" s="1" t="s">
        <v>1784</v>
      </c>
      <c r="K875" s="1" t="s">
        <v>2972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120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120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1440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gelzhixin+refillg3035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4" t="s">
        <v>1174</v>
      </c>
      <c r="E876" s="4" t="s">
        <v>3815</v>
      </c>
      <c r="F876" s="56"/>
      <c r="G876" s="1" t="s">
        <v>1682</v>
      </c>
      <c r="H876" s="32" t="e">
        <f>IF(db[[#This Row],[NB NOTA_C]]="","",COUNTIF([2]!B_MSK[concat],db[[#This Row],[NB NOTA_C]]))</f>
        <v>#REF!</v>
      </c>
      <c r="I876" s="6" t="s">
        <v>1695</v>
      </c>
      <c r="J876" s="1" t="s">
        <v>1784</v>
      </c>
      <c r="K876" s="1" t="s">
        <v>2972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120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gelzhixin+refillg3036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4" t="s">
        <v>1175</v>
      </c>
      <c r="E877" s="4" t="s">
        <v>3816</v>
      </c>
      <c r="F877" s="2"/>
      <c r="G877" s="1" t="s">
        <v>1682</v>
      </c>
      <c r="H877" s="32" t="e">
        <f>IF(db[[#This Row],[NB NOTA_C]]="","",COUNTIF([2]!B_MSK[concat],db[[#This Row],[NB NOTA_C]]))</f>
        <v>#REF!</v>
      </c>
      <c r="I877" s="6" t="s">
        <v>1695</v>
      </c>
      <c r="J877" s="1" t="s">
        <v>1784</v>
      </c>
      <c r="K877" s="1" t="s">
        <v>2972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120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gelzhixin+refillg3037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4" t="s">
        <v>1176</v>
      </c>
      <c r="E878" s="4" t="s">
        <v>3817</v>
      </c>
      <c r="F878" s="56"/>
      <c r="G878" s="1" t="s">
        <v>1682</v>
      </c>
      <c r="H878" s="32" t="e">
        <f>IF(db[[#This Row],[NB NOTA_C]]="","",COUNTIF([2]!B_MSK[concat],db[[#This Row],[NB NOTA_C]]))</f>
        <v>#REF!</v>
      </c>
      <c r="I878" s="6" t="s">
        <v>1695</v>
      </c>
      <c r="J878" s="1" t="s">
        <v>1784</v>
      </c>
      <c r="K878" s="1" t="s">
        <v>2972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120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120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1440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gelzhixin+refillg3038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1177</v>
      </c>
      <c r="E879" s="4" t="s">
        <v>1487</v>
      </c>
      <c r="F879" s="56"/>
      <c r="G879" s="1" t="s">
        <v>1682</v>
      </c>
      <c r="H879" s="32" t="e">
        <f>IF(db[[#This Row],[NB NOTA_C]]="","",COUNTIF([2]!B_MSK[concat],db[[#This Row],[NB NOTA_C]]))</f>
        <v>#REF!</v>
      </c>
      <c r="I879" s="6" t="s">
        <v>1695</v>
      </c>
      <c r="J879" s="1" t="s">
        <v>1784</v>
      </c>
      <c r="K879" s="1" t="s">
        <v>2972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gelzhixin+refillg3039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3456</v>
      </c>
      <c r="E880" s="4" t="s">
        <v>3818</v>
      </c>
      <c r="F880" s="56"/>
      <c r="G880" s="1" t="s">
        <v>1682</v>
      </c>
      <c r="H880" s="32" t="e">
        <f>IF(db[[#This Row],[NB NOTA_C]]="","",COUNTIF([2]!B_MSK[concat],db[[#This Row],[NB NOTA_C]]))</f>
        <v>#REF!</v>
      </c>
      <c r="I880" s="6" t="s">
        <v>1695</v>
      </c>
      <c r="J880" s="1" t="s">
        <v>1784</v>
      </c>
      <c r="K880" s="1" t="s">
        <v>2972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gelzhixin+refillg3050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1178</v>
      </c>
      <c r="E881" s="4" t="s">
        <v>1488</v>
      </c>
      <c r="F881" s="56"/>
      <c r="G881" s="1" t="s">
        <v>1682</v>
      </c>
      <c r="H881" s="32" t="e">
        <f>IF(db[[#This Row],[NB NOTA_C]]="","",COUNTIF([2]!B_MSK[concat],db[[#This Row],[NB NOTA_C]]))</f>
        <v>#REF!</v>
      </c>
      <c r="I881" s="6" t="s">
        <v>1695</v>
      </c>
      <c r="J881" s="1" t="s">
        <v>1784</v>
      </c>
      <c r="K881" s="1" t="s">
        <v>2972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gelzhixin+refillg3051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1179</v>
      </c>
      <c r="E882" s="4" t="s">
        <v>1489</v>
      </c>
      <c r="F882" s="56"/>
      <c r="G882" s="1" t="s">
        <v>1682</v>
      </c>
      <c r="H882" s="32" t="e">
        <f>IF(db[[#This Row],[NB NOTA_C]]="","",COUNTIF([2]!B_MSK[concat],db[[#This Row],[NB NOTA_C]]))</f>
        <v>#REF!</v>
      </c>
      <c r="I882" s="6" t="s">
        <v>1695</v>
      </c>
      <c r="J882" s="1" t="s">
        <v>1784</v>
      </c>
      <c r="K882" s="1" t="s">
        <v>2972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gelzhixin+refillg3053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1180</v>
      </c>
      <c r="E883" s="4" t="s">
        <v>1490</v>
      </c>
      <c r="F883" s="56"/>
      <c r="G883" s="1" t="s">
        <v>1682</v>
      </c>
      <c r="H883" s="32" t="e">
        <f>IF(db[[#This Row],[NB NOTA_C]]="","",COUNTIF([2]!B_MSK[concat],db[[#This Row],[NB NOTA_C]]))</f>
        <v>#REF!</v>
      </c>
      <c r="I883" s="6" t="s">
        <v>1695</v>
      </c>
      <c r="J883" s="1" t="s">
        <v>1784</v>
      </c>
      <c r="K883" s="1" t="s">
        <v>2972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gelzhixin+refillg3056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1181</v>
      </c>
      <c r="E884" s="4" t="s">
        <v>1491</v>
      </c>
      <c r="F884" s="56"/>
      <c r="G884" s="1" t="s">
        <v>1682</v>
      </c>
      <c r="H884" s="32" t="e">
        <f>IF(db[[#This Row],[NB NOTA_C]]="","",COUNTIF([2]!B_MSK[concat],db[[#This Row],[NB NOTA_C]]))</f>
        <v>#REF!</v>
      </c>
      <c r="I884" s="6" t="s">
        <v>1695</v>
      </c>
      <c r="J884" s="1" t="s">
        <v>1784</v>
      </c>
      <c r="K884" s="1" t="s">
        <v>2972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gelzhixin+refillg3057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1182</v>
      </c>
      <c r="E885" s="4" t="s">
        <v>1492</v>
      </c>
      <c r="F885" s="56"/>
      <c r="G885" s="1" t="s">
        <v>1682</v>
      </c>
      <c r="H885" s="32" t="e">
        <f>IF(db[[#This Row],[NB NOTA_C]]="","",COUNTIF([2]!B_MSK[concat],db[[#This Row],[NB NOTA_C]]))</f>
        <v>#REF!</v>
      </c>
      <c r="I885" s="6" t="s">
        <v>1695</v>
      </c>
      <c r="J885" s="1" t="s">
        <v>1784</v>
      </c>
      <c r="K885" s="1" t="s">
        <v>2972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gelzhixin+refillg3058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1183</v>
      </c>
      <c r="E886" s="4" t="s">
        <v>1493</v>
      </c>
      <c r="F886" s="56"/>
      <c r="G886" s="1" t="s">
        <v>1682</v>
      </c>
      <c r="H886" s="32" t="e">
        <f>IF(db[[#This Row],[NB NOTA_C]]="","",COUNTIF([2]!B_MSK[concat],db[[#This Row],[NB NOTA_C]]))</f>
        <v>#REF!</v>
      </c>
      <c r="I886" s="6" t="s">
        <v>1695</v>
      </c>
      <c r="J886" s="1" t="s">
        <v>1784</v>
      </c>
      <c r="K886" s="1" t="s">
        <v>2972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gelzhixin+refillg3060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1184</v>
      </c>
      <c r="E887" s="4" t="s">
        <v>3819</v>
      </c>
      <c r="F887" s="56"/>
      <c r="G887" s="1" t="s">
        <v>1682</v>
      </c>
      <c r="H887" s="32" t="e">
        <f>IF(db[[#This Row],[NB NOTA_C]]="","",COUNTIF([2]!B_MSK[concat],db[[#This Row],[NB NOTA_C]]))</f>
        <v>#REF!</v>
      </c>
      <c r="I887" s="6" t="s">
        <v>1695</v>
      </c>
      <c r="J887" s="1" t="s">
        <v>1784</v>
      </c>
      <c r="K887" s="1" t="s">
        <v>2972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gelzhixin+refillg3062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1185</v>
      </c>
      <c r="E888" s="4" t="s">
        <v>3820</v>
      </c>
      <c r="F888" s="56"/>
      <c r="G888" s="1" t="s">
        <v>1682</v>
      </c>
      <c r="H888" s="32" t="e">
        <f>IF(db[[#This Row],[NB NOTA_C]]="","",COUNTIF([2]!B_MSK[concat],db[[#This Row],[NB NOTA_C]]))</f>
        <v>#REF!</v>
      </c>
      <c r="I888" s="6" t="s">
        <v>1695</v>
      </c>
      <c r="J888" s="1" t="s">
        <v>1784</v>
      </c>
      <c r="K888" s="1" t="s">
        <v>2972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gelzhixin+refillg3066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1186</v>
      </c>
      <c r="E889" s="4" t="s">
        <v>1494</v>
      </c>
      <c r="F889" s="2"/>
      <c r="G889" s="1" t="s">
        <v>1682</v>
      </c>
      <c r="H889" s="32" t="e">
        <f>IF(db[[#This Row],[NB NOTA_C]]="","",COUNTIF([2]!B_MSK[concat],db[[#This Row],[NB NOTA_C]]))</f>
        <v>#REF!</v>
      </c>
      <c r="I889" s="6" t="s">
        <v>1695</v>
      </c>
      <c r="J889" s="1" t="s">
        <v>1784</v>
      </c>
      <c r="K889" s="1" t="s">
        <v>2972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gelzhixin+refillg3068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1187</v>
      </c>
      <c r="E890" s="4" t="s">
        <v>3821</v>
      </c>
      <c r="F890" s="2"/>
      <c r="G890" s="1" t="s">
        <v>1682</v>
      </c>
      <c r="H890" s="32" t="e">
        <f>IF(db[[#This Row],[NB NOTA_C]]="","",COUNTIF([2]!B_MSK[concat],db[[#This Row],[NB NOTA_C]]))</f>
        <v>#REF!</v>
      </c>
      <c r="I890" s="6" t="s">
        <v>1695</v>
      </c>
      <c r="J890" s="1" t="s">
        <v>1784</v>
      </c>
      <c r="K890" s="1" t="s">
        <v>2972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gelzhixin+refillg3070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3457</v>
      </c>
      <c r="E891" s="4" t="s">
        <v>3822</v>
      </c>
      <c r="F891" s="2"/>
      <c r="G891" s="1" t="s">
        <v>1682</v>
      </c>
      <c r="H891" s="32" t="e">
        <f>IF(db[[#This Row],[NB NOTA_C]]="","",COUNTIF([2]!B_MSK[concat],db[[#This Row],[NB NOTA_C]]))</f>
        <v>#REF!</v>
      </c>
      <c r="I891" s="6" t="s">
        <v>1695</v>
      </c>
      <c r="J891" s="1" t="s">
        <v>1784</v>
      </c>
      <c r="K891" s="1" t="s">
        <v>2972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gelzhixin+refillg3078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1188</v>
      </c>
      <c r="E892" s="4" t="s">
        <v>3823</v>
      </c>
      <c r="F892" s="56"/>
      <c r="G892" s="1" t="s">
        <v>1682</v>
      </c>
      <c r="H892" s="32" t="e">
        <f>IF(db[[#This Row],[NB NOTA_C]]="","",COUNTIF([2]!B_MSK[concat],db[[#This Row],[NB NOTA_C]]))</f>
        <v>#REF!</v>
      </c>
      <c r="I892" s="6" t="s">
        <v>1695</v>
      </c>
      <c r="J892" s="1" t="s">
        <v>1784</v>
      </c>
      <c r="K892" s="1" t="s">
        <v>2972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gelzhixin+refillg3086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1189</v>
      </c>
      <c r="E893" s="4" t="s">
        <v>1495</v>
      </c>
      <c r="F893" s="56"/>
      <c r="G893" s="1" t="s">
        <v>1682</v>
      </c>
      <c r="H893" s="32" t="e">
        <f>IF(db[[#This Row],[NB NOTA_C]]="","",COUNTIF([2]!B_MSK[concat],db[[#This Row],[NB NOTA_C]]))</f>
        <v>#REF!</v>
      </c>
      <c r="I893" s="6" t="s">
        <v>1695</v>
      </c>
      <c r="J893" s="1" t="s">
        <v>1784</v>
      </c>
      <c r="K893" s="1" t="s">
        <v>2972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gelzhixin+refillg3087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1190</v>
      </c>
      <c r="E894" s="4" t="s">
        <v>1496</v>
      </c>
      <c r="F894" s="56"/>
      <c r="G894" s="1" t="s">
        <v>1682</v>
      </c>
      <c r="H894" s="32" t="e">
        <f>IF(db[[#This Row],[NB NOTA_C]]="","",COUNTIF([2]!B_MSK[concat],db[[#This Row],[NB NOTA_C]]))</f>
        <v>#REF!</v>
      </c>
      <c r="I894" s="6" t="s">
        <v>1695</v>
      </c>
      <c r="J894" s="1" t="s">
        <v>1784</v>
      </c>
      <c r="K894" s="1" t="s">
        <v>2972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gelzhixin+refillg3088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1191</v>
      </c>
      <c r="E895" s="4" t="s">
        <v>1497</v>
      </c>
      <c r="F895" s="56"/>
      <c r="G895" s="1" t="s">
        <v>1682</v>
      </c>
      <c r="H895" s="32" t="e">
        <f>IF(db[[#This Row],[NB NOTA_C]]="","",COUNTIF([2]!B_MSK[concat],db[[#This Row],[NB NOTA_C]]))</f>
        <v>#REF!</v>
      </c>
      <c r="I895" s="6" t="s">
        <v>1695</v>
      </c>
      <c r="J895" s="1" t="s">
        <v>1784</v>
      </c>
      <c r="K895" s="1" t="s">
        <v>2972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gelzhixin+refillg3089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1192</v>
      </c>
      <c r="E896" s="4" t="s">
        <v>1498</v>
      </c>
      <c r="F896" s="56"/>
      <c r="G896" s="1" t="s">
        <v>1682</v>
      </c>
      <c r="H896" s="32" t="e">
        <f>IF(db[[#This Row],[NB NOTA_C]]="","",COUNTIF([2]!B_MSK[concat],db[[#This Row],[NB NOTA_C]]))</f>
        <v>#REF!</v>
      </c>
      <c r="I896" s="6" t="s">
        <v>1695</v>
      </c>
      <c r="J896" s="1" t="s">
        <v>1784</v>
      </c>
      <c r="K896" s="1" t="s">
        <v>2972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gelzhixin+refillg3090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1193</v>
      </c>
      <c r="E897" s="4" t="s">
        <v>1499</v>
      </c>
      <c r="F897" s="56"/>
      <c r="G897" s="1" t="s">
        <v>1682</v>
      </c>
      <c r="H897" s="32" t="e">
        <f>IF(db[[#This Row],[NB NOTA_C]]="","",COUNTIF([2]!B_MSK[concat],db[[#This Row],[NB NOTA_C]]))</f>
        <v>#REF!</v>
      </c>
      <c r="I897" s="6" t="s">
        <v>1695</v>
      </c>
      <c r="J897" s="1" t="s">
        <v>1784</v>
      </c>
      <c r="K897" s="1" t="s">
        <v>2972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gelzhixin+refillg3092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3458</v>
      </c>
      <c r="E898" s="4" t="s">
        <v>3824</v>
      </c>
      <c r="F898" s="56"/>
      <c r="G898" s="1" t="s">
        <v>1682</v>
      </c>
      <c r="H898" s="32" t="e">
        <f>IF(db[[#This Row],[NB NOTA_C]]="","",COUNTIF([2]!B_MSK[concat],db[[#This Row],[NB NOTA_C]]))</f>
        <v>#REF!</v>
      </c>
      <c r="I898" s="6" t="s">
        <v>1695</v>
      </c>
      <c r="J898" s="1" t="s">
        <v>1784</v>
      </c>
      <c r="K898" s="1" t="s">
        <v>2972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gelzhixin+refillg3102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3604</v>
      </c>
      <c r="E899" s="4" t="s">
        <v>3825</v>
      </c>
      <c r="F899" s="56"/>
      <c r="H899" s="34" t="e">
        <f>IF(db[[#This Row],[NB NOTA_C]]="","",COUNTIF([2]!B_MSK[concat],db[[#This Row],[NB NOTA_C]]))</f>
        <v>#REF!</v>
      </c>
      <c r="I899" s="7" t="s">
        <v>2798</v>
      </c>
      <c r="J899" s="3" t="s">
        <v>1784</v>
      </c>
      <c r="K899" s="1" t="s">
        <v>2972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5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gelzhixin+refillg3106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3603</v>
      </c>
      <c r="E900" s="4" t="s">
        <v>3826</v>
      </c>
      <c r="F900" s="56"/>
      <c r="H900" s="34" t="e">
        <f>IF(db[[#This Row],[NB NOTA_C]]="","",COUNTIF([2]!B_MSK[concat],db[[#This Row],[NB NOTA_C]]))</f>
        <v>#REF!</v>
      </c>
      <c r="I900" s="7" t="s">
        <v>2798</v>
      </c>
      <c r="J900" s="3" t="s">
        <v>1784</v>
      </c>
      <c r="K900" s="1" t="s">
        <v>2972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5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16" t="str">
        <f>LOWER(SUBSTITUTE(SUBSTITUTE(SUBSTITUTE(SUBSTITUTE(SUBSTITUTE(SUBSTITUTE(db[[#This Row],[NB BM]]," ",),".",""),"-",""),"(",""),")",""),"/",""))</f>
        <v>gelzhixin+refillg3108</v>
      </c>
      <c r="B901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1" s="16" t="str">
        <f>LOWER(SUBSTITUTE(SUBSTITUTE(SUBSTITUTE(SUBSTITUTE(SUBSTITUTE(SUBSTITUTE(SUBSTITUTE(SUBSTITUTE(SUBSTITUTE(db[[#This Row],[NB PAJAK]]," ",""),"-",""),"(",""),")",""),".",""),",",""),"/",""),"""",""),"+",""))</f>
        <v/>
      </c>
      <c r="D901" s="17" t="s">
        <v>3752</v>
      </c>
      <c r="E901" s="21" t="s">
        <v>3748</v>
      </c>
      <c r="F901" s="57"/>
      <c r="G901" s="17"/>
      <c r="H901" s="33" t="e">
        <f>IF(db[[#This Row],[NB NOTA_C]]="","",COUNTIF([2]!B_MSK[concat],db[[#This Row],[NB NOTA_C]]))</f>
        <v>#REF!</v>
      </c>
      <c r="I901" s="18" t="s">
        <v>2798</v>
      </c>
      <c r="J901" s="16" t="s">
        <v>1784</v>
      </c>
      <c r="K901" s="17" t="s">
        <v>2972</v>
      </c>
      <c r="L901" s="16"/>
      <c r="M901" s="16" t="str">
        <f>IF(db[[#This Row],[QTY/ CTN]]="","",SUBSTITUTE(SUBSTITUTE(SUBSTITUTE(db[[#This Row],[QTY/ CTN]]," ","_",2),"(",""),")","")&amp;"_")</f>
        <v>120 LSN_</v>
      </c>
      <c r="N901" s="16">
        <f>IF(db[[#This Row],[H_QTY/ CTN]]="","",SEARCH("_",db[[#This Row],[H_QTY/ CTN]]))</f>
        <v>8</v>
      </c>
      <c r="O901" s="16">
        <f>IF(db[[#This Row],[H_QTY/ CTN]]="","",LEN(db[[#This Row],[H_QTY/ CTN]]))</f>
        <v>8</v>
      </c>
      <c r="P901" s="99" t="str">
        <f>IF(db[[#This Row],[H_QTY/ CTN]]="","",LEFT(db[[#This Row],[H_QTY/ CTN]],db[[#This Row],[H_1]]-1))</f>
        <v>120 LSN</v>
      </c>
      <c r="Q901" s="99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gelzhixin+refillg3108s3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3601</v>
      </c>
      <c r="E902" s="4" t="s">
        <v>3827</v>
      </c>
      <c r="F902" s="56"/>
      <c r="H902" s="34" t="e">
        <f>IF(db[[#This Row],[NB NOTA_C]]="","",COUNTIF([2]!B_MSK[concat],db[[#This Row],[NB NOTA_C]]))</f>
        <v>#REF!</v>
      </c>
      <c r="I902" s="7" t="s">
        <v>2798</v>
      </c>
      <c r="J902" s="3" t="s">
        <v>1784</v>
      </c>
      <c r="K902" s="1" t="s">
        <v>2972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5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gelzhixin+refillg3109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3599</v>
      </c>
      <c r="E903" s="4" t="s">
        <v>3828</v>
      </c>
      <c r="F903" s="56"/>
      <c r="H903" s="34" t="e">
        <f>IF(db[[#This Row],[NB NOTA_C]]="","",COUNTIF([2]!B_MSK[concat],db[[#This Row],[NB NOTA_C]]))</f>
        <v>#REF!</v>
      </c>
      <c r="I903" s="7" t="s">
        <v>2798</v>
      </c>
      <c r="J903" s="3" t="s">
        <v>1784</v>
      </c>
      <c r="K903" s="1" t="s">
        <v>2972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5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16" t="str">
        <f>LOWER(SUBSTITUTE(SUBSTITUTE(SUBSTITUTE(SUBSTITUTE(SUBSTITUTE(SUBSTITUTE(db[[#This Row],[NB BM]]," ",),".",""),"-",""),"(",""),")",""),"/",""))</f>
        <v>gelzhixin+refillg3112</v>
      </c>
      <c r="B904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04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04" s="17" t="s">
        <v>3751</v>
      </c>
      <c r="E904" s="21" t="s">
        <v>3749</v>
      </c>
      <c r="F904" s="56" t="s">
        <v>5366</v>
      </c>
      <c r="G904" s="17"/>
      <c r="H904" s="33" t="e">
        <f>IF(db[[#This Row],[NB NOTA_C]]="","",COUNTIF([2]!B_MSK[concat],db[[#This Row],[NB NOTA_C]]))</f>
        <v>#REF!</v>
      </c>
      <c r="I904" s="18" t="s">
        <v>2798</v>
      </c>
      <c r="J904" s="16" t="s">
        <v>1784</v>
      </c>
      <c r="K904" s="17" t="s">
        <v>2972</v>
      </c>
      <c r="L904" s="3" t="s">
        <v>5383</v>
      </c>
      <c r="M904" s="16" t="str">
        <f>IF(db[[#This Row],[QTY/ CTN]]="","",SUBSTITUTE(SUBSTITUTE(SUBSTITUTE(db[[#This Row],[QTY/ CTN]]," ","_",2),"(",""),")","")&amp;"_")</f>
        <v>120 LSN_</v>
      </c>
      <c r="N904" s="16">
        <f>IF(db[[#This Row],[H_QTY/ CTN]]="","",SEARCH("_",db[[#This Row],[H_QTY/ CTN]]))</f>
        <v>8</v>
      </c>
      <c r="O904" s="16">
        <f>IF(db[[#This Row],[H_QTY/ CTN]]="","",LEN(db[[#This Row],[H_QTY/ CTN]]))</f>
        <v>8</v>
      </c>
      <c r="P904" s="99" t="str">
        <f>IF(db[[#This Row],[H_QTY/ CTN]]="","",LEFT(db[[#This Row],[H_QTY/ CTN]],db[[#This Row],[H_1]]-1))</f>
        <v>120 LSN</v>
      </c>
      <c r="Q904" s="99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gelzhixin+refillg3112s3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3600</v>
      </c>
      <c r="E905" s="4" t="s">
        <v>3829</v>
      </c>
      <c r="F905" s="56"/>
      <c r="H905" s="34" t="e">
        <f>IF(db[[#This Row],[NB NOTA_C]]="","",COUNTIF([2]!B_MSK[concat],db[[#This Row],[NB NOTA_C]]))</f>
        <v>#REF!</v>
      </c>
      <c r="I905" s="7" t="s">
        <v>2798</v>
      </c>
      <c r="J905" s="3" t="s">
        <v>1784</v>
      </c>
      <c r="K905" s="1" t="s">
        <v>2972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gelzhixin+refillg3116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3602</v>
      </c>
      <c r="E906" s="4" t="s">
        <v>3830</v>
      </c>
      <c r="F906" s="56"/>
      <c r="H906" s="34" t="e">
        <f>IF(db[[#This Row],[NB NOTA_C]]="","",COUNTIF([2]!B_MSK[concat],db[[#This Row],[NB NOTA_C]]))</f>
        <v>#REF!</v>
      </c>
      <c r="I906" s="7" t="s">
        <v>2798</v>
      </c>
      <c r="J906" s="3" t="s">
        <v>1784</v>
      </c>
      <c r="K906" s="1" t="s">
        <v>2972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gelzhixin+refillg3117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3879</v>
      </c>
      <c r="E907" s="4" t="s">
        <v>3876</v>
      </c>
      <c r="F907" s="56"/>
      <c r="H907" s="34" t="e">
        <f>IF(db[[#This Row],[NB NOTA_C]]="","",COUNTIF([2]!B_MSK[concat],db[[#This Row],[NB NOTA_C]]))</f>
        <v>#REF!</v>
      </c>
      <c r="I907" s="7" t="s">
        <v>2798</v>
      </c>
      <c r="J907" s="3" t="s">
        <v>1784</v>
      </c>
      <c r="K907" s="1" t="s">
        <v>2972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gelzhixin+refillg3118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8" s="1" t="s">
        <v>3598</v>
      </c>
      <c r="E908" s="4" t="s">
        <v>3831</v>
      </c>
      <c r="F908" s="2" t="s">
        <v>5365</v>
      </c>
      <c r="H908" s="34" t="e">
        <f>IF(db[[#This Row],[NB NOTA_C]]="","",COUNTIF([2]!B_MSK[concat],db[[#This Row],[NB NOTA_C]]))</f>
        <v>#REF!</v>
      </c>
      <c r="I908" s="7" t="s">
        <v>2798</v>
      </c>
      <c r="J908" s="3" t="s">
        <v>1784</v>
      </c>
      <c r="K908" s="1" t="s">
        <v>2972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gelzhixin+refillg3119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3597</v>
      </c>
      <c r="E909" s="4" t="s">
        <v>3832</v>
      </c>
      <c r="F909" s="56"/>
      <c r="H909" s="34" t="e">
        <f>IF(db[[#This Row],[NB NOTA_C]]="","",COUNTIF([2]!B_MSK[concat],db[[#This Row],[NB NOTA_C]]))</f>
        <v>#REF!</v>
      </c>
      <c r="I909" s="7" t="s">
        <v>2798</v>
      </c>
      <c r="J909" s="3" t="s">
        <v>1784</v>
      </c>
      <c r="K909" s="1" t="s">
        <v>2972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gelzhixin+refillg3120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3596</v>
      </c>
      <c r="E910" s="4" t="s">
        <v>3833</v>
      </c>
      <c r="F910" s="56"/>
      <c r="H910" s="34" t="e">
        <f>IF(db[[#This Row],[NB NOTA_C]]="","",COUNTIF([2]!B_MSK[concat],db[[#This Row],[NB NOTA_C]]))</f>
        <v>#REF!</v>
      </c>
      <c r="I910" s="7" t="s">
        <v>2798</v>
      </c>
      <c r="J910" s="3" t="s">
        <v>1784</v>
      </c>
      <c r="K910" s="1" t="s">
        <v>2972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gelzhixin+refillg3122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3595</v>
      </c>
      <c r="E911" s="4" t="s">
        <v>3834</v>
      </c>
      <c r="F911" s="56"/>
      <c r="H911" s="34" t="e">
        <f>IF(db[[#This Row],[NB NOTA_C]]="","",COUNTIF([2]!B_MSK[concat],db[[#This Row],[NB NOTA_C]]))</f>
        <v>#REF!</v>
      </c>
      <c r="I911" s="7" t="s">
        <v>2798</v>
      </c>
      <c r="J911" s="3" t="s">
        <v>1784</v>
      </c>
      <c r="K911" s="1" t="s">
        <v>2972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gelzhixin+refillg3123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3594</v>
      </c>
      <c r="E912" s="4" t="s">
        <v>3835</v>
      </c>
      <c r="F912" s="56"/>
      <c r="H912" s="34" t="e">
        <f>IF(db[[#This Row],[NB NOTA_C]]="","",COUNTIF([2]!B_MSK[concat],db[[#This Row],[NB NOTA_C]]))</f>
        <v>#REF!</v>
      </c>
      <c r="I912" s="7" t="s">
        <v>2798</v>
      </c>
      <c r="J912" s="3" t="s">
        <v>1784</v>
      </c>
      <c r="K912" s="1" t="s">
        <v>2972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gelzhixin+refillg3124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3593</v>
      </c>
      <c r="E913" s="4" t="s">
        <v>3836</v>
      </c>
      <c r="F913" s="56"/>
      <c r="H913" s="34" t="e">
        <f>IF(db[[#This Row],[NB NOTA_C]]="","",COUNTIF([2]!B_MSK[concat],db[[#This Row],[NB NOTA_C]]))</f>
        <v>#REF!</v>
      </c>
      <c r="I913" s="7" t="s">
        <v>2798</v>
      </c>
      <c r="J913" s="3" t="s">
        <v>1784</v>
      </c>
      <c r="K913" s="1" t="s">
        <v>2972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gelzhixin+refillg3126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3880</v>
      </c>
      <c r="E914" s="4" t="s">
        <v>3877</v>
      </c>
      <c r="F914" s="56"/>
      <c r="H914" s="34" t="e">
        <f>IF(db[[#This Row],[NB NOTA_C]]="","",COUNTIF([2]!B_MSK[concat],db[[#This Row],[NB NOTA_C]]))</f>
        <v>#REF!</v>
      </c>
      <c r="I914" s="7" t="s">
        <v>2798</v>
      </c>
      <c r="J914" s="3" t="s">
        <v>1784</v>
      </c>
      <c r="K914" s="1" t="s">
        <v>2972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gelzhixin+refillg3129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3881</v>
      </c>
      <c r="E915" s="4" t="s">
        <v>3878</v>
      </c>
      <c r="F915" s="56"/>
      <c r="H915" s="34" t="e">
        <f>IF(db[[#This Row],[NB NOTA_C]]="","",COUNTIF([2]!B_MSK[concat],db[[#This Row],[NB NOTA_C]]))</f>
        <v>#REF!</v>
      </c>
      <c r="I915" s="7" t="s">
        <v>2798</v>
      </c>
      <c r="J915" s="3" t="s">
        <v>1784</v>
      </c>
      <c r="K915" s="1" t="s">
        <v>2972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gelzhixin+refillg3555a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3605</v>
      </c>
      <c r="E916" s="4" t="s">
        <v>3837</v>
      </c>
      <c r="F916" s="56"/>
      <c r="H916" s="34" t="e">
        <f>IF(db[[#This Row],[NB NOTA_C]]="","",COUNTIF([2]!B_MSK[concat],db[[#This Row],[NB NOTA_C]]))</f>
        <v>#REF!</v>
      </c>
      <c r="I916" s="7" t="s">
        <v>2798</v>
      </c>
      <c r="J916" s="3" t="s">
        <v>1784</v>
      </c>
      <c r="K916" s="1" t="s">
        <v>2972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gelpentrotg31060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3337</v>
      </c>
      <c r="E917" s="4" t="s">
        <v>3336</v>
      </c>
      <c r="F917" s="56"/>
      <c r="H917" s="32" t="e">
        <f>IF(db[[#This Row],[NB NOTA_C]]="","",COUNTIF([2]!B_MSK[concat],db[[#This Row],[NB NOTA_C]]))</f>
        <v>#REF!</v>
      </c>
      <c r="I917" s="7">
        <v>99</v>
      </c>
      <c r="J917" s="3" t="s">
        <v>1738</v>
      </c>
      <c r="K917" s="1" t="s">
        <v>2972</v>
      </c>
      <c r="L917" s="3"/>
      <c r="M917" s="3" t="str">
        <f>IF(db[[#This Row],[QTY/ CTN]]="","",SUBSTITUTE(SUBSTITUTE(SUBSTITUTE(db[[#This Row],[QTY/ CTN]]," ","_",2),"(",""),")","")&amp;"_")</f>
        <v>144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144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144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1728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jarumhijabgp50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1996</v>
      </c>
      <c r="E918" s="4" t="s">
        <v>3114</v>
      </c>
      <c r="F918" s="2"/>
      <c r="H918" s="32" t="e">
        <f>IF(db[[#This Row],[NB NOTA_C]]="","",COUNTIF([2]!B_MSK[concat],db[[#This Row],[NB NOTA_C]]))</f>
        <v>#REF!</v>
      </c>
      <c r="I918" s="7" t="s">
        <v>1718</v>
      </c>
      <c r="J918" s="3" t="s">
        <v>2295</v>
      </c>
      <c r="K918" s="1" t="s">
        <v>2958</v>
      </c>
      <c r="M918" s="1" t="str">
        <f>IF(db[[#This Row],[QTY/ CTN]]="","",SUBSTITUTE(SUBSTITUTE(SUBSTITUTE(db[[#This Row],[QTY/ CTN]]," ","_",2),"(",""),")","")&amp;"_")</f>
        <v>1200 BOX_24 PCS_</v>
      </c>
      <c r="N918" s="1">
        <f>IF(db[[#This Row],[H_QTY/ CTN]]="","",SEARCH("_",db[[#This Row],[H_QTY/ CTN]]))</f>
        <v>9</v>
      </c>
      <c r="O918" s="1">
        <f>IF(db[[#This Row],[H_QTY/ CTN]]="","",LEN(db[[#This Row],[H_QTY/ CTN]]))</f>
        <v>16</v>
      </c>
      <c r="P918" s="98" t="str">
        <f>IF(db[[#This Row],[H_QTY/ CTN]]="","",LEFT(db[[#This Row],[H_QTY/ CTN]],db[[#This Row],[H_1]]-1))</f>
        <v>1200 BOX</v>
      </c>
      <c r="Q918" s="95" t="str">
        <f>IF(NOT(db[[#This Row],[H_1]]=db[[#This Row],[H_2]]),MID(db[[#This Row],[H_QTY/ CTN]],db[[#This Row],[H_1]]+1,db[[#This Row],[H_2]]-db[[#This Row],[H_1]]-1),"")</f>
        <v>24 PCS</v>
      </c>
      <c r="R918" s="95" t="str">
        <f>IF(db[[#This Row],[QTY/ CTN B]]="","",LEFT(db[[#This Row],[QTY/ CTN B]],SEARCH(" ",db[[#This Row],[QTY/ CTN B]],1)-1))</f>
        <v>1200</v>
      </c>
      <c r="S918" s="95" t="str">
        <f>IF(db[[#This Row],[QTY/ CTN B]]="","",RIGHT(db[[#This Row],[QTY/ CTN B]],LEN(db[[#This Row],[QTY/ CTN B]])-SEARCH(" ",db[[#This Row],[QTY/ CTN B]],1)))</f>
        <v>BOX</v>
      </c>
      <c r="T918" s="95" t="str">
        <f>IF(db[[#This Row],[QTY/ CTN TG]]="",IF(db[[#This Row],[STN TG]]="","",12),LEFT(db[[#This Row],[QTY/ CTN TG]],SEARCH(" ",db[[#This Row],[QTY/ CTN TG]],1)-1))</f>
        <v>24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28800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lemjkgl50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9" s="1" t="s">
        <v>3397</v>
      </c>
      <c r="E919" s="4" t="s">
        <v>3396</v>
      </c>
      <c r="F919" s="56" t="s">
        <v>3398</v>
      </c>
      <c r="G919" s="1" t="s">
        <v>1681</v>
      </c>
      <c r="H919" s="32" t="e">
        <f>IF(db[[#This Row],[NB NOTA_C]]="","",COUNTIF([2]!B_MSK[concat],db[[#This Row],[NB NOTA_C]]))</f>
        <v>#REF!</v>
      </c>
      <c r="I919" s="6" t="s">
        <v>1692</v>
      </c>
      <c r="J919" s="1" t="s">
        <v>1782</v>
      </c>
      <c r="K919" s="1" t="s">
        <v>2965</v>
      </c>
      <c r="M919" s="1" t="str">
        <f>IF(db[[#This Row],[QTY/ CTN]]="","",SUBSTITUTE(SUBSTITUTE(SUBSTITUTE(db[[#This Row],[QTY/ CTN]]," ","_",2),"(",""),")","")&amp;"_")</f>
        <v>24 LSN_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7</v>
      </c>
      <c r="P919" s="98" t="str">
        <f>IF(db[[#This Row],[H_QTY/ CTN]]="","",LEFT(db[[#This Row],[H_QTY/ CTN]],db[[#This Row],[H_1]]-1))</f>
        <v>24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24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288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lemjkglr35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0" s="1" t="s">
        <v>313</v>
      </c>
      <c r="E920" s="4" t="s">
        <v>314</v>
      </c>
      <c r="F920" s="56" t="s">
        <v>315</v>
      </c>
      <c r="G920" s="1" t="s">
        <v>1681</v>
      </c>
      <c r="H920" s="32" t="e">
        <f>IF(db[[#This Row],[NB NOTA_C]]="","",COUNTIF([2]!B_MSK[concat],db[[#This Row],[NB NOTA_C]]))</f>
        <v>#REF!</v>
      </c>
      <c r="I920" s="6" t="s">
        <v>1692</v>
      </c>
      <c r="J920" s="1" t="s">
        <v>1776</v>
      </c>
      <c r="K920" s="1" t="s">
        <v>2965</v>
      </c>
      <c r="L920" s="94" t="s">
        <v>5287</v>
      </c>
      <c r="M920" s="1" t="str">
        <f>IF(db[[#This Row],[QTY/ CTN]]="","",SUBSTITUTE(SUBSTITUTE(SUBSTITUTE(db[[#This Row],[QTY/ CTN]]," ","_",2),"(",""),")","")&amp;"_")</f>
        <v>48 LSN_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7</v>
      </c>
      <c r="P920" s="98" t="str">
        <f>IF(db[[#This Row],[H_QTY/ CTN]]="","",LEFT(db[[#This Row],[H_QTY/ CTN]],db[[#This Row],[H_1]]-1))</f>
        <v>48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48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576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lemjkglr50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1" s="1" t="s">
        <v>316</v>
      </c>
      <c r="E921" s="4" t="s">
        <v>317</v>
      </c>
      <c r="F921" s="56" t="s">
        <v>318</v>
      </c>
      <c r="G921" s="1" t="s">
        <v>1681</v>
      </c>
      <c r="H921" s="32" t="e">
        <f>IF(db[[#This Row],[NB NOTA_C]]="","",COUNTIF([2]!B_MSK[concat],db[[#This Row],[NB NOTA_C]]))</f>
        <v>#REF!</v>
      </c>
      <c r="I921" s="6" t="s">
        <v>1692</v>
      </c>
      <c r="J921" s="1" t="s">
        <v>1782</v>
      </c>
      <c r="K921" s="1" t="s">
        <v>2965</v>
      </c>
      <c r="L921" s="1" t="s">
        <v>5121</v>
      </c>
      <c r="M921" s="1" t="str">
        <f>IF(db[[#This Row],[QTY/ CTN]]="","",SUBSTITUTE(SUBSTITUTE(SUBSTITUTE(db[[#This Row],[QTY/ CTN]]," ","_",2),"(",""),")","")&amp;"_")</f>
        <v>24 LSN_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7</v>
      </c>
      <c r="P921" s="98" t="str">
        <f>IF(db[[#This Row],[H_QTY/ CTN]]="","",LEFT(db[[#This Row],[H_QTY/ CTN]],db[[#This Row],[H_1]]-1))</f>
        <v>24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24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288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lemjkglw01</v>
      </c>
      <c r="B922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2" s="4" t="s">
        <v>5612</v>
      </c>
      <c r="E922" s="110" t="s">
        <v>5393</v>
      </c>
      <c r="F922" s="56" t="s">
        <v>5395</v>
      </c>
      <c r="G922" s="1" t="s">
        <v>1681</v>
      </c>
      <c r="H922" s="34" t="e">
        <f>IF(db[[#This Row],[NB NOTA_C]]="","",COUNTIF([2]!B_MSK[concat],db[[#This Row],[NB NOTA_C]]))</f>
        <v>#REF!</v>
      </c>
      <c r="I922" s="7" t="s">
        <v>1692</v>
      </c>
      <c r="J922" s="3" t="s">
        <v>1782</v>
      </c>
      <c r="K922" s="1" t="s">
        <v>2965</v>
      </c>
      <c r="L922" s="3"/>
      <c r="M922" s="3" t="str">
        <f>IF(db[[#This Row],[QTY/ CTN]]="","",SUBSTITUTE(SUBSTITUTE(SUBSTITUTE(db[[#This Row],[QTY/ CTN]]," ","_",2),"(",""),")","")&amp;"_")</f>
        <v>24 LSN_</v>
      </c>
      <c r="N922" s="3">
        <f>IF(db[[#This Row],[H_QTY/ CTN]]="","",SEARCH("_",db[[#This Row],[H_QTY/ CTN]]))</f>
        <v>7</v>
      </c>
      <c r="O922" s="3">
        <f>IF(db[[#This Row],[H_QTY/ CTN]]="","",LEN(db[[#This Row],[H_QTY/ CTN]]))</f>
        <v>7</v>
      </c>
      <c r="P922" s="95" t="str">
        <f>IF(db[[#This Row],[H_QTY/ CTN]]="","",LEFT(db[[#This Row],[H_QTY/ CTN]],db[[#This Row],[H_1]]-1))</f>
        <v>24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24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288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lemjkglw02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3" s="1" t="s">
        <v>319</v>
      </c>
      <c r="E923" s="4" t="s">
        <v>320</v>
      </c>
      <c r="F923" s="56" t="s">
        <v>321</v>
      </c>
      <c r="G923" s="1" t="s">
        <v>1681</v>
      </c>
      <c r="H923" s="32" t="e">
        <f>IF(db[[#This Row],[NB NOTA_C]]="","",COUNTIF([2]!B_MSK[concat],db[[#This Row],[NB NOTA_C]]))</f>
        <v>#REF!</v>
      </c>
      <c r="I923" s="6" t="s">
        <v>1692</v>
      </c>
      <c r="J923" s="1" t="s">
        <v>1782</v>
      </c>
      <c r="K923" s="1" t="s">
        <v>2965</v>
      </c>
      <c r="M923" s="1" t="str">
        <f>IF(db[[#This Row],[QTY/ CTN]]="","",SUBSTITUTE(SUBSTITUTE(SUBSTITUTE(db[[#This Row],[QTY/ CTN]]," ","_",2),"(",""),")","")&amp;"_")</f>
        <v>24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8" t="str">
        <f>IF(db[[#This Row],[H_QTY/ CTN]]="","",LEFT(db[[#This Row],[H_QTY/ CTN]],db[[#This Row],[H_1]]-1))</f>
        <v>24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24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288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lemstick11x29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4" t="s">
        <v>5535</v>
      </c>
      <c r="E924" s="4" t="s">
        <v>5527</v>
      </c>
      <c r="F924" s="56"/>
      <c r="G924" s="1" t="s">
        <v>1682</v>
      </c>
      <c r="H924" s="34" t="e">
        <f>IF(db[[#This Row],[NB NOTA_C]]="","",COUNTIF([2]!B_MSK[concat],db[[#This Row],[NB NOTA_C]]))</f>
        <v>#REF!</v>
      </c>
      <c r="I924" s="7" t="s">
        <v>2280</v>
      </c>
      <c r="J924" s="3" t="s">
        <v>2309</v>
      </c>
      <c r="K924" s="1" t="s">
        <v>2965</v>
      </c>
      <c r="L924" s="3"/>
      <c r="M924" s="3" t="str">
        <f>IF(db[[#This Row],[QTY/ CTN]]="","",SUBSTITUTE(SUBSTITUTE(SUBSTITUTE(db[[#This Row],[QTY/ CTN]]," ","_",2),"(",""),")","")&amp;"_")</f>
        <v>25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7</v>
      </c>
      <c r="P924" s="95" t="str">
        <f>IF(db[[#This Row],[H_QTY/ CTN]]="","",LEFT(db[[#This Row],[H_QTY/ CTN]],db[[#This Row],[H_1]]-1))</f>
        <v>25 PCS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25</v>
      </c>
      <c r="S924" s="95" t="str">
        <f>IF(db[[#This Row],[QTY/ CTN B]]="","",RIGHT(db[[#This Row],[QTY/ CTN B]],LEN(db[[#This Row],[QTY/ CTN B]])-SEARCH(" ",db[[#This Row],[QTY/ CTN B]],1)))</f>
        <v>PCS</v>
      </c>
      <c r="T924" s="95" t="str">
        <f>IF(db[[#This Row],[QTY/ CTN TG]]="",IF(db[[#This Row],[STN TG]]="","",12),LEFT(db[[#This Row],[QTY/ CTN TG]],SEARCH(" ",db[[#This Row],[QTY/ CTN TG]],1)-1))</f>
        <v/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25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lemstick7x30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4" t="s">
        <v>5534</v>
      </c>
      <c r="E925" s="4" t="s">
        <v>5526</v>
      </c>
      <c r="F925" s="56"/>
      <c r="G925" s="1" t="s">
        <v>1682</v>
      </c>
      <c r="H925" s="34" t="e">
        <f>IF(db[[#This Row],[NB NOTA_C]]="","",COUNTIF([2]!B_MSK[concat],db[[#This Row],[NB NOTA_C]]))</f>
        <v>#REF!</v>
      </c>
      <c r="I925" s="7" t="s">
        <v>2280</v>
      </c>
      <c r="J925" s="3" t="s">
        <v>2309</v>
      </c>
      <c r="K925" s="1" t="s">
        <v>2965</v>
      </c>
      <c r="L925" s="3"/>
      <c r="M925" s="3" t="str">
        <f>IF(db[[#This Row],[QTY/ CTN]]="","",SUBSTITUTE(SUBSTITUTE(SUBSTITUTE(db[[#This Row],[QTY/ CTN]]," ","_",2),"(",""),")","")&amp;"_")</f>
        <v>25 PCS_</v>
      </c>
      <c r="N925" s="3">
        <f>IF(db[[#This Row],[H_QTY/ CTN]]="","",SEARCH("_",db[[#This Row],[H_QTY/ CTN]]))</f>
        <v>7</v>
      </c>
      <c r="O925" s="3">
        <f>IF(db[[#This Row],[H_QTY/ CTN]]="","",LEN(db[[#This Row],[H_QTY/ CTN]]))</f>
        <v>7</v>
      </c>
      <c r="P925" s="95" t="str">
        <f>IF(db[[#This Row],[H_QTY/ CTN]]="","",LEFT(db[[#This Row],[H_QTY/ CTN]],db[[#This Row],[H_1]]-1))</f>
        <v>25 PCS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25</v>
      </c>
      <c r="S925" s="95" t="str">
        <f>IF(db[[#This Row],[QTY/ CTN B]]="","",RIGHT(db[[#This Row],[QTY/ CTN B]],LEN(db[[#This Row],[QTY/ CTN B]])-SEARCH(" ",db[[#This Row],[QTY/ CTN B]],1)))</f>
        <v>PCS</v>
      </c>
      <c r="T925" s="95" t="str">
        <f>IF(db[[#This Row],[QTY/ CTN TG]]="",IF(db[[#This Row],[STN TG]]="","",12),LEFT(db[[#This Row],[QTY/ CTN TG]],SEARCH(" ",db[[#This Row],[QTY/ CTN TG]],1)-1))</f>
        <v/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25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lemstickwomy7x29</v>
      </c>
      <c r="B92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2013</v>
      </c>
      <c r="E926" s="24" t="s">
        <v>3459</v>
      </c>
      <c r="F926" s="56"/>
      <c r="H926" s="32" t="e">
        <f>IF(db[[#This Row],[NB NOTA_C]]="","",COUNTIF([2]!B_MSK[concat],db[[#This Row],[NB NOTA_C]]))</f>
        <v>#REF!</v>
      </c>
      <c r="I926" s="7" t="s">
        <v>2280</v>
      </c>
      <c r="J926" s="3" t="s">
        <v>2309</v>
      </c>
      <c r="K926" s="1" t="s">
        <v>2965</v>
      </c>
      <c r="M926" s="1" t="str">
        <f>IF(db[[#This Row],[QTY/ CTN]]="","",SUBSTITUTE(SUBSTITUTE(SUBSTITUTE(db[[#This Row],[QTY/ CTN]]," ","_",2),"(",""),")","")&amp;"_")</f>
        <v>25 PCS_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25 PCS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25</v>
      </c>
      <c r="S926" s="95" t="str">
        <f>IF(db[[#This Row],[QTY/ CTN B]]="","",RIGHT(db[[#This Row],[QTY/ CTN B]],LEN(db[[#This Row],[QTY/ CTN B]])-SEARCH(" ",db[[#This Row],[QTY/ CTN B]],1)))</f>
        <v>PCS</v>
      </c>
      <c r="T926" s="95" t="str">
        <f>IF(db[[#This Row],[QTY/ CTN TG]]="",IF(db[[#This Row],[STN TG]]="","",12),LEFT(db[[#This Row],[QTY/ CTN TG]],SEARCH(" ",db[[#This Row],[QTY/ CTN TG]],1)-1))</f>
        <v/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25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lemstickjkgs09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27" s="1" t="s">
        <v>322</v>
      </c>
      <c r="E927" s="4" t="s">
        <v>323</v>
      </c>
      <c r="F927" s="56" t="s">
        <v>324</v>
      </c>
      <c r="G927" s="1" t="s">
        <v>1681</v>
      </c>
      <c r="H927" s="32" t="e">
        <f>IF(db[[#This Row],[NB NOTA_C]]="","",COUNTIF([2]!B_MSK[concat],db[[#This Row],[NB NOTA_C]]))</f>
        <v>#REF!</v>
      </c>
      <c r="I927" s="6" t="s">
        <v>1692</v>
      </c>
      <c r="J927" s="1" t="s">
        <v>1836</v>
      </c>
      <c r="K927" s="1" t="s">
        <v>2965</v>
      </c>
      <c r="M927" s="1" t="str">
        <f>IF(db[[#This Row],[QTY/ CTN]]="","",SUBSTITUTE(SUBSTITUTE(SUBSTITUTE(db[[#This Row],[QTY/ CTN]]," ","_",2),"(",""),")","")&amp;"_")</f>
        <v>64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64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64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768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lemstickjkgs100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28" s="1" t="s">
        <v>325</v>
      </c>
      <c r="E928" s="4" t="s">
        <v>326</v>
      </c>
      <c r="F928" s="56" t="s">
        <v>327</v>
      </c>
      <c r="G928" s="1" t="s">
        <v>1681</v>
      </c>
      <c r="H928" s="32" t="e">
        <f>IF(db[[#This Row],[NB NOTA_C]]="","",COUNTIF([2]!B_MSK[concat],db[[#This Row],[NB NOTA_C]]))</f>
        <v>#REF!</v>
      </c>
      <c r="I928" s="6" t="s">
        <v>1692</v>
      </c>
      <c r="J928" s="1" t="s">
        <v>1837</v>
      </c>
      <c r="K928" s="1" t="s">
        <v>2965</v>
      </c>
      <c r="M928" s="1" t="str">
        <f>IF(db[[#This Row],[QTY/ CTN]]="","",SUBSTITUTE(SUBSTITUTE(SUBSTITUTE(db[[#This Row],[QTY/ CTN]]," ","_",2),"(",""),")","")&amp;"_")</f>
        <v>36 BOX_24 PCS_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14</v>
      </c>
      <c r="P928" s="98" t="str">
        <f>IF(db[[#This Row],[H_QTY/ CTN]]="","",LEFT(db[[#This Row],[H_QTY/ CTN]],db[[#This Row],[H_1]]-1))</f>
        <v>36 BOX</v>
      </c>
      <c r="Q928" s="95" t="str">
        <f>IF(NOT(db[[#This Row],[H_1]]=db[[#This Row],[H_2]]),MID(db[[#This Row],[H_QTY/ CTN]],db[[#This Row],[H_1]]+1,db[[#This Row],[H_2]]-db[[#This Row],[H_1]]-1),"")</f>
        <v>24 PCS</v>
      </c>
      <c r="R928" s="95" t="str">
        <f>IF(db[[#This Row],[QTY/ CTN B]]="","",LEFT(db[[#This Row],[QTY/ CTN B]],SEARCH(" ",db[[#This Row],[QTY/ CTN B]],1)-1))</f>
        <v>36</v>
      </c>
      <c r="S928" s="95" t="str">
        <f>IF(db[[#This Row],[QTY/ CTN B]]="","",RIGHT(db[[#This Row],[QTY/ CTN B]],LEN(db[[#This Row],[QTY/ CTN B]])-SEARCH(" ",db[[#This Row],[QTY/ CTN B]],1)))</f>
        <v>BOX</v>
      </c>
      <c r="T928" s="95" t="str">
        <f>IF(db[[#This Row],[QTY/ CTN TG]]="",IF(db[[#This Row],[STN TG]]="","",12),LEFT(db[[#This Row],[QTY/ CTN TG]],SEARCH(" ",db[[#This Row],[QTY/ CTN TG]],1)-1))</f>
        <v>24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864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lemstickjkgs102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9" s="1" t="s">
        <v>4523</v>
      </c>
      <c r="E929" s="4" t="s">
        <v>4519</v>
      </c>
      <c r="F929" s="56" t="s">
        <v>4520</v>
      </c>
      <c r="G929" s="1" t="s">
        <v>1681</v>
      </c>
      <c r="H929" s="34" t="e">
        <f>IF(db[[#This Row],[NB NOTA_C]]="","",COUNTIF([2]!B_MSK[concat],db[[#This Row],[NB NOTA_C]]))</f>
        <v>#REF!</v>
      </c>
      <c r="I929" s="7" t="s">
        <v>1692</v>
      </c>
      <c r="J929" s="3" t="s">
        <v>1866</v>
      </c>
      <c r="K929" s="1" t="s">
        <v>2965</v>
      </c>
      <c r="L929" s="3"/>
      <c r="M929" s="3" t="str">
        <f>IF(db[[#This Row],[QTY/ CTN]]="","",SUBSTITUTE(SUBSTITUTE(SUBSTITUTE(db[[#This Row],[QTY/ CTN]]," ","_",2),"(",""),")","")&amp;"_")</f>
        <v>24 BOX_24 PCS_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14</v>
      </c>
      <c r="P929" s="95" t="str">
        <f>IF(db[[#This Row],[H_QTY/ CTN]]="","",LEFT(db[[#This Row],[H_QTY/ CTN]],db[[#This Row],[H_1]]-1))</f>
        <v>24 BOX</v>
      </c>
      <c r="Q929" s="95" t="str">
        <f>IF(NOT(db[[#This Row],[H_1]]=db[[#This Row],[H_2]]),MID(db[[#This Row],[H_QTY/ CTN]],db[[#This Row],[H_1]]+1,db[[#This Row],[H_2]]-db[[#This Row],[H_1]]-1),"")</f>
        <v>24 PCS</v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BOX</v>
      </c>
      <c r="T929" s="95" t="str">
        <f>IF(db[[#This Row],[QTY/ CTN TG]]="",IF(db[[#This Row],[STN TG]]="","",12),LEFT(db[[#This Row],[QTY/ CTN TG]],SEARCH(" ",db[[#This Row],[QTY/ CTN TG]],1)-1))</f>
        <v>24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576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lemstickjkgs103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0" s="1" t="s">
        <v>328</v>
      </c>
      <c r="E930" s="4" t="s">
        <v>329</v>
      </c>
      <c r="F930" s="56" t="s">
        <v>330</v>
      </c>
      <c r="G930" s="1" t="s">
        <v>1681</v>
      </c>
      <c r="H930" s="32" t="e">
        <f>IF(db[[#This Row],[NB NOTA_C]]="","",COUNTIF([2]!B_MSK[concat],db[[#This Row],[NB NOTA_C]]))</f>
        <v>#REF!</v>
      </c>
      <c r="I930" s="6" t="s">
        <v>1692</v>
      </c>
      <c r="J930" s="1" t="s">
        <v>1837</v>
      </c>
      <c r="K930" s="1" t="s">
        <v>2965</v>
      </c>
      <c r="M930" s="1" t="str">
        <f>IF(db[[#This Row],[QTY/ CTN]]="","",SUBSTITUTE(SUBSTITUTE(SUBSTITUTE(db[[#This Row],[QTY/ CTN]]," ","_",2),"(",""),")","")&amp;"_")</f>
        <v>36 BOX_24 PCS_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14</v>
      </c>
      <c r="P930" s="98" t="str">
        <f>IF(db[[#This Row],[H_QTY/ CTN]]="","",LEFT(db[[#This Row],[H_QTY/ CTN]],db[[#This Row],[H_1]]-1))</f>
        <v>36 BOX</v>
      </c>
      <c r="Q930" s="95" t="str">
        <f>IF(NOT(db[[#This Row],[H_1]]=db[[#This Row],[H_2]]),MID(db[[#This Row],[H_QTY/ CTN]],db[[#This Row],[H_1]]+1,db[[#This Row],[H_2]]-db[[#This Row],[H_1]]-1),"")</f>
        <v>24 PCS</v>
      </c>
      <c r="R930" s="95" t="str">
        <f>IF(db[[#This Row],[QTY/ CTN B]]="","",LEFT(db[[#This Row],[QTY/ CTN B]],SEARCH(" ",db[[#This Row],[QTY/ CTN B]],1)-1))</f>
        <v>36</v>
      </c>
      <c r="S930" s="95" t="str">
        <f>IF(db[[#This Row],[QTY/ CTN B]]="","",RIGHT(db[[#This Row],[QTY/ CTN B]],LEN(db[[#This Row],[QTY/ CTN B]])-SEARCH(" ",db[[#This Row],[QTY/ CTN B]],1)))</f>
        <v>BOX</v>
      </c>
      <c r="T930" s="95" t="str">
        <f>IF(db[[#This Row],[QTY/ CTN TG]]="",IF(db[[#This Row],[STN TG]]="","",12),LEFT(db[[#This Row],[QTY/ CTN TG]],SEARCH(" ",db[[#This Row],[QTY/ CTN TG]],1)-1))</f>
        <v>24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864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" t="str">
        <f>LOWER(SUBSTITUTE(SUBSTITUTE(SUBSTITUTE(SUBSTITUTE(SUBSTITUTE(SUBSTITUTE(db[[#This Row],[NB BM]]," ",),".",""),"-",""),"(",""),")",""),"/",""))</f>
        <v>lemstickjkgs104</v>
      </c>
      <c r="B93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1" s="1" t="s">
        <v>331</v>
      </c>
      <c r="E931" s="4" t="s">
        <v>332</v>
      </c>
      <c r="F931" s="56" t="s">
        <v>333</v>
      </c>
      <c r="G931" s="1" t="s">
        <v>1681</v>
      </c>
      <c r="H931" s="32" t="e">
        <f>IF(db[[#This Row],[NB NOTA_C]]="","",COUNTIF([2]!B_MSK[concat],db[[#This Row],[NB NOTA_C]]))</f>
        <v>#REF!</v>
      </c>
      <c r="I931" s="6" t="s">
        <v>1692</v>
      </c>
      <c r="J931" s="1" t="s">
        <v>1837</v>
      </c>
      <c r="K931" s="1" t="s">
        <v>2965</v>
      </c>
      <c r="L931" s="1" t="s">
        <v>5122</v>
      </c>
      <c r="M931" s="1" t="str">
        <f>IF(db[[#This Row],[QTY/ CTN]]="","",SUBSTITUTE(SUBSTITUTE(SUBSTITUTE(db[[#This Row],[QTY/ CTN]]," ","_",2),"(",""),")","")&amp;"_")</f>
        <v>36 BOX_24 PCS_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14</v>
      </c>
      <c r="P931" s="98" t="str">
        <f>IF(db[[#This Row],[H_QTY/ CTN]]="","",LEFT(db[[#This Row],[H_QTY/ CTN]],db[[#This Row],[H_1]]-1))</f>
        <v>36 BOX</v>
      </c>
      <c r="Q931" s="95" t="str">
        <f>IF(NOT(db[[#This Row],[H_1]]=db[[#This Row],[H_2]]),MID(db[[#This Row],[H_QTY/ CTN]],db[[#This Row],[H_1]]+1,db[[#This Row],[H_2]]-db[[#This Row],[H_1]]-1),"")</f>
        <v>24 PCS</v>
      </c>
      <c r="R931" s="95" t="str">
        <f>IF(db[[#This Row],[QTY/ CTN B]]="","",LEFT(db[[#This Row],[QTY/ CTN B]],SEARCH(" ",db[[#This Row],[QTY/ CTN B]],1)-1))</f>
        <v>36</v>
      </c>
      <c r="S931" s="95" t="str">
        <f>IF(db[[#This Row],[QTY/ CTN B]]="","",RIGHT(db[[#This Row],[QTY/ CTN B]],LEN(db[[#This Row],[QTY/ CTN B]])-SEARCH(" ",db[[#This Row],[QTY/ CTN B]],1)))</f>
        <v>BOX</v>
      </c>
      <c r="T931" s="95" t="str">
        <f>IF(db[[#This Row],[QTY/ CTN TG]]="",IF(db[[#This Row],[STN TG]]="","",12),LEFT(db[[#This Row],[QTY/ CTN TG]],SEARCH(" ",db[[#This Row],[QTY/ CTN TG]],1)-1))</f>
        <v>24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864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" t="str">
        <f>LOWER(SUBSTITUTE(SUBSTITUTE(SUBSTITUTE(SUBSTITUTE(SUBSTITUTE(SUBSTITUTE(db[[#This Row],[NB BM]]," ",),".",""),"-",""),"(",""),")",""),"/",""))</f>
        <v>lemstickjkgs15</v>
      </c>
      <c r="B93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2" s="1" t="s">
        <v>334</v>
      </c>
      <c r="E932" s="4" t="s">
        <v>335</v>
      </c>
      <c r="F932" s="56" t="s">
        <v>336</v>
      </c>
      <c r="G932" s="1" t="s">
        <v>1681</v>
      </c>
      <c r="H932" s="32" t="e">
        <f>IF(db[[#This Row],[NB NOTA_C]]="","",COUNTIF([2]!B_MSK[concat],db[[#This Row],[NB NOTA_C]]))</f>
        <v>#REF!</v>
      </c>
      <c r="I932" s="6" t="s">
        <v>1692</v>
      </c>
      <c r="J932" s="1" t="s">
        <v>1838</v>
      </c>
      <c r="K932" s="1" t="s">
        <v>2965</v>
      </c>
      <c r="M932" s="1" t="str">
        <f>IF(db[[#This Row],[QTY/ CTN]]="","",SUBSTITUTE(SUBSTITUTE(SUBSTITUTE(db[[#This Row],[QTY/ CTN]]," ","_",2),"(",""),")","")&amp;"_")</f>
        <v>54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8" t="str">
        <f>IF(db[[#This Row],[H_QTY/ CTN]]="","",LEFT(db[[#This Row],[H_QTY/ CTN]],db[[#This Row],[H_1]]-1))</f>
        <v>54 LSN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54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648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lemstickjkgs25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3" s="1" t="s">
        <v>3380</v>
      </c>
      <c r="E933" s="4" t="s">
        <v>3379</v>
      </c>
      <c r="F933" s="56" t="s">
        <v>3379</v>
      </c>
      <c r="G933" s="1" t="s">
        <v>1681</v>
      </c>
      <c r="H933" s="32" t="e">
        <f>IF(db[[#This Row],[NB NOTA_C]]="","",COUNTIF([2]!B_MSK[concat],db[[#This Row],[NB NOTA_C]]))</f>
        <v>#REF!</v>
      </c>
      <c r="I933" s="7" t="s">
        <v>1692</v>
      </c>
      <c r="J933" s="3" t="s">
        <v>3378</v>
      </c>
      <c r="K933" s="1" t="s">
        <v>2965</v>
      </c>
      <c r="L933" s="3"/>
      <c r="M933" s="3" t="str">
        <f>IF(db[[#This Row],[QTY/ CTN]]="","",SUBSTITUTE(SUBSTITUTE(SUBSTITUTE(db[[#This Row],[QTY/ CTN]]," ","_",2),"(",""),")","")&amp;"_")</f>
        <v>36 BOX_12 PCS_</v>
      </c>
      <c r="N933" s="3">
        <f>IF(db[[#This Row],[H_QTY/ CTN]]="","",SEARCH("_",db[[#This Row],[H_QTY/ CTN]]))</f>
        <v>7</v>
      </c>
      <c r="O933" s="3">
        <f>IF(db[[#This Row],[H_QTY/ CTN]]="","",LEN(db[[#This Row],[H_QTY/ CTN]]))</f>
        <v>14</v>
      </c>
      <c r="P933" s="95" t="str">
        <f>IF(db[[#This Row],[H_QTY/ CTN]]="","",LEFT(db[[#This Row],[H_QTY/ CTN]],db[[#This Row],[H_1]]-1))</f>
        <v>36 BOX</v>
      </c>
      <c r="Q933" s="95" t="str">
        <f>IF(NOT(db[[#This Row],[H_1]]=db[[#This Row],[H_2]]),MID(db[[#This Row],[H_QTY/ CTN]],db[[#This Row],[H_1]]+1,db[[#This Row],[H_2]]-db[[#This Row],[H_1]]-1),"")</f>
        <v>12 PCS</v>
      </c>
      <c r="R933" s="95" t="str">
        <f>IF(db[[#This Row],[QTY/ CTN B]]="","",LEFT(db[[#This Row],[QTY/ CTN B]],SEARCH(" ",db[[#This Row],[QTY/ CTN B]],1)-1))</f>
        <v>36</v>
      </c>
      <c r="S933" s="95" t="str">
        <f>IF(db[[#This Row],[QTY/ CTN B]]="","",RIGHT(db[[#This Row],[QTY/ CTN B]],LEN(db[[#This Row],[QTY/ CTN B]])-SEARCH(" ",db[[#This Row],[QTY/ CTN B]],1)))</f>
        <v>BOX</v>
      </c>
      <c r="T933" s="95" t="str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432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gelpendebozz05+refilldb550</v>
      </c>
      <c r="B93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1122</v>
      </c>
      <c r="E934" s="4" t="s">
        <v>1445</v>
      </c>
      <c r="F934" s="56"/>
      <c r="G934" s="1" t="s">
        <v>1682</v>
      </c>
      <c r="H934" s="32" t="e">
        <f>IF(db[[#This Row],[NB NOTA_C]]="","",COUNTIF([2]!B_MSK[concat],db[[#This Row],[NB NOTA_C]]))</f>
        <v>#REF!</v>
      </c>
      <c r="I934" s="6" t="s">
        <v>1695</v>
      </c>
      <c r="J934" s="1" t="s">
        <v>1784</v>
      </c>
      <c r="K934" s="1" t="s">
        <v>2972</v>
      </c>
      <c r="M934" s="1" t="str">
        <f>IF(db[[#This Row],[QTY/ CTN]]="","",SUBSTITUTE(SUBSTITUTE(SUBSTITUTE(db[[#This Row],[QTY/ CTN]]," ","_",2),"(",""),")","")&amp;"_")</f>
        <v>120 LSN_</v>
      </c>
      <c r="N934" s="1">
        <f>IF(db[[#This Row],[H_QTY/ CTN]]="","",SEARCH("_",db[[#This Row],[H_QTY/ CTN]]))</f>
        <v>8</v>
      </c>
      <c r="O934" s="1">
        <f>IF(db[[#This Row],[H_QTY/ CTN]]="","",LEN(db[[#This Row],[H_QTY/ CTN]]))</f>
        <v>8</v>
      </c>
      <c r="P934" s="98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pcasegp9315</v>
      </c>
      <c r="B93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2054</v>
      </c>
      <c r="E935" s="4" t="s">
        <v>3108</v>
      </c>
      <c r="F935" s="56"/>
      <c r="H935" s="32" t="e">
        <f>IF(db[[#This Row],[NB NOTA_C]]="","",COUNTIF([2]!B_MSK[concat],db[[#This Row],[NB NOTA_C]]))</f>
        <v>#REF!</v>
      </c>
      <c r="I935" s="7" t="s">
        <v>2276</v>
      </c>
      <c r="J935" s="3" t="s">
        <v>1759</v>
      </c>
      <c r="K935" s="1" t="s">
        <v>2971</v>
      </c>
      <c r="M935" s="1" t="str">
        <f>IF(db[[#This Row],[QTY/ CTN]]="","",SUBSTITUTE(SUBSTITUTE(SUBSTITUTE(db[[#This Row],[QTY/ CTN]]," ","_",2),"(",""),")","")&amp;"_")</f>
        <v>240 PCS_</v>
      </c>
      <c r="N935" s="1">
        <f>IF(db[[#This Row],[H_QTY/ CTN]]="","",SEARCH("_",db[[#This Row],[H_QTY/ CTN]]))</f>
        <v>8</v>
      </c>
      <c r="O935" s="1">
        <f>IF(db[[#This Row],[H_QTY/ CTN]]="","",LEN(db[[#This Row],[H_QTY/ CTN]]))</f>
        <v>8</v>
      </c>
      <c r="P935" s="98" t="str">
        <f>IF(db[[#This Row],[H_QTY/ CTN]]="","",LEFT(db[[#This Row],[H_QTY/ CTN]],db[[#This Row],[H_1]]-1))</f>
        <v>240 PCS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240</v>
      </c>
      <c r="S935" s="95" t="str">
        <f>IF(db[[#This Row],[QTY/ CTN B]]="","",RIGHT(db[[#This Row],[QTY/ CTN B]],LEN(db[[#This Row],[QTY/ CTN B]])-SEARCH(" ",db[[#This Row],[QTY/ CTN B]],1)))</f>
        <v>PCS</v>
      </c>
      <c r="T935" s="95" t="str">
        <f>IF(db[[#This Row],[QTY/ CTN TG]]="",IF(db[[#This Row],[STN TG]]="","",12),LEFT(db[[#This Row],[QTY/ CTN TG]],SEARCH(" ",db[[#This Row],[QTY/ CTN TG]],1)-1))</f>
        <v/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240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garisansablon190</v>
      </c>
      <c r="B93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1106</v>
      </c>
      <c r="E936" s="4" t="s">
        <v>1435</v>
      </c>
      <c r="F936" s="56"/>
      <c r="G936" s="1" t="s">
        <v>1682</v>
      </c>
      <c r="H936" s="32" t="e">
        <f>IF(db[[#This Row],[NB NOTA_C]]="","",COUNTIF([2]!B_MSK[concat],db[[#This Row],[NB NOTA_C]]))</f>
        <v>#REF!</v>
      </c>
      <c r="I936" s="6" t="s">
        <v>1712</v>
      </c>
      <c r="J936" s="1" t="s">
        <v>1766</v>
      </c>
      <c r="K936" s="1" t="s">
        <v>2953</v>
      </c>
      <c r="M936" s="1" t="str">
        <f>IF(db[[#This Row],[QTY/ CTN]]="","",SUBSTITUTE(SUBSTITUTE(SUBSTITUTE(db[[#This Row],[QTY/ CTN]]," ","_",2),"(",""),")","")&amp;"_")</f>
        <v>80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8" t="str">
        <f>IF(db[[#This Row],[H_QTY/ CTN]]="","",LEFT(db[[#This Row],[H_QTY/ CTN]],db[[#This Row],[H_1]]-1))</f>
        <v>80 LSN</v>
      </c>
      <c r="Q936" s="95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80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960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garisansablon250</v>
      </c>
      <c r="B93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1107</v>
      </c>
      <c r="E937" s="4" t="s">
        <v>1436</v>
      </c>
      <c r="F937" s="56"/>
      <c r="G937" s="1" t="s">
        <v>1682</v>
      </c>
      <c r="H937" s="32" t="e">
        <f>IF(db[[#This Row],[NB NOTA_C]]="","",COUNTIF([2]!B_MSK[concat],db[[#This Row],[NB NOTA_C]]))</f>
        <v>#REF!</v>
      </c>
      <c r="I937" s="6" t="s">
        <v>1712</v>
      </c>
      <c r="J937" s="1" t="s">
        <v>1795</v>
      </c>
      <c r="K937" s="1" t="s">
        <v>2953</v>
      </c>
      <c r="M937" s="1" t="str">
        <f>IF(db[[#This Row],[QTY/ CTN]]="","",SUBSTITUTE(SUBSTITUTE(SUBSTITUTE(db[[#This Row],[QTY/ CTN]]," ","_",2),"(",""),")","")&amp;"_")</f>
        <v>160 LSN_</v>
      </c>
      <c r="N937" s="1">
        <f>IF(db[[#This Row],[H_QTY/ CTN]]="","",SEARCH("_",db[[#This Row],[H_QTY/ CTN]]))</f>
        <v>8</v>
      </c>
      <c r="O937" s="1">
        <f>IF(db[[#This Row],[H_QTY/ CTN]]="","",LEN(db[[#This Row],[H_QTY/ CTN]]))</f>
        <v>8</v>
      </c>
      <c r="P937" s="98" t="str">
        <f>IF(db[[#This Row],[H_QTY/ CTN]]="","",LEFT(db[[#This Row],[H_QTY/ CTN]],db[[#This Row],[H_1]]-1))</f>
        <v>160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160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1920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garisansablon270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1108</v>
      </c>
      <c r="E938" s="4" t="s">
        <v>1437</v>
      </c>
      <c r="F938" s="56"/>
      <c r="G938" s="1" t="s">
        <v>1682</v>
      </c>
      <c r="H938" s="32" t="e">
        <f>IF(db[[#This Row],[NB NOTA_C]]="","",COUNTIF([2]!B_MSK[concat],db[[#This Row],[NB NOTA_C]]))</f>
        <v>#REF!</v>
      </c>
      <c r="I938" s="6" t="s">
        <v>1712</v>
      </c>
      <c r="J938" s="1" t="s">
        <v>1796</v>
      </c>
      <c r="K938" s="1" t="s">
        <v>2953</v>
      </c>
      <c r="M938" s="1" t="str">
        <f>IF(db[[#This Row],[QTY/ CTN]]="","",SUBSTITUTE(SUBSTITUTE(SUBSTITUTE(db[[#This Row],[QTY/ CTN]]," ","_",2),"(",""),")","")&amp;"_")</f>
        <v>90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8" t="str">
        <f>IF(db[[#This Row],[H_QTY/ CTN]]="","",LEFT(db[[#This Row],[H_QTY/ CTN]],db[[#This Row],[H_1]]-1))</f>
        <v>90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90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1080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garisansablon280</v>
      </c>
      <c r="B93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1109</v>
      </c>
      <c r="E939" s="4" t="s">
        <v>1438</v>
      </c>
      <c r="F939" s="2"/>
      <c r="G939" s="1" t="s">
        <v>1682</v>
      </c>
      <c r="H939" s="32" t="e">
        <f>IF(db[[#This Row],[NB NOTA_C]]="","",COUNTIF([2]!B_MSK[concat],db[[#This Row],[NB NOTA_C]]))</f>
        <v>#REF!</v>
      </c>
      <c r="I939" s="6" t="s">
        <v>1712</v>
      </c>
      <c r="J939" s="1" t="s">
        <v>1797</v>
      </c>
      <c r="K939" s="1" t="s">
        <v>2953</v>
      </c>
      <c r="M939" s="1" t="str">
        <f>IF(db[[#This Row],[QTY/ CTN]]="","",SUBSTITUTE(SUBSTITUTE(SUBSTITUTE(db[[#This Row],[QTY/ CTN]]," ","_",2),"(",""),")","")&amp;"_")</f>
        <v>66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66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66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792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guntingflcoklatgunindo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1194</v>
      </c>
      <c r="E940" s="4" t="s">
        <v>4327</v>
      </c>
      <c r="F940" s="56"/>
      <c r="H940" s="32" t="e">
        <f>IF(db[[#This Row],[NB NOTA_C]]="","",COUNTIF([2]!B_MSK[concat],db[[#This Row],[NB NOTA_C]]))</f>
        <v>#REF!</v>
      </c>
      <c r="I940" s="6" t="s">
        <v>1709</v>
      </c>
      <c r="J940" s="1" t="s">
        <v>1779</v>
      </c>
      <c r="K940" s="1" t="s">
        <v>2954</v>
      </c>
      <c r="M940" s="1" t="str">
        <f>IF(db[[#This Row],[QTY/ CTN]]="","",SUBSTITUTE(SUBSTITUTE(SUBSTITUTE(db[[#This Row],[QTY/ CTN]]," ","_",2),"(",""),")","")&amp;"_")</f>
        <v>20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8" t="str">
        <f>IF(db[[#This Row],[H_QTY/ CTN]]="","",LEFT(db[[#This Row],[H_QTY/ CTN]],db[[#This Row],[H_1]]-1))</f>
        <v>20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240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guntingflcoklatgunindo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1194</v>
      </c>
      <c r="E941" s="4" t="s">
        <v>3298</v>
      </c>
      <c r="F941" s="56"/>
      <c r="G941" s="1" t="s">
        <v>1682</v>
      </c>
      <c r="H941" s="32" t="e">
        <f>IF(db[[#This Row],[NB NOTA_C]]="","",COUNTIF([2]!B_MSK[concat],db[[#This Row],[NB NOTA_C]]))</f>
        <v>#REF!</v>
      </c>
      <c r="I941" s="6" t="s">
        <v>1709</v>
      </c>
      <c r="J941" s="1" t="s">
        <v>1779</v>
      </c>
      <c r="K941" s="1" t="s">
        <v>2954</v>
      </c>
      <c r="M941" s="1" t="str">
        <f>IF(db[[#This Row],[QTY/ CTN]]="","",SUBSTITUTE(SUBSTITUTE(SUBSTITUTE(db[[#This Row],[QTY/ CTN]]," ","_",2),"(",""),")","")&amp;"_")</f>
        <v>20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8" t="str">
        <f>IF(db[[#This Row],[H_QTY/ CTN]]="","",LEFT(db[[#This Row],[H_QTY/ CTN]],db[[#This Row],[H_1]]-1))</f>
        <v>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240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guntingfmcoklatgunindo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1195</v>
      </c>
      <c r="E942" s="4" t="s">
        <v>5218</v>
      </c>
      <c r="F942" s="56"/>
      <c r="G942" s="1" t="s">
        <v>1682</v>
      </c>
      <c r="H942" s="32" t="e">
        <f>IF(db[[#This Row],[NB NOTA_C]]="","",COUNTIF([2]!B_MSK[concat],db[[#This Row],[NB NOTA_C]]))</f>
        <v>#REF!</v>
      </c>
      <c r="I942" s="6" t="s">
        <v>1709</v>
      </c>
      <c r="J942" s="1" t="s">
        <v>1783</v>
      </c>
      <c r="K942" s="1" t="s">
        <v>2954</v>
      </c>
      <c r="M942" s="1" t="str">
        <f>IF(db[[#This Row],[QTY/ CTN]]="","",SUBSTITUTE(SUBSTITUTE(SUBSTITUTE(db[[#This Row],[QTY/ CTN]]," ","_",2),"(",""),")","")&amp;"_")</f>
        <v>30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8" t="str">
        <f>IF(db[[#This Row],[H_QTY/ CTN]]="","",LEFT(db[[#This Row],[H_QTY/ CTN]],db[[#This Row],[H_1]]-1))</f>
        <v>30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30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360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guntingfmcoklatgunindo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1195</v>
      </c>
      <c r="E943" s="4" t="s">
        <v>1500</v>
      </c>
      <c r="F943" s="56"/>
      <c r="G943" s="1" t="s">
        <v>1682</v>
      </c>
      <c r="H943" s="32" t="e">
        <f>IF(db[[#This Row],[NB NOTA_C]]="","",COUNTIF([2]!B_MSK[concat],db[[#This Row],[NB NOTA_C]]))</f>
        <v>#REF!</v>
      </c>
      <c r="I943" s="6" t="s">
        <v>1709</v>
      </c>
      <c r="J943" s="1" t="s">
        <v>1783</v>
      </c>
      <c r="K943" s="1" t="s">
        <v>2954</v>
      </c>
      <c r="M943" s="1" t="str">
        <f>IF(db[[#This Row],[QTY/ CTN]]="","",SUBSTITUTE(SUBSTITUTE(SUBSTITUTE(db[[#This Row],[QTY/ CTN]]," ","_",2),"(",""),")","")&amp;"_")</f>
        <v>30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30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30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360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guntingsplcoklatgunindo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1208</v>
      </c>
      <c r="E944" s="4" t="s">
        <v>5064</v>
      </c>
      <c r="F944" s="56"/>
      <c r="H944" s="32" t="e">
        <f>IF(db[[#This Row],[NB NOTA_C]]="","",COUNTIF([2]!B_MSK[concat],db[[#This Row],[NB NOTA_C]]))</f>
        <v>#REF!</v>
      </c>
      <c r="I944" s="6" t="s">
        <v>1709</v>
      </c>
      <c r="J944" s="1" t="s">
        <v>1783</v>
      </c>
      <c r="K944" s="1" t="s">
        <v>2954</v>
      </c>
      <c r="M944" s="1" t="str">
        <f>IF(db[[#This Row],[QTY/ CTN]]="","",SUBSTITUTE(SUBSTITUTE(SUBSTITUTE(db[[#This Row],[QTY/ CTN]]," ","_",2),"(",""),")","")&amp;"_")</f>
        <v>30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30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30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360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guntingsplcoklatgunindo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1208</v>
      </c>
      <c r="E945" s="4" t="s">
        <v>4508</v>
      </c>
      <c r="F945" s="56"/>
      <c r="G945" s="1" t="s">
        <v>1682</v>
      </c>
      <c r="H945" s="32" t="e">
        <f>IF(db[[#This Row],[NB NOTA_C]]="","",COUNTIF([2]!B_MSK[concat],db[[#This Row],[NB NOTA_C]]))</f>
        <v>#REF!</v>
      </c>
      <c r="I945" s="6" t="s">
        <v>1709</v>
      </c>
      <c r="J945" s="1" t="s">
        <v>1783</v>
      </c>
      <c r="K945" s="1" t="s">
        <v>2954</v>
      </c>
      <c r="M945" s="1" t="str">
        <f>IF(db[[#This Row],[QTY/ CTN]]="","",SUBSTITUTE(SUBSTITUTE(SUBSTITUTE(db[[#This Row],[QTY/ CTN]]," ","_",2),"(",""),")","")&amp;"_")</f>
        <v>30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30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30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360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guntingsplcoklatgunindo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1208</v>
      </c>
      <c r="E946" s="4" t="s">
        <v>1504</v>
      </c>
      <c r="F946" s="56"/>
      <c r="G946" s="1" t="s">
        <v>1682</v>
      </c>
      <c r="H946" s="32" t="e">
        <f>IF(db[[#This Row],[NB NOTA_C]]="","",COUNTIF([2]!B_MSK[concat],db[[#This Row],[NB NOTA_C]]))</f>
        <v>#REF!</v>
      </c>
      <c r="I946" s="6" t="s">
        <v>1709</v>
      </c>
      <c r="J946" s="1" t="s">
        <v>1783</v>
      </c>
      <c r="K946" s="1" t="s">
        <v>2954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30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30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360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guntingspmcoklatgunindo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5217</v>
      </c>
      <c r="E947" s="4" t="s">
        <v>5216</v>
      </c>
      <c r="F947" s="56"/>
      <c r="G947" s="1" t="s">
        <v>1682</v>
      </c>
      <c r="H947" s="32" t="e">
        <f>IF(db[[#This Row],[NB NOTA_C]]="","",COUNTIF([2]!B_MSK[concat],db[[#This Row],[NB NOTA_C]]))</f>
        <v>#REF!</v>
      </c>
      <c r="I947" s="6" t="s">
        <v>1709</v>
      </c>
      <c r="J947" s="1" t="s">
        <v>1731</v>
      </c>
      <c r="K947" s="1" t="s">
        <v>2954</v>
      </c>
      <c r="M947" s="1" t="str">
        <f>IF(db[[#This Row],[QTY/ CTN]]="","",SUBSTITUTE(SUBSTITUTE(SUBSTITUTE(db[[#This Row],[QTY/ CTN]]," ","_",2),"(",""),")","")&amp;"_")</f>
        <v>60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720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1" t="str">
        <f>LOWER(SUBSTITUTE(SUBSTITUTE(SUBSTITUTE(SUBSTITUTE(SUBSTITUTE(SUBSTITUTE(db[[#This Row],[NB BM]]," ",),".",""),"-",""),"(",""),")",""),"/",""))</f>
        <v>guntackerjkgt700</v>
      </c>
      <c r="B94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48" s="1" t="s">
        <v>2656</v>
      </c>
      <c r="E948" s="4" t="s">
        <v>2654</v>
      </c>
      <c r="F948" s="56" t="s">
        <v>2655</v>
      </c>
      <c r="G948" s="1" t="s">
        <v>1681</v>
      </c>
      <c r="H948" s="32" t="e">
        <f>IF(db[[#This Row],[NB NOTA_C]]="","",COUNTIF([2]!B_MSK[concat],db[[#This Row],[NB NOTA_C]]))</f>
        <v>#REF!</v>
      </c>
      <c r="I948" s="6" t="s">
        <v>1692</v>
      </c>
      <c r="J948" s="1" t="s">
        <v>1761</v>
      </c>
      <c r="K948" s="1" t="s">
        <v>2979</v>
      </c>
      <c r="L948" s="1" t="s">
        <v>5324</v>
      </c>
      <c r="M948" s="1" t="str">
        <f>IF(db[[#This Row],[QTY/ CTN]]="","",SUBSTITUTE(SUBSTITUTE(SUBSTITUTE(db[[#This Row],[QTY/ CTN]]," ","_",2),"(",""),")","")&amp;"_")</f>
        <v>6 LSN_</v>
      </c>
      <c r="N948" s="1">
        <f>IF(db[[#This Row],[H_QTY/ CTN]]="","",SEARCH("_",db[[#This Row],[H_QTY/ CTN]]))</f>
        <v>6</v>
      </c>
      <c r="O948" s="1">
        <f>IF(db[[#This Row],[H_QTY/ CTN]]="","",LEN(db[[#This Row],[H_QTY/ CTN]]))</f>
        <v>6</v>
      </c>
      <c r="P948" s="98" t="str">
        <f>IF(db[[#This Row],[H_QTY/ CTN]]="","",LEFT(db[[#This Row],[H_QTY/ CTN]],db[[#This Row],[H_1]]-1))</f>
        <v>6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6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72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" t="str">
        <f>LOWER(SUBSTITUTE(SUBSTITUTE(SUBSTITUTE(SUBSTITUTE(SUBSTITUTE(SUBSTITUTE(db[[#This Row],[NB BM]]," ",),".",""),"-",""),"(",""),")",""),"/",""))</f>
        <v>guntackerjkgt701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9" s="1" t="s">
        <v>337</v>
      </c>
      <c r="E949" s="4" t="s">
        <v>338</v>
      </c>
      <c r="F949" s="56" t="s">
        <v>2653</v>
      </c>
      <c r="G949" s="1" t="s">
        <v>1681</v>
      </c>
      <c r="H949" s="32" t="e">
        <f>IF(db[[#This Row],[NB NOTA_C]]="","",COUNTIF([2]!B_MSK[concat],db[[#This Row],[NB NOTA_C]]))</f>
        <v>#REF!</v>
      </c>
      <c r="I949" s="6" t="s">
        <v>1692</v>
      </c>
      <c r="J949" s="1" t="s">
        <v>1756</v>
      </c>
      <c r="K949" s="1" t="s">
        <v>2979</v>
      </c>
      <c r="M949" s="1" t="str">
        <f>IF(db[[#This Row],[QTY/ CTN]]="","",SUBSTITUTE(SUBSTITUTE(SUBSTITUTE(db[[#This Row],[QTY/ CTN]]," ","_",2),"(",""),")","")&amp;"_")</f>
        <v>24 PCS_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24 PCS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24</v>
      </c>
      <c r="S949" s="95" t="str">
        <f>IF(db[[#This Row],[QTY/ CTN B]]="","",RIGHT(db[[#This Row],[QTY/ CTN B]],LEN(db[[#This Row],[QTY/ CTN B]])-SEARCH(" ",db[[#This Row],[QTY/ CTN B]],1)))</f>
        <v>PCS</v>
      </c>
      <c r="T949" s="95" t="str">
        <f>IF(db[[#This Row],[QTY/ CTN TG]]="",IF(db[[#This Row],[STN TG]]="","",12),LEFT(db[[#This Row],[QTY/ CTN TG]],SEARCH(" ",db[[#This Row],[QTY/ CTN TG]],1)-1))</f>
        <v/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guntingidealk300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4" t="s">
        <v>5450</v>
      </c>
      <c r="E950" s="4" t="s">
        <v>5447</v>
      </c>
      <c r="F950" s="56"/>
      <c r="H950" s="34" t="e">
        <f>IF(db[[#This Row],[NB NOTA_C]]="","",COUNTIF([2]!B_MSK[concat],db[[#This Row],[NB NOTA_C]]))</f>
        <v>#REF!</v>
      </c>
      <c r="I950" s="7" t="s">
        <v>1686</v>
      </c>
      <c r="J950" s="3" t="s">
        <v>1782</v>
      </c>
      <c r="K950" s="1" t="s">
        <v>2954</v>
      </c>
      <c r="L950" s="3"/>
      <c r="M950" s="3" t="str">
        <f>IF(db[[#This Row],[QTY/ CTN]]="","",SUBSTITUTE(SUBSTITUTE(SUBSTITUTE(db[[#This Row],[QTY/ CTN]]," ","_",2),"(",""),")","")&amp;"_")</f>
        <v>24 LSN_</v>
      </c>
      <c r="N950" s="3">
        <f>IF(db[[#This Row],[H_QTY/ CTN]]="","",SEARCH("_",db[[#This Row],[H_QTY/ CTN]]))</f>
        <v>7</v>
      </c>
      <c r="O950" s="3">
        <f>IF(db[[#This Row],[H_QTY/ CTN]]="","",LEN(db[[#This Row],[H_QTY/ CTN]]))</f>
        <v>7</v>
      </c>
      <c r="P950" s="95" t="str">
        <f>IF(db[[#This Row],[H_QTY/ CTN]]="","",LEFT(db[[#This Row],[H_QTY/ CTN]],db[[#This Row],[H_1]]-1))</f>
        <v>24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24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288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guntingidealk500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4" t="s">
        <v>5449</v>
      </c>
      <c r="E951" s="4" t="s">
        <v>5446</v>
      </c>
      <c r="F951" s="56"/>
      <c r="H951" s="34" t="e">
        <f>IF(db[[#This Row],[NB NOTA_C]]="","",COUNTIF([2]!B_MSK[concat],db[[#This Row],[NB NOTA_C]]))</f>
        <v>#REF!</v>
      </c>
      <c r="I951" s="7" t="s">
        <v>1686</v>
      </c>
      <c r="J951" s="3" t="s">
        <v>1782</v>
      </c>
      <c r="K951" s="1" t="s">
        <v>2954</v>
      </c>
      <c r="L951" s="3"/>
      <c r="M951" s="3" t="str">
        <f>IF(db[[#This Row],[QTY/ CTN]]="","",SUBSTITUTE(SUBSTITUTE(SUBSTITUTE(db[[#This Row],[QTY/ CTN]]," ","_",2),"(",""),")","")&amp;"_")</f>
        <v>24 LSN_</v>
      </c>
      <c r="N951" s="3">
        <f>IF(db[[#This Row],[H_QTY/ CTN]]="","",SEARCH("_",db[[#This Row],[H_QTY/ CTN]]))</f>
        <v>7</v>
      </c>
      <c r="O951" s="3">
        <f>IF(db[[#This Row],[H_QTY/ CTN]]="","",LEN(db[[#This Row],[H_QTY/ CTN]]))</f>
        <v>7</v>
      </c>
      <c r="P951" s="95" t="str">
        <f>IF(db[[#This Row],[H_QTY/ CTN]]="","",LEFT(db[[#This Row],[H_QTY/ CTN]],db[[#This Row],[H_1]]-1))</f>
        <v>24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24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288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guntingjuniorj100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1198</v>
      </c>
      <c r="E952" s="4" t="s">
        <v>2844</v>
      </c>
      <c r="F952" s="2"/>
      <c r="G952" s="1" t="s">
        <v>1682</v>
      </c>
      <c r="H952" s="32" t="e">
        <f>IF(db[[#This Row],[NB NOTA_C]]="","",COUNTIF([2]!B_MSK[concat],db[[#This Row],[NB NOTA_C]]))</f>
        <v>#REF!</v>
      </c>
      <c r="I952" s="6" t="s">
        <v>1686</v>
      </c>
      <c r="J952" s="1" t="s">
        <v>1776</v>
      </c>
      <c r="K952" s="1" t="s">
        <v>2954</v>
      </c>
      <c r="M952" s="1" t="str">
        <f>IF(db[[#This Row],[QTY/ CTN]]="","",SUBSTITUTE(SUBSTITUTE(SUBSTITUTE(db[[#This Row],[QTY/ CTN]]," ","_",2),"(",""),")","")&amp;"_")</f>
        <v>48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48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48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576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guntingjuniorj200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1199</v>
      </c>
      <c r="E953" s="4" t="s">
        <v>2845</v>
      </c>
      <c r="F953" s="56"/>
      <c r="G953" s="1" t="s">
        <v>1682</v>
      </c>
      <c r="H953" s="32" t="e">
        <f>IF(db[[#This Row],[NB NOTA_C]]="","",COUNTIF([2]!B_MSK[concat],db[[#This Row],[NB NOTA_C]]))</f>
        <v>#REF!</v>
      </c>
      <c r="I953" s="6" t="s">
        <v>1686</v>
      </c>
      <c r="J953" s="1" t="s">
        <v>1776</v>
      </c>
      <c r="K953" s="1" t="s">
        <v>2954</v>
      </c>
      <c r="M953" s="1" t="str">
        <f>IF(db[[#This Row],[QTY/ CTN]]="","",SUBSTITUTE(SUBSTITUTE(SUBSTITUTE(db[[#This Row],[QTY/ CTN]]," ","_",2),"(",""),")","")&amp;"_")</f>
        <v>48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48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48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576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guntingjuniorj300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1200</v>
      </c>
      <c r="E954" s="4" t="s">
        <v>2846</v>
      </c>
      <c r="F954" s="56"/>
      <c r="G954" s="1" t="s">
        <v>1682</v>
      </c>
      <c r="H954" s="32" t="e">
        <f>IF(db[[#This Row],[NB NOTA_C]]="","",COUNTIF([2]!B_MSK[concat],db[[#This Row],[NB NOTA_C]]))</f>
        <v>#REF!</v>
      </c>
      <c r="I954" s="6" t="s">
        <v>1686</v>
      </c>
      <c r="J954" s="1" t="s">
        <v>1782</v>
      </c>
      <c r="K954" s="1" t="s">
        <v>2954</v>
      </c>
      <c r="M954" s="1" t="str">
        <f>IF(db[[#This Row],[QTY/ CTN]]="","",SUBSTITUTE(SUBSTITUTE(SUBSTITUTE(db[[#This Row],[QTY/ CTN]]," ","_",2),"(",""),")","")&amp;"_")</f>
        <v>24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24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24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288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guntingjuniorj400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1201</v>
      </c>
      <c r="E955" s="4" t="s">
        <v>2847</v>
      </c>
      <c r="F955" s="56"/>
      <c r="G955" s="1" t="s">
        <v>1682</v>
      </c>
      <c r="H955" s="32" t="e">
        <f>IF(db[[#This Row],[NB NOTA_C]]="","",COUNTIF([2]!B_MSK[concat],db[[#This Row],[NB NOTA_C]]))</f>
        <v>#REF!</v>
      </c>
      <c r="I955" s="6" t="s">
        <v>1686</v>
      </c>
      <c r="J955" s="1" t="s">
        <v>1782</v>
      </c>
      <c r="K955" s="1" t="s">
        <v>2954</v>
      </c>
      <c r="M955" s="1" t="str">
        <f>IF(db[[#This Row],[QTY/ CTN]]="","",SUBSTITUTE(SUBSTITUTE(SUBSTITUTE(db[[#This Row],[QTY/ CTN]]," ","_",2),"(",""),")","")&amp;"_")</f>
        <v>24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24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24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288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guntingjuniorj500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1202</v>
      </c>
      <c r="E956" s="4" t="s">
        <v>2848</v>
      </c>
      <c r="F956" s="56"/>
      <c r="G956" s="1" t="s">
        <v>1682</v>
      </c>
      <c r="H956" s="32" t="e">
        <f>IF(db[[#This Row],[NB NOTA_C]]="","",COUNTIF([2]!B_MSK[concat],db[[#This Row],[NB NOTA_C]]))</f>
        <v>#REF!</v>
      </c>
      <c r="I956" s="6" t="s">
        <v>1686</v>
      </c>
      <c r="J956" s="1" t="s">
        <v>1779</v>
      </c>
      <c r="K956" s="1" t="s">
        <v>2954</v>
      </c>
      <c r="M956" s="1" t="str">
        <f>IF(db[[#This Row],[QTY/ CTN]]="","",SUBSTITUTE(SUBSTITUTE(SUBSTITUTE(db[[#This Row],[QTY/ CTN]]," ","_",2),"(",""),")","")&amp;"_")</f>
        <v>20 LSN_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20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240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guntingtrendss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4" t="s">
        <v>5451</v>
      </c>
      <c r="E957" s="4" t="s">
        <v>5448</v>
      </c>
      <c r="F957" s="56"/>
      <c r="H957" s="34" t="e">
        <f>IF(db[[#This Row],[NB NOTA_C]]="","",COUNTIF([2]!B_MSK[concat],db[[#This Row],[NB NOTA_C]]))</f>
        <v>#REF!</v>
      </c>
      <c r="I957" s="7" t="s">
        <v>1686</v>
      </c>
      <c r="J957" s="3" t="s">
        <v>1731</v>
      </c>
      <c r="K957" s="1" t="s">
        <v>2954</v>
      </c>
      <c r="L957" s="3"/>
      <c r="M957" s="3" t="str">
        <f>IF(db[[#This Row],[QTY/ CTN]]="","",SUBSTITUTE(SUBSTITUTE(SUBSTITUTE(db[[#This Row],[QTY/ CTN]]," ","_",2),"(",""),")","")&amp;"_")</f>
        <v>60 LSN_</v>
      </c>
      <c r="N957" s="3">
        <f>IF(db[[#This Row],[H_QTY/ CTN]]="","",SEARCH("_",db[[#This Row],[H_QTY/ CTN]]))</f>
        <v>7</v>
      </c>
      <c r="O957" s="3">
        <f>IF(db[[#This Row],[H_QTY/ CTN]]="","",LEN(db[[#This Row],[H_QTY/ CTN]]))</f>
        <v>7</v>
      </c>
      <c r="P957" s="95" t="str">
        <f>IF(db[[#This Row],[H_QTY/ CTN]]="","",LEFT(db[[#This Row],[H_QTY/ CTN]],db[[#This Row],[H_1]]-1))</f>
        <v>60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60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720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taskarungxy70x70x27tegak</v>
      </c>
      <c r="B95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2617</v>
      </c>
      <c r="E958" s="4" t="s">
        <v>2601</v>
      </c>
      <c r="F958" s="56"/>
      <c r="H958" s="32" t="e">
        <f>IF(db[[#This Row],[NB NOTA_C]]="","",COUNTIF([2]!B_MSK[concat],db[[#This Row],[NB NOTA_C]]))</f>
        <v>#REF!</v>
      </c>
      <c r="I958" s="7" t="s">
        <v>1698</v>
      </c>
      <c r="J958" s="3" t="s">
        <v>1789</v>
      </c>
      <c r="K958" s="1" t="s">
        <v>2981</v>
      </c>
      <c r="M958" s="1" t="str">
        <f>IF(db[[#This Row],[QTY/ CTN]]="","",SUBSTITUTE(SUBSTITUTE(SUBSTITUTE(db[[#This Row],[QTY/ CTN]]," ","_",2),"(",""),")","")&amp;"_")</f>
        <v>10 LSN_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8" t="str">
        <f>IF(db[[#This Row],[H_QTY/ CTN]]="","",LEFT(db[[#This Row],[H_QTY/ CTN]],db[[#This Row],[H_1]]-1))</f>
        <v>10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120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stipdebozzdbb40</v>
      </c>
      <c r="B959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3591</v>
      </c>
      <c r="E959" s="4" t="s">
        <v>3588</v>
      </c>
      <c r="F959" s="56"/>
      <c r="H959" s="34" t="e">
        <f>IF(db[[#This Row],[NB NOTA_C]]="","",COUNTIF([2]!B_MSK[concat],db[[#This Row],[NB NOTA_C]]))</f>
        <v>#REF!</v>
      </c>
      <c r="I959" s="7" t="s">
        <v>2798</v>
      </c>
      <c r="J959" s="3" t="s">
        <v>1812</v>
      </c>
      <c r="K959" s="1" t="s">
        <v>2980</v>
      </c>
      <c r="L959" s="3"/>
      <c r="M959" s="3" t="str">
        <f>IF(db[[#This Row],[QTY/ CTN]]="","",SUBSTITUTE(SUBSTITUTE(SUBSTITUTE(db[[#This Row],[QTY/ CTN]]," ","_",2),"(",""),")","")&amp;"_")</f>
        <v>50 PCS_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50 PCS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50</v>
      </c>
      <c r="S959" s="95" t="str">
        <f>IF(db[[#This Row],[QTY/ CTN B]]="","",RIGHT(db[[#This Row],[QTY/ CTN B]],LEN(db[[#This Row],[QTY/ CTN B]])-SEARCH(" ",db[[#This Row],[QTY/ CTN B]],1)))</f>
        <v>PCS</v>
      </c>
      <c r="T959" s="95" t="str">
        <f>IF(db[[#This Row],[QTY/ CTN TG]]="",IF(db[[#This Row],[STN TG]]="","",12),LEFT(db[[#This Row],[QTY/ CTN TG]],SEARCH(" ",db[[#This Row],[QTY/ CTN TG]],1)-1))</f>
        <v/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50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stipdebozz20dbb20b48hitam</v>
      </c>
      <c r="B960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3592</v>
      </c>
      <c r="E960" s="4" t="s">
        <v>3589</v>
      </c>
      <c r="F960" s="56"/>
      <c r="H960" s="34" t="e">
        <f>IF(db[[#This Row],[NB NOTA_C]]="","",COUNTIF([2]!B_MSK[concat],db[[#This Row],[NB NOTA_C]]))</f>
        <v>#REF!</v>
      </c>
      <c r="I960" s="7" t="s">
        <v>2798</v>
      </c>
      <c r="J960" s="3" t="s">
        <v>1730</v>
      </c>
      <c r="K960" s="1" t="s">
        <v>2980</v>
      </c>
      <c r="L960" s="3"/>
      <c r="M960" s="3" t="str">
        <f>IF(db[[#This Row],[QTY/ CTN]]="","",SUBSTITUTE(SUBSTITUTE(SUBSTITUTE(db[[#This Row],[QTY/ CTN]]," ","_",2),"(",""),")","")&amp;"_")</f>
        <v>48 PCS_</v>
      </c>
      <c r="N960" s="3">
        <f>IF(db[[#This Row],[H_QTY/ CTN]]="","",SEARCH("_",db[[#This Row],[H_QTY/ CTN]]))</f>
        <v>7</v>
      </c>
      <c r="O960" s="3">
        <f>IF(db[[#This Row],[H_QTY/ CTN]]="","",LEN(db[[#This Row],[H_QTY/ CTN]]))</f>
        <v>7</v>
      </c>
      <c r="P960" s="95" t="str">
        <f>IF(db[[#This Row],[H_QTY/ CTN]]="","",LEFT(db[[#This Row],[H_QTY/ CTN]],db[[#This Row],[H_1]]-1))</f>
        <v>48 PCS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PCS</v>
      </c>
      <c r="T960" s="95" t="str">
        <f>IF(db[[#This Row],[QTY/ CTN TG]]="",IF(db[[#This Row],[STN TG]]="","",12),LEFT(db[[#This Row],[QTY/ CTN TG]],SEARCH(" ",db[[#This Row],[QTY/ CTN TG]],1)-1))</f>
        <v/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48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stipdebozzdbh40hhitam</v>
      </c>
      <c r="B961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3590</v>
      </c>
      <c r="E961" s="4" t="s">
        <v>3587</v>
      </c>
      <c r="F961" s="56"/>
      <c r="H961" s="34" t="e">
        <f>IF(db[[#This Row],[NB NOTA_C]]="","",COUNTIF([2]!B_MSK[concat],db[[#This Row],[NB NOTA_C]]))</f>
        <v>#REF!</v>
      </c>
      <c r="I961" s="7" t="s">
        <v>2798</v>
      </c>
      <c r="J961" s="3" t="s">
        <v>1757</v>
      </c>
      <c r="K961" s="1" t="s">
        <v>2980</v>
      </c>
      <c r="L961" s="3"/>
      <c r="M961" s="3" t="str">
        <f>IF(db[[#This Row],[QTY/ CTN]]="","",SUBSTITUTE(SUBSTITUTE(SUBSTITUTE(db[[#This Row],[QTY/ CTN]]," ","_",2),"(",""),")","")&amp;"_")</f>
        <v>40 PCS_</v>
      </c>
      <c r="N961" s="3">
        <f>IF(db[[#This Row],[H_QTY/ CTN]]="","",SEARCH("_",db[[#This Row],[H_QTY/ CTN]]))</f>
        <v>7</v>
      </c>
      <c r="O961" s="3">
        <f>IF(db[[#This Row],[H_QTY/ CTN]]="","",LEN(db[[#This Row],[H_QTY/ CTN]]))</f>
        <v>7</v>
      </c>
      <c r="P961" s="95" t="str">
        <f>IF(db[[#This Row],[H_QTY/ CTN]]="","",LEFT(db[[#This Row],[H_QTY/ CTN]],db[[#This Row],[H_1]]-1))</f>
        <v>40 PCS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40</v>
      </c>
      <c r="S961" s="95" t="str">
        <f>IF(db[[#This Row],[QTY/ CTN B]]="","",RIGHT(db[[#This Row],[QTY/ CTN B]],LEN(db[[#This Row],[QTY/ CTN B]])-SEARCH(" ",db[[#This Row],[QTY/ CTN B]],1)))</f>
        <v>PCS</v>
      </c>
      <c r="T961" s="95" t="str">
        <f>IF(db[[#This Row],[QTY/ CTN TG]]="",IF(db[[#This Row],[STN TG]]="","",12),LEFT(db[[#This Row],[QTY/ CTN TG]],SEARCH(" ",db[[#This Row],[QTY/ CTN TG]],1)-1))</f>
        <v/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guntinghb65gunindo</v>
      </c>
      <c r="B962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1197</v>
      </c>
      <c r="E962" s="4" t="s">
        <v>4233</v>
      </c>
      <c r="F962" s="56"/>
      <c r="H962" s="32" t="e">
        <f>IF(db[[#This Row],[NB NOTA_C]]="","",COUNTIF([2]!B_MSK[concat],db[[#This Row],[NB NOTA_C]]))</f>
        <v>#REF!</v>
      </c>
      <c r="I962" s="6" t="s">
        <v>1709</v>
      </c>
      <c r="J962" s="1" t="s">
        <v>1783</v>
      </c>
      <c r="K962" s="1" t="s">
        <v>2954</v>
      </c>
      <c r="M962" s="1" t="str">
        <f>IF(db[[#This Row],[QTY/ CTN]]="","",SUBSTITUTE(SUBSTITUTE(SUBSTITUTE(db[[#This Row],[QTY/ CTN]]," ","_",2),"(",""),")","")&amp;"_")</f>
        <v>30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30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30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360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guntinghb65gunindo</v>
      </c>
      <c r="B963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1197</v>
      </c>
      <c r="E963" s="4" t="s">
        <v>3448</v>
      </c>
      <c r="F963" s="56"/>
      <c r="G963" s="1" t="s">
        <v>1682</v>
      </c>
      <c r="H963" s="32" t="e">
        <f>IF(db[[#This Row],[NB NOTA_C]]="","",COUNTIF([2]!B_MSK[concat],db[[#This Row],[NB NOTA_C]]))</f>
        <v>#REF!</v>
      </c>
      <c r="I963" s="6" t="s">
        <v>1709</v>
      </c>
      <c r="J963" s="1" t="s">
        <v>1783</v>
      </c>
      <c r="K963" s="1" t="s">
        <v>2954</v>
      </c>
      <c r="M963" s="1" t="str">
        <f>IF(db[[#This Row],[QTY/ CTN]]="","",SUBSTITUTE(SUBSTITUTE(SUBSTITUTE(db[[#This Row],[QTY/ CTN]]," ","_",2),"(",""),")","")&amp;"_")</f>
        <v>30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30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30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360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guntinghb75gunindo</v>
      </c>
      <c r="B964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1196</v>
      </c>
      <c r="E964" s="4" t="s">
        <v>4234</v>
      </c>
      <c r="F964" s="56"/>
      <c r="H964" s="32" t="e">
        <f>IF(db[[#This Row],[NB NOTA_C]]="","",COUNTIF([2]!B_MSK[concat],db[[#This Row],[NB NOTA_C]]))</f>
        <v>#REF!</v>
      </c>
      <c r="I964" s="6" t="s">
        <v>1709</v>
      </c>
      <c r="J964" s="1" t="s">
        <v>1779</v>
      </c>
      <c r="K964" s="1" t="s">
        <v>2954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guntinghb75gunindo</v>
      </c>
      <c r="B965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1196</v>
      </c>
      <c r="E965" s="4" t="s">
        <v>4236</v>
      </c>
      <c r="F965" s="56"/>
      <c r="G965" s="1" t="s">
        <v>1682</v>
      </c>
      <c r="H965" s="32" t="e">
        <f>IF(db[[#This Row],[NB NOTA_C]]="","",COUNTIF([2]!B_MSK[concat],db[[#This Row],[NB NOTA_C]]))</f>
        <v>#REF!</v>
      </c>
      <c r="I965" s="6" t="s">
        <v>1709</v>
      </c>
      <c r="J965" s="1" t="s">
        <v>1779</v>
      </c>
      <c r="K965" s="1" t="s">
        <v>2954</v>
      </c>
      <c r="M965" s="1" t="str">
        <f>IF(db[[#This Row],[QTY/ CTN]]="","",SUBSTITUTE(SUBSTITUTE(SUBSTITUTE(db[[#This Row],[QTY/ CTN]]," ","_",2),"(",""),")","")&amp;"_")</f>
        <v>20 LSN_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7</v>
      </c>
      <c r="P965" s="98" t="str">
        <f>IF(db[[#This Row],[H_QTY/ CTN]]="","",LEFT(db[[#This Row],[H_QTY/ CTN]],db[[#This Row],[H_1]]-1))</f>
        <v>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240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guntinghb85gunindo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1988</v>
      </c>
      <c r="E966" s="4" t="s">
        <v>4235</v>
      </c>
      <c r="F966" s="56"/>
      <c r="H966" s="32" t="e">
        <f>IF(db[[#This Row],[NB NOTA_C]]="","",COUNTIF([2]!B_MSK[concat],db[[#This Row],[NB NOTA_C]]))</f>
        <v>#REF!</v>
      </c>
      <c r="I966" s="7" t="s">
        <v>1709</v>
      </c>
      <c r="J966" s="3" t="s">
        <v>1779</v>
      </c>
      <c r="K966" s="1" t="s">
        <v>2954</v>
      </c>
      <c r="M966" s="1" t="str">
        <f>IF(db[[#This Row],[QTY/ CTN]]="","",SUBSTITUTE(SUBSTITUTE(SUBSTITUTE(db[[#This Row],[QTY/ CTN]]," ","_",2),"(",""),")","")&amp;"_")</f>
        <v>20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20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240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guntinghb85gunindo</v>
      </c>
      <c r="B967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1988</v>
      </c>
      <c r="E967" s="4" t="s">
        <v>3449</v>
      </c>
      <c r="F967" s="56"/>
      <c r="H967" s="32" t="e">
        <f>IF(db[[#This Row],[NB NOTA_C]]="","",COUNTIF([2]!B_MSK[concat],db[[#This Row],[NB NOTA_C]]))</f>
        <v>#REF!</v>
      </c>
      <c r="I967" s="7" t="s">
        <v>1709</v>
      </c>
      <c r="J967" s="3" t="s">
        <v>1779</v>
      </c>
      <c r="K967" s="1" t="s">
        <v>2954</v>
      </c>
      <c r="M967" s="1" t="str">
        <f>IF(db[[#This Row],[QTY/ CTN]]="","",SUBSTITUTE(SUBSTITUTE(SUBSTITUTE(db[[#This Row],[QTY/ CTN]]," ","_",2),"(",""),")","")&amp;"_")</f>
        <v>20 LSN_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7</v>
      </c>
      <c r="P967" s="98" t="str">
        <f>IF(db[[#This Row],[H_QTY/ CTN]]="","",LEFT(db[[#This Row],[H_QTY/ CTN]],db[[#This Row],[H_1]]-1))</f>
        <v>20 LSN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240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tashbagluxmy02a</v>
      </c>
      <c r="B968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4" t="s">
        <v>5520</v>
      </c>
      <c r="E968" s="4" t="s">
        <v>5509</v>
      </c>
      <c r="F968" s="56"/>
      <c r="G968" s="1" t="s">
        <v>1682</v>
      </c>
      <c r="H968" s="34" t="e">
        <f>IF(db[[#This Row],[NB NOTA_C]]="","",COUNTIF([2]!B_MSK[concat],db[[#This Row],[NB NOTA_C]]))</f>
        <v>#REF!</v>
      </c>
      <c r="I968" s="7" t="s">
        <v>1698</v>
      </c>
      <c r="J968" s="3" t="s">
        <v>4730</v>
      </c>
      <c r="K968" s="1" t="s">
        <v>2981</v>
      </c>
      <c r="L968" s="3"/>
      <c r="M968" s="3" t="str">
        <f>IF(db[[#This Row],[QTY/ CTN]]="","",SUBSTITUTE(SUBSTITUTE(SUBSTITUTE(db[[#This Row],[QTY/ CTN]]," ","_",2),"(",""),")","")&amp;"_")</f>
        <v>1 CTN_</v>
      </c>
      <c r="N968" s="3">
        <f>IF(db[[#This Row],[H_QTY/ CTN]]="","",SEARCH("_",db[[#This Row],[H_QTY/ CTN]]))</f>
        <v>6</v>
      </c>
      <c r="O968" s="3">
        <f>IF(db[[#This Row],[H_QTY/ CTN]]="","",LEN(db[[#This Row],[H_QTY/ CTN]]))</f>
        <v>6</v>
      </c>
      <c r="P968" s="95" t="str">
        <f>IF(db[[#This Row],[H_QTY/ CTN]]="","",LEFT(db[[#This Row],[H_QTY/ CTN]],db[[#This Row],[H_1]]-1))</f>
        <v>1 CTN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</v>
      </c>
      <c r="S968" s="95" t="str">
        <f>IF(db[[#This Row],[QTY/ CTN B]]="","",RIGHT(db[[#This Row],[QTY/ CTN B]],LEN(db[[#This Row],[QTY/ CTN B]])-SEARCH(" ",db[[#This Row],[QTY/ CTN B]],1)))</f>
        <v>CTN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</v>
      </c>
      <c r="Y968" s="95" t="str">
        <f>IF(db[[#This Row],[STN K]]="",IF(db[[#This Row],[STN TG]]="",db[[#This Row],[STN B]],db[[#This Row],[STN TG]]),db[[#This Row],[STN K]])</f>
        <v>CTN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tasluxteslats20l36x30x10l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2148</v>
      </c>
      <c r="E969" s="4" t="s">
        <v>3133</v>
      </c>
      <c r="F969" s="56"/>
      <c r="H969" s="32" t="e">
        <f>IF(db[[#This Row],[NB NOTA_C]]="","",COUNTIF([2]!B_MSK[concat],db[[#This Row],[NB NOTA_C]]))</f>
        <v>#REF!</v>
      </c>
      <c r="I969" s="7" t="s">
        <v>1698</v>
      </c>
      <c r="J969" s="3" t="s">
        <v>1843</v>
      </c>
      <c r="K969" s="1" t="s">
        <v>2981</v>
      </c>
      <c r="M969" s="1" t="str">
        <f>IF(db[[#This Row],[QTY/ CTN]]="","",SUBSTITUTE(SUBSTITUTE(SUBSTITUTE(db[[#This Row],[QTY/ CTN]]," ","_",2),"(",""),")","")&amp;"_")</f>
        <v>180 PCS_</v>
      </c>
      <c r="N969" s="1">
        <f>IF(db[[#This Row],[H_QTY/ CTN]]="","",SEARCH("_",db[[#This Row],[H_QTY/ CTN]]))</f>
        <v>8</v>
      </c>
      <c r="O969" s="1">
        <f>IF(db[[#This Row],[H_QTY/ CTN]]="","",LEN(db[[#This Row],[H_QTY/ CTN]]))</f>
        <v>8</v>
      </c>
      <c r="P969" s="98" t="str">
        <f>IF(db[[#This Row],[H_QTY/ CTN]]="","",LEFT(db[[#This Row],[H_QTY/ CTN]],db[[#This Row],[H_1]]-1))</f>
        <v>180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180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180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tasluxteslats20m27x32x9m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2149</v>
      </c>
      <c r="E970" s="4" t="s">
        <v>3134</v>
      </c>
      <c r="F970" s="56"/>
      <c r="H970" s="32" t="e">
        <f>IF(db[[#This Row],[NB NOTA_C]]="","",COUNTIF([2]!B_MSK[concat],db[[#This Row],[NB NOTA_C]]))</f>
        <v>#REF!</v>
      </c>
      <c r="I970" s="7" t="s">
        <v>1698</v>
      </c>
      <c r="J970" s="3" t="s">
        <v>1759</v>
      </c>
      <c r="K970" s="1" t="s">
        <v>2981</v>
      </c>
      <c r="M970" s="1" t="str">
        <f>IF(db[[#This Row],[QTY/ CTN]]="","",SUBSTITUTE(SUBSTITUTE(SUBSTITUTE(db[[#This Row],[QTY/ CTN]]," ","_",2),"(",""),")","")&amp;"_")</f>
        <v>240 PCS_</v>
      </c>
      <c r="N970" s="1">
        <f>IF(db[[#This Row],[H_QTY/ CTN]]="","",SEARCH("_",db[[#This Row],[H_QTY/ CTN]]))</f>
        <v>8</v>
      </c>
      <c r="O970" s="1">
        <f>IF(db[[#This Row],[H_QTY/ CTN]]="","",LEN(db[[#This Row],[H_QTY/ CTN]]))</f>
        <v>8</v>
      </c>
      <c r="P970" s="98" t="str">
        <f>IF(db[[#This Row],[H_QTY/ CTN]]="","",LEFT(db[[#This Row],[H_QTY/ CTN]],db[[#This Row],[H_1]]-1))</f>
        <v>240 PCS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240</v>
      </c>
      <c r="S970" s="95" t="str">
        <f>IF(db[[#This Row],[QTY/ CTN B]]="","",RIGHT(db[[#This Row],[QTY/ CTN B]],LEN(db[[#This Row],[QTY/ CTN B]])-SEARCH(" ",db[[#This Row],[QTY/ CTN B]],1)))</f>
        <v>PCS</v>
      </c>
      <c r="T970" s="95" t="str">
        <f>IF(db[[#This Row],[QTY/ CTN TG]]="",IF(db[[#This Row],[STN TG]]="","",12),LEFT(db[[#This Row],[QTY/ CTN TG]],SEARCH(" ",db[[#This Row],[QTY/ CTN TG]],1)-1))</f>
        <v/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" t="str">
        <f>LOWER(SUBSTITUTE(SUBSTITUTE(SUBSTITUTE(SUBSTITUTE(SUBSTITUTE(SUBSTITUTE(db[[#This Row],[NB BM]]," ",),".",""),"-",""),"(",""),")",""),"/",""))</f>
        <v>staplerjkhd12a13</v>
      </c>
      <c r="B97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1" s="1" t="s">
        <v>339</v>
      </c>
      <c r="E971" s="4" t="s">
        <v>340</v>
      </c>
      <c r="F971" s="56" t="s">
        <v>341</v>
      </c>
      <c r="G971" s="1" t="s">
        <v>1681</v>
      </c>
      <c r="H971" s="32" t="e">
        <f>IF(db[[#This Row],[NB NOTA_C]]="","",COUNTIF([2]!B_MSK[concat],db[[#This Row],[NB NOTA_C]]))</f>
        <v>#REF!</v>
      </c>
      <c r="I971" s="6" t="s">
        <v>1692</v>
      </c>
      <c r="J971" s="1" t="s">
        <v>1854</v>
      </c>
      <c r="K971" s="1" t="s">
        <v>2979</v>
      </c>
      <c r="M971" s="1" t="str">
        <f>IF(db[[#This Row],[QTY/ CTN]]="","",SUBSTITUTE(SUBSTITUTE(SUBSTITUTE(db[[#This Row],[QTY/ CTN]]," ","_",2),"(",""),")","")&amp;"_")</f>
        <v>12 PCS_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12 PCS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12</v>
      </c>
      <c r="S971" s="95" t="str">
        <f>IF(db[[#This Row],[QTY/ CTN B]]="","",RIGHT(db[[#This Row],[QTY/ CTN B]],LEN(db[[#This Row],[QTY/ CTN B]])-SEARCH(" ",db[[#This Row],[QTY/ CTN B]],1)))</f>
        <v>PCS</v>
      </c>
      <c r="T971" s="95" t="str">
        <f>IF(db[[#This Row],[QTY/ CTN TG]]="",IF(db[[#This Row],[STN TG]]="","",12),LEFT(db[[#This Row],[QTY/ CTN TG]],SEARCH(" ",db[[#This Row],[QTY/ CTN TG]],1)-1))</f>
        <v/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12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staplerjkhd12n13</v>
      </c>
      <c r="B972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2" s="1" t="s">
        <v>342</v>
      </c>
      <c r="E972" s="4" t="s">
        <v>343</v>
      </c>
      <c r="F972" s="56" t="s">
        <v>344</v>
      </c>
      <c r="G972" s="1" t="s">
        <v>1681</v>
      </c>
      <c r="H972" s="32" t="e">
        <f>IF(db[[#This Row],[NB NOTA_C]]="","",COUNTIF([2]!B_MSK[concat],db[[#This Row],[NB NOTA_C]]))</f>
        <v>#REF!</v>
      </c>
      <c r="I972" s="6" t="s">
        <v>1692</v>
      </c>
      <c r="J972" s="1" t="s">
        <v>1854</v>
      </c>
      <c r="K972" s="1" t="s">
        <v>2979</v>
      </c>
      <c r="L972" s="94" t="s">
        <v>5306</v>
      </c>
      <c r="M972" s="1" t="str">
        <f>IF(db[[#This Row],[QTY/ CTN]]="","",SUBSTITUTE(SUBSTITUTE(SUBSTITUTE(db[[#This Row],[QTY/ CTN]]," ","_",2),"(",""),")","")&amp;"_")</f>
        <v>12 PCS_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12 PCS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12</v>
      </c>
      <c r="S972" s="95" t="str">
        <f>IF(db[[#This Row],[QTY/ CTN B]]="","",RIGHT(db[[#This Row],[QTY/ CTN B]],LEN(db[[#This Row],[QTY/ CTN B]])-SEARCH(" ",db[[#This Row],[QTY/ CTN B]],1)))</f>
        <v>PCS</v>
      </c>
      <c r="T972" s="95" t="str">
        <f>IF(db[[#This Row],[QTY/ CTN TG]]="",IF(db[[#This Row],[STN TG]]="","",12),LEFT(db[[#This Row],[QTY/ CTN TG]],SEARCH(" ",db[[#This Row],[QTY/ CTN TG]],1)-1))</f>
        <v/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12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stabillohighlightertf61624pcs</v>
      </c>
      <c r="B973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1303</v>
      </c>
      <c r="E973" s="4" t="s">
        <v>2684</v>
      </c>
      <c r="F973" s="56"/>
      <c r="G973" s="1" t="s">
        <v>1682</v>
      </c>
      <c r="H973" s="32" t="e">
        <f>IF(db[[#This Row],[NB NOTA_C]]="","",COUNTIF([2]!B_MSK[concat],db[[#This Row],[NB NOTA_C]]))</f>
        <v>#REF!</v>
      </c>
      <c r="I973" s="6" t="s">
        <v>1695</v>
      </c>
      <c r="J973" s="1" t="s">
        <v>1883</v>
      </c>
      <c r="K973" s="1" t="s">
        <v>2977</v>
      </c>
      <c r="M973" s="1" t="str">
        <f>IF(db[[#This Row],[QTY/ CTN]]="","",SUBSTITUTE(SUBSTITUTE(SUBSTITUTE(db[[#This Row],[QTY/ CTN]]," ","_",2),"(",""),")","")&amp;"_")</f>
        <v>32 PAK_24 PCS_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14</v>
      </c>
      <c r="P973" s="98" t="str">
        <f>IF(db[[#This Row],[H_QTY/ CTN]]="","",LEFT(db[[#This Row],[H_QTY/ CTN]],db[[#This Row],[H_1]]-1))</f>
        <v>32 PAK</v>
      </c>
      <c r="Q973" s="95" t="str">
        <f>IF(NOT(db[[#This Row],[H_1]]=db[[#This Row],[H_2]]),MID(db[[#This Row],[H_QTY/ CTN]],db[[#This Row],[H_1]]+1,db[[#This Row],[H_2]]-db[[#This Row],[H_1]]-1),"")</f>
        <v>24 PCS</v>
      </c>
      <c r="R973" s="95" t="str">
        <f>IF(db[[#This Row],[QTY/ CTN B]]="","",LEFT(db[[#This Row],[QTY/ CTN B]],SEARCH(" ",db[[#This Row],[QTY/ CTN B]],1)-1))</f>
        <v>32</v>
      </c>
      <c r="S973" s="95" t="str">
        <f>IF(db[[#This Row],[QTY/ CTN B]]="","",RIGHT(db[[#This Row],[QTY/ CTN B]],LEN(db[[#This Row],[QTY/ CTN B]])-SEARCH(" ",db[[#This Row],[QTY/ CTN B]],1)))</f>
        <v>PAK</v>
      </c>
      <c r="T973" s="95" t="str">
        <f>IF(db[[#This Row],[QTY/ CTN TG]]="",IF(db[[#This Row],[STN TG]]="","",12),LEFT(db[[#This Row],[QTY/ CTN TG]],SEARCH(" ",db[[#This Row],[QTY/ CTN TG]],1)-1))</f>
        <v>24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768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6" t="str">
        <f>LOWER(SUBSTITUTE(SUBSTITUTE(SUBSTITUTE(SUBSTITUTE(SUBSTITUTE(SUBSTITUTE(db[[#This Row],[NB BM]]," ",),".",""),"-",""),"(",""),")",""),"/",""))</f>
        <v>stabillohighlighterdebozzdbsb007</v>
      </c>
      <c r="B974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74" s="16" t="str">
        <f>LOWER(SUBSTITUTE(SUBSTITUTE(SUBSTITUTE(SUBSTITUTE(SUBSTITUTE(SUBSTITUTE(SUBSTITUTE(SUBSTITUTE(SUBSTITUTE(db[[#This Row],[NB PAJAK]]," ",""),"-",""),"(",""),")",""),".",""),",",""),"/",""),"""",""),"+",""))</f>
        <v/>
      </c>
      <c r="D974" s="17" t="s">
        <v>4277</v>
      </c>
      <c r="E974" s="21" t="s">
        <v>4270</v>
      </c>
      <c r="F974" s="57"/>
      <c r="G974" s="17"/>
      <c r="H974" s="33" t="e">
        <f>IF(db[[#This Row],[NB NOTA_C]]="","",COUNTIF([2]!B_MSK[concat],db[[#This Row],[NB NOTA_C]]))</f>
        <v>#REF!</v>
      </c>
      <c r="I974" s="18" t="s">
        <v>2798</v>
      </c>
      <c r="J974" s="16" t="s">
        <v>1804</v>
      </c>
      <c r="K974" s="17" t="s">
        <v>2977</v>
      </c>
      <c r="L974" s="16"/>
      <c r="M974" s="16" t="str">
        <f>IF(db[[#This Row],[QTY/ CTN]]="","",SUBSTITUTE(SUBSTITUTE(SUBSTITUTE(db[[#This Row],[QTY/ CTN]]," ","_",2),"(",""),")","")&amp;"_")</f>
        <v>72 LSN_</v>
      </c>
      <c r="N974" s="16">
        <f>IF(db[[#This Row],[H_QTY/ CTN]]="","",SEARCH("_",db[[#This Row],[H_QTY/ CTN]]))</f>
        <v>7</v>
      </c>
      <c r="O974" s="16">
        <f>IF(db[[#This Row],[H_QTY/ CTN]]="","",LEN(db[[#This Row],[H_QTY/ CTN]]))</f>
        <v>7</v>
      </c>
      <c r="P974" s="99" t="str">
        <f>IF(db[[#This Row],[H_QTY/ CTN]]="","",LEFT(db[[#This Row],[H_QTY/ CTN]],db[[#This Row],[H_1]]-1))</f>
        <v>72 LSN</v>
      </c>
      <c r="Q974" s="99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72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864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stabillohighlighterjkhl1kuning</v>
      </c>
      <c r="B975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75" s="1" t="s">
        <v>345</v>
      </c>
      <c r="E975" s="4" t="s">
        <v>346</v>
      </c>
      <c r="F975" s="2" t="s">
        <v>2414</v>
      </c>
      <c r="G975" s="1" t="s">
        <v>1681</v>
      </c>
      <c r="H975" s="32" t="e">
        <f>IF(db[[#This Row],[NB NOTA_C]]="","",COUNTIF([2]!B_MSK[concat],db[[#This Row],[NB NOTA_C]]))</f>
        <v>#REF!</v>
      </c>
      <c r="I975" s="6" t="s">
        <v>1692</v>
      </c>
      <c r="J975" s="1" t="s">
        <v>1881</v>
      </c>
      <c r="K975" s="1" t="s">
        <v>2977</v>
      </c>
      <c r="M975" s="1" t="str">
        <f>IF(db[[#This Row],[QTY/ CTN]]="","",SUBSTITUTE(SUBSTITUTE(SUBSTITUTE(db[[#This Row],[QTY/ CTN]]," ","_",2),"(",""),")","")&amp;"_")</f>
        <v>72 BOX_10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14</v>
      </c>
      <c r="P975" s="98" t="str">
        <f>IF(db[[#This Row],[H_QTY/ CTN]]="","",LEFT(db[[#This Row],[H_QTY/ CTN]],db[[#This Row],[H_1]]-1))</f>
        <v>72 BOX</v>
      </c>
      <c r="Q975" s="95" t="str">
        <f>IF(NOT(db[[#This Row],[H_1]]=db[[#This Row],[H_2]]),MID(db[[#This Row],[H_QTY/ CTN]],db[[#This Row],[H_1]]+1,db[[#This Row],[H_2]]-db[[#This Row],[H_1]]-1),"")</f>
        <v>10 PCS</v>
      </c>
      <c r="R975" s="95" t="str">
        <f>IF(db[[#This Row],[QTY/ CTN B]]="","",LEFT(db[[#This Row],[QTY/ CTN B]],SEARCH(" ",db[[#This Row],[QTY/ CTN B]],1)-1))</f>
        <v>72</v>
      </c>
      <c r="S975" s="95" t="str">
        <f>IF(db[[#This Row],[QTY/ CTN B]]="","",RIGHT(db[[#This Row],[QTY/ CTN B]],LEN(db[[#This Row],[QTY/ CTN B]])-SEARCH(" ",db[[#This Row],[QTY/ CTN B]],1)))</f>
        <v>BOX</v>
      </c>
      <c r="T975" s="95" t="str">
        <f>IF(db[[#This Row],[QTY/ CTN TG]]="",IF(db[[#This Row],[STN TG]]="","",12),LEFT(db[[#This Row],[QTY/ CTN TG]],SEARCH(" ",db[[#This Row],[QTY/ CTN TG]],1)-1))</f>
        <v>10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720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stabillohighlighterjkhl2hijau</v>
      </c>
      <c r="B976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76" s="1" t="s">
        <v>347</v>
      </c>
      <c r="E976" s="4" t="s">
        <v>348</v>
      </c>
      <c r="F976" s="56" t="s">
        <v>349</v>
      </c>
      <c r="G976" s="1" t="s">
        <v>1681</v>
      </c>
      <c r="H976" s="32" t="e">
        <f>IF(db[[#This Row],[NB NOTA_C]]="","",COUNTIF([2]!B_MSK[concat],db[[#This Row],[NB NOTA_C]]))</f>
        <v>#REF!</v>
      </c>
      <c r="I976" s="6" t="s">
        <v>1692</v>
      </c>
      <c r="J976" s="1" t="s">
        <v>1881</v>
      </c>
      <c r="K976" s="1" t="s">
        <v>2977</v>
      </c>
      <c r="M976" s="1" t="str">
        <f>IF(db[[#This Row],[QTY/ CTN]]="","",SUBSTITUTE(SUBSTITUTE(SUBSTITUTE(db[[#This Row],[QTY/ CTN]]," ","_",2),"(",""),")","")&amp;"_")</f>
        <v>72 BOX_10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8" t="str">
        <f>IF(db[[#This Row],[H_QTY/ CTN]]="","",LEFT(db[[#This Row],[H_QTY/ CTN]],db[[#This Row],[H_1]]-1))</f>
        <v>72 BOX</v>
      </c>
      <c r="Q976" s="95" t="str">
        <f>IF(NOT(db[[#This Row],[H_1]]=db[[#This Row],[H_2]]),MID(db[[#This Row],[H_QTY/ CTN]],db[[#This Row],[H_1]]+1,db[[#This Row],[H_2]]-db[[#This Row],[H_1]]-1),"")</f>
        <v>10 PCS</v>
      </c>
      <c r="R976" s="95" t="str">
        <f>IF(db[[#This Row],[QTY/ CTN B]]="","",LEFT(db[[#This Row],[QTY/ CTN B]],SEARCH(" ",db[[#This Row],[QTY/ CTN B]],1)-1))</f>
        <v>72</v>
      </c>
      <c r="S976" s="95" t="str">
        <f>IF(db[[#This Row],[QTY/ CTN B]]="","",RIGHT(db[[#This Row],[QTY/ CTN B]],LEN(db[[#This Row],[QTY/ CTN B]])-SEARCH(" ",db[[#This Row],[QTY/ CTN B]],1)))</f>
        <v>BOX</v>
      </c>
      <c r="T976" s="95" t="str">
        <f>IF(db[[#This Row],[QTY/ CTN TG]]="",IF(db[[#This Row],[STN TG]]="","",12),LEFT(db[[#This Row],[QTY/ CTN TG]],SEARCH(" ",db[[#This Row],[QTY/ CTN TG]],1)-1))</f>
        <v>10</v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720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stabillohighlighterjkhl3biru</v>
      </c>
      <c r="B977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77" s="1" t="s">
        <v>350</v>
      </c>
      <c r="E977" s="4" t="s">
        <v>351</v>
      </c>
      <c r="F977" s="56" t="s">
        <v>352</v>
      </c>
      <c r="G977" s="1" t="s">
        <v>1681</v>
      </c>
      <c r="H977" s="32" t="e">
        <f>IF(db[[#This Row],[NB NOTA_C]]="","",COUNTIF([2]!B_MSK[concat],db[[#This Row],[NB NOTA_C]]))</f>
        <v>#REF!</v>
      </c>
      <c r="I977" s="6" t="s">
        <v>1692</v>
      </c>
      <c r="J977" s="1" t="s">
        <v>1881</v>
      </c>
      <c r="K977" s="1" t="s">
        <v>2977</v>
      </c>
      <c r="M977" s="1" t="str">
        <f>IF(db[[#This Row],[QTY/ CTN]]="","",SUBSTITUTE(SUBSTITUTE(SUBSTITUTE(db[[#This Row],[QTY/ CTN]]," ","_",2),"(",""),")","")&amp;"_")</f>
        <v>72 BOX_10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8" t="str">
        <f>IF(db[[#This Row],[H_QTY/ CTN]]="","",LEFT(db[[#This Row],[H_QTY/ CTN]],db[[#This Row],[H_1]]-1))</f>
        <v>72 BOX</v>
      </c>
      <c r="Q977" s="95" t="str">
        <f>IF(NOT(db[[#This Row],[H_1]]=db[[#This Row],[H_2]]),MID(db[[#This Row],[H_QTY/ CTN]],db[[#This Row],[H_1]]+1,db[[#This Row],[H_2]]-db[[#This Row],[H_1]]-1),"")</f>
        <v>10 PCS</v>
      </c>
      <c r="R977" s="95" t="str">
        <f>IF(db[[#This Row],[QTY/ CTN B]]="","",LEFT(db[[#This Row],[QTY/ CTN B]],SEARCH(" ",db[[#This Row],[QTY/ CTN B]],1)-1))</f>
        <v>72</v>
      </c>
      <c r="S977" s="95" t="str">
        <f>IF(db[[#This Row],[QTY/ CTN B]]="","",RIGHT(db[[#This Row],[QTY/ CTN B]],LEN(db[[#This Row],[QTY/ CTN B]])-SEARCH(" ",db[[#This Row],[QTY/ CTN B]],1)))</f>
        <v>BOX</v>
      </c>
      <c r="T977" s="95" t="str">
        <f>IF(db[[#This Row],[QTY/ CTN TG]]="",IF(db[[#This Row],[STN TG]]="","",12),LEFT(db[[#This Row],[QTY/ CTN TG]],SEARCH(" ",db[[#This Row],[QTY/ CTN TG]],1)-1))</f>
        <v>10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720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stabillohighlighterjkhl4pink</v>
      </c>
      <c r="B978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78" s="1" t="s">
        <v>353</v>
      </c>
      <c r="E978" s="4" t="s">
        <v>354</v>
      </c>
      <c r="F978" s="56" t="s">
        <v>2415</v>
      </c>
      <c r="G978" s="1" t="s">
        <v>1681</v>
      </c>
      <c r="H978" s="32" t="e">
        <f>IF(db[[#This Row],[NB NOTA_C]]="","",COUNTIF([2]!B_MSK[concat],db[[#This Row],[NB NOTA_C]]))</f>
        <v>#REF!</v>
      </c>
      <c r="I978" s="6" t="s">
        <v>1692</v>
      </c>
      <c r="J978" s="1" t="s">
        <v>1881</v>
      </c>
      <c r="K978" s="1" t="s">
        <v>2977</v>
      </c>
      <c r="M978" s="1" t="str">
        <f>IF(db[[#This Row],[QTY/ CTN]]="","",SUBSTITUTE(SUBSTITUTE(SUBSTITUTE(db[[#This Row],[QTY/ CTN]]," ","_",2),"(",""),")","")&amp;"_")</f>
        <v>72 BOX_10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14</v>
      </c>
      <c r="P978" s="98" t="str">
        <f>IF(db[[#This Row],[H_QTY/ CTN]]="","",LEFT(db[[#This Row],[H_QTY/ CTN]],db[[#This Row],[H_1]]-1))</f>
        <v>72 BOX</v>
      </c>
      <c r="Q978" s="95" t="str">
        <f>IF(NOT(db[[#This Row],[H_1]]=db[[#This Row],[H_2]]),MID(db[[#This Row],[H_QTY/ CTN]],db[[#This Row],[H_1]]+1,db[[#This Row],[H_2]]-db[[#This Row],[H_1]]-1),"")</f>
        <v>10 PCS</v>
      </c>
      <c r="R978" s="95" t="str">
        <f>IF(db[[#This Row],[QTY/ CTN B]]="","",LEFT(db[[#This Row],[QTY/ CTN B]],SEARCH(" ",db[[#This Row],[QTY/ CTN B]],1)-1))</f>
        <v>72</v>
      </c>
      <c r="S978" s="95" t="str">
        <f>IF(db[[#This Row],[QTY/ CTN B]]="","",RIGHT(db[[#This Row],[QTY/ CTN B]],LEN(db[[#This Row],[QTY/ CTN B]])-SEARCH(" ",db[[#This Row],[QTY/ CTN B]],1)))</f>
        <v>BOX</v>
      </c>
      <c r="T978" s="95" t="str">
        <f>IF(db[[#This Row],[QTY/ CTN TG]]="",IF(db[[#This Row],[STN TG]]="","",12),LEFT(db[[#This Row],[QTY/ CTN TG]],SEARCH(" ",db[[#This Row],[QTY/ CTN TG]],1)-1))</f>
        <v>10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720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stabillohighlighterjkhl5orange</v>
      </c>
      <c r="B979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79" s="1" t="s">
        <v>355</v>
      </c>
      <c r="E979" s="4" t="s">
        <v>356</v>
      </c>
      <c r="F979" s="56" t="s">
        <v>2416</v>
      </c>
      <c r="G979" s="1" t="s">
        <v>1681</v>
      </c>
      <c r="H979" s="32" t="e">
        <f>IF(db[[#This Row],[NB NOTA_C]]="","",COUNTIF([2]!B_MSK[concat],db[[#This Row],[NB NOTA_C]]))</f>
        <v>#REF!</v>
      </c>
      <c r="I979" s="6" t="s">
        <v>1692</v>
      </c>
      <c r="J979" s="1" t="s">
        <v>1881</v>
      </c>
      <c r="K979" s="1" t="s">
        <v>2977</v>
      </c>
      <c r="L979" s="82"/>
      <c r="M979" s="82" t="str">
        <f>IF(db[[#This Row],[QTY/ CTN]]="","",SUBSTITUTE(SUBSTITUTE(SUBSTITUTE(db[[#This Row],[QTY/ CTN]]," ","_",2),"(",""),")","")&amp;"_")</f>
        <v>72 BOX_10 PCS_</v>
      </c>
      <c r="N979" s="82">
        <f>IF(db[[#This Row],[H_QTY/ CTN]]="","",SEARCH("_",db[[#This Row],[H_QTY/ CTN]]))</f>
        <v>7</v>
      </c>
      <c r="O979" s="82">
        <f>IF(db[[#This Row],[H_QTY/ CTN]]="","",LEN(db[[#This Row],[H_QTY/ CTN]]))</f>
        <v>14</v>
      </c>
      <c r="P979" s="98" t="str">
        <f>IF(db[[#This Row],[H_QTY/ CTN]]="","",LEFT(db[[#This Row],[H_QTY/ CTN]],db[[#This Row],[H_1]]-1))</f>
        <v>72 BOX</v>
      </c>
      <c r="Q979" s="95" t="str">
        <f>IF(NOT(db[[#This Row],[H_1]]=db[[#This Row],[H_2]]),MID(db[[#This Row],[H_QTY/ CTN]],db[[#This Row],[H_1]]+1,db[[#This Row],[H_2]]-db[[#This Row],[H_1]]-1),"")</f>
        <v>10 PCS</v>
      </c>
      <c r="R979" s="95" t="str">
        <f>IF(db[[#This Row],[QTY/ CTN B]]="","",LEFT(db[[#This Row],[QTY/ CTN B]],SEARCH(" ",db[[#This Row],[QTY/ CTN B]],1)-1))</f>
        <v>72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10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720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idcardtalicantolplkbiru</v>
      </c>
      <c r="B98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1991</v>
      </c>
      <c r="E980" s="4" t="s">
        <v>2179</v>
      </c>
      <c r="F980" s="56"/>
      <c r="H980" s="32" t="e">
        <f>IF(db[[#This Row],[NB NOTA_C]]="","",COUNTIF([2]!B_MSK[concat],db[[#This Row],[NB NOTA_C]]))</f>
        <v>#REF!</v>
      </c>
      <c r="I980" s="7" t="s">
        <v>1698</v>
      </c>
      <c r="J980" s="3" t="s">
        <v>1805</v>
      </c>
      <c r="K980" s="1" t="s">
        <v>2961</v>
      </c>
      <c r="M980" s="1" t="str">
        <f>IF(db[[#This Row],[QTY/ CTN]]="","",SUBSTITUTE(SUBSTITUTE(SUBSTITUTE(db[[#This Row],[QTY/ CTN]]," ","_",2),"(",""),")","")&amp;"_")</f>
        <v>50 PAK_100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15</v>
      </c>
      <c r="P980" s="98" t="str">
        <f>IF(db[[#This Row],[H_QTY/ CTN]]="","",LEFT(db[[#This Row],[H_QTY/ CTN]],db[[#This Row],[H_1]]-1))</f>
        <v>50 PAK</v>
      </c>
      <c r="Q980" s="95" t="str">
        <f>IF(NOT(db[[#This Row],[H_1]]=db[[#This Row],[H_2]]),MID(db[[#This Row],[H_QTY/ CTN]],db[[#This Row],[H_1]]+1,db[[#This Row],[H_2]]-db[[#This Row],[H_1]]-1),"")</f>
        <v>100 PCS</v>
      </c>
      <c r="R980" s="95" t="str">
        <f>IF(db[[#This Row],[QTY/ CTN B]]="","",LEFT(db[[#This Row],[QTY/ CTN B]],SEARCH(" ",db[[#This Row],[QTY/ CTN B]],1)-1))</f>
        <v>50</v>
      </c>
      <c r="S980" s="95" t="str">
        <f>IF(db[[#This Row],[QTY/ CTN B]]="","",RIGHT(db[[#This Row],[QTY/ CTN B]],LEN(db[[#This Row],[QTY/ CTN B]])-SEARCH(" ",db[[#This Row],[QTY/ CTN B]],1)))</f>
        <v>PAK</v>
      </c>
      <c r="T980" s="95" t="str">
        <f>IF(db[[#This Row],[QTY/ CTN TG]]="",IF(db[[#This Row],[STN TG]]="","",12),LEFT(db[[#This Row],[QTY/ CTN TG]],SEARCH(" ",db[[#This Row],[QTY/ CTN TG]],1)-1))</f>
        <v>100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5000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idcardtalicantolplkbiru007</v>
      </c>
      <c r="B981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3934</v>
      </c>
      <c r="E981" s="4" t="s">
        <v>3901</v>
      </c>
      <c r="F981" s="56"/>
      <c r="H981" s="34" t="e">
        <f>IF(db[[#This Row],[NB NOTA_C]]="","",COUNTIF([2]!B_MSK[concat],db[[#This Row],[NB NOTA_C]]))</f>
        <v>#REF!</v>
      </c>
      <c r="I981" s="7" t="s">
        <v>1698</v>
      </c>
      <c r="J981" s="3" t="s">
        <v>1805</v>
      </c>
      <c r="K981" s="1" t="s">
        <v>2961</v>
      </c>
      <c r="L981" s="3"/>
      <c r="M981" s="3" t="str">
        <f>IF(db[[#This Row],[QTY/ CTN]]="","",SUBSTITUTE(SUBSTITUTE(SUBSTITUTE(db[[#This Row],[QTY/ CTN]]," ","_",2),"(",""),")","")&amp;"_")</f>
        <v>50 PAK_100 PCS_</v>
      </c>
      <c r="N981" s="3">
        <f>IF(db[[#This Row],[H_QTY/ CTN]]="","",SEARCH("_",db[[#This Row],[H_QTY/ CTN]]))</f>
        <v>7</v>
      </c>
      <c r="O981" s="3">
        <f>IF(db[[#This Row],[H_QTY/ CTN]]="","",LEN(db[[#This Row],[H_QTY/ CTN]]))</f>
        <v>15</v>
      </c>
      <c r="P981" s="95" t="str">
        <f>IF(db[[#This Row],[H_QTY/ CTN]]="","",LEFT(db[[#This Row],[H_QTY/ CTN]],db[[#This Row],[H_1]]-1))</f>
        <v>50 PAK</v>
      </c>
      <c r="Q981" s="95" t="str">
        <f>IF(NOT(db[[#This Row],[H_1]]=db[[#This Row],[H_2]]),MID(db[[#This Row],[H_QTY/ CTN]],db[[#This Row],[H_1]]+1,db[[#This Row],[H_2]]-db[[#This Row],[H_1]]-1),"")</f>
        <v>100 PCS</v>
      </c>
      <c r="R981" s="95" t="str">
        <f>IF(db[[#This Row],[QTY/ CTN B]]="","",LEFT(db[[#This Row],[QTY/ CTN B]],SEARCH(" ",db[[#This Row],[QTY/ CTN B]],1)-1))</f>
        <v>50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100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5000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idcardtalicantolplkhijau008</v>
      </c>
      <c r="B982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3933</v>
      </c>
      <c r="E982" s="4" t="s">
        <v>3902</v>
      </c>
      <c r="F982" s="56"/>
      <c r="H982" s="34" t="e">
        <f>IF(db[[#This Row],[NB NOTA_C]]="","",COUNTIF([2]!B_MSK[concat],db[[#This Row],[NB NOTA_C]]))</f>
        <v>#REF!</v>
      </c>
      <c r="I982" s="7" t="s">
        <v>1698</v>
      </c>
      <c r="J982" s="3" t="s">
        <v>1805</v>
      </c>
      <c r="K982" s="1" t="s">
        <v>2961</v>
      </c>
      <c r="L982" s="3"/>
      <c r="M982" s="3" t="str">
        <f>IF(db[[#This Row],[QTY/ CTN]]="","",SUBSTITUTE(SUBSTITUTE(SUBSTITUTE(db[[#This Row],[QTY/ CTN]]," ","_",2),"(",""),")","")&amp;"_")</f>
        <v>50 PAK_100 PCS_</v>
      </c>
      <c r="N982" s="3">
        <f>IF(db[[#This Row],[H_QTY/ CTN]]="","",SEARCH("_",db[[#This Row],[H_QTY/ CTN]]))</f>
        <v>7</v>
      </c>
      <c r="O982" s="3">
        <f>IF(db[[#This Row],[H_QTY/ CTN]]="","",LEN(db[[#This Row],[H_QTY/ CTN]]))</f>
        <v>15</v>
      </c>
      <c r="P982" s="95" t="str">
        <f>IF(db[[#This Row],[H_QTY/ CTN]]="","",LEFT(db[[#This Row],[H_QTY/ CTN]],db[[#This Row],[H_1]]-1))</f>
        <v>50 PAK</v>
      </c>
      <c r="Q982" s="95" t="str">
        <f>IF(NOT(db[[#This Row],[H_1]]=db[[#This Row],[H_2]]),MID(db[[#This Row],[H_QTY/ CTN]],db[[#This Row],[H_1]]+1,db[[#This Row],[H_2]]-db[[#This Row],[H_1]]-1),"")</f>
        <v>100 PCS</v>
      </c>
      <c r="R982" s="95" t="str">
        <f>IF(db[[#This Row],[QTY/ CTN B]]="","",LEFT(db[[#This Row],[QTY/ CTN B]],SEARCH(" ",db[[#This Row],[QTY/ CTN B]],1)-1))</f>
        <v>50</v>
      </c>
      <c r="S982" s="95" t="str">
        <f>IF(db[[#This Row],[QTY/ CTN B]]="","",RIGHT(db[[#This Row],[QTY/ CTN B]],LEN(db[[#This Row],[QTY/ CTN B]])-SEARCH(" ",db[[#This Row],[QTY/ CTN B]],1)))</f>
        <v>PAK</v>
      </c>
      <c r="T982" s="95" t="str">
        <f>IF(db[[#This Row],[QTY/ CTN TG]]="",IF(db[[#This Row],[STN TG]]="","",12),LEFT(db[[#This Row],[QTY/ CTN TG]],SEARCH(" ",db[[#This Row],[QTY/ CTN TG]],1)-1))</f>
        <v>100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5000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idcardtalicantolplkhitam</v>
      </c>
      <c r="B983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1992</v>
      </c>
      <c r="E983" s="19" t="s">
        <v>2180</v>
      </c>
      <c r="F983" s="2"/>
      <c r="H983" s="32" t="e">
        <f>IF(db[[#This Row],[NB NOTA_C]]="","",COUNTIF([2]!B_MSK[concat],db[[#This Row],[NB NOTA_C]]))</f>
        <v>#REF!</v>
      </c>
      <c r="I983" s="7" t="s">
        <v>1698</v>
      </c>
      <c r="J983" s="3" t="s">
        <v>1805</v>
      </c>
      <c r="K983" s="1" t="s">
        <v>2961</v>
      </c>
      <c r="M983" s="1" t="str">
        <f>IF(db[[#This Row],[QTY/ CTN]]="","",SUBSTITUTE(SUBSTITUTE(SUBSTITUTE(db[[#This Row],[QTY/ CTN]]," ","_",2),"(",""),")","")&amp;"_")</f>
        <v>50 PAK_100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15</v>
      </c>
      <c r="P983" s="98" t="str">
        <f>IF(db[[#This Row],[H_QTY/ CTN]]="","",LEFT(db[[#This Row],[H_QTY/ CTN]],db[[#This Row],[H_1]]-1))</f>
        <v>50 PAK</v>
      </c>
      <c r="Q983" s="95" t="str">
        <f>IF(NOT(db[[#This Row],[H_1]]=db[[#This Row],[H_2]]),MID(db[[#This Row],[H_QTY/ CTN]],db[[#This Row],[H_1]]+1,db[[#This Row],[H_2]]-db[[#This Row],[H_1]]-1),"")</f>
        <v>100 PCS</v>
      </c>
      <c r="R983" s="95" t="str">
        <f>IF(db[[#This Row],[QTY/ CTN B]]="","",LEFT(db[[#This Row],[QTY/ CTN B]],SEARCH(" ",db[[#This Row],[QTY/ CTN B]],1)-1))</f>
        <v>50</v>
      </c>
      <c r="S983" s="95" t="str">
        <f>IF(db[[#This Row],[QTY/ CTN B]]="","",RIGHT(db[[#This Row],[QTY/ CTN B]],LEN(db[[#This Row],[QTY/ CTN B]])-SEARCH(" ",db[[#This Row],[QTY/ CTN B]],1)))</f>
        <v>PAK</v>
      </c>
      <c r="T983" s="95" t="str">
        <f>IF(db[[#This Row],[QTY/ CTN TG]]="",IF(db[[#This Row],[STN TG]]="","",12),LEFT(db[[#This Row],[QTY/ CTN TG]],SEARCH(" ",db[[#This Row],[QTY/ CTN TG]],1)-1))</f>
        <v>100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5000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idcardtalicantolplkhitam009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3935</v>
      </c>
      <c r="E984" s="4" t="s">
        <v>3903</v>
      </c>
      <c r="F984" s="56"/>
      <c r="H984" s="34" t="e">
        <f>IF(db[[#This Row],[NB NOTA_C]]="","",COUNTIF([2]!B_MSK[concat],db[[#This Row],[NB NOTA_C]]))</f>
        <v>#REF!</v>
      </c>
      <c r="I984" s="7" t="s">
        <v>1698</v>
      </c>
      <c r="J984" s="3" t="s">
        <v>1805</v>
      </c>
      <c r="K984" s="1" t="s">
        <v>2961</v>
      </c>
      <c r="L984" s="3"/>
      <c r="M984" s="3" t="str">
        <f>IF(db[[#This Row],[QTY/ CTN]]="","",SUBSTITUTE(SUBSTITUTE(SUBSTITUTE(db[[#This Row],[QTY/ CTN]]," ","_",2),"(",""),")","")&amp;"_")</f>
        <v>50 PAK_100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15</v>
      </c>
      <c r="P984" s="95" t="str">
        <f>IF(db[[#This Row],[H_QTY/ CTN]]="","",LEFT(db[[#This Row],[H_QTY/ CTN]],db[[#This Row],[H_1]]-1))</f>
        <v>50 PAK</v>
      </c>
      <c r="Q984" s="95" t="str">
        <f>IF(NOT(db[[#This Row],[H_1]]=db[[#This Row],[H_2]]),MID(db[[#This Row],[H_QTY/ CTN]],db[[#This Row],[H_1]]+1,db[[#This Row],[H_2]]-db[[#This Row],[H_1]]-1),"")</f>
        <v>100 PCS</v>
      </c>
      <c r="R984" s="95" t="str">
        <f>IF(db[[#This Row],[QTY/ CTN B]]="","",LEFT(db[[#This Row],[QTY/ CTN B]],SEARCH(" ",db[[#This Row],[QTY/ CTN B]],1)-1))</f>
        <v>50</v>
      </c>
      <c r="S984" s="95" t="str">
        <f>IF(db[[#This Row],[QTY/ CTN B]]="","",RIGHT(db[[#This Row],[QTY/ CTN B]],LEN(db[[#This Row],[QTY/ CTN B]])-SEARCH(" ",db[[#This Row],[QTY/ CTN B]],1)))</f>
        <v>PAK</v>
      </c>
      <c r="T984" s="95" t="str">
        <f>IF(db[[#This Row],[QTY/ CTN TG]]="",IF(db[[#This Row],[STN TG]]="","",12),LEFT(db[[#This Row],[QTY/ CTN TG]],SEARCH(" ",db[[#This Row],[QTY/ CTN TG]],1)-1))</f>
        <v>100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5000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idcardb2</v>
      </c>
      <c r="B985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1989</v>
      </c>
      <c r="E985" s="4" t="s">
        <v>3463</v>
      </c>
      <c r="F985" s="56"/>
      <c r="H985" s="32" t="e">
        <f>IF(db[[#This Row],[NB NOTA_C]]="","",COUNTIF([2]!B_MSK[concat],db[[#This Row],[NB NOTA_C]]))</f>
        <v>#REF!</v>
      </c>
      <c r="I985" s="7" t="s">
        <v>1698</v>
      </c>
      <c r="J985" s="3" t="s">
        <v>2302</v>
      </c>
      <c r="K985" s="1" t="s">
        <v>2961</v>
      </c>
      <c r="M985" s="1" t="str">
        <f>IF(db[[#This Row],[QTY/ CTN]]="","",SUBSTITUTE(SUBSTITUTE(SUBSTITUTE(db[[#This Row],[QTY/ CTN]]," ","_",2),"(",""),")","")&amp;"_")</f>
        <v>250 PAK_20 PCS_</v>
      </c>
      <c r="N985" s="1">
        <f>IF(db[[#This Row],[H_QTY/ CTN]]="","",SEARCH("_",db[[#This Row],[H_QTY/ CTN]]))</f>
        <v>8</v>
      </c>
      <c r="O985" s="1">
        <f>IF(db[[#This Row],[H_QTY/ CTN]]="","",LEN(db[[#This Row],[H_QTY/ CTN]]))</f>
        <v>15</v>
      </c>
      <c r="P985" s="98" t="str">
        <f>IF(db[[#This Row],[H_QTY/ CTN]]="","",LEFT(db[[#This Row],[H_QTY/ CTN]],db[[#This Row],[H_1]]-1))</f>
        <v>250 PAK</v>
      </c>
      <c r="Q985" s="95" t="str">
        <f>IF(NOT(db[[#This Row],[H_1]]=db[[#This Row],[H_2]]),MID(db[[#This Row],[H_QTY/ CTN]],db[[#This Row],[H_1]]+1,db[[#This Row],[H_2]]-db[[#This Row],[H_1]]-1),"")</f>
        <v>20 PCS</v>
      </c>
      <c r="R985" s="95" t="str">
        <f>IF(db[[#This Row],[QTY/ CTN B]]="","",LEFT(db[[#This Row],[QTY/ CTN B]],SEARCH(" ",db[[#This Row],[QTY/ CTN B]],1)-1))</f>
        <v>250</v>
      </c>
      <c r="S985" s="95" t="str">
        <f>IF(db[[#This Row],[QTY/ CTN B]]="","",RIGHT(db[[#This Row],[QTY/ CTN B]],LEN(db[[#This Row],[QTY/ CTN B]])-SEARCH(" ",db[[#This Row],[QTY/ CTN B]],1)))</f>
        <v>PAK</v>
      </c>
      <c r="T985" s="95" t="str">
        <f>IF(db[[#This Row],[QTY/ CTN TG]]="",IF(db[[#This Row],[STN TG]]="","",12),LEFT(db[[#This Row],[QTY/ CTN TG]],SEARCH(" ",db[[#This Row],[QTY/ CTN TG]],1)-1))</f>
        <v>20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5000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idcarddbs1057biru</v>
      </c>
      <c r="B986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3552</v>
      </c>
      <c r="E986" s="4" t="s">
        <v>3551</v>
      </c>
      <c r="F986" s="56"/>
      <c r="H986" s="34" t="e">
        <f>IF(db[[#This Row],[NB NOTA_C]]="","",COUNTIF([2]!B_MSK[concat],db[[#This Row],[NB NOTA_C]]))</f>
        <v>#REF!</v>
      </c>
      <c r="I986" s="7" t="s">
        <v>1689</v>
      </c>
      <c r="J986" s="3" t="s">
        <v>1807</v>
      </c>
      <c r="K986" s="1" t="s">
        <v>2961</v>
      </c>
      <c r="L986" s="3"/>
      <c r="M986" s="3" t="str">
        <f>IF(db[[#This Row],[QTY/ CTN]]="","",SUBSTITUTE(SUBSTITUTE(SUBSTITUTE(db[[#This Row],[QTY/ CTN]]," ","_",2),"(",""),")","")&amp;"_")</f>
        <v>3000 PCS_</v>
      </c>
      <c r="N986" s="3">
        <f>IF(db[[#This Row],[H_QTY/ CTN]]="","",SEARCH("_",db[[#This Row],[H_QTY/ CTN]]))</f>
        <v>9</v>
      </c>
      <c r="O986" s="3">
        <f>IF(db[[#This Row],[H_QTY/ CTN]]="","",LEN(db[[#This Row],[H_QTY/ CTN]]))</f>
        <v>9</v>
      </c>
      <c r="P986" s="95" t="str">
        <f>IF(db[[#This Row],[H_QTY/ CTN]]="","",LEFT(db[[#This Row],[H_QTY/ CTN]],db[[#This Row],[H_1]]-1))</f>
        <v>3000 PCS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3000</v>
      </c>
      <c r="S986" s="95" t="str">
        <f>IF(db[[#This Row],[QTY/ CTN B]]="","",RIGHT(db[[#This Row],[QTY/ CTN B]],LEN(db[[#This Row],[QTY/ CTN B]])-SEARCH(" ",db[[#This Row],[QTY/ CTN B]],1)))</f>
        <v>PCS</v>
      </c>
      <c r="T986" s="95" t="str">
        <f>IF(db[[#This Row],[QTY/ CTN TG]]="",IF(db[[#This Row],[STN TG]]="","",12),LEFT(db[[#This Row],[QTY/ CTN TG]],SEARCH(" ",db[[#This Row],[QTY/ CTN TG]],1)-1))</f>
        <v/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3000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idcardjbs107transparan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1209</v>
      </c>
      <c r="E987" s="4" t="s">
        <v>1505</v>
      </c>
      <c r="F987" s="56"/>
      <c r="G987" s="1" t="s">
        <v>1682</v>
      </c>
      <c r="H987" s="32" t="e">
        <f>IF(db[[#This Row],[NB NOTA_C]]="","",COUNTIF([2]!B_MSK[concat],db[[#This Row],[NB NOTA_C]]))</f>
        <v>#REF!</v>
      </c>
      <c r="I987" s="6" t="s">
        <v>1689</v>
      </c>
      <c r="J987" s="1" t="s">
        <v>1807</v>
      </c>
      <c r="K987" s="1" t="s">
        <v>2961</v>
      </c>
      <c r="M987" s="1" t="str">
        <f>IF(db[[#This Row],[QTY/ CTN]]="","",SUBSTITUTE(SUBSTITUTE(SUBSTITUTE(db[[#This Row],[QTY/ CTN]]," ","_",2),"(",""),")","")&amp;"_")</f>
        <v>3000 PCS_</v>
      </c>
      <c r="N987" s="1">
        <f>IF(db[[#This Row],[H_QTY/ CTN]]="","",SEARCH("_",db[[#This Row],[H_QTY/ CTN]]))</f>
        <v>9</v>
      </c>
      <c r="O987" s="1">
        <f>IF(db[[#This Row],[H_QTY/ CTN]]="","",LEN(db[[#This Row],[H_QTY/ CTN]]))</f>
        <v>9</v>
      </c>
      <c r="P987" s="98" t="str">
        <f>IF(db[[#This Row],[H_QTY/ CTN]]="","",LEFT(db[[#This Row],[H_QTY/ CTN]],db[[#This Row],[H_1]]-1))</f>
        <v>3000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3000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3000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idcardtalicantolplkhitam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1992</v>
      </c>
      <c r="E988" s="4" t="s">
        <v>2637</v>
      </c>
      <c r="F988" s="56"/>
      <c r="H988" s="32" t="e">
        <f>IF(db[[#This Row],[NB NOTA_C]]="","",COUNTIF([2]!B_MSK[concat],db[[#This Row],[NB NOTA_C]]))</f>
        <v>#REF!</v>
      </c>
      <c r="I988" s="7" t="s">
        <v>1698</v>
      </c>
      <c r="J988" s="3" t="s">
        <v>1851</v>
      </c>
      <c r="K988" s="1" t="s">
        <v>2961</v>
      </c>
      <c r="M988" s="1" t="str">
        <f>IF(db[[#This Row],[QTY/ CTN]]="","",SUBSTITUTE(SUBSTITUTE(SUBSTITUTE(db[[#This Row],[QTY/ CTN]]," ","_",2),"(",""),")","")&amp;"_")</f>
        <v>5000 PCS_</v>
      </c>
      <c r="N988" s="1">
        <f>IF(db[[#This Row],[H_QTY/ CTN]]="","",SEARCH("_",db[[#This Row],[H_QTY/ CTN]]))</f>
        <v>9</v>
      </c>
      <c r="O988" s="1">
        <f>IF(db[[#This Row],[H_QTY/ CTN]]="","",LEN(db[[#This Row],[H_QTY/ CTN]]))</f>
        <v>9</v>
      </c>
      <c r="P988" s="98" t="str">
        <f>IF(db[[#This Row],[H_QTY/ CTN]]="","",LEFT(db[[#This Row],[H_QTY/ CTN]],db[[#This Row],[H_1]]-1))</f>
        <v>5000 PCS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5000</v>
      </c>
      <c r="S988" s="95" t="str">
        <f>IF(db[[#This Row],[QTY/ CTN B]]="","",RIGHT(db[[#This Row],[QTY/ CTN B]],LEN(db[[#This Row],[QTY/ CTN B]])-SEARCH(" ",db[[#This Row],[QTY/ CTN B]],1)))</f>
        <v>PCS</v>
      </c>
      <c r="T988" s="95" t="str">
        <f>IF(db[[#This Row],[QTY/ CTN TG]]="",IF(db[[#This Row],[STN TG]]="","",12),LEFT(db[[#This Row],[QTY/ CTN TG]],SEARCH(" ",db[[#This Row],[QTY/ CTN TG]],1)-1))</f>
        <v/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idcardtalicantolplkputih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3645</v>
      </c>
      <c r="E989" s="4" t="s">
        <v>3644</v>
      </c>
      <c r="F989" s="2"/>
      <c r="H989" s="32" t="e">
        <f>IF(db[[#This Row],[NB NOTA_C]]="","",COUNTIF([2]!B_MSK[concat],db[[#This Row],[NB NOTA_C]]))</f>
        <v>#REF!</v>
      </c>
      <c r="I989" s="7" t="s">
        <v>1698</v>
      </c>
      <c r="J989" s="3" t="s">
        <v>1851</v>
      </c>
      <c r="K989" s="1" t="s">
        <v>2961</v>
      </c>
      <c r="M989" s="1" t="str">
        <f>IF(db[[#This Row],[QTY/ CTN]]="","",SUBSTITUTE(SUBSTITUTE(SUBSTITUTE(db[[#This Row],[QTY/ CTN]]," ","_",2),"(",""),")","")&amp;"_")</f>
        <v>5000 PCS_</v>
      </c>
      <c r="N989" s="1">
        <f>IF(db[[#This Row],[H_QTY/ CTN]]="","",SEARCH("_",db[[#This Row],[H_QTY/ CTN]]))</f>
        <v>9</v>
      </c>
      <c r="O989" s="1">
        <f>IF(db[[#This Row],[H_QTY/ CTN]]="","",LEN(db[[#This Row],[H_QTY/ CTN]]))</f>
        <v>9</v>
      </c>
      <c r="P989" s="98" t="str">
        <f>IF(db[[#This Row],[H_QTY/ CTN]]="","",LEFT(db[[#This Row],[H_QTY/ CTN]],db[[#This Row],[H_1]]-1))</f>
        <v>5000 PCS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5000</v>
      </c>
      <c r="S989" s="95" t="str">
        <f>IF(db[[#This Row],[QTY/ CTN B]]="","",RIGHT(db[[#This Row],[QTY/ CTN B]],LEN(db[[#This Row],[QTY/ CTN B]])-SEARCH(" ",db[[#This Row],[QTY/ CTN B]],1)))</f>
        <v>PCS</v>
      </c>
      <c r="T989" s="95" t="str">
        <f>IF(db[[#This Row],[QTY/ CTN TG]]="",IF(db[[#This Row],[STN TG]]="","",12),LEFT(db[[#This Row],[QTY/ CTN TG]],SEARCH(" ",db[[#This Row],[QTY/ CTN TG]],1)-1))</f>
        <v/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1" t="str">
        <f>LOWER(SUBSTITUTE(SUBSTITUTE(SUBSTITUTE(SUBSTITUTE(SUBSTITUTE(SUBSTITUTE(db[[#This Row],[NB BM]]," ",),".",""),"-",""),"(",""),")",""),"/",""))</f>
        <v>indexdanmemoom45kertaskotak</v>
      </c>
      <c r="B99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357</v>
      </c>
      <c r="E990" s="4" t="s">
        <v>358</v>
      </c>
      <c r="F990" s="56"/>
      <c r="G990" s="1" t="s">
        <v>1681</v>
      </c>
      <c r="H990" s="32" t="e">
        <f>IF(db[[#This Row],[NB NOTA_C]]="","",COUNTIF([2]!B_MSK[concat],db[[#This Row],[NB NOTA_C]]))</f>
        <v>#REF!</v>
      </c>
      <c r="I990" s="6" t="s">
        <v>1692</v>
      </c>
      <c r="J990" s="1" t="s">
        <v>1808</v>
      </c>
      <c r="K990" s="1" t="s">
        <v>2970</v>
      </c>
      <c r="M990" s="1" t="str">
        <f>IF(db[[#This Row],[QTY/ CTN]]="","",SUBSTITUTE(SUBSTITUTE(SUBSTITUTE(db[[#This Row],[QTY/ CTN]]," ","_",2),"(",""),")","")&amp;"_")</f>
        <v>36 BOX_30 SET_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14</v>
      </c>
      <c r="P990" s="98" t="str">
        <f>IF(db[[#This Row],[H_QTY/ CTN]]="","",LEFT(db[[#This Row],[H_QTY/ CTN]],db[[#This Row],[H_1]]-1))</f>
        <v>36 BOX</v>
      </c>
      <c r="Q990" s="95" t="str">
        <f>IF(NOT(db[[#This Row],[H_1]]=db[[#This Row],[H_2]]),MID(db[[#This Row],[H_QTY/ CTN]],db[[#This Row],[H_1]]+1,db[[#This Row],[H_2]]-db[[#This Row],[H_1]]-1),"")</f>
        <v>30 SET</v>
      </c>
      <c r="R990" s="95" t="str">
        <f>IF(db[[#This Row],[QTY/ CTN B]]="","",LEFT(db[[#This Row],[QTY/ CTN B]],SEARCH(" ",db[[#This Row],[QTY/ CTN B]],1)-1))</f>
        <v>36</v>
      </c>
      <c r="S990" s="95" t="str">
        <f>IF(db[[#This Row],[QTY/ CTN B]]="","",RIGHT(db[[#This Row],[QTY/ CTN B]],LEN(db[[#This Row],[QTY/ CTN B]])-SEARCH(" ",db[[#This Row],[QTY/ CTN B]],1)))</f>
        <v>BOX</v>
      </c>
      <c r="T990" s="95" t="str">
        <f>IF(db[[#This Row],[QTY/ CTN TG]]="",IF(db[[#This Row],[STN TG]]="","",12),LEFT(db[[#This Row],[QTY/ CTN TG]],SEARCH(" ",db[[#This Row],[QTY/ CTN TG]],1)-1))</f>
        <v>30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1080</v>
      </c>
      <c r="Y990" s="95" t="str">
        <f>IF(db[[#This Row],[STN K]]="",IF(db[[#This Row],[STN TG]]="",db[[#This Row],[STN B]],db[[#This Row],[STN TG]]),db[[#This Row],[STN K]])</f>
        <v>SET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isigel10tg308arbbiru</v>
      </c>
      <c r="B99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5063</v>
      </c>
      <c r="E991" s="4" t="s">
        <v>1507</v>
      </c>
      <c r="F991" s="56"/>
      <c r="G991" s="1" t="s">
        <v>1682</v>
      </c>
      <c r="H991" s="32" t="e">
        <f>IF(db[[#This Row],[NB NOTA_C]]="","",COUNTIF([2]!B_MSK[concat],db[[#This Row],[NB NOTA_C]]))</f>
        <v>#REF!</v>
      </c>
      <c r="I991" s="6" t="s">
        <v>1695</v>
      </c>
      <c r="J991" s="1" t="s">
        <v>1809</v>
      </c>
      <c r="K991" s="1" t="s">
        <v>2955</v>
      </c>
      <c r="M991" s="1" t="str">
        <f>IF(db[[#This Row],[QTY/ CTN]]="","",SUBSTITUTE(SUBSTITUTE(SUBSTITUTE(db[[#This Row],[QTY/ CTN]]," ","_",2),"(",""),")","")&amp;"_")</f>
        <v>80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8" t="str">
        <f>IF(db[[#This Row],[H_QTY/ CTN]]="","",LEFT(db[[#This Row],[H_QTY/ CTN]],db[[#This Row],[H_1]]-1))</f>
        <v>80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80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80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isigel10tg308</v>
      </c>
      <c r="B99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4280</v>
      </c>
      <c r="E992" s="21" t="s">
        <v>4272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2798</v>
      </c>
      <c r="J992" s="16" t="s">
        <v>1809</v>
      </c>
      <c r="K992" s="1" t="s">
        <v>2955</v>
      </c>
      <c r="L992" s="16"/>
      <c r="M992" s="16" t="str">
        <f>IF(db[[#This Row],[QTY/ CTN]]="","",SUBSTITUTE(SUBSTITUTE(SUBSTITUTE(db[[#This Row],[QTY/ CTN]]," ","_",2),"(",""),")","")&amp;"_")</f>
        <v>80 PCS_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99" t="str">
        <f>IF(db[[#This Row],[H_QTY/ CTN]]="","",LEFT(db[[#This Row],[H_QTY/ CTN]],db[[#This Row],[H_1]]-1))</f>
        <v>80 PCS</v>
      </c>
      <c r="Q992" s="99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80</v>
      </c>
      <c r="S992" s="95" t="str">
        <f>IF(db[[#This Row],[QTY/ CTN B]]="","",RIGHT(db[[#This Row],[QTY/ CTN B]],LEN(db[[#This Row],[QTY/ CTN B]])-SEARCH(" ",db[[#This Row],[QTY/ CTN B]],1)))</f>
        <v>PCS</v>
      </c>
      <c r="T992" s="95" t="str">
        <f>IF(db[[#This Row],[QTY/ CTN TG]]="",IF(db[[#This Row],[STN TG]]="","",12),LEFT(db[[#This Row],[QTY/ CTN TG]],SEARCH(" ",db[[#This Row],[QTY/ CTN TG]],1)-1))</f>
        <v/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80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isigel10tg308arhitam</v>
      </c>
      <c r="B99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5061</v>
      </c>
      <c r="E993" s="4" t="s">
        <v>1506</v>
      </c>
      <c r="F993" s="56"/>
      <c r="G993" s="1" t="s">
        <v>1682</v>
      </c>
      <c r="H993" s="32" t="e">
        <f>IF(db[[#This Row],[NB NOTA_C]]="","",COUNTIF([2]!B_MSK[concat],db[[#This Row],[NB NOTA_C]]))</f>
        <v>#REF!</v>
      </c>
      <c r="I993" s="6" t="s">
        <v>1695</v>
      </c>
      <c r="J993" s="1" t="s">
        <v>1809</v>
      </c>
      <c r="K993" s="1" t="s">
        <v>2955</v>
      </c>
      <c r="M993" s="1" t="str">
        <f>IF(db[[#This Row],[QTY/ CTN]]="","",SUBSTITUTE(SUBSTITUTE(SUBSTITUTE(db[[#This Row],[QTY/ CTN]]," ","_",2),"(",""),")","")&amp;"_")</f>
        <v>80 PCS_</v>
      </c>
      <c r="N993" s="1">
        <f>IF(db[[#This Row],[H_QTY/ CTN]]="","",SEARCH("_",db[[#This Row],[H_QTY/ CTN]]))</f>
        <v>7</v>
      </c>
      <c r="O993" s="1">
        <f>IF(db[[#This Row],[H_QTY/ CTN]]="","",LEN(db[[#This Row],[H_QTY/ CTN]]))</f>
        <v>7</v>
      </c>
      <c r="P993" s="98" t="str">
        <f>IF(db[[#This Row],[H_QTY/ CTN]]="","",LEFT(db[[#This Row],[H_QTY/ CTN]],db[[#This Row],[H_1]]-1))</f>
        <v>80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80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80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isigel10tg308ar</v>
      </c>
      <c r="B99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5062</v>
      </c>
      <c r="E994" s="4" t="s">
        <v>5060</v>
      </c>
      <c r="F994" s="56"/>
      <c r="H994" s="32" t="e">
        <f>IF(db[[#This Row],[NB NOTA_C]]="","",COUNTIF([2]!B_MSK[concat],db[[#This Row],[NB NOTA_C]]))</f>
        <v>#REF!</v>
      </c>
      <c r="I994" s="6" t="s">
        <v>2798</v>
      </c>
      <c r="J994" s="1" t="s">
        <v>1809</v>
      </c>
      <c r="K994" s="1" t="s">
        <v>2955</v>
      </c>
      <c r="M994" s="1" t="str">
        <f>IF(db[[#This Row],[QTY/ CTN]]="","",SUBSTITUTE(SUBSTITUTE(SUBSTITUTE(db[[#This Row],[QTY/ CTN]]," ","_",2),"(",""),")","")&amp;"_")</f>
        <v>80 PCS_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80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80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80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isigeltz501r</v>
      </c>
      <c r="B99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1211</v>
      </c>
      <c r="E995" s="4" t="s">
        <v>1509</v>
      </c>
      <c r="F995" s="56"/>
      <c r="G995" s="1" t="s">
        <v>1682</v>
      </c>
      <c r="H995" s="32" t="e">
        <f>IF(db[[#This Row],[NB NOTA_C]]="","",COUNTIF([2]!B_MSK[concat],db[[#This Row],[NB NOTA_C]]))</f>
        <v>#REF!</v>
      </c>
      <c r="I995" s="6" t="s">
        <v>1695</v>
      </c>
      <c r="J995" s="1" t="s">
        <v>1739</v>
      </c>
      <c r="K995" s="1" t="s">
        <v>2955</v>
      </c>
      <c r="M995" s="1" t="str">
        <f>IF(db[[#This Row],[QTY/ CTN]]="","",SUBSTITUTE(SUBSTITUTE(SUBSTITUTE(db[[#This Row],[QTY/ CTN]]," ","_",2),"(",""),")","")&amp;"_")</f>
        <v>96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96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96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1152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isigelretractdbgr900</v>
      </c>
      <c r="B99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1210</v>
      </c>
      <c r="E996" s="4" t="s">
        <v>1508</v>
      </c>
      <c r="F996" s="56"/>
      <c r="G996" s="1" t="s">
        <v>1682</v>
      </c>
      <c r="H996" s="32" t="e">
        <f>IF(db[[#This Row],[NB NOTA_C]]="","",COUNTIF([2]!B_MSK[concat],db[[#This Row],[NB NOTA_C]]))</f>
        <v>#REF!</v>
      </c>
      <c r="I996" s="6" t="s">
        <v>1695</v>
      </c>
      <c r="J996" s="1" t="s">
        <v>1738</v>
      </c>
      <c r="K996" s="1" t="s">
        <v>2955</v>
      </c>
      <c r="M996" s="1" t="str">
        <f>IF(db[[#This Row],[QTY/ CTN]]="","",SUBSTITUTE(SUBSTITUTE(SUBSTITUTE(db[[#This Row],[QTY/ CTN]]," ","_",2),"(",""),")","")&amp;"_")</f>
        <v>144 LSN_</v>
      </c>
      <c r="N996" s="1">
        <f>IF(db[[#This Row],[H_QTY/ CTN]]="","",SEARCH("_",db[[#This Row],[H_QTY/ CTN]]))</f>
        <v>8</v>
      </c>
      <c r="O996" s="1">
        <f>IF(db[[#This Row],[H_QTY/ CTN]]="","",LEN(db[[#This Row],[H_QTY/ CTN]]))</f>
        <v>8</v>
      </c>
      <c r="P996" s="98" t="str">
        <f>IF(db[[#This Row],[H_QTY/ CTN]]="","",LEFT(db[[#This Row],[H_QTY/ CTN]],db[[#This Row],[H_1]]-1))</f>
        <v>144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144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1728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isigwno10</v>
      </c>
      <c r="B99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97" s="1" t="s">
        <v>1994</v>
      </c>
      <c r="E997" s="4" t="s">
        <v>2647</v>
      </c>
      <c r="F997" s="56" t="s">
        <v>5405</v>
      </c>
      <c r="G997" s="1" t="s">
        <v>1681</v>
      </c>
      <c r="H997" s="32" t="e">
        <f>IF(db[[#This Row],[NB NOTA_C]]="","",COUNTIF([2]!B_MSK[concat],db[[#This Row],[NB NOTA_C]]))</f>
        <v>#REF!</v>
      </c>
      <c r="I997" s="7" t="s">
        <v>2272</v>
      </c>
      <c r="J997" s="3" t="s">
        <v>1815</v>
      </c>
      <c r="K997" s="1" t="s">
        <v>2955</v>
      </c>
      <c r="M997" s="1" t="str">
        <f>IF(db[[#This Row],[QTY/ CTN]]="","",SUBSTITUTE(SUBSTITUTE(SUBSTITUTE(db[[#This Row],[QTY/ CTN]]," ","_",2),"(",""),")","")&amp;"_")</f>
        <v>100 PAK_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8" t="str">
        <f>IF(db[[#This Row],[H_QTY/ CTN]]="","",LEFT(db[[#This Row],[H_QTY/ CTN]],db[[#This Row],[H_1]]-1))</f>
        <v>100 PAK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100</v>
      </c>
      <c r="S997" s="95" t="str">
        <f>IF(db[[#This Row],[QTY/ CTN B]]="","",RIGHT(db[[#This Row],[QTY/ CTN B]],LEN(db[[#This Row],[QTY/ CTN B]])-SEARCH(" ",db[[#This Row],[QTY/ CTN B]],1)))</f>
        <v>PAK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100</v>
      </c>
      <c r="Y997" s="95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isigwno369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98" s="1" t="s">
        <v>3014</v>
      </c>
      <c r="E998" s="4" t="s">
        <v>3013</v>
      </c>
      <c r="F998" s="56" t="s">
        <v>5406</v>
      </c>
      <c r="G998" s="1" t="s">
        <v>1681</v>
      </c>
      <c r="H998" s="32" t="e">
        <f>IF(db[[#This Row],[NB NOTA_C]]="","",COUNTIF([2]!B_MSK[concat],db[[#This Row],[NB NOTA_C]]))</f>
        <v>#REF!</v>
      </c>
      <c r="I998" s="7" t="s">
        <v>2272</v>
      </c>
      <c r="J998" s="3" t="s">
        <v>1834</v>
      </c>
      <c r="K998" s="1" t="s">
        <v>2955</v>
      </c>
      <c r="M998" s="1" t="str">
        <f>IF(db[[#This Row],[QTY/ CTN]]="","",SUBSTITUTE(SUBSTITUTE(SUBSTITUTE(db[[#This Row],[QTY/ CTN]]," ","_",2),"(",""),")","")&amp;"_")</f>
        <v>50 PAK_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50 PAK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50</v>
      </c>
      <c r="S998" s="95" t="str">
        <f>IF(db[[#This Row],[QTY/ CTN B]]="","",RIGHT(db[[#This Row],[QTY/ CTN B]],LEN(db[[#This Row],[QTY/ CTN B]])-SEARCH(" ",db[[#This Row],[QTY/ CTN B]],1)))</f>
        <v>PAK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50</v>
      </c>
      <c r="Y998" s="95" t="str">
        <f>IF(db[[#This Row],[STN K]]="",IF(db[[#This Row],[STN TG]]="",db[[#This Row],[STN B]],db[[#This Row],[STN TG]]),db[[#This Row],[STN K]])</f>
        <v>PAK</v>
      </c>
    </row>
    <row r="999" spans="1:25" ht="16.5" customHeight="1" x14ac:dyDescent="0.25">
      <c r="A999" s="52" t="str">
        <f>LOWER(SUBSTITUTE(SUBSTITUTE(SUBSTITUTE(SUBSTITUTE(SUBSTITUTE(SUBSTITUTE(db[[#This Row],[NB BM]]," ",),".",""),"-",""),"(",""),")",""),"/",""))</f>
        <v>isimechpen09mm</v>
      </c>
      <c r="B999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99" s="52" t="str">
        <f>LOWER(SUBSTITUTE(SUBSTITUTE(SUBSTITUTE(SUBSTITUTE(SUBSTITUTE(SUBSTITUTE(SUBSTITUTE(SUBSTITUTE(SUBSTITUTE(db[[#This Row],[NB PAJAK]]," ",""),"-",""),"(",""),")",""),".",""),",",""),"/",""),"""",""),"+",""))</f>
        <v/>
      </c>
      <c r="D999" s="72" t="s">
        <v>5004</v>
      </c>
      <c r="E999" s="72" t="s">
        <v>4969</v>
      </c>
      <c r="F999" s="65"/>
      <c r="G999" s="53"/>
      <c r="H999" s="54" t="e">
        <f>IF(db[[#This Row],[NB NOTA_C]]="","",COUNTIF([2]!B_MSK[concat],db[[#This Row],[NB NOTA_C]]))</f>
        <v>#REF!</v>
      </c>
      <c r="I999" s="55" t="s">
        <v>2798</v>
      </c>
      <c r="J999" s="52" t="s">
        <v>1784</v>
      </c>
      <c r="K999" s="53" t="s">
        <v>2955</v>
      </c>
      <c r="L999" s="52"/>
      <c r="M999" s="52" t="str">
        <f>IF(db[[#This Row],[QTY/ CTN]]="","",SUBSTITUTE(SUBSTITUTE(SUBSTITUTE(db[[#This Row],[QTY/ CTN]]," ","_",2),"(",""),")","")&amp;"_")</f>
        <v>120 LSN_</v>
      </c>
      <c r="N999" s="52">
        <f>IF(db[[#This Row],[H_QTY/ CTN]]="","",SEARCH("_",db[[#This Row],[H_QTY/ CTN]]))</f>
        <v>8</v>
      </c>
      <c r="O999" s="52">
        <f>IF(db[[#This Row],[H_QTY/ CTN]]="","",LEN(db[[#This Row],[H_QTY/ CTN]]))</f>
        <v>8</v>
      </c>
      <c r="P999" s="103" t="str">
        <f>IF(db[[#This Row],[H_QTY/ CTN]]="","",LEFT(db[[#This Row],[H_QTY/ CTN]],db[[#This Row],[H_1]]-1))</f>
        <v>120 LSN</v>
      </c>
      <c r="Q999" s="103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120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1440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isipensiltf602120mmx2mm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3426</v>
      </c>
      <c r="E1000" s="4" t="s">
        <v>3416</v>
      </c>
      <c r="F1000" s="56"/>
      <c r="G1000" s="1" t="s">
        <v>1682</v>
      </c>
      <c r="H1000" s="32" t="e">
        <f>IF(db[[#This Row],[NB NOTA_C]]="","",COUNTIF([2]!B_MSK[concat],db[[#This Row],[NB NOTA_C]]))</f>
        <v>#REF!</v>
      </c>
      <c r="I1000" s="7" t="s">
        <v>1688</v>
      </c>
      <c r="J1000" s="3" t="s">
        <v>1739</v>
      </c>
      <c r="K1000" s="1" t="s">
        <v>2955</v>
      </c>
      <c r="L1000" s="3"/>
      <c r="M1000" s="3" t="str">
        <f>IF(db[[#This Row],[QTY/ CTN]]="","",SUBSTITUTE(SUBSTITUTE(SUBSTITUTE(db[[#This Row],[QTY/ CTN]]," ","_",2),"(",""),")","")&amp;"_")</f>
        <v>96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5" t="str">
        <f>IF(db[[#This Row],[H_QTY/ CTN]]="","",LEFT(db[[#This Row],[H_QTY/ CTN]],db[[#This Row],[H_1]]-1))</f>
        <v>96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96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1152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16" t="str">
        <f>LOWER(SUBSTITUTE(SUBSTITUTE(SUBSTITUTE(SUBSTITUTE(SUBSTITUTE(SUBSTITUTE(db[[#This Row],[NB BM]]," ",),".",""),"-",""),"(",""),")",""),"/",""))</f>
        <v>isipensil2b20dbimp062</v>
      </c>
      <c r="B100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01" s="17" t="s">
        <v>4281</v>
      </c>
      <c r="E1001" s="21" t="s">
        <v>4273</v>
      </c>
      <c r="F1001" s="57"/>
      <c r="G1001" s="17"/>
      <c r="H1001" s="33" t="e">
        <f>IF(db[[#This Row],[NB NOTA_C]]="","",COUNTIF([2]!B_MSK[concat],db[[#This Row],[NB NOTA_C]]))</f>
        <v>#REF!</v>
      </c>
      <c r="I1001" s="18" t="s">
        <v>2798</v>
      </c>
      <c r="J1001" s="16" t="s">
        <v>1784</v>
      </c>
      <c r="K1001" s="17" t="s">
        <v>2955</v>
      </c>
      <c r="L1001" s="16"/>
      <c r="M1001" s="16" t="str">
        <f>IF(db[[#This Row],[QTY/ CTN]]="","",SUBSTITUTE(SUBSTITUTE(SUBSTITUTE(db[[#This Row],[QTY/ CTN]]," ","_",2),"(",""),")","")&amp;"_")</f>
        <v>120 LSN_</v>
      </c>
      <c r="N1001" s="16">
        <f>IF(db[[#This Row],[H_QTY/ CTN]]="","",SEARCH("_",db[[#This Row],[H_QTY/ CTN]]))</f>
        <v>8</v>
      </c>
      <c r="O1001" s="16">
        <f>IF(db[[#This Row],[H_QTY/ CTN]]="","",LEN(db[[#This Row],[H_QTY/ CTN]]))</f>
        <v>8</v>
      </c>
      <c r="P1001" s="99" t="str">
        <f>IF(db[[#This Row],[H_QTY/ CTN]]="","",LEFT(db[[#This Row],[H_QTY/ CTN]],db[[#This Row],[H_1]]-1))</f>
        <v>120 LSN</v>
      </c>
      <c r="Q1001" s="99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120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1440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16" t="str">
        <f>LOWER(SUBSTITUTE(SUBSTITUTE(SUBSTITUTE(SUBSTITUTE(SUBSTITUTE(SUBSTITUTE(db[[#This Row],[NB BM]]," ",),".",""),"-",""),"(",""),")",""),"/",""))</f>
        <v>isolasisinarkota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02" s="17" t="s">
        <v>3758</v>
      </c>
      <c r="E1002" s="21" t="s">
        <v>3756</v>
      </c>
      <c r="F1002" s="57"/>
      <c r="G1002" s="17"/>
      <c r="H1002" s="33" t="e">
        <f>IF(db[[#This Row],[NB NOTA_C]]="","",COUNTIF([2]!B_MSK[concat],db[[#This Row],[NB NOTA_C]]))</f>
        <v>#REF!</v>
      </c>
      <c r="I1002" s="18" t="s">
        <v>3759</v>
      </c>
      <c r="J1002" s="16" t="s">
        <v>1893</v>
      </c>
      <c r="K1002" s="17" t="s">
        <v>2956</v>
      </c>
      <c r="L1002" s="16"/>
      <c r="M1002" s="16" t="str">
        <f>IF(db[[#This Row],[QTY/ CTN]]="","",SUBSTITUTE(SUBSTITUTE(SUBSTITUTE(db[[#This Row],[QTY/ CTN]]," ","_",2),"(",""),")","")&amp;"_")</f>
        <v>200 PCS_</v>
      </c>
      <c r="N1002" s="16">
        <f>IF(db[[#This Row],[H_QTY/ CTN]]="","",SEARCH("_",db[[#This Row],[H_QTY/ CTN]]))</f>
        <v>8</v>
      </c>
      <c r="O1002" s="16">
        <f>IF(db[[#This Row],[H_QTY/ CTN]]="","",LEN(db[[#This Row],[H_QTY/ CTN]]))</f>
        <v>8</v>
      </c>
      <c r="P1002" s="99" t="str">
        <f>IF(db[[#This Row],[H_QTY/ CTN]]="","",LEFT(db[[#This Row],[H_QTY/ CTN]],db[[#This Row],[H_1]]-1))</f>
        <v>200 PCS</v>
      </c>
      <c r="Q1002" s="99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200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200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jangkabesidbc4001</v>
      </c>
      <c r="B100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1212</v>
      </c>
      <c r="E1003" s="4" t="s">
        <v>1510</v>
      </c>
      <c r="F1003" s="56"/>
      <c r="G1003" s="1" t="s">
        <v>1682</v>
      </c>
      <c r="H1003" s="32" t="e">
        <f>IF(db[[#This Row],[NB NOTA_C]]="","",COUNTIF([2]!B_MSK[concat],db[[#This Row],[NB NOTA_C]]))</f>
        <v>#REF!</v>
      </c>
      <c r="I1003" s="6" t="s">
        <v>1695</v>
      </c>
      <c r="J1003" s="1" t="s">
        <v>1733</v>
      </c>
      <c r="K1003" s="1" t="s">
        <v>2957</v>
      </c>
      <c r="M1003" s="1" t="str">
        <f>IF(db[[#This Row],[QTY/ CTN]]="","",SUBSTITUTE(SUBSTITUTE(SUBSTITUTE(db[[#This Row],[QTY/ CTN]]," ","_",2),"(",""),")","")&amp;"_")</f>
        <v>288 PCS_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8" t="str">
        <f>IF(db[[#This Row],[H_QTY/ CTN]]="","",LEFT(db[[#This Row],[H_QTY/ CTN]],db[[#This Row],[H_1]]-1))</f>
        <v>288 PCS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288</v>
      </c>
      <c r="S1003" s="95" t="str">
        <f>IF(db[[#This Row],[QTY/ CTN B]]="","",RIGHT(db[[#This Row],[QTY/ CTN B]],LEN(db[[#This Row],[QTY/ CTN B]])-SEARCH(" ",db[[#This Row],[QTY/ CTN B]],1)))</f>
        <v>PCS</v>
      </c>
      <c r="T1003" s="95" t="str">
        <f>IF(db[[#This Row],[QTY/ CTN TG]]="",IF(db[[#This Row],[STN TG]]="","",12),LEFT(db[[#This Row],[QTY/ CTN TG]],SEARCH(" ",db[[#This Row],[QTY/ CTN TG]],1)-1))</f>
        <v/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288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jangkakompasjf8021</v>
      </c>
      <c r="B100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1995</v>
      </c>
      <c r="E1004" s="4" t="s">
        <v>3303</v>
      </c>
      <c r="F1004" s="56"/>
      <c r="H1004" s="32" t="e">
        <f>IF(db[[#This Row],[NB NOTA_C]]="","",COUNTIF([2]!B_MSK[concat],db[[#This Row],[NB NOTA_C]]))</f>
        <v>#REF!</v>
      </c>
      <c r="I1004" s="7" t="s">
        <v>1693</v>
      </c>
      <c r="J1004" s="3" t="s">
        <v>1782</v>
      </c>
      <c r="K1004" s="1" t="s">
        <v>2957</v>
      </c>
      <c r="M1004" s="1" t="str">
        <f>IF(db[[#This Row],[QTY/ CTN]]="","",SUBSTITUTE(SUBSTITUTE(SUBSTITUTE(db[[#This Row],[QTY/ CTN]]," ","_",2),"(",""),")","")&amp;"_")</f>
        <v>24 LSN_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8" t="str">
        <f>IF(db[[#This Row],[H_QTY/ CTN]]="","",LEFT(db[[#This Row],[H_QTY/ CTN]],db[[#This Row],[H_1]]-1))</f>
        <v>24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288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jangkatz4001</v>
      </c>
      <c r="B100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2868</v>
      </c>
      <c r="E1005" s="4" t="s">
        <v>2867</v>
      </c>
      <c r="F1005" s="56"/>
      <c r="H1005" s="32" t="e">
        <f>IF(db[[#This Row],[NB NOTA_C]]="","",COUNTIF([2]!B_MSK[concat],db[[#This Row],[NB NOTA_C]]))</f>
        <v>#REF!</v>
      </c>
      <c r="I1005" s="7" t="s">
        <v>2276</v>
      </c>
      <c r="J1005" s="3" t="s">
        <v>1782</v>
      </c>
      <c r="K1005" s="1" t="s">
        <v>2957</v>
      </c>
      <c r="M1005" s="1" t="str">
        <f>IF(db[[#This Row],[QTY/ CTN]]="","",SUBSTITUTE(SUBSTITUTE(SUBSTITUTE(db[[#This Row],[QTY/ CTN]]," ","_",2),"(",""),")","")&amp;"_")</f>
        <v>24 LSN_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24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24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288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jangkatz8186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4313</v>
      </c>
      <c r="E1006" s="21" t="s">
        <v>4307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2276</v>
      </c>
      <c r="J1006" s="16" t="s">
        <v>1782</v>
      </c>
      <c r="K1006" s="17" t="s">
        <v>2957</v>
      </c>
      <c r="L1006" s="16"/>
      <c r="M1006" s="16" t="str">
        <f>IF(db[[#This Row],[QTY/ CTN]]="","",SUBSTITUTE(SUBSTITUTE(SUBSTITUTE(db[[#This Row],[QTY/ CTN]]," ","_",2),"(",""),")","")&amp;"_")</f>
        <v>24 LSN_</v>
      </c>
      <c r="N1006" s="16">
        <f>IF(db[[#This Row],[H_QTY/ CTN]]="","",SEARCH("_",db[[#This Row],[H_QTY/ CTN]]))</f>
        <v>7</v>
      </c>
      <c r="O1006" s="16">
        <f>IF(db[[#This Row],[H_QTY/ CTN]]="","",LEN(db[[#This Row],[H_QTY/ CTN]]))</f>
        <v>7</v>
      </c>
      <c r="P1006" s="99" t="str">
        <f>IF(db[[#This Row],[H_QTY/ CTN]]="","",LEFT(db[[#This Row],[H_QTY/ CTN]],db[[#This Row],[H_1]]-1))</f>
        <v>24 LSN</v>
      </c>
      <c r="Q1006" s="99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24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288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82" t="str">
        <f>LOWER(SUBSTITUTE(SUBSTITUTE(SUBSTITUTE(SUBSTITUTE(SUBSTITUTE(SUBSTITUTE(db[[#This Row],[NB BM]]," ",),".",""),"-",""),"(",""),")",""),"/",""))</f>
        <v>kartustockkwartoputih</v>
      </c>
      <c r="B100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0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07" s="83" t="s">
        <v>5197</v>
      </c>
      <c r="E1007" s="83" t="s">
        <v>5190</v>
      </c>
      <c r="F1007" s="84" t="s">
        <v>5196</v>
      </c>
      <c r="G1007" s="85" t="s">
        <v>1681</v>
      </c>
      <c r="H1007" s="86" t="e">
        <f>IF(db[[#This Row],[NB NOTA_C]]="","",COUNTIF([2]!B_MSK[concat],db[[#This Row],[NB NOTA_C]]))</f>
        <v>#REF!</v>
      </c>
      <c r="I1007" s="87" t="s">
        <v>2273</v>
      </c>
      <c r="J1007" s="82" t="s">
        <v>2294</v>
      </c>
      <c r="K1007" s="85" t="s">
        <v>2961</v>
      </c>
      <c r="L1007" s="82"/>
      <c r="M1007" s="82" t="str">
        <f>IF(db[[#This Row],[QTY/ CTN]]="","",SUBSTITUTE(SUBSTITUTE(SUBSTITUTE(db[[#This Row],[QTY/ CTN]]," ","_",2),"(",""),")","")&amp;"_")</f>
        <v>10 PAK_</v>
      </c>
      <c r="N1007" s="82">
        <f>IF(db[[#This Row],[H_QTY/ CTN]]="","",SEARCH("_",db[[#This Row],[H_QTY/ CTN]]))</f>
        <v>7</v>
      </c>
      <c r="O1007" s="82">
        <f>IF(db[[#This Row],[H_QTY/ CTN]]="","",LEN(db[[#This Row],[H_QTY/ CTN]]))</f>
        <v>7</v>
      </c>
      <c r="P1007" s="102" t="str">
        <f>IF(db[[#This Row],[H_QTY/ CTN]]="","",LEFT(db[[#This Row],[H_QTY/ CTN]],db[[#This Row],[H_1]]-1))</f>
        <v>10 PAK</v>
      </c>
      <c r="Q1007" s="102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10</v>
      </c>
      <c r="S1007" s="95" t="str">
        <f>IF(db[[#This Row],[QTY/ CTN B]]="","",RIGHT(db[[#This Row],[QTY/ CTN B]],LEN(db[[#This Row],[QTY/ CTN B]])-SEARCH(" ",db[[#This Row],[QTY/ CTN B]],1)))</f>
        <v>PAK</v>
      </c>
      <c r="T1007" s="95" t="str">
        <f>IF(db[[#This Row],[QTY/ CTN TG]]="",IF(db[[#This Row],[STN TG]]="","",12),LEFT(db[[#This Row],[QTY/ CTN TG]],SEARCH(" ",db[[#This Row],[QTY/ CTN TG]],1)-1))</f>
        <v/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10</v>
      </c>
      <c r="Y1007" s="95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82" t="str">
        <f>LOWER(SUBSTITUTE(SUBSTITUTE(SUBSTITUTE(SUBSTITUTE(SUBSTITUTE(SUBSTITUTE(db[[#This Row],[NB BM]]," ",),".",""),"-",""),"(",""),")",""),"/",""))</f>
        <v>kartustockkwartoputih</v>
      </c>
      <c r="B100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0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08" s="83" t="s">
        <v>5197</v>
      </c>
      <c r="E1008" s="83" t="s">
        <v>5189</v>
      </c>
      <c r="F1008" s="84" t="s">
        <v>5195</v>
      </c>
      <c r="G1008" s="85" t="s">
        <v>1681</v>
      </c>
      <c r="H1008" s="86" t="e">
        <f>IF(db[[#This Row],[NB NOTA_C]]="","",COUNTIF([2]!B_MSK[concat],db[[#This Row],[NB NOTA_C]]))</f>
        <v>#REF!</v>
      </c>
      <c r="I1008" s="87" t="s">
        <v>2273</v>
      </c>
      <c r="J1008" s="82" t="s">
        <v>2293</v>
      </c>
      <c r="K1008" s="85" t="s">
        <v>2961</v>
      </c>
      <c r="L1008" s="82"/>
      <c r="M1008" s="82" t="str">
        <f>IF(db[[#This Row],[QTY/ CTN]]="","",SUBSTITUTE(SUBSTITUTE(SUBSTITUTE(db[[#This Row],[QTY/ CTN]]," ","_",2),"(",""),")","")&amp;"_")</f>
        <v>20 PAK_</v>
      </c>
      <c r="N1008" s="82">
        <f>IF(db[[#This Row],[H_QTY/ CTN]]="","",SEARCH("_",db[[#This Row],[H_QTY/ CTN]]))</f>
        <v>7</v>
      </c>
      <c r="O1008" s="82">
        <f>IF(db[[#This Row],[H_QTY/ CTN]]="","",LEN(db[[#This Row],[H_QTY/ CTN]]))</f>
        <v>7</v>
      </c>
      <c r="P1008" s="102" t="str">
        <f>IF(db[[#This Row],[H_QTY/ CTN]]="","",LEFT(db[[#This Row],[H_QTY/ CTN]],db[[#This Row],[H_1]]-1))</f>
        <v>20 PAK</v>
      </c>
      <c r="Q1008" s="102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20</v>
      </c>
      <c r="S1008" s="95" t="str">
        <f>IF(db[[#This Row],[QTY/ CTN B]]="","",RIGHT(db[[#This Row],[QTY/ CTN B]],LEN(db[[#This Row],[QTY/ CTN B]])-SEARCH(" ",db[[#This Row],[QTY/ CTN B]],1)))</f>
        <v>PAK</v>
      </c>
      <c r="T1008" s="95" t="str">
        <f>IF(db[[#This Row],[QTY/ CTN TG]]="",IF(db[[#This Row],[STN TG]]="","",12),LEFT(db[[#This Row],[QTY/ CTN TG]],SEARCH(" ",db[[#This Row],[QTY/ CTN TG]],1)-1))</f>
        <v/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20</v>
      </c>
      <c r="Y1008" s="95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kartuundangananakanak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1217</v>
      </c>
      <c r="E1009" s="4" t="s">
        <v>1513</v>
      </c>
      <c r="F1009" s="56"/>
      <c r="G1009" s="1" t="s">
        <v>1682</v>
      </c>
      <c r="H1009" s="32" t="e">
        <f>IF(db[[#This Row],[NB NOTA_C]]="","",COUNTIF([2]!B_MSK[concat],db[[#This Row],[NB NOTA_C]]))</f>
        <v>#REF!</v>
      </c>
      <c r="I1009" s="6" t="s">
        <v>1701</v>
      </c>
      <c r="J1009" s="1" t="s">
        <v>1816</v>
      </c>
      <c r="K1009" s="1" t="s">
        <v>2961</v>
      </c>
      <c r="M1009" s="1" t="str">
        <f>IF(db[[#This Row],[QTY/ CTN]]="","",SUBSTITUTE(SUBSTITUTE(SUBSTITUTE(db[[#This Row],[QTY/ CTN]]," ","_",2),"(",""),")","")&amp;"_")</f>
        <v>26 PAK_100 PCS_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15</v>
      </c>
      <c r="P1009" s="98" t="str">
        <f>IF(db[[#This Row],[H_QTY/ CTN]]="","",LEFT(db[[#This Row],[H_QTY/ CTN]],db[[#This Row],[H_1]]-1))</f>
        <v>26 PAK</v>
      </c>
      <c r="Q1009" s="95" t="str">
        <f>IF(NOT(db[[#This Row],[H_1]]=db[[#This Row],[H_2]]),MID(db[[#This Row],[H_QTY/ CTN]],db[[#This Row],[H_1]]+1,db[[#This Row],[H_2]]-db[[#This Row],[H_1]]-1),"")</f>
        <v>100 PCS</v>
      </c>
      <c r="R1009" s="95" t="str">
        <f>IF(db[[#This Row],[QTY/ CTN B]]="","",LEFT(db[[#This Row],[QTY/ CTN B]],SEARCH(" ",db[[#This Row],[QTY/ CTN B]],1)-1))</f>
        <v>26</v>
      </c>
      <c r="S1009" s="95" t="str">
        <f>IF(db[[#This Row],[QTY/ CTN B]]="","",RIGHT(db[[#This Row],[QTY/ CTN B]],LEN(db[[#This Row],[QTY/ CTN B]])-SEARCH(" ",db[[#This Row],[QTY/ CTN B]],1)))</f>
        <v>PAK</v>
      </c>
      <c r="T1009" s="95" t="str">
        <f>IF(db[[#This Row],[QTY/ CTN TG]]="",IF(db[[#This Row],[STN TG]]="","",12),LEFT(db[[#This Row],[QTY/ CTN TG]],SEARCH(" ",db[[#This Row],[QTY/ CTN TG]],1)-1))</f>
        <v>100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2600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kartuundangananakanakbesar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2896</v>
      </c>
      <c r="E1010" s="4" t="s">
        <v>2895</v>
      </c>
      <c r="F1010" s="56"/>
      <c r="H1010" s="32" t="e">
        <f>IF(db[[#This Row],[NB NOTA_C]]="","",COUNTIF([2]!B_MSK[concat],db[[#This Row],[NB NOTA_C]]))</f>
        <v>#REF!</v>
      </c>
      <c r="I1010" s="7" t="s">
        <v>1701</v>
      </c>
      <c r="J1010" s="3" t="s">
        <v>2897</v>
      </c>
      <c r="K1010" s="1" t="s">
        <v>2961</v>
      </c>
      <c r="M1010" s="1" t="str">
        <f>IF(db[[#This Row],[QTY/ CTN]]="","",SUBSTITUTE(SUBSTITUTE(SUBSTITUTE(db[[#This Row],[QTY/ CTN]]," ","_",2),"(",""),")","")&amp;"_")</f>
        <v>2600 PAK_</v>
      </c>
      <c r="N1010" s="1">
        <f>IF(db[[#This Row],[H_QTY/ CTN]]="","",SEARCH("_",db[[#This Row],[H_QTY/ CTN]]))</f>
        <v>9</v>
      </c>
      <c r="O1010" s="1">
        <f>IF(db[[#This Row],[H_QTY/ CTN]]="","",LEN(db[[#This Row],[H_QTY/ CTN]]))</f>
        <v>9</v>
      </c>
      <c r="P1010" s="98" t="str">
        <f>IF(db[[#This Row],[H_QTY/ CTN]]="","",LEFT(db[[#This Row],[H_QTY/ CTN]],db[[#This Row],[H_1]]-1))</f>
        <v>2600 PAK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2600</v>
      </c>
      <c r="S1010" s="95" t="str">
        <f>IF(db[[#This Row],[QTY/ CTN B]]="","",RIGHT(db[[#This Row],[QTY/ CTN B]],LEN(db[[#This Row],[QTY/ CTN B]])-SEARCH(" ",db[[#This Row],[QTY/ CTN B]],1)))</f>
        <v>PAK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2600</v>
      </c>
      <c r="Y1010" s="95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pcaseklgk668+isi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2794</v>
      </c>
      <c r="E1011" s="4" t="s">
        <v>2793</v>
      </c>
      <c r="F1011" s="56"/>
      <c r="H1011" s="32" t="e">
        <f>IF(db[[#This Row],[NB NOTA_C]]="","",COUNTIF([2]!B_MSK[concat],db[[#This Row],[NB NOTA_C]]))</f>
        <v>#REF!</v>
      </c>
      <c r="I1011" s="7" t="s">
        <v>1700</v>
      </c>
      <c r="J1011" s="3" t="s">
        <v>1762</v>
      </c>
      <c r="K1011" s="1" t="s">
        <v>2971</v>
      </c>
      <c r="M1011" s="1" t="str">
        <f>IF(db[[#This Row],[QTY/ CTN]]="","",SUBSTITUTE(SUBSTITUTE(SUBSTITUTE(db[[#This Row],[QTY/ CTN]]," ","_",2),"(",""),")","")&amp;"_")</f>
        <v>160 PCS_</v>
      </c>
      <c r="N1011" s="1">
        <f>IF(db[[#This Row],[H_QTY/ CTN]]="","",SEARCH("_",db[[#This Row],[H_QTY/ CTN]]))</f>
        <v>8</v>
      </c>
      <c r="O1011" s="1">
        <f>IF(db[[#This Row],[H_QTY/ CTN]]="","",LEN(db[[#This Row],[H_QTY/ CTN]]))</f>
        <v>8</v>
      </c>
      <c r="P1011" s="98" t="str">
        <f>IF(db[[#This Row],[H_QTY/ CTN]]="","",LEFT(db[[#This Row],[H_QTY/ CTN]],db[[#This Row],[H_1]]-1))</f>
        <v>160 PCS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160</v>
      </c>
      <c r="S1011" s="95" t="str">
        <f>IF(db[[#This Row],[QTY/ CTN B]]="","",RIGHT(db[[#This Row],[QTY/ CTN B]],LEN(db[[#This Row],[QTY/ CTN B]])-SEARCH(" ",db[[#This Row],[QTY/ CTN B]],1)))</f>
        <v>PCS</v>
      </c>
      <c r="T1011" s="95" t="str">
        <f>IF(db[[#This Row],[QTY/ CTN TG]]="",IF(db[[#This Row],[STN TG]]="","",12),LEFT(db[[#This Row],[QTY/ CTN TG]],SEARCH(" ",db[[#This Row],[QTY/ CTN TG]],1)-1))</f>
        <v/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160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kacapembesartf100mmbiasa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3274</v>
      </c>
      <c r="E1012" s="4" t="s">
        <v>3264</v>
      </c>
      <c r="F1012" s="56"/>
      <c r="H1012" s="32" t="e">
        <f>IF(db[[#This Row],[NB NOTA_C]]="","",COUNTIF([2]!B_MSK[concat],db[[#This Row],[NB NOTA_C]]))</f>
        <v>#REF!</v>
      </c>
      <c r="I1012" s="7" t="s">
        <v>1688</v>
      </c>
      <c r="J1012" s="3" t="s">
        <v>1789</v>
      </c>
      <c r="K1012" s="1" t="s">
        <v>3288</v>
      </c>
      <c r="L1012" s="3"/>
      <c r="M1012" s="3" t="str">
        <f>IF(db[[#This Row],[QTY/ CTN]]="","",SUBSTITUTE(SUBSTITUTE(SUBSTITUTE(db[[#This Row],[QTY/ CTN]]," ","_",2),"(",""),")","")&amp;"_")</f>
        <v>10 LSN_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8" t="str">
        <f>IF(db[[#This Row],[H_QTY/ CTN]]="","",LEFT(db[[#This Row],[H_QTY/ CTN]],db[[#This Row],[H_1]]-1))</f>
        <v>10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10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120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kacapembesartf50mmbiasa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3271</v>
      </c>
      <c r="E1013" s="4" t="s">
        <v>3261</v>
      </c>
      <c r="F1013" s="56"/>
      <c r="H1013" s="32" t="e">
        <f>IF(db[[#This Row],[NB NOTA_C]]="","",COUNTIF([2]!B_MSK[concat],db[[#This Row],[NB NOTA_C]]))</f>
        <v>#REF!</v>
      </c>
      <c r="I1013" s="7" t="s">
        <v>1688</v>
      </c>
      <c r="J1013" s="3" t="s">
        <v>1738</v>
      </c>
      <c r="K1013" s="1" t="s">
        <v>3288</v>
      </c>
      <c r="L1013" s="3"/>
      <c r="M1013" s="3" t="str">
        <f>IF(db[[#This Row],[QTY/ CTN]]="","",SUBSTITUTE(SUBSTITUTE(SUBSTITUTE(db[[#This Row],[QTY/ CTN]]," ","_",2),"(",""),")","")&amp;"_")</f>
        <v>144 LSN_</v>
      </c>
      <c r="N1013" s="3">
        <f>IF(db[[#This Row],[H_QTY/ CTN]]="","",SEARCH("_",db[[#This Row],[H_QTY/ CTN]]))</f>
        <v>8</v>
      </c>
      <c r="O1013" s="3">
        <f>IF(db[[#This Row],[H_QTY/ CTN]]="","",LEN(db[[#This Row],[H_QTY/ CTN]]))</f>
        <v>8</v>
      </c>
      <c r="P1013" s="98" t="str">
        <f>IF(db[[#This Row],[H_QTY/ CTN]]="","",LEFT(db[[#This Row],[H_QTY/ CTN]],db[[#This Row],[H_1]]-1))</f>
        <v>144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144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1728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kacapembesartf60mmbiasa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3272</v>
      </c>
      <c r="E1014" s="4" t="s">
        <v>3262</v>
      </c>
      <c r="F1014" s="56"/>
      <c r="H1014" s="32" t="e">
        <f>IF(db[[#This Row],[NB NOTA_C]]="","",COUNTIF([2]!B_MSK[concat],db[[#This Row],[NB NOTA_C]]))</f>
        <v>#REF!</v>
      </c>
      <c r="I1014" s="7" t="s">
        <v>1688</v>
      </c>
      <c r="J1014" s="3" t="s">
        <v>1779</v>
      </c>
      <c r="K1014" s="1" t="s">
        <v>3288</v>
      </c>
      <c r="L1014" s="3"/>
      <c r="M1014" s="3" t="str">
        <f>IF(db[[#This Row],[QTY/ CTN]]="","",SUBSTITUTE(SUBSTITUTE(SUBSTITUTE(db[[#This Row],[QTY/ CTN]]," ","_",2),"(",""),")","")&amp;"_")</f>
        <v>20 LSN_</v>
      </c>
      <c r="N1014" s="3">
        <f>IF(db[[#This Row],[H_QTY/ CTN]]="","",SEARCH("_",db[[#This Row],[H_QTY/ CTN]]))</f>
        <v>7</v>
      </c>
      <c r="O1014" s="3">
        <f>IF(db[[#This Row],[H_QTY/ CTN]]="","",LEN(db[[#This Row],[H_QTY/ CTN]]))</f>
        <v>7</v>
      </c>
      <c r="P1014" s="98" t="str">
        <f>IF(db[[#This Row],[H_QTY/ CTN]]="","",LEFT(db[[#This Row],[H_QTY/ CTN]],db[[#This Row],[H_1]]-1))</f>
        <v>20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240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kacapembesartf90mmbiasa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3273</v>
      </c>
      <c r="E1015" s="4" t="s">
        <v>3263</v>
      </c>
      <c r="F1015" s="56"/>
      <c r="H1015" s="32" t="e">
        <f>IF(db[[#This Row],[NB NOTA_C]]="","",COUNTIF([2]!B_MSK[concat],db[[#This Row],[NB NOTA_C]]))</f>
        <v>#REF!</v>
      </c>
      <c r="I1015" s="7" t="s">
        <v>1688</v>
      </c>
      <c r="J1015" s="3" t="s">
        <v>1779</v>
      </c>
      <c r="K1015" s="1" t="s">
        <v>3288</v>
      </c>
      <c r="L1015" s="3"/>
      <c r="M1015" s="3" t="str">
        <f>IF(db[[#This Row],[QTY/ CTN]]="","",SUBSTITUTE(SUBSTITUTE(SUBSTITUTE(db[[#This Row],[QTY/ CTN]]," ","_",2),"(",""),")","")&amp;"_")</f>
        <v>20 LSN_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8" t="str">
        <f>IF(db[[#This Row],[H_QTY/ CTN]]="","",LEFT(db[[#This Row],[H_QTY/ CTN]],db[[#This Row],[H_1]]-1))</f>
        <v>20 LSN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20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240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calljkcc868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16" s="1" t="s">
        <v>361</v>
      </c>
      <c r="E1016" s="4" t="s">
        <v>362</v>
      </c>
      <c r="F1016" s="56" t="s">
        <v>363</v>
      </c>
      <c r="G1016" s="1" t="s">
        <v>1681</v>
      </c>
      <c r="H1016" s="32" t="e">
        <f>IF(db[[#This Row],[NB NOTA_C]]="","",COUNTIF([2]!B_MSK[concat],db[[#This Row],[NB NOTA_C]]))</f>
        <v>#REF!</v>
      </c>
      <c r="I1016" s="6" t="s">
        <v>1706</v>
      </c>
      <c r="J1016" s="1" t="s">
        <v>1771</v>
      </c>
      <c r="K1016" s="1" t="s">
        <v>2959</v>
      </c>
      <c r="M1016" s="1" t="str">
        <f>IF(db[[#This Row],[QTY/ CTN]]="","",SUBSTITUTE(SUBSTITUTE(SUBSTITUTE(db[[#This Row],[QTY/ CTN]]," ","_",2),"(",""),")","")&amp;"_")</f>
        <v>6 BOX_10 PCS_</v>
      </c>
      <c r="N1016" s="1">
        <f>IF(db[[#This Row],[H_QTY/ CTN]]="","",SEARCH("_",db[[#This Row],[H_QTY/ CTN]]))</f>
        <v>6</v>
      </c>
      <c r="O1016" s="1">
        <f>IF(db[[#This Row],[H_QTY/ CTN]]="","",LEN(db[[#This Row],[H_QTY/ CTN]]))</f>
        <v>13</v>
      </c>
      <c r="P1016" s="98" t="str">
        <f>IF(db[[#This Row],[H_QTY/ CTN]]="","",LEFT(db[[#This Row],[H_QTY/ CTN]],db[[#This Row],[H_1]]-1))</f>
        <v>6 BOX</v>
      </c>
      <c r="Q1016" s="95" t="str">
        <f>IF(NOT(db[[#This Row],[H_1]]=db[[#This Row],[H_2]]),MID(db[[#This Row],[H_QTY/ CTN]],db[[#This Row],[H_1]]+1,db[[#This Row],[H_2]]-db[[#This Row],[H_1]]-1),"")</f>
        <v>10 PCS</v>
      </c>
      <c r="R1016" s="95" t="str">
        <f>IF(db[[#This Row],[QTY/ CTN B]]="","",LEFT(db[[#This Row],[QTY/ CTN B]],SEARCH(" ",db[[#This Row],[QTY/ CTN B]],1)-1))</f>
        <v>6</v>
      </c>
      <c r="S1016" s="95" t="str">
        <f>IF(db[[#This Row],[QTY/ CTN B]]="","",RIGHT(db[[#This Row],[QTY/ CTN B]],LEN(db[[#This Row],[QTY/ CTN B]])-SEARCH(" ",db[[#This Row],[QTY/ CTN B]],1)))</f>
        <v>BOX</v>
      </c>
      <c r="T1016" s="95" t="str">
        <f>IF(db[[#This Row],[QTY/ CTN TG]]="",IF(db[[#This Row],[STN TG]]="","",12),LEFT(db[[#This Row],[QTY/ CTN TG]],SEARCH(" ",db[[#This Row],[QTY/ CTN TG]],1)-1))</f>
        <v>10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60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karbondoublee1021biru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1213</v>
      </c>
      <c r="E1017" s="4" t="s">
        <v>3471</v>
      </c>
      <c r="F1017" s="56"/>
      <c r="G1017" s="1" t="s">
        <v>1682</v>
      </c>
      <c r="H1017" s="32" t="e">
        <f>IF(db[[#This Row],[NB NOTA_C]]="","",COUNTIF([2]!B_MSK[concat],db[[#This Row],[NB NOTA_C]]))</f>
        <v>#REF!</v>
      </c>
      <c r="I1017" s="6">
        <v>99</v>
      </c>
      <c r="J1017" s="1" t="s">
        <v>1812</v>
      </c>
      <c r="K1017" s="1" t="s">
        <v>2951</v>
      </c>
      <c r="M1017" s="1" t="str">
        <f>IF(db[[#This Row],[QTY/ CTN]]="","",SUBSTITUTE(SUBSTITUTE(SUBSTITUTE(db[[#This Row],[QTY/ CTN]]," ","_",2),"(",""),")","")&amp;"_")</f>
        <v>50 PCS_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8" t="str">
        <f>IF(db[[#This Row],[H_QTY/ CTN]]="","",LEFT(db[[#This Row],[H_QTY/ CTN]],db[[#This Row],[H_1]]-1))</f>
        <v>50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50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50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karetpentil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2452</v>
      </c>
      <c r="E1018" s="4" t="s">
        <v>2449</v>
      </c>
      <c r="F1018" s="56"/>
      <c r="H1018" s="32" t="e">
        <f>IF(db[[#This Row],[NB NOTA_C]]="","",COUNTIF([2]!B_MSK[concat],db[[#This Row],[NB NOTA_C]]))</f>
        <v>#REF!</v>
      </c>
      <c r="I1018" s="7" t="s">
        <v>1714</v>
      </c>
      <c r="J1018" s="3" t="s">
        <v>2293</v>
      </c>
      <c r="K1018" s="1" t="s">
        <v>2960</v>
      </c>
      <c r="M1018" s="1" t="str">
        <f>IF(db[[#This Row],[QTY/ CTN]]="","",SUBSTITUTE(SUBSTITUTE(SUBSTITUTE(db[[#This Row],[QTY/ CTN]]," ","_",2),"(",""),")","")&amp;"_")</f>
        <v>20 PAK_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20 PAK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karetpentilbebeksawah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1214</v>
      </c>
      <c r="E1019" s="4" t="s">
        <v>3129</v>
      </c>
      <c r="F1019" s="56"/>
      <c r="G1019" s="1" t="s">
        <v>1682</v>
      </c>
      <c r="H1019" s="32" t="e">
        <f>IF(db[[#This Row],[NB NOTA_C]]="","",COUNTIF([2]!B_MSK[concat],db[[#This Row],[NB NOTA_C]]))</f>
        <v>#REF!</v>
      </c>
      <c r="I1019" s="6" t="s">
        <v>1714</v>
      </c>
      <c r="J1019" s="1" t="s">
        <v>1813</v>
      </c>
      <c r="K1019" s="1" t="s">
        <v>2960</v>
      </c>
      <c r="M1019" s="1" t="str">
        <f>IF(db[[#This Row],[QTY/ CTN]]="","",SUBSTITUTE(SUBSTITUTE(SUBSTITUTE(db[[#This Row],[QTY/ CTN]]," ","_",2),"(",""),")","")&amp;"_")</f>
        <v>125 BOX_</v>
      </c>
      <c r="N1019" s="1">
        <f>IF(db[[#This Row],[H_QTY/ CTN]]="","",SEARCH("_",db[[#This Row],[H_QTY/ CTN]]))</f>
        <v>8</v>
      </c>
      <c r="O1019" s="1">
        <f>IF(db[[#This Row],[H_QTY/ CTN]]="","",LEN(db[[#This Row],[H_QTY/ CTN]]))</f>
        <v>8</v>
      </c>
      <c r="P1019" s="98" t="str">
        <f>IF(db[[#This Row],[H_QTY/ CTN]]="","",LEFT(db[[#This Row],[H_QTY/ CTN]],db[[#This Row],[H_1]]-1))</f>
        <v>125 BOX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125</v>
      </c>
      <c r="S1019" s="95" t="str">
        <f>IF(db[[#This Row],[QTY/ CTN B]]="","",RIGHT(db[[#This Row],[QTY/ CTN B]],LEN(db[[#This Row],[QTY/ CTN B]])-SEARCH(" ",db[[#This Row],[QTY/ CTN B]],1)))</f>
        <v>BOX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125</v>
      </c>
      <c r="Y1019" s="95" t="str">
        <f>IF(db[[#This Row],[STN K]]="",IF(db[[#This Row],[STN TG]]="",db[[#This Row],[STN B]],db[[#This Row],[STN TG]]),db[[#This Row],[STN K]])</f>
        <v>BOX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karetpentilcantikk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/>
      </c>
      <c r="D1020" s="17" t="s">
        <v>4181</v>
      </c>
      <c r="E1020" s="21" t="s">
        <v>4180</v>
      </c>
      <c r="F1020" s="57"/>
      <c r="G1020" s="17"/>
      <c r="H1020" s="33" t="e">
        <f>IF(db[[#This Row],[NB NOTA_C]]="","",COUNTIF([2]!B_MSK[concat],db[[#This Row],[NB NOTA_C]]))</f>
        <v>#REF!</v>
      </c>
      <c r="I1020" s="18" t="s">
        <v>1714</v>
      </c>
      <c r="J1020" s="16" t="s">
        <v>1774</v>
      </c>
      <c r="K1020" s="17" t="s">
        <v>2960</v>
      </c>
      <c r="L1020" s="16"/>
      <c r="M1020" s="16" t="str">
        <f>IF(db[[#This Row],[QTY/ CTN]]="","",SUBSTITUTE(SUBSTITUTE(SUBSTITUTE(db[[#This Row],[QTY/ CTN]]," ","_",2),"(",""),")","")&amp;"_")</f>
        <v>500 BOX_</v>
      </c>
      <c r="N1020" s="16">
        <f>IF(db[[#This Row],[H_QTY/ CTN]]="","",SEARCH("_",db[[#This Row],[H_QTY/ CTN]]))</f>
        <v>8</v>
      </c>
      <c r="O1020" s="16">
        <f>IF(db[[#This Row],[H_QTY/ CTN]]="","",LEN(db[[#This Row],[H_QTY/ CTN]]))</f>
        <v>8</v>
      </c>
      <c r="P1020" s="99" t="str">
        <f>IF(db[[#This Row],[H_QTY/ CTN]]="","",LEFT(db[[#This Row],[H_QTY/ CTN]],db[[#This Row],[H_1]]-1))</f>
        <v>500 BOX</v>
      </c>
      <c r="Q1020" s="99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500</v>
      </c>
      <c r="S1020" s="95" t="str">
        <f>IF(db[[#This Row],[QTY/ CTN B]]="","",RIGHT(db[[#This Row],[QTY/ CTN B]],LEN(db[[#This Row],[QTY/ CTN B]])-SEARCH(" ",db[[#This Row],[QTY/ CTN B]],1)))</f>
        <v>BOX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500</v>
      </c>
      <c r="Y1020" s="95" t="str">
        <f>IF(db[[#This Row],[STN K]]="",IF(db[[#This Row],[STN TG]]="",db[[#This Row],[STN B]],db[[#This Row],[STN TG]]),db[[#This Row],[STN K]])</f>
        <v>BOX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karetpentilkecil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1215</v>
      </c>
      <c r="E1021" s="4" t="s">
        <v>1511</v>
      </c>
      <c r="F1021" s="56"/>
      <c r="G1021" s="1" t="s">
        <v>1682</v>
      </c>
      <c r="H1021" s="32" t="e">
        <f>IF(db[[#This Row],[NB NOTA_C]]="","",COUNTIF([2]!B_MSK[concat],db[[#This Row],[NB NOTA_C]]))</f>
        <v>#REF!</v>
      </c>
      <c r="I1021" s="6" t="s">
        <v>1714</v>
      </c>
      <c r="J1021" s="1" t="s">
        <v>1814</v>
      </c>
      <c r="K1021" s="1" t="s">
        <v>2960</v>
      </c>
      <c r="M1021" s="1" t="str">
        <f>IF(db[[#This Row],[QTY/ CTN]]="","",SUBSTITUTE(SUBSTITUTE(SUBSTITUTE(db[[#This Row],[QTY/ CTN]]," ","_",2),"(",""),")","")&amp;"_")</f>
        <v>288 PAK_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288 PAK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288</v>
      </c>
      <c r="S1021" s="95" t="str">
        <f>IF(db[[#This Row],[QTY/ CTN B]]="","",RIGHT(db[[#This Row],[QTY/ CTN B]],LEN(db[[#This Row],[QTY/ CTN B]])-SEARCH(" ",db[[#This Row],[QTY/ CTN B]],1)))</f>
        <v>PAK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288</v>
      </c>
      <c r="Y1021" s="95" t="str">
        <f>IF(db[[#This Row],[STN K]]="",IF(db[[#This Row],[STN TG]]="",db[[#This Row],[STN B]],db[[#This Row],[STN TG]]),db[[#This Row],[STN K]])</f>
        <v>PAK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karetpentillilindunia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3505</v>
      </c>
      <c r="E1022" s="4" t="s">
        <v>3500</v>
      </c>
      <c r="F1022" s="56"/>
      <c r="H1022" s="34" t="e">
        <f>IF(db[[#This Row],[NB NOTA_C]]="","",COUNTIF([2]!B_MSK[concat],db[[#This Row],[NB NOTA_C]]))</f>
        <v>#REF!</v>
      </c>
      <c r="I1022" s="7" t="s">
        <v>1714</v>
      </c>
      <c r="J1022" s="3" t="s">
        <v>1813</v>
      </c>
      <c r="K1022" s="1" t="s">
        <v>2960</v>
      </c>
      <c r="L1022" s="3"/>
      <c r="M1022" s="3" t="str">
        <f>IF(db[[#This Row],[QTY/ CTN]]="","",SUBSTITUTE(SUBSTITUTE(SUBSTITUTE(db[[#This Row],[QTY/ CTN]]," ","_",2),"(",""),")","")&amp;"_")</f>
        <v>125 BOX_</v>
      </c>
      <c r="N1022" s="3">
        <f>IF(db[[#This Row],[H_QTY/ CTN]]="","",SEARCH("_",db[[#This Row],[H_QTY/ CTN]]))</f>
        <v>8</v>
      </c>
      <c r="O1022" s="3">
        <f>IF(db[[#This Row],[H_QTY/ CTN]]="","",LEN(db[[#This Row],[H_QTY/ CTN]]))</f>
        <v>8</v>
      </c>
      <c r="P1022" s="95" t="str">
        <f>IF(db[[#This Row],[H_QTY/ CTN]]="","",LEFT(db[[#This Row],[H_QTY/ CTN]],db[[#This Row],[H_1]]-1))</f>
        <v>125 BOX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125</v>
      </c>
      <c r="S1022" s="95" t="str">
        <f>IF(db[[#This Row],[QTY/ CTN B]]="","",RIGHT(db[[#This Row],[QTY/ CTN B]],LEN(db[[#This Row],[QTY/ CTN B]])-SEARCH(" ",db[[#This Row],[QTY/ CTN B]],1)))</f>
        <v>BOX</v>
      </c>
      <c r="T1022" s="95" t="str">
        <f>IF(db[[#This Row],[QTY/ CTN TG]]="",IF(db[[#This Row],[STN TG]]="","",12),LEFT(db[[#This Row],[QTY/ CTN TG]],SEARCH(" ",db[[#This Row],[QTY/ CTN TG]],1)-1))</f>
        <v/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125</v>
      </c>
      <c r="Y1022" s="95" t="str">
        <f>IF(db[[#This Row],[STN K]]="",IF(db[[#This Row],[STN TG]]="",db[[#This Row],[STN B]],db[[#This Row],[STN TG]]),db[[#This Row],[STN K]])</f>
        <v>BOX</v>
      </c>
    </row>
    <row r="1023" spans="1:25" ht="16.5" customHeight="1" x14ac:dyDescent="0.25">
      <c r="A1023" s="16" t="str">
        <f>LOWER(SUBSTITUTE(SUBSTITUTE(SUBSTITUTE(SUBSTITUTE(SUBSTITUTE(SUBSTITUTE(db[[#This Row],[NB BM]]," ",),".",""),"-",""),"(",""),")",""),"/",""))</f>
        <v>karetpentilsunswanb</v>
      </c>
      <c r="B102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23" s="16" t="str">
        <f>LOWER(SUBSTITUTE(SUBSTITUTE(SUBSTITUTE(SUBSTITUTE(SUBSTITUTE(SUBSTITUTE(SUBSTITUTE(SUBSTITUTE(SUBSTITUTE(db[[#This Row],[NB PAJAK]]," ",""),"-",""),"(",""),")",""),".",""),",",""),"/",""),"""",""),"+",""))</f>
        <v/>
      </c>
      <c r="D1023" s="17" t="s">
        <v>4382</v>
      </c>
      <c r="E1023" s="21" t="s">
        <v>4381</v>
      </c>
      <c r="F1023" s="57"/>
      <c r="G1023" s="17"/>
      <c r="H1023" s="33" t="e">
        <f>IF(db[[#This Row],[NB NOTA_C]]="","",COUNTIF([2]!B_MSK[concat],db[[#This Row],[NB NOTA_C]]))</f>
        <v>#REF!</v>
      </c>
      <c r="I1023" s="18" t="s">
        <v>4383</v>
      </c>
      <c r="J1023" s="16" t="s">
        <v>1813</v>
      </c>
      <c r="K1023" s="17" t="s">
        <v>2960</v>
      </c>
      <c r="L1023" s="16"/>
      <c r="M1023" s="16" t="str">
        <f>IF(db[[#This Row],[QTY/ CTN]]="","",SUBSTITUTE(SUBSTITUTE(SUBSTITUTE(db[[#This Row],[QTY/ CTN]]," ","_",2),"(",""),")","")&amp;"_")</f>
        <v>125 BOX_</v>
      </c>
      <c r="N1023" s="16">
        <f>IF(db[[#This Row],[H_QTY/ CTN]]="","",SEARCH("_",db[[#This Row],[H_QTY/ CTN]]))</f>
        <v>8</v>
      </c>
      <c r="O1023" s="16">
        <f>IF(db[[#This Row],[H_QTY/ CTN]]="","",LEN(db[[#This Row],[H_QTY/ CTN]]))</f>
        <v>8</v>
      </c>
      <c r="P1023" s="99" t="str">
        <f>IF(db[[#This Row],[H_QTY/ CTN]]="","",LEFT(db[[#This Row],[H_QTY/ CTN]],db[[#This Row],[H_1]]-1))</f>
        <v>125 BOX</v>
      </c>
      <c r="Q1023" s="99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125</v>
      </c>
      <c r="S1023" s="95" t="str">
        <f>IF(db[[#This Row],[QTY/ CTN B]]="","",RIGHT(db[[#This Row],[QTY/ CTN B]],LEN(db[[#This Row],[QTY/ CTN B]])-SEARCH(" ",db[[#This Row],[QTY/ CTN B]],1)))</f>
        <v>BOX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125</v>
      </c>
      <c r="Y1023" s="95" t="str">
        <f>IF(db[[#This Row],[STN K]]="",IF(db[[#This Row],[STN TG]]="",db[[#This Row],[STN B]],db[[#This Row],[STN TG]]),db[[#This Row],[STN K]])</f>
        <v>BOX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kartuabsensiamano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1998</v>
      </c>
      <c r="E1024" s="4" t="s">
        <v>3563</v>
      </c>
      <c r="F1024" s="56"/>
      <c r="H1024" s="32" t="e">
        <f>IF(db[[#This Row],[NB NOTA_C]]="","",COUNTIF([2]!B_MSK[concat],db[[#This Row],[NB NOTA_C]]))</f>
        <v>#REF!</v>
      </c>
      <c r="I1024" s="7" t="s">
        <v>2273</v>
      </c>
      <c r="J1024" s="3" t="s">
        <v>2293</v>
      </c>
      <c r="K1024" s="1" t="s">
        <v>2961</v>
      </c>
      <c r="M1024" s="1" t="str">
        <f>IF(db[[#This Row],[QTY/ CTN]]="","",SUBSTITUTE(SUBSTITUTE(SUBSTITUTE(db[[#This Row],[QTY/ CTN]]," ","_",2),"(",""),")","")&amp;"_")</f>
        <v>20 PAK_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PAK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PAK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20</v>
      </c>
      <c r="Y1024" s="95" t="str">
        <f>IF(db[[#This Row],[STN K]]="",IF(db[[#This Row],[STN TG]]="",db[[#This Row],[STN B]],db[[#This Row],[STN TG]]),db[[#This Row],[STN K]])</f>
        <v>PAK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kartustockfolio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3566</v>
      </c>
      <c r="E1025" s="4" t="s">
        <v>3565</v>
      </c>
      <c r="F1025" s="56"/>
      <c r="H1025" s="32" t="e">
        <f>IF(db[[#This Row],[NB NOTA_C]]="","",COUNTIF([2]!B_MSK[concat],db[[#This Row],[NB NOTA_C]]))</f>
        <v>#REF!</v>
      </c>
      <c r="I1025" s="7" t="s">
        <v>2273</v>
      </c>
      <c r="J1025" s="3" t="s">
        <v>2294</v>
      </c>
      <c r="K1025" s="1" t="s">
        <v>2961</v>
      </c>
      <c r="L1025" s="3"/>
      <c r="M1025" s="3" t="str">
        <f>IF(db[[#This Row],[QTY/ CTN]]="","",SUBSTITUTE(SUBSTITUTE(SUBSTITUTE(db[[#This Row],[QTY/ CTN]]," ","_",2),"(",""),")","")&amp;"_")</f>
        <v>10 PAK_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10 PAK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10</v>
      </c>
      <c r="S1025" s="95" t="str">
        <f>IF(db[[#This Row],[QTY/ CTN B]]="","",RIGHT(db[[#This Row],[QTY/ CTN B]],LEN(db[[#This Row],[QTY/ CTN B]])-SEARCH(" ",db[[#This Row],[QTY/ CTN B]],1)))</f>
        <v>PAK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10</v>
      </c>
      <c r="Y1025" s="95" t="str">
        <f>IF(db[[#This Row],[STN K]]="",IF(db[[#This Row],[STN TG]]="",db[[#This Row],[STN B]],db[[#This Row],[STN TG]]),db[[#This Row],[STN K]])</f>
        <v>PAK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kartostockkwarto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3567</v>
      </c>
      <c r="E1026" s="4" t="s">
        <v>3564</v>
      </c>
      <c r="F1026" s="56"/>
      <c r="H1026" s="32" t="e">
        <f>IF(db[[#This Row],[NB NOTA_C]]="","",COUNTIF([2]!B_MSK[concat],db[[#This Row],[NB NOTA_C]]))</f>
        <v>#REF!</v>
      </c>
      <c r="I1026" s="7" t="s">
        <v>2273</v>
      </c>
      <c r="J1026" s="3" t="s">
        <v>2293</v>
      </c>
      <c r="K1026" s="1" t="s">
        <v>2961</v>
      </c>
      <c r="L1026" s="3"/>
      <c r="M1026" s="3" t="str">
        <f>IF(db[[#This Row],[QTY/ CTN]]="","",SUBSTITUTE(SUBSTITUTE(SUBSTITUTE(db[[#This Row],[QTY/ CTN]]," ","_",2),"(",""),")","")&amp;"_")</f>
        <v>20 PAK_</v>
      </c>
      <c r="N1026" s="3">
        <f>IF(db[[#This Row],[H_QTY/ CTN]]="","",SEARCH("_",db[[#This Row],[H_QTY/ CTN]]))</f>
        <v>7</v>
      </c>
      <c r="O1026" s="3">
        <f>IF(db[[#This Row],[H_QTY/ CTN]]="","",LEN(db[[#This Row],[H_QTY/ CTN]]))</f>
        <v>7</v>
      </c>
      <c r="P1026" s="98" t="str">
        <f>IF(db[[#This Row],[H_QTY/ CTN]]="","",LEFT(db[[#This Row],[H_QTY/ CTN]],db[[#This Row],[H_1]]-1))</f>
        <v>20 PAK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20</v>
      </c>
      <c r="S1026" s="95" t="str">
        <f>IF(db[[#This Row],[QTY/ CTN B]]="","",RIGHT(db[[#This Row],[QTY/ CTN B]],LEN(db[[#This Row],[QTY/ CTN B]])-SEARCH(" ",db[[#This Row],[QTY/ CTN B]],1)))</f>
        <v>PAK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20</v>
      </c>
      <c r="Y1026" s="95" t="str">
        <f>IF(db[[#This Row],[STN K]]="",IF(db[[#This Row],[STN TG]]="",db[[#This Row],[STN B]],db[[#This Row],[STN TG]]),db[[#This Row],[STN K]])</f>
        <v>PAK</v>
      </c>
    </row>
    <row r="1027" spans="1:25" ht="16.5" customHeight="1" x14ac:dyDescent="0.25">
      <c r="A1027" s="16" t="str">
        <f>LOWER(SUBSTITUTE(SUBSTITUTE(SUBSTITUTE(SUBSTITUTE(SUBSTITUTE(SUBSTITUTE(db[[#This Row],[NB BM]]," ",),".",""),"-",""),"(",""),")",""),"/",""))</f>
        <v>bukukasbankfolio</v>
      </c>
      <c r="B102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2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27" s="17" t="s">
        <v>1915</v>
      </c>
      <c r="E1027" s="21" t="s">
        <v>4182</v>
      </c>
      <c r="F1027" s="56" t="s">
        <v>4432</v>
      </c>
      <c r="G1027" s="17"/>
      <c r="H1027" s="33" t="e">
        <f>IF(db[[#This Row],[NB NOTA_C]]="","",COUNTIF([2]!B_MSK[concat],db[[#This Row],[NB NOTA_C]]))</f>
        <v>#REF!</v>
      </c>
      <c r="I1027" s="18" t="s">
        <v>4183</v>
      </c>
      <c r="J1027" s="16" t="s">
        <v>1727</v>
      </c>
      <c r="K1027" s="17" t="s">
        <v>2945</v>
      </c>
      <c r="L1027" s="16"/>
      <c r="M1027" s="16" t="str">
        <f>IF(db[[#This Row],[QTY/ CTN]]="","",SUBSTITUTE(SUBSTITUTE(SUBSTITUTE(db[[#This Row],[QTY/ CTN]]," ","_",2),"(",""),")","")&amp;"_")</f>
        <v>100 PCS_</v>
      </c>
      <c r="N1027" s="16">
        <f>IF(db[[#This Row],[H_QTY/ CTN]]="","",SEARCH("_",db[[#This Row],[H_QTY/ CTN]]))</f>
        <v>8</v>
      </c>
      <c r="O1027" s="16">
        <f>IF(db[[#This Row],[H_QTY/ CTN]]="","",LEN(db[[#This Row],[H_QTY/ CTN]]))</f>
        <v>8</v>
      </c>
      <c r="P1027" s="99" t="str">
        <f>IF(db[[#This Row],[H_QTY/ CTN]]="","",LEFT(db[[#This Row],[H_QTY/ CTN]],db[[#This Row],[H_1]]-1))</f>
        <v>100 PCS</v>
      </c>
      <c r="Q1027" s="99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100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100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88" t="str">
        <f>LOWER(SUBSTITUTE(SUBSTITUTE(SUBSTITUTE(SUBSTITUTE(SUBSTITUTE(SUBSTITUTE(db[[#This Row],[NB BM]]," ",),".",""),"-",""),"(",""),")",""),"/",""))</f>
        <v>kbsister868bt</v>
      </c>
      <c r="B1028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28" s="88" t="str">
        <f>LOWER(SUBSTITUTE(SUBSTITUTE(SUBSTITUTE(SUBSTITUTE(SUBSTITUTE(SUBSTITUTE(SUBSTITUTE(SUBSTITUTE(SUBSTITUTE(db[[#This Row],[NB PAJAK]]," ",""),"-",""),"(",""),")",""),".",""),",",""),"/",""),"""",""),"+",""))</f>
        <v/>
      </c>
      <c r="D1028" s="90" t="s">
        <v>5220</v>
      </c>
      <c r="E1028" s="90" t="s">
        <v>5220</v>
      </c>
      <c r="F1028" s="91"/>
      <c r="G1028" s="89" t="s">
        <v>1682</v>
      </c>
      <c r="H1028" s="92" t="e">
        <f>IF(db[[#This Row],[NB NOTA_C]]="","",COUNTIF([2]!B_MSK[concat],db[[#This Row],[NB NOTA_C]]))</f>
        <v>#REF!</v>
      </c>
      <c r="I1028" s="93" t="s">
        <v>1709</v>
      </c>
      <c r="J1028" s="88" t="s">
        <v>1779</v>
      </c>
      <c r="K1028" s="89" t="s">
        <v>2951</v>
      </c>
      <c r="L1028" s="88"/>
      <c r="M1028" s="88" t="str">
        <f>IF(db[[#This Row],[QTY/ CTN]]="","",SUBSTITUTE(SUBSTITUTE(SUBSTITUTE(db[[#This Row],[QTY/ CTN]]," ","_",2),"(",""),")","")&amp;"_")</f>
        <v>20 LSN_</v>
      </c>
      <c r="N1028" s="88">
        <f>IF(db[[#This Row],[H_QTY/ CTN]]="","",SEARCH("_",db[[#This Row],[H_QTY/ CTN]]))</f>
        <v>7</v>
      </c>
      <c r="O1028" s="88">
        <f>IF(db[[#This Row],[H_QTY/ CTN]]="","",LEN(db[[#This Row],[H_QTY/ CTN]]))</f>
        <v>7</v>
      </c>
      <c r="P1028" s="108" t="str">
        <f>IF(db[[#This Row],[H_QTY/ CTN]]="","",LEFT(db[[#This Row],[H_QTY/ CTN]],db[[#This Row],[H_1]]-1))</f>
        <v>20 LSN</v>
      </c>
      <c r="Q1028" s="108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LSN</v>
      </c>
      <c r="T1028" s="95">
        <f>IF(db[[#This Row],[QTY/ CTN TG]]="",IF(db[[#This Row],[STN TG]]="","",12),LEFT(db[[#This Row],[QTY/ CTN TG]],SEARCH(" ",db[[#This Row],[QTY/ CTN TG]],1)-1))</f>
        <v>12</v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240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88" t="str">
        <f>LOWER(SUBSTITUTE(SUBSTITUTE(SUBSTITUTE(SUBSTITUTE(SUBSTITUTE(SUBSTITUTE(db[[#This Row],[NB BM]]," ",),".",""),"-",""),"(",""),")",""),"/",""))</f>
        <v>kcsister888bt</v>
      </c>
      <c r="B1029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29" s="88" t="str">
        <f>LOWER(SUBSTITUTE(SUBSTITUTE(SUBSTITUTE(SUBSTITUTE(SUBSTITUTE(SUBSTITUTE(SUBSTITUTE(SUBSTITUTE(SUBSTITUTE(db[[#This Row],[NB PAJAK]]," ",""),"-",""),"(",""),")",""),".",""),",",""),"/",""),"""",""),"+",""))</f>
        <v/>
      </c>
      <c r="D1029" s="90" t="s">
        <v>5221</v>
      </c>
      <c r="E1029" s="90" t="s">
        <v>5221</v>
      </c>
      <c r="F1029" s="91"/>
      <c r="G1029" s="89" t="s">
        <v>1682</v>
      </c>
      <c r="H1029" s="92" t="e">
        <f>IF(db[[#This Row],[NB NOTA_C]]="","",COUNTIF([2]!B_MSK[concat],db[[#This Row],[NB NOTA_C]]))</f>
        <v>#REF!</v>
      </c>
      <c r="I1029" s="93" t="s">
        <v>1709</v>
      </c>
      <c r="J1029" s="88" t="s">
        <v>1731</v>
      </c>
      <c r="K1029" s="89" t="s">
        <v>2951</v>
      </c>
      <c r="L1029" s="88"/>
      <c r="M1029" s="88" t="str">
        <f>IF(db[[#This Row],[QTY/ CTN]]="","",SUBSTITUTE(SUBSTITUTE(SUBSTITUTE(db[[#This Row],[QTY/ CTN]]," ","_",2),"(",""),")","")&amp;"_")</f>
        <v>60 LSN_</v>
      </c>
      <c r="N1029" s="88">
        <f>IF(db[[#This Row],[H_QTY/ CTN]]="","",SEARCH("_",db[[#This Row],[H_QTY/ CTN]]))</f>
        <v>7</v>
      </c>
      <c r="O1029" s="88">
        <f>IF(db[[#This Row],[H_QTY/ CTN]]="","",LEN(db[[#This Row],[H_QTY/ CTN]]))</f>
        <v>7</v>
      </c>
      <c r="P1029" s="108" t="str">
        <f>IF(db[[#This Row],[H_QTY/ CTN]]="","",LEFT(db[[#This Row],[H_QTY/ CTN]],db[[#This Row],[H_1]]-1))</f>
        <v>60 LSN</v>
      </c>
      <c r="Q1029" s="108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60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720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kemocengplastikkecil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3757</v>
      </c>
      <c r="E1030" s="21" t="s">
        <v>3755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3759</v>
      </c>
      <c r="J1030" s="16" t="s">
        <v>2299</v>
      </c>
      <c r="K1030" s="17" t="s">
        <v>2951</v>
      </c>
      <c r="L1030" s="16"/>
      <c r="M1030" s="16" t="str">
        <f>IF(db[[#This Row],[QTY/ CTN]]="","",SUBSTITUTE(SUBSTITUTE(SUBSTITUTE(db[[#This Row],[QTY/ CTN]]," ","_",2),"(",""),")","")&amp;"_")</f>
        <v>500 PCS_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PCS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PCS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46" t="str">
        <f>LOWER(SUBSTITUTE(SUBSTITUTE(SUBSTITUTE(SUBSTITUTE(SUBSTITUTE(SUBSTITUTE(db[[#This Row],[NB BM]]," ",),".",""),"-",""),"(",""),")",""),"/",""))</f>
        <v>garisanbusurkenjoy15</v>
      </c>
      <c r="B1031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31" s="46" t="str">
        <f>LOWER(SUBSTITUTE(SUBSTITUTE(SUBSTITUTE(SUBSTITUTE(SUBSTITUTE(SUBSTITUTE(SUBSTITUTE(SUBSTITUTE(SUBSTITUTE(db[[#This Row],[NB PAJAK]]," ",""),"-",""),"(",""),")",""),".",""),",",""),"/",""),"""",""),"+",""))</f>
        <v/>
      </c>
      <c r="D1031" s="47" t="s">
        <v>4761</v>
      </c>
      <c r="E1031" s="48" t="s">
        <v>4760</v>
      </c>
      <c r="F1031" s="69"/>
      <c r="G1031" s="47"/>
      <c r="H1031" s="49" t="e">
        <f>IF(db[[#This Row],[NB NOTA_C]]="","",COUNTIF([2]!B_MSK[concat],db[[#This Row],[NB NOTA_C]]))</f>
        <v>#REF!</v>
      </c>
      <c r="I1031" s="50" t="s">
        <v>1710</v>
      </c>
      <c r="J1031" s="46" t="s">
        <v>4762</v>
      </c>
      <c r="K1031" s="47" t="s">
        <v>2953</v>
      </c>
      <c r="L1031" s="46"/>
      <c r="M1031" s="46" t="str">
        <f>IF(db[[#This Row],[QTY/ CTN]]="","",SUBSTITUTE(SUBSTITUTE(SUBSTITUTE(db[[#This Row],[QTY/ CTN]]," ","_",2),"(",""),")","")&amp;"_")</f>
        <v>15 PCS_</v>
      </c>
      <c r="N1031" s="46">
        <f>IF(db[[#This Row],[H_QTY/ CTN]]="","",SEARCH("_",db[[#This Row],[H_QTY/ CTN]]))</f>
        <v>7</v>
      </c>
      <c r="O1031" s="46">
        <f>IF(db[[#This Row],[H_QTY/ CTN]]="","",LEN(db[[#This Row],[H_QTY/ CTN]]))</f>
        <v>7</v>
      </c>
      <c r="P1031" s="107" t="str">
        <f>IF(db[[#This Row],[H_QTY/ CTN]]="","",LEFT(db[[#This Row],[H_QTY/ CTN]],db[[#This Row],[H_1]]-1))</f>
        <v>15 PCS</v>
      </c>
      <c r="Q1031" s="107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15</v>
      </c>
      <c r="S1031" s="95" t="str">
        <f>IF(db[[#This Row],[QTY/ CTN B]]="","",RIGHT(db[[#This Row],[QTY/ CTN B]],LEN(db[[#This Row],[QTY/ CTN B]])-SEARCH(" ",db[[#This Row],[QTY/ CTN B]],1)))</f>
        <v>PCS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15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pwbicolorkenko12wcp12fbcclassic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32" s="1" t="s">
        <v>364</v>
      </c>
      <c r="E1032" s="4" t="s">
        <v>365</v>
      </c>
      <c r="F1032" s="56" t="s">
        <v>366</v>
      </c>
      <c r="G1032" s="1" t="s">
        <v>1681</v>
      </c>
      <c r="H1032" s="32" t="e">
        <f>IF(db[[#This Row],[NB NOTA_C]]="","",COUNTIF([2]!B_MSK[concat],db[[#This Row],[NB NOTA_C]]))</f>
        <v>#REF!</v>
      </c>
      <c r="I1032" s="6" t="s">
        <v>1694</v>
      </c>
      <c r="J1032" s="1" t="s">
        <v>1782</v>
      </c>
      <c r="K1032" s="1" t="s">
        <v>2976</v>
      </c>
      <c r="M1032" s="1" t="str">
        <f>IF(db[[#This Row],[QTY/ CTN]]="","",SUBSTITUTE(SUBSTITUTE(SUBSTITUTE(db[[#This Row],[QTY/ CTN]]," ","_",2),"(",""),")","")&amp;"_")</f>
        <v>24 LSN_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8" t="str">
        <f>IF(db[[#This Row],[H_QTY/ CTN]]="","",LEFT(db[[#This Row],[H_QTY/ CTN]],db[[#This Row],[H_1]]-1))</f>
        <v>24 LSN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24</v>
      </c>
      <c r="S1032" s="95" t="str">
        <f>IF(db[[#This Row],[QTY/ CTN B]]="","",RIGHT(db[[#This Row],[QTY/ CTN B]],LEN(db[[#This Row],[QTY/ CTN B]])-SEARCH(" ",db[[#This Row],[QTY/ CTN B]],1)))</f>
        <v>LSN</v>
      </c>
      <c r="T1032" s="95">
        <f>IF(db[[#This Row],[QTY/ CTN TG]]="",IF(db[[#This Row],[STN TG]]="","",12),LEFT(db[[#This Row],[QTY/ CTN TG]],SEARCH(" ",db[[#This Row],[QTY/ CTN TG]],1)-1))</f>
        <v>12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288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crayonputarkenko12wmini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367</v>
      </c>
      <c r="E1033" s="4" t="s">
        <v>368</v>
      </c>
      <c r="F1033" s="56"/>
      <c r="G1033" s="1" t="s">
        <v>1681</v>
      </c>
      <c r="H1033" s="32" t="e">
        <f>IF(db[[#This Row],[NB NOTA_C]]="","",COUNTIF([2]!B_MSK[concat],db[[#This Row],[NB NOTA_C]]))</f>
        <v>#REF!</v>
      </c>
      <c r="I1033" s="6" t="s">
        <v>1694</v>
      </c>
      <c r="J1033" s="1" t="s">
        <v>1722</v>
      </c>
      <c r="K1033" s="1" t="s">
        <v>2949</v>
      </c>
      <c r="M1033" s="1" t="str">
        <f>IF(db[[#This Row],[QTY/ CTN]]="","",SUBSTITUTE(SUBSTITUTE(SUBSTITUTE(db[[#This Row],[QTY/ CTN]]," ","_",2),"(",""),")","")&amp;"_")</f>
        <v>12 LSN_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8" t="str">
        <f>IF(db[[#This Row],[H_QTY/ CTN]]="","",LEFT(db[[#This Row],[H_QTY/ CTN]],db[[#This Row],[H_1]]-1))</f>
        <v>12 LSN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144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6" t="str">
        <f>LOWER(SUBSTITUTE(SUBSTITUTE(SUBSTITUTE(SUBSTITUTE(SUBSTITUTE(SUBSTITUTE(db[[#This Row],[NB BM]]," ",),".",""),"-",""),"(",""),")",""),"/",""))</f>
        <v>opastelkenko12wgarden</v>
      </c>
      <c r="B1034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34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34" s="1" t="s">
        <v>4123</v>
      </c>
      <c r="E1034" s="21" t="s">
        <v>4121</v>
      </c>
      <c r="F1034" s="56" t="s">
        <v>4122</v>
      </c>
      <c r="G1034" s="1" t="s">
        <v>1681</v>
      </c>
      <c r="H1034" s="33" t="e">
        <f>IF(db[[#This Row],[NB NOTA_C]]="","",COUNTIF([2]!B_MSK[concat],db[[#This Row],[NB NOTA_C]]))</f>
        <v>#REF!</v>
      </c>
      <c r="I1034" s="18" t="s">
        <v>1694</v>
      </c>
      <c r="J1034" s="16" t="s">
        <v>1722</v>
      </c>
      <c r="K1034" s="17" t="s">
        <v>2949</v>
      </c>
      <c r="L1034" s="3" t="s">
        <v>5302</v>
      </c>
      <c r="M1034" s="16" t="str">
        <f>IF(db[[#This Row],[QTY/ CTN]]="","",SUBSTITUTE(SUBSTITUTE(SUBSTITUTE(db[[#This Row],[QTY/ CTN]]," ","_",2),"(",""),")","")&amp;"_")</f>
        <v>12 LSN_</v>
      </c>
      <c r="N1034" s="16">
        <f>IF(db[[#This Row],[H_QTY/ CTN]]="","",SEARCH("_",db[[#This Row],[H_QTY/ CTN]]))</f>
        <v>7</v>
      </c>
      <c r="O1034" s="16">
        <f>IF(db[[#This Row],[H_QTY/ CTN]]="","",LEN(db[[#This Row],[H_QTY/ CTN]]))</f>
        <v>7</v>
      </c>
      <c r="P1034" s="99" t="str">
        <f>IF(db[[#This Row],[H_QTY/ CTN]]="","",LEFT(db[[#This Row],[H_QTY/ CTN]],db[[#This Row],[H_1]]-1))</f>
        <v>12 LSN</v>
      </c>
      <c r="Q1034" s="99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12</v>
      </c>
      <c r="S1034" s="95" t="str">
        <f>IF(db[[#This Row],[QTY/ CTN B]]="","",RIGHT(db[[#This Row],[QTY/ CTN B]],LEN(db[[#This Row],[QTY/ CTN B]])-SEARCH(" ",db[[#This Row],[QTY/ CTN B]],1)))</f>
        <v>LSN</v>
      </c>
      <c r="T1034" s="95">
        <f>IF(db[[#This Row],[QTY/ CTN TG]]="",IF(db[[#This Row],[STN TG]]="","",12),LEFT(db[[#This Row],[QTY/ CTN TG]],SEARCH(" ",db[[#This Row],[QTY/ CTN TG]],1)-1))</f>
        <v>12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144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pwkenko12wcp12fclassicpanjang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5" s="1" t="s">
        <v>369</v>
      </c>
      <c r="E1035" s="4" t="s">
        <v>370</v>
      </c>
      <c r="F1035" s="2" t="s">
        <v>371</v>
      </c>
      <c r="G1035" s="1" t="s">
        <v>1681</v>
      </c>
      <c r="H1035" s="32" t="e">
        <f>IF(db[[#This Row],[NB NOTA_C]]="","",COUNTIF([2]!B_MSK[concat],db[[#This Row],[NB NOTA_C]]))</f>
        <v>#REF!</v>
      </c>
      <c r="I1035" s="6" t="s">
        <v>1694</v>
      </c>
      <c r="J1035" s="1" t="s">
        <v>1782</v>
      </c>
      <c r="K1035" s="1" t="s">
        <v>2976</v>
      </c>
      <c r="L1035" s="1" t="s">
        <v>5614</v>
      </c>
      <c r="M1035" s="1" t="str">
        <f>IF(db[[#This Row],[QTY/ CTN]]="","",SUBSTITUTE(SUBSTITUTE(SUBSTITUTE(db[[#This Row],[QTY/ CTN]]," ","_",2),"(",""),")","")&amp;"_")</f>
        <v>24 LSN_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24 LSN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24</v>
      </c>
      <c r="S1035" s="95" t="str">
        <f>IF(db[[#This Row],[QTY/ CTN B]]="","",RIGHT(db[[#This Row],[QTY/ CTN B]],LEN(db[[#This Row],[QTY/ CTN B]])-SEARCH(" ",db[[#This Row],[QTY/ CTN B]],1)))</f>
        <v>LSN</v>
      </c>
      <c r="T1035" s="95">
        <f>IF(db[[#This Row],[QTY/ CTN TG]]="",IF(db[[#This Row],[STN TG]]="","",12),LEFT(db[[#This Row],[QTY/ CTN TG]],SEARCH(" ",db[[#This Row],[QTY/ CTN TG]],1)-1))</f>
        <v>12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288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pwkenko12wcp12fclassicpanjang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6" s="1" t="s">
        <v>369</v>
      </c>
      <c r="E1036" s="4" t="s">
        <v>2428</v>
      </c>
      <c r="F1036" s="56" t="s">
        <v>371</v>
      </c>
      <c r="G1036" s="1" t="s">
        <v>1681</v>
      </c>
      <c r="H1036" s="32" t="e">
        <f>IF(db[[#This Row],[NB NOTA_C]]="","",COUNTIF([2]!B_MSK[concat],db[[#This Row],[NB NOTA_C]]))</f>
        <v>#REF!</v>
      </c>
      <c r="I1036" s="6" t="s">
        <v>1694</v>
      </c>
      <c r="J1036" s="1" t="s">
        <v>1782</v>
      </c>
      <c r="K1036" s="1" t="s">
        <v>2976</v>
      </c>
      <c r="M1036" s="1" t="str">
        <f>IF(db[[#This Row],[QTY/ CTN]]="","",SUBSTITUTE(SUBSTITUTE(SUBSTITUTE(db[[#This Row],[QTY/ CTN]]," ","_",2),"(",""),")","")&amp;"_")</f>
        <v>24 LSN_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8" t="str">
        <f>IF(db[[#This Row],[H_QTY/ CTN]]="","",LEFT(db[[#This Row],[H_QTY/ CTN]],db[[#This Row],[H_1]]-1))</f>
        <v>24 LSN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24</v>
      </c>
      <c r="S1036" s="95" t="str">
        <f>IF(db[[#This Row],[QTY/ CTN B]]="","",RIGHT(db[[#This Row],[QTY/ CTN B]],LEN(db[[#This Row],[QTY/ CTN B]])-SEARCH(" ",db[[#This Row],[QTY/ CTN B]],1)))</f>
        <v>LSN</v>
      </c>
      <c r="T1036" s="95">
        <f>IF(db[[#This Row],[QTY/ CTN TG]]="",IF(db[[#This Row],[STN TG]]="","",12),LEFT(db[[#This Row],[QTY/ CTN TG]],SEARCH(" ",db[[#This Row],[QTY/ CTN TG]],1)-1))</f>
        <v>12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288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pwkenko12wcp12fnonwoodclassic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7" s="1" t="s">
        <v>922</v>
      </c>
      <c r="E1037" s="4" t="s">
        <v>2485</v>
      </c>
      <c r="F1037" s="56" t="s">
        <v>2430</v>
      </c>
      <c r="G1037" s="1" t="s">
        <v>1681</v>
      </c>
      <c r="H1037" s="32" t="e">
        <f>IF(db[[#This Row],[NB NOTA_C]]="","",COUNTIF([2]!B_MSK[concat],db[[#This Row],[NB NOTA_C]]))</f>
        <v>#REF!</v>
      </c>
      <c r="I1037" s="6" t="s">
        <v>1694</v>
      </c>
      <c r="J1037" s="1" t="s">
        <v>1782</v>
      </c>
      <c r="K1037" s="1" t="s">
        <v>2976</v>
      </c>
      <c r="M1037" s="1" t="str">
        <f>IF(db[[#This Row],[QTY/ CTN]]="","",SUBSTITUTE(SUBSTITUTE(SUBSTITUTE(db[[#This Row],[QTY/ CTN]]," ","_",2),"(",""),")","")&amp;"_")</f>
        <v>24 LSN_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8" t="str">
        <f>IF(db[[#This Row],[H_QTY/ CTN]]="","",LEFT(db[[#This Row],[H_QTY/ CTN]],db[[#This Row],[H_1]]-1))</f>
        <v>24 LSN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24</v>
      </c>
      <c r="S1037" s="95" t="str">
        <f>IF(db[[#This Row],[QTY/ CTN B]]="","",RIGHT(db[[#This Row],[QTY/ CTN B]],LEN(db[[#This Row],[QTY/ CTN B]])-SEARCH(" ",db[[#This Row],[QTY/ CTN B]],1)))</f>
        <v>LSN</v>
      </c>
      <c r="T1037" s="95">
        <f>IF(db[[#This Row],[QTY/ CTN TG]]="",IF(db[[#This Row],[STN TG]]="","",12),LEFT(db[[#This Row],[QTY/ CTN TG]],SEARCH(" ",db[[#This Row],[QTY/ CTN TG]],1)-1))</f>
        <v>12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288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3" t="str">
        <f>LOWER(SUBSTITUTE(SUBSTITUTE(SUBSTITUTE(SUBSTITUTE(SUBSTITUTE(SUBSTITUTE(db[[#This Row],[NB BM]]," ",),".",""),"-",""),"(",""),")",""),"/",""))</f>
        <v>pwkenko12wcp12fnwnonwood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8" s="1" t="s">
        <v>2484</v>
      </c>
      <c r="E1038" s="4" t="s">
        <v>2438</v>
      </c>
      <c r="F1038" s="56" t="s">
        <v>2430</v>
      </c>
      <c r="G1038" s="1" t="s">
        <v>1681</v>
      </c>
      <c r="H1038" s="32" t="e">
        <f>IF(db[[#This Row],[NB NOTA_C]]="","",COUNTIF([2]!B_MSK[concat],db[[#This Row],[NB NOTA_C]]))</f>
        <v>#REF!</v>
      </c>
      <c r="I1038" s="7" t="s">
        <v>1694</v>
      </c>
      <c r="J1038" s="3" t="s">
        <v>1722</v>
      </c>
      <c r="K1038" s="1" t="s">
        <v>2973</v>
      </c>
      <c r="M1038" s="1" t="str">
        <f>IF(db[[#This Row],[QTY/ CTN]]="","",SUBSTITUTE(SUBSTITUTE(SUBSTITUTE(db[[#This Row],[QTY/ CTN]]," ","_",2),"(",""),")","")&amp;"_")</f>
        <v>12 LSN_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8" t="str">
        <f>IF(db[[#This Row],[H_QTY/ CTN]]="","",LEFT(db[[#This Row],[H_QTY/ CTN]],db[[#This Row],[H_1]]-1))</f>
        <v>12 LSN</v>
      </c>
      <c r="Q1038" s="95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12</v>
      </c>
      <c r="S1038" s="95" t="str">
        <f>IF(db[[#This Row],[QTY/ CTN B]]="","",RIGHT(db[[#This Row],[QTY/ CTN B]],LEN(db[[#This Row],[QTY/ CTN B]])-SEARCH(" ",db[[#This Row],[QTY/ CTN B]],1)))</f>
        <v>LSN</v>
      </c>
      <c r="T1038" s="95">
        <f>IF(db[[#This Row],[QTY/ CTN TG]]="",IF(db[[#This Row],[STN TG]]="","",12),LEFT(db[[#This Row],[QTY/ CTN TG]],SEARCH(" ",db[[#This Row],[QTY/ CTN TG]],1)-1))</f>
        <v>12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144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pwkenko12wcp12fkaleng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39" s="1" t="s">
        <v>372</v>
      </c>
      <c r="E1039" s="4" t="s">
        <v>373</v>
      </c>
      <c r="F1039" s="56" t="s">
        <v>374</v>
      </c>
      <c r="G1039" s="1" t="s">
        <v>1681</v>
      </c>
      <c r="H1039" s="32" t="e">
        <f>IF(db[[#This Row],[NB NOTA_C]]="","",COUNTIF([2]!B_MSK[concat],db[[#This Row],[NB NOTA_C]]))</f>
        <v>#REF!</v>
      </c>
      <c r="I1039" s="6" t="s">
        <v>1694</v>
      </c>
      <c r="J1039" s="1" t="s">
        <v>1789</v>
      </c>
      <c r="K1039" s="1" t="s">
        <v>2976</v>
      </c>
      <c r="M1039" s="1" t="str">
        <f>IF(db[[#This Row],[QTY/ CTN]]="","",SUBSTITUTE(SUBSTITUTE(SUBSTITUTE(db[[#This Row],[QTY/ CTN]]," ","_",2),"(",""),")","")&amp;"_")</f>
        <v>10 LSN_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10 LSN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10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120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pwbicolorkenko18wcp18fbcclassic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40" s="1" t="s">
        <v>2506</v>
      </c>
      <c r="E1040" s="4" t="s">
        <v>2504</v>
      </c>
      <c r="F1040" s="2" t="s">
        <v>2505</v>
      </c>
      <c r="G1040" s="1" t="s">
        <v>1681</v>
      </c>
      <c r="H1040" s="32" t="e">
        <f>IF(db[[#This Row],[NB NOTA_C]]="","",COUNTIF([2]!B_MSK[concat],db[[#This Row],[NB NOTA_C]]))</f>
        <v>#REF!</v>
      </c>
      <c r="I1040" s="6" t="s">
        <v>1694</v>
      </c>
      <c r="J1040" s="1" t="s">
        <v>1782</v>
      </c>
      <c r="K1040" s="1" t="s">
        <v>2976</v>
      </c>
      <c r="M1040" s="1" t="str">
        <f>IF(db[[#This Row],[QTY/ CTN]]="","",SUBSTITUTE(SUBSTITUTE(SUBSTITUTE(db[[#This Row],[QTY/ CTN]]," ","_",2),"(",""),")","")&amp;"_")</f>
        <v>24 LSN_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8" t="str">
        <f>IF(db[[#This Row],[H_QTY/ CTN]]="","",LEFT(db[[#This Row],[H_QTY/ CTN]],db[[#This Row],[H_1]]-1))</f>
        <v>24 LSN</v>
      </c>
      <c r="Q1040" s="95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24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288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opastelkenko18wgarden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41" s="1" t="s">
        <v>893</v>
      </c>
      <c r="E1041" s="4" t="s">
        <v>966</v>
      </c>
      <c r="F1041" s="56" t="s">
        <v>2983</v>
      </c>
      <c r="G1041" s="1" t="s">
        <v>1681</v>
      </c>
      <c r="H1041" s="32" t="e">
        <f>IF(db[[#This Row],[NB NOTA_C]]="","",COUNTIF([2]!B_MSK[concat],db[[#This Row],[NB NOTA_C]]))</f>
        <v>#REF!</v>
      </c>
      <c r="I1041" s="6" t="s">
        <v>1694</v>
      </c>
      <c r="J1041" s="1" t="s">
        <v>1761</v>
      </c>
      <c r="K1041" s="1" t="s">
        <v>2949</v>
      </c>
      <c r="L1041" s="1" t="s">
        <v>5305</v>
      </c>
      <c r="M1041" s="1" t="str">
        <f>IF(db[[#This Row],[QTY/ CTN]]="","",SUBSTITUTE(SUBSTITUTE(SUBSTITUTE(db[[#This Row],[QTY/ CTN]]," ","_",2),"(",""),")","")&amp;"_")</f>
        <v>6 LSN_</v>
      </c>
      <c r="N1041" s="1">
        <f>IF(db[[#This Row],[H_QTY/ CTN]]="","",SEARCH("_",db[[#This Row],[H_QTY/ CTN]]))</f>
        <v>6</v>
      </c>
      <c r="O1041" s="1">
        <f>IF(db[[#This Row],[H_QTY/ CTN]]="","",LEN(db[[#This Row],[H_QTY/ CTN]]))</f>
        <v>6</v>
      </c>
      <c r="P1041" s="98" t="str">
        <f>IF(db[[#This Row],[H_QTY/ CTN]]="","",LEFT(db[[#This Row],[H_QTY/ CTN]],db[[#This Row],[H_1]]-1))</f>
        <v>6 LSN</v>
      </c>
      <c r="Q1041" s="95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6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72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6" t="str">
        <f>LOWER(SUBSTITUTE(SUBSTITUTE(SUBSTITUTE(SUBSTITUTE(SUBSTITUTE(SUBSTITUTE(db[[#This Row],[NB BM]]," ",),".",""),"-",""),"(",""),")",""),"/",""))</f>
        <v>opastelkenko24wgarden</v>
      </c>
      <c r="B1042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42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42" s="1" t="s">
        <v>5298</v>
      </c>
      <c r="E1042" s="21" t="s">
        <v>5296</v>
      </c>
      <c r="F1042" s="56" t="s">
        <v>5300</v>
      </c>
      <c r="G1042" s="1" t="s">
        <v>1681</v>
      </c>
      <c r="H1042" s="33" t="e">
        <f>IF(db[[#This Row],[NB NOTA_C]]="","",COUNTIF([2]!B_MSK[concat],db[[#This Row],[NB NOTA_C]]))</f>
        <v>#REF!</v>
      </c>
      <c r="I1042" s="7" t="s">
        <v>1694</v>
      </c>
      <c r="J1042" s="3" t="s">
        <v>1856</v>
      </c>
      <c r="K1042" s="1" t="s">
        <v>2949</v>
      </c>
      <c r="L1042" s="3" t="s">
        <v>5303</v>
      </c>
      <c r="M1042" s="16" t="str">
        <f>IF(db[[#This Row],[QTY/ CTN]]="","",SUBSTITUTE(SUBSTITUTE(SUBSTITUTE(db[[#This Row],[QTY/ CTN]]," ","_",2),"(",""),")","")&amp;"_")</f>
        <v>8 BOX_6 SET_</v>
      </c>
      <c r="N1042" s="16">
        <f>IF(db[[#This Row],[H_QTY/ CTN]]="","",SEARCH("_",db[[#This Row],[H_QTY/ CTN]]))</f>
        <v>6</v>
      </c>
      <c r="O1042" s="16">
        <f>IF(db[[#This Row],[H_QTY/ CTN]]="","",LEN(db[[#This Row],[H_QTY/ CTN]]))</f>
        <v>12</v>
      </c>
      <c r="P1042" s="99" t="str">
        <f>IF(db[[#This Row],[H_QTY/ CTN]]="","",LEFT(db[[#This Row],[H_QTY/ CTN]],db[[#This Row],[H_1]]-1))</f>
        <v>8 BOX</v>
      </c>
      <c r="Q1042" s="99" t="str">
        <f>IF(NOT(db[[#This Row],[H_1]]=db[[#This Row],[H_2]]),MID(db[[#This Row],[H_QTY/ CTN]],db[[#This Row],[H_1]]+1,db[[#This Row],[H_2]]-db[[#This Row],[H_1]]-1),"")</f>
        <v>6 SET</v>
      </c>
      <c r="R1042" s="95" t="str">
        <f>IF(db[[#This Row],[QTY/ CTN B]]="","",LEFT(db[[#This Row],[QTY/ CTN B]],SEARCH(" ",db[[#This Row],[QTY/ CTN B]],1)-1))</f>
        <v>8</v>
      </c>
      <c r="S1042" s="95" t="str">
        <f>IF(db[[#This Row],[QTY/ CTN B]]="","",RIGHT(db[[#This Row],[QTY/ CTN B]],LEN(db[[#This Row],[QTY/ CTN B]])-SEARCH(" ",db[[#This Row],[QTY/ CTN B]],1)))</f>
        <v>BOX</v>
      </c>
      <c r="T1042" s="95" t="str">
        <f>IF(db[[#This Row],[QTY/ CTN TG]]="",IF(db[[#This Row],[STN TG]]="","",12),LEFT(db[[#This Row],[QTY/ CTN TG]],SEARCH(" ",db[[#This Row],[QTY/ CTN TG]],1)-1))</f>
        <v>6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48</v>
      </c>
      <c r="Y1042" s="95" t="str">
        <f>IF(db[[#This Row],[STN K]]="",IF(db[[#This Row],[STN TG]]="",db[[#This Row],[STN B]],db[[#This Row],[STN TG]]),db[[#This Row],[STN K]])</f>
        <v>SET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pwkenko24wcp24fclassicpanjang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43" s="1" t="s">
        <v>375</v>
      </c>
      <c r="E1043" s="4" t="s">
        <v>376</v>
      </c>
      <c r="F1043" s="56" t="s">
        <v>377</v>
      </c>
      <c r="G1043" s="1" t="s">
        <v>1681</v>
      </c>
      <c r="H1043" s="32" t="e">
        <f>IF(db[[#This Row],[NB NOTA_C]]="","",COUNTIF([2]!B_MSK[concat],db[[#This Row],[NB NOTA_C]]))</f>
        <v>#REF!</v>
      </c>
      <c r="I1043" s="6" t="s">
        <v>1694</v>
      </c>
      <c r="J1043" s="1" t="s">
        <v>1855</v>
      </c>
      <c r="K1043" s="1" t="s">
        <v>2976</v>
      </c>
      <c r="M1043" s="1" t="str">
        <f>IF(db[[#This Row],[QTY/ CTN]]="","",SUBSTITUTE(SUBSTITUTE(SUBSTITUTE(db[[#This Row],[QTY/ CTN]]," ","_",2),"(",""),")","")&amp;"_")</f>
        <v>24 BOX_6 SET_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8" t="str">
        <f>IF(db[[#This Row],[H_QTY/ CTN]]="","",LEFT(db[[#This Row],[H_QTY/ CTN]],db[[#This Row],[H_1]]-1))</f>
        <v>24 BOX</v>
      </c>
      <c r="Q1043" s="95" t="str">
        <f>IF(NOT(db[[#This Row],[H_1]]=db[[#This Row],[H_2]]),MID(db[[#This Row],[H_QTY/ CTN]],db[[#This Row],[H_1]]+1,db[[#This Row],[H_2]]-db[[#This Row],[H_1]]-1),"")</f>
        <v>6 SET</v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BOX</v>
      </c>
      <c r="T1043" s="95" t="str">
        <f>IF(db[[#This Row],[QTY/ CTN TG]]="",IF(db[[#This Row],[STN TG]]="","",12),LEFT(db[[#This Row],[QTY/ CTN TG]],SEARCH(" ",db[[#This Row],[QTY/ CTN TG]],1)-1))</f>
        <v>6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144</v>
      </c>
      <c r="Y1043" s="95" t="str">
        <f>IF(db[[#This Row],[STN K]]="",IF(db[[#This Row],[STN TG]]="",db[[#This Row],[STN B]],db[[#This Row],[STN TG]]),db[[#This Row],[STN K]])</f>
        <v>SET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pwkenko24wcp24fnonwoodclassic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44" s="1" t="s">
        <v>2551</v>
      </c>
      <c r="E1044" s="4" t="s">
        <v>2549</v>
      </c>
      <c r="F1044" s="56" t="s">
        <v>2550</v>
      </c>
      <c r="G1044" s="1" t="s">
        <v>1681</v>
      </c>
      <c r="H1044" s="32" t="e">
        <f>IF(db[[#This Row],[NB NOTA_C]]="","",COUNTIF([2]!B_MSK[concat],db[[#This Row],[NB NOTA_C]]))</f>
        <v>#REF!</v>
      </c>
      <c r="I1044" s="6" t="s">
        <v>1694</v>
      </c>
      <c r="J1044" s="1" t="s">
        <v>1722</v>
      </c>
      <c r="K1044" s="1" t="s">
        <v>2976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pwkenko24wcp24fkaleng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45" s="1" t="s">
        <v>1625</v>
      </c>
      <c r="E1045" s="4" t="s">
        <v>1626</v>
      </c>
      <c r="F1045" s="56" t="s">
        <v>1627</v>
      </c>
      <c r="G1045" s="1" t="s">
        <v>1681</v>
      </c>
      <c r="H1045" s="32" t="e">
        <f>IF(db[[#This Row],[NB NOTA_C]]="","",COUNTIF([2]!B_MSK[concat],db[[#This Row],[NB NOTA_C]]))</f>
        <v>#REF!</v>
      </c>
      <c r="I1045" s="6" t="s">
        <v>1694</v>
      </c>
      <c r="J1045" s="1" t="s">
        <v>2202</v>
      </c>
      <c r="K1045" s="1" t="s">
        <v>2976</v>
      </c>
      <c r="M1045" s="1" t="str">
        <f>IF(db[[#This Row],[QTY/ CTN]]="","",SUBSTITUTE(SUBSTITUTE(SUBSTITUTE(db[[#This Row],[QTY/ CTN]]," ","_",2),"(",""),")","")&amp;"_")</f>
        <v>10 BOX_6 SET_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13</v>
      </c>
      <c r="P1045" s="98" t="str">
        <f>IF(db[[#This Row],[H_QTY/ CTN]]="","",LEFT(db[[#This Row],[H_QTY/ CTN]],db[[#This Row],[H_1]]-1))</f>
        <v>10 BOX</v>
      </c>
      <c r="Q1045" s="95" t="str">
        <f>IF(NOT(db[[#This Row],[H_1]]=db[[#This Row],[H_2]]),MID(db[[#This Row],[H_QTY/ CTN]],db[[#This Row],[H_1]]+1,db[[#This Row],[H_2]]-db[[#This Row],[H_1]]-1),"")</f>
        <v>6 SET</v>
      </c>
      <c r="R1045" s="95" t="str">
        <f>IF(db[[#This Row],[QTY/ CTN B]]="","",LEFT(db[[#This Row],[QTY/ CTN B]],SEARCH(" ",db[[#This Row],[QTY/ CTN B]],1)-1))</f>
        <v>10</v>
      </c>
      <c r="S1045" s="95" t="str">
        <f>IF(db[[#This Row],[QTY/ CTN B]]="","",RIGHT(db[[#This Row],[QTY/ CTN B]],LEN(db[[#This Row],[QTY/ CTN B]])-SEARCH(" ",db[[#This Row],[QTY/ CTN B]],1)))</f>
        <v>BOX</v>
      </c>
      <c r="T1045" s="95" t="str">
        <f>IF(db[[#This Row],[QTY/ CTN TG]]="",IF(db[[#This Row],[STN TG]]="","",12),LEFT(db[[#This Row],[QTY/ CTN TG]],SEARCH(" ",db[[#This Row],[QTY/ CTN TG]],1)-1))</f>
        <v>6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60</v>
      </c>
      <c r="Y1045" s="95" t="str">
        <f>IF(db[[#This Row],[STN K]]="",IF(db[[#This Row],[STN TG]]="",db[[#This Row],[STN B]],db[[#This Row],[STN TG]]),db[[#This Row],[STN K]])</f>
        <v>SET</v>
      </c>
    </row>
    <row r="1046" spans="1:25" ht="16.5" customHeight="1" x14ac:dyDescent="0.25">
      <c r="A1046" s="16" t="str">
        <f>LOWER(SUBSTITUTE(SUBSTITUTE(SUBSTITUTE(SUBSTITUTE(SUBSTITUTE(SUBSTITUTE(db[[#This Row],[NB BM]]," ",),".",""),"-",""),"(",""),")",""),"/",""))</f>
        <v>opastelkenko36wgarden</v>
      </c>
      <c r="B1046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46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46" s="1" t="s">
        <v>5299</v>
      </c>
      <c r="E1046" s="21" t="s">
        <v>5297</v>
      </c>
      <c r="F1046" s="56" t="s">
        <v>5301</v>
      </c>
      <c r="G1046" s="1" t="s">
        <v>1681</v>
      </c>
      <c r="H1046" s="33" t="e">
        <f>IF(db[[#This Row],[NB NOTA_C]]="","",COUNTIF([2]!B_MSK[concat],db[[#This Row],[NB NOTA_C]]))</f>
        <v>#REF!</v>
      </c>
      <c r="I1046" s="7" t="s">
        <v>1694</v>
      </c>
      <c r="J1046" s="3" t="s">
        <v>1856</v>
      </c>
      <c r="K1046" s="1" t="s">
        <v>2949</v>
      </c>
      <c r="L1046" s="3" t="s">
        <v>5304</v>
      </c>
      <c r="M1046" s="16" t="str">
        <f>IF(db[[#This Row],[QTY/ CTN]]="","",SUBSTITUTE(SUBSTITUTE(SUBSTITUTE(db[[#This Row],[QTY/ CTN]]," ","_",2),"(",""),")","")&amp;"_")</f>
        <v>8 BOX_6 SET_</v>
      </c>
      <c r="N1046" s="16">
        <f>IF(db[[#This Row],[H_QTY/ CTN]]="","",SEARCH("_",db[[#This Row],[H_QTY/ CTN]]))</f>
        <v>6</v>
      </c>
      <c r="O1046" s="16">
        <f>IF(db[[#This Row],[H_QTY/ CTN]]="","",LEN(db[[#This Row],[H_QTY/ CTN]]))</f>
        <v>12</v>
      </c>
      <c r="P1046" s="99" t="str">
        <f>IF(db[[#This Row],[H_QTY/ CTN]]="","",LEFT(db[[#This Row],[H_QTY/ CTN]],db[[#This Row],[H_1]]-1))</f>
        <v>8 BOX</v>
      </c>
      <c r="Q1046" s="99" t="str">
        <f>IF(NOT(db[[#This Row],[H_1]]=db[[#This Row],[H_2]]),MID(db[[#This Row],[H_QTY/ CTN]],db[[#This Row],[H_1]]+1,db[[#This Row],[H_2]]-db[[#This Row],[H_1]]-1),"")</f>
        <v>6 SET</v>
      </c>
      <c r="R1046" s="95" t="str">
        <f>IF(db[[#This Row],[QTY/ CTN B]]="","",LEFT(db[[#This Row],[QTY/ CTN B]],SEARCH(" ",db[[#This Row],[QTY/ CTN B]],1)-1))</f>
        <v>8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6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48</v>
      </c>
      <c r="Y1046" s="95" t="str">
        <f>IF(db[[#This Row],[STN K]]="",IF(db[[#This Row],[STN TG]]="",db[[#This Row],[STN B]],db[[#This Row],[STN TG]]),db[[#This Row],[STN K]])</f>
        <v>SET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pwkenko36wcp36fclassicpanjang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47" s="1" t="s">
        <v>2419</v>
      </c>
      <c r="E1047" s="4" t="s">
        <v>2418</v>
      </c>
      <c r="F1047" s="56" t="s">
        <v>2420</v>
      </c>
      <c r="G1047" s="1" t="s">
        <v>1681</v>
      </c>
      <c r="H1047" s="32" t="e">
        <f>IF(db[[#This Row],[NB NOTA_C]]="","",COUNTIF([2]!B_MSK[concat],db[[#This Row],[NB NOTA_C]]))</f>
        <v>#REF!</v>
      </c>
      <c r="I1047" s="6" t="s">
        <v>1694</v>
      </c>
      <c r="J1047" s="1" t="s">
        <v>2445</v>
      </c>
      <c r="K1047" s="1" t="s">
        <v>2976</v>
      </c>
      <c r="M1047" s="1" t="str">
        <f>IF(db[[#This Row],[QTY/ CTN]]="","",SUBSTITUTE(SUBSTITUTE(SUBSTITUTE(db[[#This Row],[QTY/ CTN]]," ","_",2),"(",""),")","")&amp;"_")</f>
        <v>20 BOX_4 SET_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13</v>
      </c>
      <c r="P1047" s="98" t="str">
        <f>IF(db[[#This Row],[H_QTY/ CTN]]="","",LEFT(db[[#This Row],[H_QTY/ CTN]],db[[#This Row],[H_1]]-1))</f>
        <v>20 BOX</v>
      </c>
      <c r="Q1047" s="95" t="str">
        <f>IF(NOT(db[[#This Row],[H_1]]=db[[#This Row],[H_2]]),MID(db[[#This Row],[H_QTY/ CTN]],db[[#This Row],[H_1]]+1,db[[#This Row],[H_2]]-db[[#This Row],[H_1]]-1),"")</f>
        <v>4 SET</v>
      </c>
      <c r="R1047" s="95" t="str">
        <f>IF(db[[#This Row],[QTY/ CTN B]]="","",LEFT(db[[#This Row],[QTY/ CTN B]],SEARCH(" ",db[[#This Row],[QTY/ CTN B]],1)-1))</f>
        <v>20</v>
      </c>
      <c r="S1047" s="95" t="str">
        <f>IF(db[[#This Row],[QTY/ CTN B]]="","",RIGHT(db[[#This Row],[QTY/ CTN B]],LEN(db[[#This Row],[QTY/ CTN B]])-SEARCH(" ",db[[#This Row],[QTY/ CTN B]],1)))</f>
        <v>BOX</v>
      </c>
      <c r="T1047" s="95" t="str">
        <f>IF(db[[#This Row],[QTY/ CTN TG]]="",IF(db[[#This Row],[STN TG]]="","",12),LEFT(db[[#This Row],[QTY/ CTN TG]],SEARCH(" ",db[[#This Row],[QTY/ CTN TG]],1)-1))</f>
        <v>4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80</v>
      </c>
      <c r="Y1047" s="95" t="str">
        <f>IF(db[[#This Row],[STN K]]="",IF(db[[#This Row],[STN TG]]="",db[[#This Row],[STN B]],db[[#This Row],[STN TG]]),db[[#This Row],[STN K]])</f>
        <v>SET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ballpenkenkonojin9</v>
      </c>
      <c r="B1048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48" s="4" t="s">
        <v>5212</v>
      </c>
      <c r="E1048" s="4" t="s">
        <v>5210</v>
      </c>
      <c r="F1048" s="56" t="s">
        <v>5211</v>
      </c>
      <c r="G1048" s="1" t="s">
        <v>1681</v>
      </c>
      <c r="H1048" s="34" t="e">
        <f>IF(db[[#This Row],[NB NOTA_C]]="","",COUNTIF([2]!B_MSK[concat],db[[#This Row],[NB NOTA_C]]))</f>
        <v>#REF!</v>
      </c>
      <c r="I1048" s="7" t="s">
        <v>1694</v>
      </c>
      <c r="J1048" s="3"/>
      <c r="K1048" s="1" t="s">
        <v>2972</v>
      </c>
      <c r="L1048" s="3"/>
      <c r="M1048" s="3" t="str">
        <f>IF(db[[#This Row],[QTY/ CTN]]="","",SUBSTITUTE(SUBSTITUTE(SUBSTITUTE(db[[#This Row],[QTY/ CTN]]," ","_",2),"(",""),")","")&amp;"_")</f>
        <v/>
      </c>
      <c r="N1048" s="3" t="str">
        <f>IF(db[[#This Row],[H_QTY/ CTN]]="","",SEARCH("_",db[[#This Row],[H_QTY/ CTN]]))</f>
        <v/>
      </c>
      <c r="O1048" s="3" t="str">
        <f>IF(db[[#This Row],[H_QTY/ CTN]]="","",LEN(db[[#This Row],[H_QTY/ CTN]]))</f>
        <v/>
      </c>
      <c r="P1048" s="95" t="str">
        <f>IF(db[[#This Row],[H_QTY/ CTN]]="","",LEFT(db[[#This Row],[H_QTY/ CTN]],db[[#This Row],[H_1]]-1))</f>
        <v/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/>
      </c>
      <c r="S1048" s="95" t="str">
        <f>IF(db[[#This Row],[QTY/ CTN B]]="","",RIGHT(db[[#This Row],[QTY/ CTN B]],LEN(db[[#This Row],[QTY/ CTN B]])-SEARCH(" ",db[[#This Row],[QTY/ CTN B]],1)))</f>
        <v/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 t="e">
        <f>db[[#This Row],[QTY B]]*IF(db[[#This Row],[QTY TG]]="",1,db[[#This Row],[QTY TG]])*IF(db[[#This Row],[QTY K]]="",1,db[[#This Row],[QTY K]])</f>
        <v>#VALUE!</v>
      </c>
      <c r="Y1048" s="95" t="str">
        <f>IF(db[[#This Row],[STN K]]="",IF(db[[#This Row],[STN TG]]="",db[[#This Row],[STN B]],db[[#This Row],[STN TG]]),db[[#This Row],[STN K]])</f>
        <v/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binderclipkenkono105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49" s="1" t="s">
        <v>378</v>
      </c>
      <c r="E1049" s="4" t="s">
        <v>379</v>
      </c>
      <c r="F1049" s="56" t="s">
        <v>380</v>
      </c>
      <c r="G1049" s="1" t="s">
        <v>1681</v>
      </c>
      <c r="H1049" s="32" t="e">
        <f>IF(db[[#This Row],[NB NOTA_C]]="","",COUNTIF([2]!B_MSK[concat],db[[#This Row],[NB NOTA_C]]))</f>
        <v>#REF!</v>
      </c>
      <c r="I1049" s="6" t="s">
        <v>1694</v>
      </c>
      <c r="J1049" s="1" t="s">
        <v>1748</v>
      </c>
      <c r="K1049" s="1" t="s">
        <v>2947</v>
      </c>
      <c r="L1049" s="1" t="s">
        <v>5100</v>
      </c>
      <c r="M1049" s="1" t="str">
        <f>IF(db[[#This Row],[QTY/ CTN]]="","",SUBSTITUTE(SUBSTITUTE(SUBSTITUTE(db[[#This Row],[QTY/ CTN]]," ","_",2),"(",""),")","")&amp;"_")</f>
        <v>50 GRS_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50 GRS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50</v>
      </c>
      <c r="S1049" s="95" t="str">
        <f>IF(db[[#This Row],[QTY/ CTN B]]="","",RIGHT(db[[#This Row],[QTY/ CTN B]],LEN(db[[#This Row],[QTY/ CTN B]])-SEARCH(" ",db[[#This Row],[QTY/ CTN B]],1)))</f>
        <v>GRS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9" s="95">
        <f>IF(db[[#This Row],[STN K]]="","",IF(db[[#This Row],[STN TG]]="LSN",12,""))</f>
        <v>12</v>
      </c>
      <c r="W1049" s="95" t="str">
        <f>IF(db[[#This Row],[STN TG]]="LSN","PCS","")</f>
        <v>PCS</v>
      </c>
      <c r="X1049" s="95">
        <f>db[[#This Row],[QTY B]]*IF(db[[#This Row],[QTY TG]]="",1,db[[#This Row],[QTY TG]])*IF(db[[#This Row],[QTY K]]="",1,db[[#This Row],[QTY K]])</f>
        <v>7200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binderclipkenko107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50" s="1" t="s">
        <v>381</v>
      </c>
      <c r="E1050" s="4" t="s">
        <v>382</v>
      </c>
      <c r="F1050" s="56" t="s">
        <v>383</v>
      </c>
      <c r="G1050" s="1" t="s">
        <v>1681</v>
      </c>
      <c r="H1050" s="32" t="e">
        <f>IF(db[[#This Row],[NB NOTA_C]]="","",COUNTIF([2]!B_MSK[concat],db[[#This Row],[NB NOTA_C]]))</f>
        <v>#REF!</v>
      </c>
      <c r="I1050" s="6" t="s">
        <v>1694</v>
      </c>
      <c r="J1050" s="1" t="s">
        <v>1748</v>
      </c>
      <c r="K1050" s="1" t="s">
        <v>2947</v>
      </c>
      <c r="L1050" s="1" t="s">
        <v>5436</v>
      </c>
      <c r="M1050" s="1" t="str">
        <f>IF(db[[#This Row],[QTY/ CTN]]="","",SUBSTITUTE(SUBSTITUTE(SUBSTITUTE(db[[#This Row],[QTY/ CTN]]," ","_",2),"(",""),")","")&amp;"_")</f>
        <v>50 GRS_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50 GRS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50</v>
      </c>
      <c r="S1050" s="95" t="str">
        <f>IF(db[[#This Row],[QTY/ CTN B]]="","",RIGHT(db[[#This Row],[QTY/ CTN B]],LEN(db[[#This Row],[QTY/ CTN B]])-SEARCH(" ",db[[#This Row],[QTY/ CTN B]],1)))</f>
        <v>GRS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0" s="95">
        <f>IF(db[[#This Row],[STN K]]="","",IF(db[[#This Row],[STN TG]]="LSN",12,""))</f>
        <v>12</v>
      </c>
      <c r="W1050" s="95" t="str">
        <f>IF(db[[#This Row],[STN TG]]="LSN","PCS","")</f>
        <v>PCS</v>
      </c>
      <c r="X1050" s="95">
        <f>db[[#This Row],[QTY B]]*IF(db[[#This Row],[QTY TG]]="",1,db[[#This Row],[QTY TG]])*IF(db[[#This Row],[QTY K]]="",1,db[[#This Row],[QTY K]])</f>
        <v>7200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binderclipkenko111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51" s="1" t="s">
        <v>384</v>
      </c>
      <c r="E1051" s="4" t="s">
        <v>385</v>
      </c>
      <c r="F1051" s="56" t="s">
        <v>386</v>
      </c>
      <c r="G1051" s="1" t="s">
        <v>1681</v>
      </c>
      <c r="H1051" s="32" t="e">
        <f>IF(db[[#This Row],[NB NOTA_C]]="","",COUNTIF([2]!B_MSK[concat],db[[#This Row],[NB NOTA_C]]))</f>
        <v>#REF!</v>
      </c>
      <c r="I1051" s="6" t="s">
        <v>1694</v>
      </c>
      <c r="J1051" s="1" t="s">
        <v>1749</v>
      </c>
      <c r="K1051" s="1" t="s">
        <v>2947</v>
      </c>
      <c r="L1051" s="1" t="s">
        <v>5101</v>
      </c>
      <c r="M1051" s="1" t="str">
        <f>IF(db[[#This Row],[QTY/ CTN]]="","",SUBSTITUTE(SUBSTITUTE(SUBSTITUTE(db[[#This Row],[QTY/ CTN]]," ","_",2),"(",""),")","")&amp;"_")</f>
        <v>30 GRS_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30 GRS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30</v>
      </c>
      <c r="S1051" s="95" t="str">
        <f>IF(db[[#This Row],[QTY/ CTN B]]="","",RIGHT(db[[#This Row],[QTY/ CTN B]],LEN(db[[#This Row],[QTY/ CTN B]])-SEARCH(" ",db[[#This Row],[QTY/ CTN B]],1)))</f>
        <v>GRS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1" s="95">
        <f>IF(db[[#This Row],[STN K]]="","",IF(db[[#This Row],[STN TG]]="LSN",12,""))</f>
        <v>12</v>
      </c>
      <c r="W1051" s="95" t="str">
        <f>IF(db[[#This Row],[STN TG]]="LSN","PCS","")</f>
        <v>PCS</v>
      </c>
      <c r="X1051" s="95">
        <f>db[[#This Row],[QTY B]]*IF(db[[#This Row],[QTY TG]]="",1,db[[#This Row],[QTY TG]])*IF(db[[#This Row],[QTY K]]="",1,db[[#This Row],[QTY K]])</f>
        <v>4320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binderclipkenkono155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52" s="1" t="s">
        <v>387</v>
      </c>
      <c r="E1052" s="4" t="s">
        <v>388</v>
      </c>
      <c r="F1052" s="56" t="s">
        <v>389</v>
      </c>
      <c r="G1052" s="1" t="s">
        <v>1681</v>
      </c>
      <c r="H1052" s="32" t="e">
        <f>IF(db[[#This Row],[NB NOTA_C]]="","",COUNTIF([2]!B_MSK[concat],db[[#This Row],[NB NOTA_C]]))</f>
        <v>#REF!</v>
      </c>
      <c r="I1052" s="6" t="s">
        <v>1694</v>
      </c>
      <c r="J1052" s="1" t="s">
        <v>1750</v>
      </c>
      <c r="K1052" s="1" t="s">
        <v>2947</v>
      </c>
      <c r="M1052" s="1" t="str">
        <f>IF(db[[#This Row],[QTY/ CTN]]="","",SUBSTITUTE(SUBSTITUTE(SUBSTITUTE(db[[#This Row],[QTY/ CTN]]," ","_",2),"(",""),")","")&amp;"_")</f>
        <v>20 GRS_</v>
      </c>
      <c r="N1052" s="1">
        <f>IF(db[[#This Row],[H_QTY/ CTN]]="","",SEARCH("_",db[[#This Row],[H_QTY/ CTN]]))</f>
        <v>7</v>
      </c>
      <c r="O1052" s="1">
        <f>IF(db[[#This Row],[H_QTY/ CTN]]="","",LEN(db[[#This Row],[H_QTY/ CTN]]))</f>
        <v>7</v>
      </c>
      <c r="P1052" s="98" t="str">
        <f>IF(db[[#This Row],[H_QTY/ CTN]]="","",LEFT(db[[#This Row],[H_QTY/ CTN]],db[[#This Row],[H_1]]-1))</f>
        <v>20 GRS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20</v>
      </c>
      <c r="S1052" s="95" t="str">
        <f>IF(db[[#This Row],[QTY/ CTN B]]="","",RIGHT(db[[#This Row],[QTY/ CTN B]],LEN(db[[#This Row],[QTY/ CTN B]])-SEARCH(" ",db[[#This Row],[QTY/ CTN B]],1)))</f>
        <v>GRS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2" s="95">
        <f>IF(db[[#This Row],[STN K]]="","",IF(db[[#This Row],[STN TG]]="LSN",12,""))</f>
        <v>12</v>
      </c>
      <c r="W1052" s="95" t="str">
        <f>IF(db[[#This Row],[STN TG]]="LSN","PCS","")</f>
        <v>PCS</v>
      </c>
      <c r="X1052" s="95">
        <f>db[[#This Row],[QTY B]]*IF(db[[#This Row],[QTY TG]]="",1,db[[#This Row],[QTY TG]])*IF(db[[#This Row],[QTY K]]="",1,db[[#This Row],[QTY K]])</f>
        <v>2880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binderclipkenkono200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53" s="1" t="s">
        <v>390</v>
      </c>
      <c r="E1053" s="4" t="s">
        <v>391</v>
      </c>
      <c r="F1053" s="2" t="s">
        <v>392</v>
      </c>
      <c r="G1053" s="1" t="s">
        <v>1681</v>
      </c>
      <c r="H1053" s="32" t="e">
        <f>IF(db[[#This Row],[NB NOTA_C]]="","",COUNTIF([2]!B_MSK[concat],db[[#This Row],[NB NOTA_C]]))</f>
        <v>#REF!</v>
      </c>
      <c r="I1053" s="6" t="s">
        <v>1694</v>
      </c>
      <c r="J1053" s="1" t="s">
        <v>1751</v>
      </c>
      <c r="K1053" s="1" t="s">
        <v>2947</v>
      </c>
      <c r="L1053" s="1" t="s">
        <v>5481</v>
      </c>
      <c r="M1053" s="1" t="str">
        <f>IF(db[[#This Row],[QTY/ CTN]]="","",SUBSTITUTE(SUBSTITUTE(SUBSTITUTE(db[[#This Row],[QTY/ CTN]]," ","_",2),"(",""),")","")&amp;"_")</f>
        <v>10 GRS_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7</v>
      </c>
      <c r="P1053" s="98" t="str">
        <f>IF(db[[#This Row],[H_QTY/ CTN]]="","",LEFT(db[[#This Row],[H_QTY/ CTN]],db[[#This Row],[H_1]]-1))</f>
        <v>10 GRS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10</v>
      </c>
      <c r="S1053" s="95" t="str">
        <f>IF(db[[#This Row],[QTY/ CTN B]]="","",RIGHT(db[[#This Row],[QTY/ CTN B]],LEN(db[[#This Row],[QTY/ CTN B]])-SEARCH(" ",db[[#This Row],[QTY/ CTN B]],1)))</f>
        <v>GRS</v>
      </c>
      <c r="T1053" s="95">
        <f>IF(db[[#This Row],[QTY/ CTN TG]]="",IF(db[[#This Row],[STN TG]]="","",12),LEFT(db[[#This Row],[QTY/ CTN TG]],SEARCH(" ",db[[#This Row],[QTY/ CTN TG]],1)-1))</f>
        <v>12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3" s="95">
        <f>IF(db[[#This Row],[STN K]]="","",IF(db[[#This Row],[STN TG]]="LSN",12,""))</f>
        <v>12</v>
      </c>
      <c r="W1053" s="95" t="str">
        <f>IF(db[[#This Row],[STN TG]]="LSN","PCS","")</f>
        <v>PCS</v>
      </c>
      <c r="X1053" s="95">
        <f>db[[#This Row],[QTY B]]*IF(db[[#This Row],[QTY TG]]="",1,db[[#This Row],[QTY TG]])*IF(db[[#This Row],[QTY K]]="",1,db[[#This Row],[QTY K]])</f>
        <v>1440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binderclipkenkono260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54" s="1" t="s">
        <v>393</v>
      </c>
      <c r="E1054" s="4" t="s">
        <v>394</v>
      </c>
      <c r="F1054" s="56" t="s">
        <v>395</v>
      </c>
      <c r="G1054" s="1" t="s">
        <v>1681</v>
      </c>
      <c r="H1054" s="32" t="e">
        <f>IF(db[[#This Row],[NB NOTA_C]]="","",COUNTIF([2]!B_MSK[concat],db[[#This Row],[NB NOTA_C]]))</f>
        <v>#REF!</v>
      </c>
      <c r="I1054" s="6" t="s">
        <v>1694</v>
      </c>
      <c r="J1054" s="1" t="s">
        <v>1753</v>
      </c>
      <c r="K1054" s="1" t="s">
        <v>2947</v>
      </c>
      <c r="L1054" s="94" t="s">
        <v>5260</v>
      </c>
      <c r="M1054" s="94" t="str">
        <f>IF(db[[#This Row],[QTY/ CTN]]="","",SUBSTITUTE(SUBSTITUTE(SUBSTITUTE(db[[#This Row],[QTY/ CTN]]," ","_",2),"(",""),")","")&amp;"_")</f>
        <v>5 GRS_</v>
      </c>
      <c r="N1054" s="94">
        <f>IF(db[[#This Row],[H_QTY/ CTN]]="","",SEARCH("_",db[[#This Row],[H_QTY/ CTN]]))</f>
        <v>6</v>
      </c>
      <c r="O1054" s="94">
        <f>IF(db[[#This Row],[H_QTY/ CTN]]="","",LEN(db[[#This Row],[H_QTY/ CTN]]))</f>
        <v>6</v>
      </c>
      <c r="P1054" s="98" t="str">
        <f>IF(db[[#This Row],[H_QTY/ CTN]]="","",LEFT(db[[#This Row],[H_QTY/ CTN]],db[[#This Row],[H_1]]-1))</f>
        <v>5 GRS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5</v>
      </c>
      <c r="S1054" s="95" t="str">
        <f>IF(db[[#This Row],[QTY/ CTN B]]="","",RIGHT(db[[#This Row],[QTY/ CTN B]],LEN(db[[#This Row],[QTY/ CTN B]])-SEARCH(" ",db[[#This Row],[QTY/ CTN B]],1)))</f>
        <v>GRS</v>
      </c>
      <c r="T1054" s="95">
        <f>IF(db[[#This Row],[QTY/ CTN TG]]="",IF(db[[#This Row],[STN TG]]="","",12),LEFT(db[[#This Row],[QTY/ CTN TG]],SEARCH(" ",db[[#This Row],[QTY/ CTN TG]],1)-1))</f>
        <v>12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4" s="95">
        <f>IF(db[[#This Row],[STN K]]="","",IF(db[[#This Row],[STN TG]]="LSN",12,""))</f>
        <v>12</v>
      </c>
      <c r="W1054" s="95" t="str">
        <f>IF(db[[#This Row],[STN TG]]="LSN","PCS","")</f>
        <v>PCS</v>
      </c>
      <c r="X1054" s="95">
        <f>db[[#This Row],[QTY B]]*IF(db[[#This Row],[QTY TG]]="",1,db[[#This Row],[QTY TG]])*IF(db[[#This Row],[QTY K]]="",1,db[[#This Row],[QTY K]])</f>
        <v>720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binderclipkenkono280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55" s="1" t="s">
        <v>2807</v>
      </c>
      <c r="E1055" s="4" t="s">
        <v>4759</v>
      </c>
      <c r="F1055" s="56" t="s">
        <v>2248</v>
      </c>
      <c r="G1055" s="1" t="s">
        <v>1681</v>
      </c>
      <c r="H1055" s="32" t="e">
        <f>IF(db[[#This Row],[NB NOTA_C]]="","",COUNTIF([2]!B_MSK[concat],db[[#This Row],[NB NOTA_C]]))</f>
        <v>#REF!</v>
      </c>
      <c r="I1055" s="7" t="s">
        <v>1694</v>
      </c>
      <c r="J1055" s="3" t="s">
        <v>2291</v>
      </c>
      <c r="K1055" s="1" t="s">
        <v>2947</v>
      </c>
      <c r="M1055" s="1" t="str">
        <f>IF(db[[#This Row],[QTY/ CTN]]="","",SUBSTITUTE(SUBSTITUTE(SUBSTITUTE(db[[#This Row],[QTY/ CTN]]," ","_",2),"(",""),")","")&amp;"_")</f>
        <v>72 BOX_6 PCS_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13</v>
      </c>
      <c r="P1055" s="98" t="str">
        <f>IF(db[[#This Row],[H_QTY/ CTN]]="","",LEFT(db[[#This Row],[H_QTY/ CTN]],db[[#This Row],[H_1]]-1))</f>
        <v>72 BOX</v>
      </c>
      <c r="Q1055" s="95" t="str">
        <f>IF(NOT(db[[#This Row],[H_1]]=db[[#This Row],[H_2]]),MID(db[[#This Row],[H_QTY/ CTN]],db[[#This Row],[H_1]]+1,db[[#This Row],[H_2]]-db[[#This Row],[H_1]]-1),"")</f>
        <v>6 PCS</v>
      </c>
      <c r="R1055" s="95" t="str">
        <f>IF(db[[#This Row],[QTY/ CTN B]]="","",LEFT(db[[#This Row],[QTY/ CTN B]],SEARCH(" ",db[[#This Row],[QTY/ CTN B]],1)-1))</f>
        <v>72</v>
      </c>
      <c r="S1055" s="95" t="str">
        <f>IF(db[[#This Row],[QTY/ CTN B]]="","",RIGHT(db[[#This Row],[QTY/ CTN B]],LEN(db[[#This Row],[QTY/ CTN B]])-SEARCH(" ",db[[#This Row],[QTY/ CTN B]],1)))</f>
        <v>BOX</v>
      </c>
      <c r="T1055" s="95" t="str">
        <f>IF(db[[#This Row],[QTY/ CTN TG]]="",IF(db[[#This Row],[STN TG]]="","",12),LEFT(db[[#This Row],[QTY/ CTN TG]],SEARCH(" ",db[[#This Row],[QTY/ CTN TG]],1)-1))</f>
        <v>6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432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binderclipkenkono2806pcsbox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56" s="1" t="s">
        <v>4748</v>
      </c>
      <c r="E1056" s="4" t="s">
        <v>4747</v>
      </c>
      <c r="F1056" s="56" t="s">
        <v>4746</v>
      </c>
      <c r="G1056" s="1" t="s">
        <v>1681</v>
      </c>
      <c r="H1056" s="32" t="e">
        <f>IF(db[[#This Row],[NB NOTA_C]]="","",COUNTIF([2]!B_MSK[concat],db[[#This Row],[NB NOTA_C]]))</f>
        <v>#REF!</v>
      </c>
      <c r="I1056" s="6" t="s">
        <v>1694</v>
      </c>
      <c r="J1056" s="1" t="s">
        <v>2291</v>
      </c>
      <c r="K1056" s="1" t="s">
        <v>2947</v>
      </c>
      <c r="M1056" s="1" t="str">
        <f>IF(db[[#This Row],[QTY/ CTN]]="","",SUBSTITUTE(SUBSTITUTE(SUBSTITUTE(db[[#This Row],[QTY/ CTN]]," ","_",2),"(",""),")","")&amp;"_")</f>
        <v>72 BOX_6 PCS_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72 BOX</v>
      </c>
      <c r="Q1056" s="95" t="str">
        <f>IF(NOT(db[[#This Row],[H_1]]=db[[#This Row],[H_2]]),MID(db[[#This Row],[H_QTY/ CTN]],db[[#This Row],[H_1]]+1,db[[#This Row],[H_2]]-db[[#This Row],[H_1]]-1),"")</f>
        <v>6 PCS</v>
      </c>
      <c r="R1056" s="95" t="str">
        <f>IF(db[[#This Row],[QTY/ CTN B]]="","",LEFT(db[[#This Row],[QTY/ CTN B]],SEARCH(" ",db[[#This Row],[QTY/ CTN B]],1)-1))</f>
        <v>72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432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bnotekenkoa5bnpp8cbasicpolos</v>
      </c>
      <c r="B105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57" s="1" t="s">
        <v>3395</v>
      </c>
      <c r="E1057" s="4" t="s">
        <v>3252</v>
      </c>
      <c r="F1057" s="56" t="s">
        <v>3394</v>
      </c>
      <c r="G1057" s="1" t="s">
        <v>1681</v>
      </c>
      <c r="H1057" s="32" t="e">
        <f>IF(db[[#This Row],[NB NOTA_C]]="","",COUNTIF([2]!B_MSK[concat],db[[#This Row],[NB NOTA_C]]))</f>
        <v>#REF!</v>
      </c>
      <c r="I1057" s="7" t="s">
        <v>1694</v>
      </c>
      <c r="J1057" s="3" t="s">
        <v>1736</v>
      </c>
      <c r="K1057" s="1" t="s">
        <v>2968</v>
      </c>
      <c r="L1057" s="3"/>
      <c r="M1057" s="3" t="str">
        <f>IF(db[[#This Row],[QTY/ CTN]]="","",SUBSTITUTE(SUBSTITUTE(SUBSTITUTE(db[[#This Row],[QTY/ CTN]]," ","_",2),"(",""),")","")&amp;"_")</f>
        <v>72 PCS_</v>
      </c>
      <c r="N1057" s="3">
        <f>IF(db[[#This Row],[H_QTY/ CTN]]="","",SEARCH("_",db[[#This Row],[H_QTY/ CTN]]))</f>
        <v>7</v>
      </c>
      <c r="O1057" s="3">
        <f>IF(db[[#This Row],[H_QTY/ CTN]]="","",LEN(db[[#This Row],[H_QTY/ CTN]]))</f>
        <v>7</v>
      </c>
      <c r="P1057" s="95" t="str">
        <f>IF(db[[#This Row],[H_QTY/ CTN]]="","",LEFT(db[[#This Row],[H_QTY/ CTN]],db[[#This Row],[H_1]]-1))</f>
        <v>72 PCS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72</v>
      </c>
      <c r="S1057" s="95" t="str">
        <f>IF(db[[#This Row],[QTY/ CTN B]]="","",RIGHT(db[[#This Row],[QTY/ CTN B]],LEN(db[[#This Row],[QTY/ CTN B]])-SEARCH(" ",db[[#This Row],[QTY/ CTN B]],1)))</f>
        <v>PCS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72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bnotekenkoa5bnppbcbasicpolos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58" s="1" t="s">
        <v>4767</v>
      </c>
      <c r="E1058" s="4" t="s">
        <v>4892</v>
      </c>
      <c r="F1058" s="56" t="s">
        <v>4891</v>
      </c>
      <c r="G1058" s="1" t="s">
        <v>1681</v>
      </c>
      <c r="H1058" s="34" t="e">
        <f>IF(db[[#This Row],[NB NOTA_C]]="","",COUNTIF([2]!B_MSK[concat],db[[#This Row],[NB NOTA_C]]))</f>
        <v>#REF!</v>
      </c>
      <c r="I1058" s="7" t="s">
        <v>1694</v>
      </c>
      <c r="J1058" s="3" t="s">
        <v>1736</v>
      </c>
      <c r="K1058" s="1" t="s">
        <v>2968</v>
      </c>
      <c r="L1058" s="3"/>
      <c r="M1058" s="3" t="str">
        <f>IF(db[[#This Row],[QTY/ CTN]]="","",SUBSTITUTE(SUBSTITUTE(SUBSTITUTE(db[[#This Row],[QTY/ CTN]]," ","_",2),"(",""),")","")&amp;"_")</f>
        <v>72 PCS_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5" t="str">
        <f>IF(db[[#This Row],[H_QTY/ CTN]]="","",LEFT(db[[#This Row],[H_QTY/ CTN]],db[[#This Row],[H_1]]-1))</f>
        <v>72 PCS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72</v>
      </c>
      <c r="S1058" s="95" t="str">
        <f>IF(db[[#This Row],[QTY/ CTN B]]="","",RIGHT(db[[#This Row],[QTY/ CTN B]],LEN(db[[#This Row],[QTY/ CTN B]])-SEARCH(" ",db[[#This Row],[QTY/ CTN B]],1)))</f>
        <v>PCS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72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bnotekenkoa5bnpppcpastel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59" s="1" t="s">
        <v>4768</v>
      </c>
      <c r="E1059" s="4" t="s">
        <v>4632</v>
      </c>
      <c r="F1059" s="56" t="s">
        <v>5213</v>
      </c>
      <c r="G1059" s="1" t="s">
        <v>1681</v>
      </c>
      <c r="H1059" s="34" t="e">
        <f>IF(db[[#This Row],[NB NOTA_C]]="","",COUNTIF([2]!B_MSK[concat],db[[#This Row],[NB NOTA_C]]))</f>
        <v>#REF!</v>
      </c>
      <c r="I1059" s="7" t="s">
        <v>1694</v>
      </c>
      <c r="J1059" s="3" t="s">
        <v>1736</v>
      </c>
      <c r="K1059" s="1" t="s">
        <v>2968</v>
      </c>
      <c r="L1059" s="3"/>
      <c r="M1059" s="3" t="str">
        <f>IF(db[[#This Row],[QTY/ CTN]]="","",SUBSTITUTE(SUBSTITUTE(SUBSTITUTE(db[[#This Row],[QTY/ CTN]]," ","_",2),"(",""),")","")&amp;"_")</f>
        <v>72 PCS_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5" t="str">
        <f>IF(db[[#This Row],[H_QTY/ CTN]]="","",LEFT(db[[#This Row],[H_QTY/ CTN]],db[[#This Row],[H_1]]-1))</f>
        <v>72 PCS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72</v>
      </c>
      <c r="S1059" s="95" t="str">
        <f>IF(db[[#This Row],[QTY/ CTN B]]="","",RIGHT(db[[#This Row],[QTY/ CTN B]],LEN(db[[#This Row],[QTY/ CTN B]])-SEARCH(" ",db[[#This Row],[QTY/ CTN B]],1)))</f>
        <v>PCS</v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72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bnotekenkoa5tscc77campus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60" s="1" t="s">
        <v>5035</v>
      </c>
      <c r="E1060" s="4" t="s">
        <v>5034</v>
      </c>
      <c r="F1060" s="56" t="s">
        <v>5036</v>
      </c>
      <c r="G1060" s="1" t="s">
        <v>1681</v>
      </c>
      <c r="H1060" s="34" t="e">
        <f>IF(db[[#This Row],[NB NOTA_C]]="","",COUNTIF([2]!B_MSK[concat],db[[#This Row],[NB NOTA_C]]))</f>
        <v>#REF!</v>
      </c>
      <c r="I1060" s="7" t="s">
        <v>1694</v>
      </c>
      <c r="J1060" s="3" t="s">
        <v>1736</v>
      </c>
      <c r="K1060" s="1" t="s">
        <v>2968</v>
      </c>
      <c r="L1060" s="3"/>
      <c r="M1060" s="3" t="str">
        <f>IF(db[[#This Row],[QTY/ CTN]]="","",SUBSTITUTE(SUBSTITUTE(SUBSTITUTE(db[[#This Row],[QTY/ CTN]]," ","_",2),"(",""),")","")&amp;"_")</f>
        <v>72 PCS_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5" t="str">
        <f>IF(db[[#This Row],[H_QTY/ CTN]]="","",LEFT(db[[#This Row],[H_QTY/ CTN]],db[[#This Row],[H_1]]-1))</f>
        <v>72 PCS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72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72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bnotekenkoa5tscc79campus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396</v>
      </c>
      <c r="E1061" s="4" t="s">
        <v>397</v>
      </c>
      <c r="F1061" s="56"/>
      <c r="G1061" s="1" t="s">
        <v>1681</v>
      </c>
      <c r="H1061" s="32" t="e">
        <f>IF(db[[#This Row],[NB NOTA_C]]="","",COUNTIF([2]!B_MSK[concat],db[[#This Row],[NB NOTA_C]]))</f>
        <v>#REF!</v>
      </c>
      <c r="I1061" s="6" t="s">
        <v>1694</v>
      </c>
      <c r="J1061" s="1" t="s">
        <v>1736</v>
      </c>
      <c r="K1061" s="1" t="s">
        <v>2968</v>
      </c>
      <c r="M1061" s="1" t="str">
        <f>IF(db[[#This Row],[QTY/ CTN]]="","",SUBSTITUTE(SUBSTITUTE(SUBSTITUTE(db[[#This Row],[QTY/ CTN]]," ","_",2),"(",""),")","")&amp;"_")</f>
        <v>72 PCS_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72 PCS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72</v>
      </c>
      <c r="S1061" s="95" t="str">
        <f>IF(db[[#This Row],[QTY/ CTN B]]="","",RIGHT(db[[#This Row],[QTY/ CTN B]],LEN(db[[#This Row],[QTY/ CTN B]])-SEARCH(" ",db[[#This Row],[QTY/ CTN B]],1)))</f>
        <v>PCS</v>
      </c>
      <c r="T1061" s="95" t="str">
        <f>IF(db[[#This Row],[QTY/ CTN TG]]="",IF(db[[#This Row],[STN TG]]="","",12),LEFT(db[[#This Row],[QTY/ CTN TG]],SEARCH(" ",db[[#This Row],[QTY/ CTN TG]],1)-1))</f>
        <v/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72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bnotekenkoa5tscc79campus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62" s="1" t="s">
        <v>396</v>
      </c>
      <c r="E1062" s="4" t="s">
        <v>4600</v>
      </c>
      <c r="F1062" s="56" t="s">
        <v>4602</v>
      </c>
      <c r="G1062" s="1" t="s">
        <v>1681</v>
      </c>
      <c r="H1062" s="32" t="e">
        <f>IF(db[[#This Row],[NB NOTA_C]]="","",COUNTIF([2]!B_MSK[concat],db[[#This Row],[NB NOTA_C]]))</f>
        <v>#REF!</v>
      </c>
      <c r="I1062" s="6" t="s">
        <v>1694</v>
      </c>
      <c r="J1062" s="1" t="s">
        <v>1736</v>
      </c>
      <c r="K1062" s="1" t="s">
        <v>2968</v>
      </c>
      <c r="M1062" s="1" t="str">
        <f>IF(db[[#This Row],[QTY/ CTN]]="","",SUBSTITUTE(SUBSTITUTE(SUBSTITUTE(db[[#This Row],[QTY/ CTN]]," ","_",2),"(",""),")","")&amp;"_")</f>
        <v>72 PCS_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72 PCS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72</v>
      </c>
      <c r="S1062" s="95" t="str">
        <f>IF(db[[#This Row],[QTY/ CTN B]]="","",RIGHT(db[[#This Row],[QTY/ CTN B]],LEN(db[[#This Row],[QTY/ CTN B]])-SEARCH(" ",db[[#This Row],[QTY/ CTN B]],1)))</f>
        <v>PCS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72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bnotekenkoa5tscc83campus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398</v>
      </c>
      <c r="E1063" s="4" t="s">
        <v>399</v>
      </c>
      <c r="F1063" s="56"/>
      <c r="G1063" s="1" t="s">
        <v>1681</v>
      </c>
      <c r="H1063" s="32" t="e">
        <f>IF(db[[#This Row],[NB NOTA_C]]="","",COUNTIF([2]!B_MSK[concat],db[[#This Row],[NB NOTA_C]]))</f>
        <v>#REF!</v>
      </c>
      <c r="I1063" s="6" t="s">
        <v>1694</v>
      </c>
      <c r="J1063" s="1" t="s">
        <v>1736</v>
      </c>
      <c r="K1063" s="1" t="s">
        <v>2968</v>
      </c>
      <c r="M1063" s="1" t="str">
        <f>IF(db[[#This Row],[QTY/ CTN]]="","",SUBSTITUTE(SUBSTITUTE(SUBSTITUTE(db[[#This Row],[QTY/ CTN]]," ","_",2),"(",""),")","")&amp;"_")</f>
        <v>72 PCS_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72 PCS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72</v>
      </c>
      <c r="S1063" s="95" t="str">
        <f>IF(db[[#This Row],[QTY/ CTN B]]="","",RIGHT(db[[#This Row],[QTY/ CTN B]],LEN(db[[#This Row],[QTY/ CTN B]])-SEARCH(" ",db[[#This Row],[QTY/ CTN B]],1)))</f>
        <v>PCS</v>
      </c>
      <c r="T1063" s="95" t="str">
        <f>IF(db[[#This Row],[QTY/ CTN TG]]="",IF(db[[#This Row],[STN TG]]="","",12),LEFT(db[[#This Row],[QTY/ CTN TG]],SEARCH(" ",db[[#This Row],[QTY/ CTN TG]],1)-1))</f>
        <v/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72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bnotekenkoa5tscc83campus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64" s="1" t="s">
        <v>398</v>
      </c>
      <c r="E1064" s="4" t="s">
        <v>4601</v>
      </c>
      <c r="F1064" s="56" t="s">
        <v>4603</v>
      </c>
      <c r="G1064" s="1" t="s">
        <v>1681</v>
      </c>
      <c r="H1064" s="32" t="e">
        <f>IF(db[[#This Row],[NB NOTA_C]]="","",COUNTIF([2]!B_MSK[concat],db[[#This Row],[NB NOTA_C]]))</f>
        <v>#REF!</v>
      </c>
      <c r="I1064" s="6" t="s">
        <v>1694</v>
      </c>
      <c r="J1064" s="1" t="s">
        <v>1736</v>
      </c>
      <c r="K1064" s="1" t="s">
        <v>2968</v>
      </c>
      <c r="M1064" s="1" t="str">
        <f>IF(db[[#This Row],[QTY/ CTN]]="","",SUBSTITUTE(SUBSTITUTE(SUBSTITUTE(db[[#This Row],[QTY/ CTN]]," ","_",2),"(",""),")","")&amp;"_")</f>
        <v>72 PCS_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72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72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72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bukutamukenkobt292001kembang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5" s="1" t="s">
        <v>400</v>
      </c>
      <c r="E1065" s="4" t="s">
        <v>401</v>
      </c>
      <c r="F1065" s="56" t="s">
        <v>2662</v>
      </c>
      <c r="G1065" s="1" t="s">
        <v>1681</v>
      </c>
      <c r="H1065" s="32" t="e">
        <f>IF(db[[#This Row],[NB NOTA_C]]="","",COUNTIF([2]!B_MSK[concat],db[[#This Row],[NB NOTA_C]]))</f>
        <v>#REF!</v>
      </c>
      <c r="I1065" s="6" t="s">
        <v>1694</v>
      </c>
      <c r="J1065" s="1" t="s">
        <v>1765</v>
      </c>
      <c r="K1065" s="1" t="s">
        <v>2945</v>
      </c>
      <c r="M1065" s="1" t="str">
        <f>IF(db[[#This Row],[QTY/ CTN]]="","",SUBSTITUTE(SUBSTITUTE(SUBSTITUTE(db[[#This Row],[QTY/ CTN]]," ","_",2),"(",""),")","")&amp;"_")</f>
        <v>5 LSN_</v>
      </c>
      <c r="N1065" s="1">
        <f>IF(db[[#This Row],[H_QTY/ CTN]]="","",SEARCH("_",db[[#This Row],[H_QTY/ CTN]]))</f>
        <v>6</v>
      </c>
      <c r="O1065" s="1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LSN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LSN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60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bukutamukenkobt292003kembang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6" s="1" t="s">
        <v>402</v>
      </c>
      <c r="E1066" s="4" t="s">
        <v>403</v>
      </c>
      <c r="F1066" s="56" t="s">
        <v>2662</v>
      </c>
      <c r="G1066" s="1" t="s">
        <v>1681</v>
      </c>
      <c r="H1066" s="32" t="e">
        <f>IF(db[[#This Row],[NB NOTA_C]]="","",COUNTIF([2]!B_MSK[concat],db[[#This Row],[NB NOTA_C]]))</f>
        <v>#REF!</v>
      </c>
      <c r="I1066" s="6" t="s">
        <v>1694</v>
      </c>
      <c r="J1066" s="1" t="s">
        <v>1765</v>
      </c>
      <c r="K1066" s="1" t="s">
        <v>2945</v>
      </c>
      <c r="M1066" s="1" t="str">
        <f>IF(db[[#This Row],[QTY/ CTN]]="","",SUBSTITUTE(SUBSTITUTE(SUBSTITUTE(db[[#This Row],[QTY/ CTN]]," ","_",2),"(",""),")","")&amp;"_")</f>
        <v>5 LSN_</v>
      </c>
      <c r="N1066" s="1">
        <f>IF(db[[#This Row],[H_QTY/ CTN]]="","",SEARCH("_",db[[#This Row],[H_QTY/ CTN]]))</f>
        <v>6</v>
      </c>
      <c r="O1066" s="1">
        <f>IF(db[[#This Row],[H_QTY/ CTN]]="","",LEN(db[[#This Row],[H_QTY/ CTN]]))</f>
        <v>6</v>
      </c>
      <c r="P1066" s="98" t="str">
        <f>IF(db[[#This Row],[H_QTY/ CTN]]="","",LEFT(db[[#This Row],[H_QTY/ CTN]],db[[#This Row],[H_1]]-1))</f>
        <v>5 LSN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5</v>
      </c>
      <c r="S1066" s="95" t="str">
        <f>IF(db[[#This Row],[QTY/ CTN B]]="","",RIGHT(db[[#This Row],[QTY/ CTN B]],LEN(db[[#This Row],[QTY/ CTN B]])-SEARCH(" ",db[[#This Row],[QTY/ CTN B]],1)))</f>
        <v>LSN</v>
      </c>
      <c r="T1066" s="95">
        <f>IF(db[[#This Row],[QTY/ CTN TG]]="",IF(db[[#This Row],[STN TG]]="","",12),LEFT(db[[#This Row],[QTY/ CTN TG]],SEARCH(" ",db[[#This Row],[QTY/ CTN TG]],1)-1))</f>
        <v>12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60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bukutamukenkobt2920btk02batik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7" s="1" t="s">
        <v>3439</v>
      </c>
      <c r="E1067" s="4" t="s">
        <v>3440</v>
      </c>
      <c r="F1067" s="56" t="s">
        <v>2756</v>
      </c>
      <c r="G1067" s="1" t="s">
        <v>1681</v>
      </c>
      <c r="H1067" s="32" t="e">
        <f>IF(db[[#This Row],[NB NOTA_C]]="","",COUNTIF([2]!B_MSK[concat],db[[#This Row],[NB NOTA_C]]))</f>
        <v>#REF!</v>
      </c>
      <c r="I1067" s="6" t="s">
        <v>1694</v>
      </c>
      <c r="J1067" s="1" t="s">
        <v>1765</v>
      </c>
      <c r="K1067" s="1" t="s">
        <v>2945</v>
      </c>
      <c r="M1067" s="1" t="str">
        <f>IF(db[[#This Row],[QTY/ CTN]]="","",SUBSTITUTE(SUBSTITUTE(SUBSTITUTE(db[[#This Row],[QTY/ CTN]]," ","_",2),"(",""),")","")&amp;"_")</f>
        <v>5 LSN_</v>
      </c>
      <c r="N1067" s="1">
        <f>IF(db[[#This Row],[H_QTY/ CTN]]="","",SEARCH("_",db[[#This Row],[H_QTY/ CTN]]))</f>
        <v>6</v>
      </c>
      <c r="O1067" s="1">
        <f>IF(db[[#This Row],[H_QTY/ CTN]]="","",LEN(db[[#This Row],[H_QTY/ CTN]]))</f>
        <v>6</v>
      </c>
      <c r="P1067" s="98" t="str">
        <f>IF(db[[#This Row],[H_QTY/ CTN]]="","",LEFT(db[[#This Row],[H_QTY/ CTN]],db[[#This Row],[H_1]]-1))</f>
        <v>5 LSN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5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60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/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8" s="1"/>
      <c r="E1068" s="4" t="s">
        <v>3247</v>
      </c>
      <c r="F1068" s="56" t="s">
        <v>2756</v>
      </c>
      <c r="G1068" s="1" t="s">
        <v>1681</v>
      </c>
      <c r="H1068" s="32" t="e">
        <f>IF(db[[#This Row],[NB NOTA_C]]="","",COUNTIF([2]!B_MSK[concat],db[[#This Row],[NB NOTA_C]]))</f>
        <v>#REF!</v>
      </c>
      <c r="I1068" s="6" t="s">
        <v>1694</v>
      </c>
      <c r="J1068" s="1" t="s">
        <v>1765</v>
      </c>
      <c r="K1068" s="1" t="s">
        <v>2945</v>
      </c>
      <c r="M1068" s="1" t="str">
        <f>IF(db[[#This Row],[QTY/ CTN]]="","",SUBSTITUTE(SUBSTITUTE(SUBSTITUTE(db[[#This Row],[QTY/ CTN]]," ","_",2),"(",""),")","")&amp;"_")</f>
        <v>5 LSN_</v>
      </c>
      <c r="N1068" s="1">
        <f>IF(db[[#This Row],[H_QTY/ CTN]]="","",SEARCH("_",db[[#This Row],[H_QTY/ CTN]]))</f>
        <v>6</v>
      </c>
      <c r="O1068" s="1">
        <f>IF(db[[#This Row],[H_QTY/ CTN]]="","",LEN(db[[#This Row],[H_QTY/ CTN]]))</f>
        <v>6</v>
      </c>
      <c r="P1068" s="98" t="str">
        <f>IF(db[[#This Row],[H_QTY/ CTN]]="","",LEFT(db[[#This Row],[H_QTY/ CTN]],db[[#This Row],[H_1]]-1))</f>
        <v>5 LSN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5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60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" t="str">
        <f>LOWER(SUBSTITUTE(SUBSTITUTE(SUBSTITUTE(SUBSTITUTE(SUBSTITUTE(SUBSTITUTE(db[[#This Row],[NB BM]]," ",),".",""),"-",""),"(",""),")",""),"/",""))</f>
        <v>bukutamukenkobt322401kembang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69" s="1" t="s">
        <v>4876</v>
      </c>
      <c r="E1069" s="4" t="s">
        <v>4875</v>
      </c>
      <c r="F1069" s="56" t="s">
        <v>4877</v>
      </c>
      <c r="G1069" s="1" t="s">
        <v>1681</v>
      </c>
      <c r="H1069" s="32" t="e">
        <f>IF(db[[#This Row],[NB NOTA_C]]="","",COUNTIF([2]!B_MSK[concat],db[[#This Row],[NB NOTA_C]]))</f>
        <v>#REF!</v>
      </c>
      <c r="I1069" s="6" t="s">
        <v>1694</v>
      </c>
      <c r="J1069" s="1" t="s">
        <v>1765</v>
      </c>
      <c r="K1069" s="1" t="s">
        <v>2945</v>
      </c>
      <c r="L1069" s="1" t="s">
        <v>5102</v>
      </c>
      <c r="M1069" s="1" t="str">
        <f>IF(db[[#This Row],[QTY/ CTN]]="","",SUBSTITUTE(SUBSTITUTE(SUBSTITUTE(db[[#This Row],[QTY/ CTN]]," ","_",2),"(",""),")","")&amp;"_")</f>
        <v>5 LSN_</v>
      </c>
      <c r="N1069" s="1">
        <f>IF(db[[#This Row],[H_QTY/ CTN]]="","",SEARCH("_",db[[#This Row],[H_QTY/ CTN]]))</f>
        <v>6</v>
      </c>
      <c r="O1069" s="1">
        <f>IF(db[[#This Row],[H_QTY/ CTN]]="","",LEN(db[[#This Row],[H_QTY/ CTN]]))</f>
        <v>6</v>
      </c>
      <c r="P1069" s="98" t="str">
        <f>IF(db[[#This Row],[H_QTY/ CTN]]="","",LEFT(db[[#This Row],[H_QTY/ CTN]],db[[#This Row],[H_1]]-1))</f>
        <v>5 LSN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5</v>
      </c>
      <c r="S1069" s="95" t="str">
        <f>IF(db[[#This Row],[QTY/ CTN B]]="","",RIGHT(db[[#This Row],[QTY/ CTN B]],LEN(db[[#This Row],[QTY/ CTN B]])-SEARCH(" ",db[[#This Row],[QTY/ CTN B]],1)))</f>
        <v>LSN</v>
      </c>
      <c r="T1069" s="95">
        <f>IF(db[[#This Row],[QTY/ CTN TG]]="",IF(db[[#This Row],[STN TG]]="","",12),LEFT(db[[#This Row],[QTY/ CTN TG]],SEARCH(" ",db[[#This Row],[QTY/ CTN TG]],1)-1))</f>
        <v>12</v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60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" t="str">
        <f>LOWER(SUBSTITUTE(SUBSTITUTE(SUBSTITUTE(SUBSTITUTE(SUBSTITUTE(SUBSTITUTE(db[[#This Row],[NB BM]]," ",),".",""),"-",""),"(",""),")",""),"/",""))</f>
        <v>bukutamukenkobt3224btkbatik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70" s="1" t="s">
        <v>405</v>
      </c>
      <c r="E1070" s="4" t="s">
        <v>406</v>
      </c>
      <c r="F1070" s="56" t="s">
        <v>3245</v>
      </c>
      <c r="G1070" s="1" t="s">
        <v>1681</v>
      </c>
      <c r="H1070" s="32" t="e">
        <f>IF(db[[#This Row],[NB NOTA_C]]="","",COUNTIF([2]!B_MSK[concat],db[[#This Row],[NB NOTA_C]]))</f>
        <v>#REF!</v>
      </c>
      <c r="I1070" s="6" t="s">
        <v>1694</v>
      </c>
      <c r="J1070" s="1" t="s">
        <v>1765</v>
      </c>
      <c r="K1070" s="1" t="s">
        <v>2945</v>
      </c>
      <c r="M1070" s="1" t="str">
        <f>IF(db[[#This Row],[QTY/ CTN]]="","",SUBSTITUTE(SUBSTITUTE(SUBSTITUTE(db[[#This Row],[QTY/ CTN]]," ","_",2),"(",""),")","")&amp;"_")</f>
        <v>5 LSN_</v>
      </c>
      <c r="N1070" s="1">
        <f>IF(db[[#This Row],[H_QTY/ CTN]]="","",SEARCH("_",db[[#This Row],[H_QTY/ CTN]]))</f>
        <v>6</v>
      </c>
      <c r="O1070" s="1">
        <f>IF(db[[#This Row],[H_QTY/ CTN]]="","",LEN(db[[#This Row],[H_QTY/ CTN]]))</f>
        <v>6</v>
      </c>
      <c r="P1070" s="98" t="str">
        <f>IF(db[[#This Row],[H_QTY/ CTN]]="","",LEFT(db[[#This Row],[H_QTY/ CTN]],db[[#This Row],[H_1]]-1))</f>
        <v>5 LSN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5</v>
      </c>
      <c r="S1070" s="95" t="str">
        <f>IF(db[[#This Row],[QTY/ CTN B]]="","",RIGHT(db[[#This Row],[QTY/ CTN B]],LEN(db[[#This Row],[QTY/ CTN B]])-SEARCH(" ",db[[#This Row],[QTY/ CTN B]],1)))</f>
        <v>LSN</v>
      </c>
      <c r="T1070" s="95">
        <f>IF(db[[#This Row],[QTY/ CTN TG]]="",IF(db[[#This Row],[STN TG]]="","",12),LEFT(db[[#This Row],[QTY/ CTN TG]],SEARCH(" ",db[[#This Row],[QTY/ CTN TG]],1)-1))</f>
        <v>12</v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60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bukutamukenkobt3224btk02batik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71" s="1" t="s">
        <v>3438</v>
      </c>
      <c r="E1071" s="4" t="s">
        <v>3246</v>
      </c>
      <c r="F1071" s="2" t="s">
        <v>3248</v>
      </c>
      <c r="G1071" s="1" t="s">
        <v>1681</v>
      </c>
      <c r="H1071" s="32" t="e">
        <f>IF(db[[#This Row],[NB NOTA_C]]="","",COUNTIF([2]!B_MSK[concat],db[[#This Row],[NB NOTA_C]]))</f>
        <v>#REF!</v>
      </c>
      <c r="I1071" s="6" t="s">
        <v>1694</v>
      </c>
      <c r="J1071" s="1" t="s">
        <v>1765</v>
      </c>
      <c r="K1071" s="1" t="s">
        <v>2945</v>
      </c>
      <c r="M1071" s="1" t="str">
        <f>IF(db[[#This Row],[QTY/ CTN]]="","",SUBSTITUTE(SUBSTITUTE(SUBSTITUTE(db[[#This Row],[QTY/ CTN]]," ","_",2),"(",""),")","")&amp;"_")</f>
        <v>5 LSN_</v>
      </c>
      <c r="N1071" s="1">
        <f>IF(db[[#This Row],[H_QTY/ CTN]]="","",SEARCH("_",db[[#This Row],[H_QTY/ CTN]]))</f>
        <v>6</v>
      </c>
      <c r="O1071" s="1">
        <f>IF(db[[#This Row],[H_QTY/ CTN]]="","",LEN(db[[#This Row],[H_QTY/ CTN]]))</f>
        <v>6</v>
      </c>
      <c r="P1071" s="98" t="str">
        <f>IF(db[[#This Row],[H_QTY/ CTN]]="","",LEFT(db[[#This Row],[H_QTY/ CTN]],db[[#This Row],[H_1]]-1))</f>
        <v>5 LSN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5</v>
      </c>
      <c r="S1071" s="95" t="str">
        <f>IF(db[[#This Row],[QTY/ CTN B]]="","",RIGHT(db[[#This Row],[QTY/ CTN B]],LEN(db[[#This Row],[QTY/ CTN B]])-SEARCH(" ",db[[#This Row],[QTY/ CTN B]],1)))</f>
        <v>LSN</v>
      </c>
      <c r="T1071" s="95">
        <f>IF(db[[#This Row],[QTY/ CTN TG]]="",IF(db[[#This Row],[STN TG]]="","",12),LEFT(db[[#This Row],[QTY/ CTN TG]],SEARCH(" ",db[[#This Row],[QTY/ CTN TG]],1)-1))</f>
        <v>12</v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60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businessfilekenkofp320hga4biru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72" s="1" t="s">
        <v>4410</v>
      </c>
      <c r="E1072" s="4" t="s">
        <v>4405</v>
      </c>
      <c r="F1072" s="56" t="s">
        <v>4420</v>
      </c>
      <c r="G1072" s="1" t="s">
        <v>1681</v>
      </c>
      <c r="H1072" s="34" t="e">
        <f>IF(db[[#This Row],[NB NOTA_C]]="","",COUNTIF([2]!B_MSK[concat],db[[#This Row],[NB NOTA_C]]))</f>
        <v>#REF!</v>
      </c>
      <c r="I1072" s="7" t="s">
        <v>1694</v>
      </c>
      <c r="J1072" s="3" t="s">
        <v>4415</v>
      </c>
      <c r="K1072" s="1" t="s">
        <v>2968</v>
      </c>
      <c r="L1072" s="3"/>
      <c r="M1072" s="3" t="str">
        <f>IF(db[[#This Row],[QTY/ CTN]]="","",SUBSTITUTE(SUBSTITUTE(SUBSTITUTE(db[[#This Row],[QTY/ CTN]]," ","_",2),"(",""),")","")&amp;"_")</f>
        <v>40 DOZ_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5" t="str">
        <f>IF(db[[#This Row],[H_QTY/ CTN]]="","",LEFT(db[[#This Row],[H_QTY/ CTN]],db[[#This Row],[H_1]]-1))</f>
        <v>40 DOZ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40</v>
      </c>
      <c r="S1072" s="95" t="str">
        <f>IF(db[[#This Row],[QTY/ CTN B]]="","",RIGHT(db[[#This Row],[QTY/ CTN B]],LEN(db[[#This Row],[QTY/ CTN B]])-SEARCH(" ",db[[#This Row],[QTY/ CTN B]],1)))</f>
        <v>DOZ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40</v>
      </c>
      <c r="Y1072" s="95" t="str">
        <f>IF(db[[#This Row],[STN K]]="",IF(db[[#This Row],[STN TG]]="",db[[#This Row],[STN B]],db[[#This Row],[STN TG]]),db[[#This Row],[STN K]])</f>
        <v>DOZ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businessfilekenkofp320hga4hijau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73" s="1" t="s">
        <v>4411</v>
      </c>
      <c r="E1073" s="4" t="s">
        <v>4406</v>
      </c>
      <c r="F1073" s="56" t="s">
        <v>4421</v>
      </c>
      <c r="G1073" s="1" t="s">
        <v>1681</v>
      </c>
      <c r="H1073" s="34" t="e">
        <f>IF(db[[#This Row],[NB NOTA_C]]="","",COUNTIF([2]!B_MSK[concat],db[[#This Row],[NB NOTA_C]]))</f>
        <v>#REF!</v>
      </c>
      <c r="I1073" s="7" t="s">
        <v>1694</v>
      </c>
      <c r="J1073" s="3" t="s">
        <v>4415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40 DOZ_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5" t="str">
        <f>IF(db[[#This Row],[H_QTY/ CTN]]="","",LEFT(db[[#This Row],[H_QTY/ CTN]],db[[#This Row],[H_1]]-1))</f>
        <v>40 DOZ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40</v>
      </c>
      <c r="S1073" s="95" t="str">
        <f>IF(db[[#This Row],[QTY/ CTN B]]="","",RIGHT(db[[#This Row],[QTY/ CTN B]],LEN(db[[#This Row],[QTY/ CTN B]])-SEARCH(" ",db[[#This Row],[QTY/ CTN B]],1)))</f>
        <v>DOZ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40</v>
      </c>
      <c r="Y1073" s="95" t="str">
        <f>IF(db[[#This Row],[STN K]]="",IF(db[[#This Row],[STN TG]]="",db[[#This Row],[STN B]],db[[#This Row],[STN TG]]),db[[#This Row],[STN K]])</f>
        <v>DOZ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businessfilekenkofp320hga4abuabu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74" s="1" t="s">
        <v>4413</v>
      </c>
      <c r="E1074" s="4" t="s">
        <v>4408</v>
      </c>
      <c r="F1074" s="2" t="s">
        <v>4423</v>
      </c>
      <c r="G1074" s="1" t="s">
        <v>1681</v>
      </c>
      <c r="H1074" s="34" t="e">
        <f>IF(db[[#This Row],[NB NOTA_C]]="","",COUNTIF([2]!B_MSK[concat],db[[#This Row],[NB NOTA_C]]))</f>
        <v>#REF!</v>
      </c>
      <c r="I1074" s="7" t="s">
        <v>1694</v>
      </c>
      <c r="J1074" s="3" t="s">
        <v>4415</v>
      </c>
      <c r="K1074" s="1" t="s">
        <v>2968</v>
      </c>
      <c r="L1074" s="3"/>
      <c r="M1074" s="3" t="str">
        <f>IF(db[[#This Row],[QTY/ CTN]]="","",SUBSTITUTE(SUBSTITUTE(SUBSTITUTE(db[[#This Row],[QTY/ CTN]]," ","_",2),"(",""),")","")&amp;"_")</f>
        <v>40 DOZ_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5" t="str">
        <f>IF(db[[#This Row],[H_QTY/ CTN]]="","",LEFT(db[[#This Row],[H_QTY/ CTN]],db[[#This Row],[H_1]]-1))</f>
        <v>40 DOZ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40</v>
      </c>
      <c r="S1074" s="95" t="str">
        <f>IF(db[[#This Row],[QTY/ CTN B]]="","",RIGHT(db[[#This Row],[QTY/ CTN B]],LEN(db[[#This Row],[QTY/ CTN B]])-SEARCH(" ",db[[#This Row],[QTY/ CTN B]],1)))</f>
        <v>DOZ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40</v>
      </c>
      <c r="Y1074" s="95" t="str">
        <f>IF(db[[#This Row],[STN K]]="",IF(db[[#This Row],[STN TG]]="",db[[#This Row],[STN B]],db[[#This Row],[STN TG]]),db[[#This Row],[STN K]])</f>
        <v>DOZ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businessfilekenkofp320hga4merah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75" s="1" t="s">
        <v>4414</v>
      </c>
      <c r="E1075" s="4" t="s">
        <v>4409</v>
      </c>
      <c r="F1075" s="56" t="s">
        <v>4424</v>
      </c>
      <c r="G1075" s="1" t="s">
        <v>1681</v>
      </c>
      <c r="H1075" s="34" t="e">
        <f>IF(db[[#This Row],[NB NOTA_C]]="","",COUNTIF([2]!B_MSK[concat],db[[#This Row],[NB NOTA_C]]))</f>
        <v>#REF!</v>
      </c>
      <c r="I1075" s="7" t="s">
        <v>1694</v>
      </c>
      <c r="J1075" s="3" t="s">
        <v>4415</v>
      </c>
      <c r="K1075" s="1" t="s">
        <v>2968</v>
      </c>
      <c r="L1075" s="3"/>
      <c r="M1075" s="3" t="str">
        <f>IF(db[[#This Row],[QTY/ CTN]]="","",SUBSTITUTE(SUBSTITUTE(SUBSTITUTE(db[[#This Row],[QTY/ CTN]]," ","_",2),"(",""),")","")&amp;"_")</f>
        <v>40 DOZ_</v>
      </c>
      <c r="N1075" s="3">
        <f>IF(db[[#This Row],[H_QTY/ CTN]]="","",SEARCH("_",db[[#This Row],[H_QTY/ CTN]]))</f>
        <v>7</v>
      </c>
      <c r="O1075" s="3">
        <f>IF(db[[#This Row],[H_QTY/ CTN]]="","",LEN(db[[#This Row],[H_QTY/ CTN]]))</f>
        <v>7</v>
      </c>
      <c r="P1075" s="95" t="str">
        <f>IF(db[[#This Row],[H_QTY/ CTN]]="","",LEFT(db[[#This Row],[H_QTY/ CTN]],db[[#This Row],[H_1]]-1))</f>
        <v>40 DOZ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40</v>
      </c>
      <c r="S1075" s="95" t="str">
        <f>IF(db[[#This Row],[QTY/ CTN B]]="","",RIGHT(db[[#This Row],[QTY/ CTN B]],LEN(db[[#This Row],[QTY/ CTN B]])-SEARCH(" ",db[[#This Row],[QTY/ CTN B]],1)))</f>
        <v>DOZ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40</v>
      </c>
      <c r="Y1075" s="95" t="str">
        <f>IF(db[[#This Row],[STN K]]="",IF(db[[#This Row],[STN TG]]="",db[[#This Row],[STN B]],db[[#This Row],[STN TG]]),db[[#This Row],[STN K]])</f>
        <v>DOZ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businessfilekenkofp320hga4kuning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76" s="1" t="s">
        <v>4412</v>
      </c>
      <c r="E1076" s="4" t="s">
        <v>4407</v>
      </c>
      <c r="F1076" s="2" t="s">
        <v>4422</v>
      </c>
      <c r="G1076" s="1" t="s">
        <v>1681</v>
      </c>
      <c r="H1076" s="34" t="e">
        <f>IF(db[[#This Row],[NB NOTA_C]]="","",COUNTIF([2]!B_MSK[concat],db[[#This Row],[NB NOTA_C]]))</f>
        <v>#REF!</v>
      </c>
      <c r="I1076" s="7" t="s">
        <v>1694</v>
      </c>
      <c r="J1076" s="3" t="s">
        <v>4415</v>
      </c>
      <c r="K1076" s="1" t="s">
        <v>2968</v>
      </c>
      <c r="L1076" s="3"/>
      <c r="M1076" s="3" t="str">
        <f>IF(db[[#This Row],[QTY/ CTN]]="","",SUBSTITUTE(SUBSTITUTE(SUBSTITUTE(db[[#This Row],[QTY/ CTN]]," ","_",2),"(",""),")","")&amp;"_")</f>
        <v>40 DOZ_</v>
      </c>
      <c r="N1076" s="3">
        <f>IF(db[[#This Row],[H_QTY/ CTN]]="","",SEARCH("_",db[[#This Row],[H_QTY/ CTN]]))</f>
        <v>7</v>
      </c>
      <c r="O1076" s="3">
        <f>IF(db[[#This Row],[H_QTY/ CTN]]="","",LEN(db[[#This Row],[H_QTY/ CTN]]))</f>
        <v>7</v>
      </c>
      <c r="P1076" s="95" t="str">
        <f>IF(db[[#This Row],[H_QTY/ CTN]]="","",LEFT(db[[#This Row],[H_QTY/ CTN]],db[[#This Row],[H_1]]-1))</f>
        <v>40 DOZ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40</v>
      </c>
      <c r="S1076" s="95" t="str">
        <f>IF(db[[#This Row],[QTY/ CTN B]]="","",RIGHT(db[[#This Row],[QTY/ CTN B]],LEN(db[[#This Row],[QTY/ CTN B]])-SEARCH(" ",db[[#This Row],[QTY/ CTN B]],1)))</f>
        <v>DOZ</v>
      </c>
      <c r="T1076" s="95" t="str">
        <f>IF(db[[#This Row],[QTY/ CTN TG]]="",IF(db[[#This Row],[STN TG]]="","",12),LEFT(db[[#This Row],[QTY/ CTN TG]],SEARCH(" ",db[[#This Row],[QTY/ CTN TG]],1)-1))</f>
        <v/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40</v>
      </c>
      <c r="Y1076" s="95" t="str">
        <f>IF(db[[#This Row],[STN K]]="",IF(db[[#This Row],[STN TG]]="",db[[#This Row],[STN B]],db[[#This Row],[STN TG]]),db[[#This Row],[STN K]])</f>
        <v>DOZ</v>
      </c>
    </row>
    <row r="1077" spans="1:25" ht="16.5" customHeight="1" x14ac:dyDescent="0.25">
      <c r="A1077" s="52" t="str">
        <f>LOWER(SUBSTITUTE(SUBSTITUTE(SUBSTITUTE(SUBSTITUTE(SUBSTITUTE(SUBSTITUTE(db[[#This Row],[NB BM]]," ",),".",""),"-",""),"(",""),")",""),"/",""))</f>
        <v>kalenderkenko2023</v>
      </c>
      <c r="B1077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77" s="52" t="str">
        <f>LOWER(SUBSTITUTE(SUBSTITUTE(SUBSTITUTE(SUBSTITUTE(SUBSTITUTE(SUBSTITUTE(SUBSTITUTE(SUBSTITUTE(SUBSTITUTE(db[[#This Row],[NB PAJAK]]," ",""),"-",""),"(",""),")",""),".",""),",",""),"/",""),"""",""),"+",""))</f>
        <v/>
      </c>
      <c r="D1077" s="72" t="s">
        <v>5005</v>
      </c>
      <c r="E1077" s="72" t="s">
        <v>4981</v>
      </c>
      <c r="F1077" s="65"/>
      <c r="G1077" s="53"/>
      <c r="H1077" s="54" t="e">
        <f>IF(db[[#This Row],[NB NOTA_C]]="","",COUNTIF([2]!B_MSK[concat],db[[#This Row],[NB NOTA_C]]))</f>
        <v>#REF!</v>
      </c>
      <c r="I1077" s="55" t="s">
        <v>1694</v>
      </c>
      <c r="J1077" s="52"/>
      <c r="K1077" s="53" t="s">
        <v>2951</v>
      </c>
      <c r="L1077" s="52"/>
      <c r="M1077" s="52" t="str">
        <f>IF(db[[#This Row],[QTY/ CTN]]="","",SUBSTITUTE(SUBSTITUTE(SUBSTITUTE(db[[#This Row],[QTY/ CTN]]," ","_",2),"(",""),")","")&amp;"_")</f>
        <v/>
      </c>
      <c r="N1077" s="52" t="str">
        <f>IF(db[[#This Row],[H_QTY/ CTN]]="","",SEARCH("_",db[[#This Row],[H_QTY/ CTN]]))</f>
        <v/>
      </c>
      <c r="O1077" s="52" t="str">
        <f>IF(db[[#This Row],[H_QTY/ CTN]]="","",LEN(db[[#This Row],[H_QTY/ CTN]]))</f>
        <v/>
      </c>
      <c r="P1077" s="103" t="str">
        <f>IF(db[[#This Row],[H_QTY/ CTN]]="","",LEFT(db[[#This Row],[H_QTY/ CTN]],db[[#This Row],[H_1]]-1))</f>
        <v/>
      </c>
      <c r="Q1077" s="103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/>
      </c>
      <c r="S1077" s="95" t="str">
        <f>IF(db[[#This Row],[QTY/ CTN B]]="","",RIGHT(db[[#This Row],[QTY/ CTN B]],LEN(db[[#This Row],[QTY/ CTN B]])-SEARCH(" ",db[[#This Row],[QTY/ CTN B]],1)))</f>
        <v/>
      </c>
      <c r="T1077" s="95" t="str">
        <f>IF(db[[#This Row],[QTY/ CTN TG]]="",IF(db[[#This Row],[STN TG]]="","",12),LEFT(db[[#This Row],[QTY/ CTN TG]],SEARCH(" ",db[[#This Row],[QTY/ CTN TG]],1)-1))</f>
        <v/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 t="e">
        <f>db[[#This Row],[QTY B]]*IF(db[[#This Row],[QTY TG]]="",1,db[[#This Row],[QTY TG]])*IF(db[[#This Row],[QTY K]]="",1,db[[#This Row],[QTY K]])</f>
        <v>#VALUE!</v>
      </c>
      <c r="Y1077" s="95" t="str">
        <f>IF(db[[#This Row],[STN K]]="",IF(db[[#This Row],[STN TG]]="",db[[#This Row],[STN B]],db[[#This Row],[STN TG]]),db[[#This Row],[STN K]])</f>
        <v/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plakbankainhitamkenko24mmplstbiru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8" s="1" t="s">
        <v>5354</v>
      </c>
      <c r="E1078" s="4" t="s">
        <v>5351</v>
      </c>
      <c r="F1078" s="56" t="s">
        <v>5363</v>
      </c>
      <c r="G1078" s="1" t="s">
        <v>1681</v>
      </c>
      <c r="H1078" s="34" t="e">
        <f>IF(db[[#This Row],[NB NOTA_C]]="","",COUNTIF([2]!B_MSK[concat],db[[#This Row],[NB NOTA_C]]))</f>
        <v>#REF!</v>
      </c>
      <c r="I1078" s="7" t="s">
        <v>1694</v>
      </c>
      <c r="J1078" s="3" t="s">
        <v>1872</v>
      </c>
      <c r="K1078" s="1" t="s">
        <v>2956</v>
      </c>
      <c r="L1078" s="3"/>
      <c r="M1078" s="3" t="str">
        <f>IF(db[[#This Row],[QTY/ CTN]]="","",SUBSTITUTE(SUBSTITUTE(SUBSTITUTE(db[[#This Row],[QTY/ CTN]]," ","_",2),"(",""),")","")&amp;"_")</f>
        <v>120 ROL_</v>
      </c>
      <c r="N1078" s="3">
        <f>IF(db[[#This Row],[H_QTY/ CTN]]="","",SEARCH("_",db[[#This Row],[H_QTY/ CTN]]))</f>
        <v>8</v>
      </c>
      <c r="O1078" s="3">
        <f>IF(db[[#This Row],[H_QTY/ CTN]]="","",LEN(db[[#This Row],[H_QTY/ CTN]]))</f>
        <v>8</v>
      </c>
      <c r="P1078" s="95" t="str">
        <f>IF(db[[#This Row],[H_QTY/ CTN]]="","",LEFT(db[[#This Row],[H_QTY/ CTN]],db[[#This Row],[H_1]]-1))</f>
        <v>120 ROL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120</v>
      </c>
      <c r="S1078" s="95" t="str">
        <f>IF(db[[#This Row],[QTY/ CTN B]]="","",RIGHT(db[[#This Row],[QTY/ CTN B]],LEN(db[[#This Row],[QTY/ CTN B]])-SEARCH(" ",db[[#This Row],[QTY/ CTN B]],1)))</f>
        <v>ROL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120</v>
      </c>
      <c r="Y1078" s="95" t="str">
        <f>IF(db[[#This Row],[STN K]]="",IF(db[[#This Row],[STN TG]]="",db[[#This Row],[STN B]],db[[#This Row],[STN TG]]),db[[#This Row],[STN K]])</f>
        <v>ROL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plakbankainkenko24mmplstbiru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9" s="1" t="s">
        <v>407</v>
      </c>
      <c r="E1079" s="4" t="s">
        <v>4897</v>
      </c>
      <c r="F1079" s="56" t="s">
        <v>4898</v>
      </c>
      <c r="G1079" s="1" t="s">
        <v>1681</v>
      </c>
      <c r="H1079" s="34" t="e">
        <f>IF(db[[#This Row],[NB NOTA_C]]="","",COUNTIF([2]!B_MSK[concat],db[[#This Row],[NB NOTA_C]]))</f>
        <v>#REF!</v>
      </c>
      <c r="I1079" s="7" t="s">
        <v>1694</v>
      </c>
      <c r="J1079" s="3" t="s">
        <v>1872</v>
      </c>
      <c r="K1079" s="1" t="s">
        <v>2956</v>
      </c>
      <c r="L1079" s="3"/>
      <c r="M1079" s="3" t="str">
        <f>IF(db[[#This Row],[QTY/ CTN]]="","",SUBSTITUTE(SUBSTITUTE(SUBSTITUTE(db[[#This Row],[QTY/ CTN]]," ","_",2),"(",""),")","")&amp;"_")</f>
        <v>120 ROL_</v>
      </c>
      <c r="N1079" s="3">
        <f>IF(db[[#This Row],[H_QTY/ CTN]]="","",SEARCH("_",db[[#This Row],[H_QTY/ CTN]]))</f>
        <v>8</v>
      </c>
      <c r="O1079" s="3">
        <f>IF(db[[#This Row],[H_QTY/ CTN]]="","",LEN(db[[#This Row],[H_QTY/ CTN]]))</f>
        <v>8</v>
      </c>
      <c r="P1079" s="95" t="str">
        <f>IF(db[[#This Row],[H_QTY/ CTN]]="","",LEFT(db[[#This Row],[H_QTY/ CTN]],db[[#This Row],[H_1]]-1))</f>
        <v>120 ROL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120</v>
      </c>
      <c r="S1079" s="95" t="str">
        <f>IF(db[[#This Row],[QTY/ CTN B]]="","",RIGHT(db[[#This Row],[QTY/ CTN B]],LEN(db[[#This Row],[QTY/ CTN B]])-SEARCH(" ",db[[#This Row],[QTY/ CTN B]],1)))</f>
        <v>ROL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120</v>
      </c>
      <c r="Y1079" s="95" t="str">
        <f>IF(db[[#This Row],[STN K]]="",IF(db[[#This Row],[STN TG]]="",db[[#This Row],[STN B]],db[[#This Row],[STN TG]]),db[[#This Row],[STN K]])</f>
        <v>ROL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plakbankainkenko24mmplstbiru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407</v>
      </c>
      <c r="E1080" s="4" t="s">
        <v>408</v>
      </c>
      <c r="F1080" s="56"/>
      <c r="G1080" s="1" t="s">
        <v>1681</v>
      </c>
      <c r="H1080" s="32" t="e">
        <f>IF(db[[#This Row],[NB NOTA_C]]="","",COUNTIF([2]!B_MSK[concat],db[[#This Row],[NB NOTA_C]]))</f>
        <v>#REF!</v>
      </c>
      <c r="I1080" s="6" t="s">
        <v>1694</v>
      </c>
      <c r="J1080" s="1" t="s">
        <v>1872</v>
      </c>
      <c r="K1080" s="1" t="s">
        <v>2956</v>
      </c>
      <c r="M1080" s="1" t="str">
        <f>IF(db[[#This Row],[QTY/ CTN]]="","",SUBSTITUTE(SUBSTITUTE(SUBSTITUTE(db[[#This Row],[QTY/ CTN]]," ","_",2),"(",""),")","")&amp;"_")</f>
        <v>120 ROL_</v>
      </c>
      <c r="N1080" s="1">
        <f>IF(db[[#This Row],[H_QTY/ CTN]]="","",SEARCH("_",db[[#This Row],[H_QTY/ CTN]]))</f>
        <v>8</v>
      </c>
      <c r="O1080" s="1">
        <f>IF(db[[#This Row],[H_QTY/ CTN]]="","",LEN(db[[#This Row],[H_QTY/ CTN]]))</f>
        <v>8</v>
      </c>
      <c r="P1080" s="98" t="str">
        <f>IF(db[[#This Row],[H_QTY/ CTN]]="","",LEFT(db[[#This Row],[H_QTY/ CTN]],db[[#This Row],[H_1]]-1))</f>
        <v>120 ROL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120</v>
      </c>
      <c r="S1080" s="95" t="str">
        <f>IF(db[[#This Row],[QTY/ CTN B]]="","",RIGHT(db[[#This Row],[QTY/ CTN B]],LEN(db[[#This Row],[QTY/ CTN B]])-SEARCH(" ",db[[#This Row],[QTY/ CTN B]],1)))</f>
        <v>ROL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120</v>
      </c>
      <c r="Y1080" s="95" t="str">
        <f>IF(db[[#This Row],[STN K]]="",IF(db[[#This Row],[STN TG]]="",db[[#This Row],[STN B]],db[[#This Row],[STN TG]]),db[[#This Row],[STN K]])</f>
        <v>ROL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plakbankainkenko36mmplstbiru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1" s="1" t="s">
        <v>914</v>
      </c>
      <c r="E1081" s="4" t="s">
        <v>989</v>
      </c>
      <c r="F1081" s="56" t="s">
        <v>3222</v>
      </c>
      <c r="G1081" s="1" t="s">
        <v>1681</v>
      </c>
      <c r="H1081" s="32" t="e">
        <f>IF(db[[#This Row],[NB NOTA_C]]="","",COUNTIF([2]!B_MSK[concat],db[[#This Row],[NB NOTA_C]]))</f>
        <v>#REF!</v>
      </c>
      <c r="I1081" s="6" t="s">
        <v>1694</v>
      </c>
      <c r="J1081" s="1" t="s">
        <v>1870</v>
      </c>
      <c r="K1081" s="1" t="s">
        <v>2956</v>
      </c>
      <c r="M1081" s="1" t="str">
        <f>IF(db[[#This Row],[QTY/ CTN]]="","",SUBSTITUTE(SUBSTITUTE(SUBSTITUTE(db[[#This Row],[QTY/ CTN]]," ","_",2),"(",""),")","")&amp;"_")</f>
        <v>80 ROL_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8" t="str">
        <f>IF(db[[#This Row],[H_QTY/ CTN]]="","",LEFT(db[[#This Row],[H_QTY/ CTN]],db[[#This Row],[H_1]]-1))</f>
        <v>80 ROL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80</v>
      </c>
      <c r="S1081" s="95" t="str">
        <f>IF(db[[#This Row],[QTY/ CTN B]]="","",RIGHT(db[[#This Row],[QTY/ CTN B]],LEN(db[[#This Row],[QTY/ CTN B]])-SEARCH(" ",db[[#This Row],[QTY/ CTN B]],1)))</f>
        <v>ROL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80</v>
      </c>
      <c r="Y1081" s="95" t="str">
        <f>IF(db[[#This Row],[STN K]]="",IF(db[[#This Row],[STN TG]]="",db[[#This Row],[STN B]],db[[#This Row],[STN TG]]),db[[#This Row],[STN K]])</f>
        <v>ROL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plakbankainhitamkenko36mmplstbiru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2" s="1" t="s">
        <v>5355</v>
      </c>
      <c r="E1082" s="4" t="s">
        <v>5352</v>
      </c>
      <c r="F1082" s="56" t="s">
        <v>3222</v>
      </c>
      <c r="G1082" s="1" t="s">
        <v>1681</v>
      </c>
      <c r="H1082" s="34" t="e">
        <f>IF(db[[#This Row],[NB NOTA_C]]="","",COUNTIF([2]!B_MSK[concat],db[[#This Row],[NB NOTA_C]]))</f>
        <v>#REF!</v>
      </c>
      <c r="I1082" s="7" t="s">
        <v>1694</v>
      </c>
      <c r="J1082" s="3" t="s">
        <v>1870</v>
      </c>
      <c r="K1082" s="1" t="s">
        <v>2956</v>
      </c>
      <c r="L1082" s="3"/>
      <c r="M1082" s="3" t="str">
        <f>IF(db[[#This Row],[QTY/ CTN]]="","",SUBSTITUTE(SUBSTITUTE(SUBSTITUTE(db[[#This Row],[QTY/ CTN]]," ","_",2),"(",""),")","")&amp;"_")</f>
        <v>80 ROL_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80 ROL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80</v>
      </c>
      <c r="S1082" s="95" t="str">
        <f>IF(db[[#This Row],[QTY/ CTN B]]="","",RIGHT(db[[#This Row],[QTY/ CTN B]],LEN(db[[#This Row],[QTY/ CTN B]])-SEARCH(" ",db[[#This Row],[QTY/ CTN B]],1)))</f>
        <v>ROL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80</v>
      </c>
      <c r="Y1082" s="95" t="str">
        <f>IF(db[[#This Row],[STN K]]="",IF(db[[#This Row],[STN TG]]="",db[[#This Row],[STN B]],db[[#This Row],[STN TG]]),db[[#This Row],[STN K]])</f>
        <v>ROL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plakbankainkenko36mmplstbiru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3" s="1" t="s">
        <v>914</v>
      </c>
      <c r="E1083" s="4" t="s">
        <v>4894</v>
      </c>
      <c r="F1083" s="56" t="s">
        <v>3222</v>
      </c>
      <c r="G1083" s="1" t="s">
        <v>1681</v>
      </c>
      <c r="H1083" s="34" t="e">
        <f>IF(db[[#This Row],[NB NOTA_C]]="","",COUNTIF([2]!B_MSK[concat],db[[#This Row],[NB NOTA_C]]))</f>
        <v>#REF!</v>
      </c>
      <c r="I1083" s="7" t="s">
        <v>1694</v>
      </c>
      <c r="J1083" s="3" t="s">
        <v>1870</v>
      </c>
      <c r="K1083" s="1" t="s">
        <v>2956</v>
      </c>
      <c r="L1083" s="3"/>
      <c r="M1083" s="3" t="str">
        <f>IF(db[[#This Row],[QTY/ CTN]]="","",SUBSTITUTE(SUBSTITUTE(SUBSTITUTE(db[[#This Row],[QTY/ CTN]]," ","_",2),"(",""),")","")&amp;"_")</f>
        <v>80 ROL_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80 ROL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80</v>
      </c>
      <c r="S1083" s="95" t="str">
        <f>IF(db[[#This Row],[QTY/ CTN B]]="","",RIGHT(db[[#This Row],[QTY/ CTN B]],LEN(db[[#This Row],[QTY/ CTN B]])-SEARCH(" ",db[[#This Row],[QTY/ CTN B]],1)))</f>
        <v>ROL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80</v>
      </c>
      <c r="Y1083" s="95" t="str">
        <f>IF(db[[#This Row],[STN K]]="",IF(db[[#This Row],[STN TG]]="",db[[#This Row],[STN B]],db[[#This Row],[STN TG]]),db[[#This Row],[STN K]])</f>
        <v>ROL</v>
      </c>
    </row>
    <row r="1084" spans="1:25" ht="16.5" customHeight="1" x14ac:dyDescent="0.25">
      <c r="A1084" s="9" t="str">
        <f>LOWER(SUBSTITUTE(SUBSTITUTE(SUBSTITUTE(SUBSTITUTE(SUBSTITUTE(SUBSTITUTE(db[[#This Row],[NB BM]]," ",),".",""),"-",""),"(",""),")",""),"/",""))</f>
        <v>plakbankainhitamkenko36mmplstmerah</v>
      </c>
      <c r="B108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8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84" s="8" t="s">
        <v>409</v>
      </c>
      <c r="E1084" s="20" t="s">
        <v>410</v>
      </c>
      <c r="F1084" s="56" t="s">
        <v>411</v>
      </c>
      <c r="G1084" s="1" t="s">
        <v>1681</v>
      </c>
      <c r="H1084" s="32" t="e">
        <f>IF(db[[#This Row],[NB NOTA_C]]="","",COUNTIF([2]!B_MSK[concat],db[[#This Row],[NB NOTA_C]]))</f>
        <v>#REF!</v>
      </c>
      <c r="I1084" s="6" t="s">
        <v>1694</v>
      </c>
      <c r="J1084" s="1" t="s">
        <v>1870</v>
      </c>
      <c r="K1084" s="1" t="s">
        <v>2956</v>
      </c>
      <c r="M1084" s="1" t="str">
        <f>IF(db[[#This Row],[QTY/ CTN]]="","",SUBSTITUTE(SUBSTITUTE(SUBSTITUTE(db[[#This Row],[QTY/ CTN]]," ","_",2),"(",""),")","")&amp;"_")</f>
        <v>80 ROL_</v>
      </c>
      <c r="N1084" s="1">
        <f>IF(db[[#This Row],[H_QTY/ CTN]]="","",SEARCH("_",db[[#This Row],[H_QTY/ CTN]]))</f>
        <v>7</v>
      </c>
      <c r="O1084" s="1">
        <f>IF(db[[#This Row],[H_QTY/ CTN]]="","",LEN(db[[#This Row],[H_QTY/ CTN]]))</f>
        <v>7</v>
      </c>
      <c r="P1084" s="98" t="str">
        <f>IF(db[[#This Row],[H_QTY/ CTN]]="","",LEFT(db[[#This Row],[H_QTY/ CTN]],db[[#This Row],[H_1]]-1))</f>
        <v>80 ROL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80</v>
      </c>
      <c r="S1084" s="95" t="str">
        <f>IF(db[[#This Row],[QTY/ CTN B]]="","",RIGHT(db[[#This Row],[QTY/ CTN B]],LEN(db[[#This Row],[QTY/ CTN B]])-SEARCH(" ",db[[#This Row],[QTY/ CTN B]],1)))</f>
        <v>ROL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80</v>
      </c>
      <c r="Y1084" s="95" t="str">
        <f>IF(db[[#This Row],[STN K]]="",IF(db[[#This Row],[STN TG]]="",db[[#This Row],[STN B]],db[[#This Row],[STN TG]]),db[[#This Row],[STN K]])</f>
        <v>ROL</v>
      </c>
    </row>
    <row r="1085" spans="1:25" ht="16.5" customHeight="1" x14ac:dyDescent="0.25">
      <c r="A1085" s="8" t="str">
        <f>LOWER(SUBSTITUTE(SUBSTITUTE(SUBSTITUTE(SUBSTITUTE(SUBSTITUTE(SUBSTITUTE(db[[#This Row],[NB BM]]," ",),".",""),"-",""),"(",""),")",""),"/",""))</f>
        <v>plakbankainhitamkenko48mmplstbiru</v>
      </c>
      <c r="B108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8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5" s="8" t="s">
        <v>412</v>
      </c>
      <c r="E1085" s="20" t="s">
        <v>413</v>
      </c>
      <c r="F1085" s="56" t="s">
        <v>415</v>
      </c>
      <c r="G1085" s="1" t="s">
        <v>1681</v>
      </c>
      <c r="H1085" s="32" t="e">
        <f>IF(db[[#This Row],[NB NOTA_C]]="","",COUNTIF([2]!B_MSK[concat],db[[#This Row],[NB NOTA_C]]))</f>
        <v>#REF!</v>
      </c>
      <c r="I1085" s="6" t="s">
        <v>1694</v>
      </c>
      <c r="J1085" s="1" t="s">
        <v>1871</v>
      </c>
      <c r="K1085" s="1" t="s">
        <v>2956</v>
      </c>
      <c r="M1085" s="1" t="str">
        <f>IF(db[[#This Row],[QTY/ CTN]]="","",SUBSTITUTE(SUBSTITUTE(SUBSTITUTE(db[[#This Row],[QTY/ CTN]]," ","_",2),"(",""),")","")&amp;"_")</f>
        <v>60 ROL_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8" t="str">
        <f>IF(db[[#This Row],[H_QTY/ CTN]]="","",LEFT(db[[#This Row],[H_QTY/ CTN]],db[[#This Row],[H_1]]-1))</f>
        <v>60 ROL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60</v>
      </c>
      <c r="S1085" s="95" t="str">
        <f>IF(db[[#This Row],[QTY/ CTN B]]="","",RIGHT(db[[#This Row],[QTY/ CTN B]],LEN(db[[#This Row],[QTY/ CTN B]])-SEARCH(" ",db[[#This Row],[QTY/ CTN B]],1)))</f>
        <v>ROL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60</v>
      </c>
      <c r="Y1085" s="95" t="str">
        <f>IF(db[[#This Row],[STN K]]="",IF(db[[#This Row],[STN TG]]="",db[[#This Row],[STN B]],db[[#This Row],[STN TG]]),db[[#This Row],[STN K]])</f>
        <v>ROL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plakbankainhitamkenko48mmplstbiru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6" s="1" t="s">
        <v>412</v>
      </c>
      <c r="E1086" s="4" t="s">
        <v>5353</v>
      </c>
      <c r="F1086" s="56" t="s">
        <v>415</v>
      </c>
      <c r="G1086" s="1" t="s">
        <v>1681</v>
      </c>
      <c r="H1086" s="34" t="e">
        <f>IF(db[[#This Row],[NB NOTA_C]]="","",COUNTIF([2]!B_MSK[concat],db[[#This Row],[NB NOTA_C]]))</f>
        <v>#REF!</v>
      </c>
      <c r="I1086" s="7" t="s">
        <v>1694</v>
      </c>
      <c r="J1086" s="3" t="s">
        <v>1871</v>
      </c>
      <c r="K1086" s="1" t="s">
        <v>2956</v>
      </c>
      <c r="L1086" s="3"/>
      <c r="M1086" s="3" t="str">
        <f>IF(db[[#This Row],[QTY/ CTN]]="","",SUBSTITUTE(SUBSTITUTE(SUBSTITUTE(db[[#This Row],[QTY/ CTN]]," ","_",2),"(",""),")","")&amp;"_")</f>
        <v>60 ROL_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60 ROL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60</v>
      </c>
      <c r="S1086" s="95" t="str">
        <f>IF(db[[#This Row],[QTY/ CTN B]]="","",RIGHT(db[[#This Row],[QTY/ CTN B]],LEN(db[[#This Row],[QTY/ CTN B]])-SEARCH(" ",db[[#This Row],[QTY/ CTN B]],1)))</f>
        <v>ROL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60</v>
      </c>
      <c r="Y1086" s="95" t="str">
        <f>IF(db[[#This Row],[STN K]]="",IF(db[[#This Row],[STN TG]]="",db[[#This Row],[STN B]],db[[#This Row],[STN TG]]),db[[#This Row],[STN K]])</f>
        <v>ROL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plakbankainkenko48mmplstbiru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7" s="1" t="s">
        <v>4937</v>
      </c>
      <c r="E1087" s="4" t="s">
        <v>4895</v>
      </c>
      <c r="F1087" s="56" t="s">
        <v>415</v>
      </c>
      <c r="G1087" s="1" t="s">
        <v>1681</v>
      </c>
      <c r="H1087" s="34" t="e">
        <f>IF(db[[#This Row],[NB NOTA_C]]="","",COUNTIF([2]!B_MSK[concat],db[[#This Row],[NB NOTA_C]]))</f>
        <v>#REF!</v>
      </c>
      <c r="I1087" s="7" t="s">
        <v>1694</v>
      </c>
      <c r="J1087" s="3" t="s">
        <v>1871</v>
      </c>
      <c r="K1087" s="1" t="s">
        <v>2956</v>
      </c>
      <c r="L1087" s="3"/>
      <c r="M1087" s="3" t="str">
        <f>IF(db[[#This Row],[QTY/ CTN]]="","",SUBSTITUTE(SUBSTITUTE(SUBSTITUTE(db[[#This Row],[QTY/ CTN]]," ","_",2),"(",""),")","")&amp;"_")</f>
        <v>60 ROL_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60 ROL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60</v>
      </c>
      <c r="S1087" s="95" t="str">
        <f>IF(db[[#This Row],[QTY/ CTN B]]="","",RIGHT(db[[#This Row],[QTY/ CTN B]],LEN(db[[#This Row],[QTY/ CTN B]])-SEARCH(" ",db[[#This Row],[QTY/ CTN B]],1)))</f>
        <v>ROL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60</v>
      </c>
      <c r="Y1087" s="95" t="str">
        <f>IF(db[[#This Row],[STN K]]="",IF(db[[#This Row],[STN TG]]="",db[[#This Row],[STN B]],db[[#This Row],[STN TG]]),db[[#This Row],[STN K]])</f>
        <v>ROL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plakbankainhitamkenko48mmplstbiru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8" s="1" t="s">
        <v>412</v>
      </c>
      <c r="E1088" s="4" t="s">
        <v>414</v>
      </c>
      <c r="F1088" s="56" t="s">
        <v>415</v>
      </c>
      <c r="G1088" s="1" t="s">
        <v>1681</v>
      </c>
      <c r="H1088" s="32" t="e">
        <f>IF(db[[#This Row],[NB NOTA_C]]="","",COUNTIF([2]!B_MSK[concat],db[[#This Row],[NB NOTA_C]]))</f>
        <v>#REF!</v>
      </c>
      <c r="I1088" s="6" t="s">
        <v>1694</v>
      </c>
      <c r="J1088" s="1" t="s">
        <v>1871</v>
      </c>
      <c r="K1088" s="1" t="s">
        <v>2956</v>
      </c>
      <c r="M1088" s="1" t="str">
        <f>IF(db[[#This Row],[QTY/ CTN]]="","",SUBSTITUTE(SUBSTITUTE(SUBSTITUTE(db[[#This Row],[QTY/ CTN]]," ","_",2),"(",""),")","")&amp;"_")</f>
        <v>60 ROL_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60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60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60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plakbankainhitamkenko48mmplstmerah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89" s="1" t="s">
        <v>2196</v>
      </c>
      <c r="E1089" s="4" t="s">
        <v>416</v>
      </c>
      <c r="F1089" s="56" t="s">
        <v>417</v>
      </c>
      <c r="G1089" s="1" t="s">
        <v>1681</v>
      </c>
      <c r="H1089" s="32" t="e">
        <f>IF(db[[#This Row],[NB NOTA_C]]="","",COUNTIF([2]!B_MSK[concat],db[[#This Row],[NB NOTA_C]]))</f>
        <v>#REF!</v>
      </c>
      <c r="I1089" s="6" t="s">
        <v>1694</v>
      </c>
      <c r="J1089" s="1" t="s">
        <v>1871</v>
      </c>
      <c r="K1089" s="1" t="s">
        <v>2956</v>
      </c>
      <c r="M1089" s="1" t="str">
        <f>IF(db[[#This Row],[QTY/ CTN]]="","",SUBSTITUTE(SUBSTITUTE(SUBSTITUTE(db[[#This Row],[QTY/ CTN]]," ","_",2),"(",""),")","")&amp;"_")</f>
        <v>60 ROL_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60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60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60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clipwarnakenko3100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90" s="1" t="s">
        <v>418</v>
      </c>
      <c r="E1090" s="4" t="s">
        <v>419</v>
      </c>
      <c r="F1090" s="2" t="s">
        <v>420</v>
      </c>
      <c r="G1090" s="1" t="s">
        <v>1681</v>
      </c>
      <c r="H1090" s="32" t="e">
        <f>IF(db[[#This Row],[NB NOTA_C]]="","",COUNTIF([2]!B_MSK[concat],db[[#This Row],[NB NOTA_C]]))</f>
        <v>#REF!</v>
      </c>
      <c r="I1090" s="6" t="s">
        <v>1694</v>
      </c>
      <c r="J1090" s="1" t="s">
        <v>1776</v>
      </c>
      <c r="K1090" s="1" t="s">
        <v>2947</v>
      </c>
      <c r="L1090" s="94" t="s">
        <v>5254</v>
      </c>
      <c r="M1090" s="94" t="str">
        <f>IF(db[[#This Row],[QTY/ CTN]]="","",SUBSTITUTE(SUBSTITUTE(SUBSTITUTE(db[[#This Row],[QTY/ CTN]]," ","_",2),"(",""),")","")&amp;"_")</f>
        <v>48 LSN_</v>
      </c>
      <c r="N1090" s="94">
        <f>IF(db[[#This Row],[H_QTY/ CTN]]="","",SEARCH("_",db[[#This Row],[H_QTY/ CTN]]))</f>
        <v>7</v>
      </c>
      <c r="O1090" s="94">
        <f>IF(db[[#This Row],[H_QTY/ CTN]]="","",LEN(db[[#This Row],[H_QTY/ CTN]]))</f>
        <v>7</v>
      </c>
      <c r="P1090" s="98" t="str">
        <f>IF(db[[#This Row],[H_QTY/ CTN]]="","",LEFT(db[[#This Row],[H_QTY/ CTN]],db[[#This Row],[H_1]]-1))</f>
        <v>48 LSN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48</v>
      </c>
      <c r="S1090" s="95" t="str">
        <f>IF(db[[#This Row],[QTY/ CTN B]]="","",RIGHT(db[[#This Row],[QTY/ CTN B]],LEN(db[[#This Row],[QTY/ CTN B]])-SEARCH(" ",db[[#This Row],[QTY/ CTN B]],1)))</f>
        <v>LSN</v>
      </c>
      <c r="T1090" s="95">
        <f>IF(db[[#This Row],[QTY/ CTN TG]]="",IF(db[[#This Row],[STN TG]]="","",12),LEFT(db[[#This Row],[QTY/ CTN TG]],SEARCH(" ",db[[#This Row],[QTY/ CTN TG]],1)-1))</f>
        <v>12</v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576</v>
      </c>
      <c r="Y1090" s="95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pwkenko12wcp12fnwenonwood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91" s="1" t="s">
        <v>923</v>
      </c>
      <c r="E1091" s="4" t="s">
        <v>3073</v>
      </c>
      <c r="F1091" s="2" t="s">
        <v>4893</v>
      </c>
      <c r="G1091" s="1" t="s">
        <v>1681</v>
      </c>
      <c r="H1091" s="32" t="e">
        <f>IF(db[[#This Row],[NB NOTA_C]]="","",COUNTIF([2]!B_MSK[concat],db[[#This Row],[NB NOTA_C]]))</f>
        <v>#REF!</v>
      </c>
      <c r="I1091" s="6" t="s">
        <v>1694</v>
      </c>
      <c r="J1091" s="1" t="s">
        <v>1798</v>
      </c>
      <c r="K1091" s="1" t="s">
        <v>2976</v>
      </c>
      <c r="M1091" s="1" t="str">
        <f>IF(db[[#This Row],[QTY/ CTN]]="","",SUBSTITUTE(SUBSTITUTE(SUBSTITUTE(db[[#This Row],[QTY/ CTN]]," ","_",2),"(",""),")","")&amp;"_")</f>
        <v>16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16 LSN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16</v>
      </c>
      <c r="S1091" s="95" t="str">
        <f>IF(db[[#This Row],[QTY/ CTN B]]="","",RIGHT(db[[#This Row],[QTY/ CTN B]],LEN(db[[#This Row],[QTY/ CTN B]])-SEARCH(" ",db[[#This Row],[QTY/ CTN B]],1)))</f>
        <v>LSN</v>
      </c>
      <c r="T1091" s="95">
        <f>IF(db[[#This Row],[QTY/ CTN TG]]="",IF(db[[#This Row],[STN TG]]="","",12),LEFT(db[[#This Row],[QTY/ CTN TG]],SEARCH(" ",db[[#This Row],[QTY/ CTN TG]],1)-1))</f>
        <v>12</v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192</v>
      </c>
      <c r="Y1091" s="95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pwkenko12wcp12halfclassic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2" s="1" t="s">
        <v>421</v>
      </c>
      <c r="E1092" s="4" t="s">
        <v>422</v>
      </c>
      <c r="F1092" s="56" t="s">
        <v>423</v>
      </c>
      <c r="G1092" s="1" t="s">
        <v>1681</v>
      </c>
      <c r="H1092" s="32" t="e">
        <f>IF(db[[#This Row],[NB NOTA_C]]="","",COUNTIF([2]!B_MSK[concat],db[[#This Row],[NB NOTA_C]]))</f>
        <v>#REF!</v>
      </c>
      <c r="I1092" s="6" t="s">
        <v>1694</v>
      </c>
      <c r="J1092" s="1" t="s">
        <v>1876</v>
      </c>
      <c r="K1092" s="1" t="s">
        <v>2976</v>
      </c>
      <c r="L1092" s="1" t="s">
        <v>5630</v>
      </c>
      <c r="M1092" s="1" t="str">
        <f>IF(db[[#This Row],[QTY/ CTN]]="","",SUBSTITUTE(SUBSTITUTE(SUBSTITUTE(db[[#This Row],[QTY/ CTN]]," ","_",2),"(",""),")","")&amp;"_")</f>
        <v>24 BOX_24 SET_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14</v>
      </c>
      <c r="P1092" s="98" t="str">
        <f>IF(db[[#This Row],[H_QTY/ CTN]]="","",LEFT(db[[#This Row],[H_QTY/ CTN]],db[[#This Row],[H_1]]-1))</f>
        <v>24 BOX</v>
      </c>
      <c r="Q1092" s="95" t="str">
        <f>IF(NOT(db[[#This Row],[H_1]]=db[[#This Row],[H_2]]),MID(db[[#This Row],[H_QTY/ CTN]],db[[#This Row],[H_1]]+1,db[[#This Row],[H_2]]-db[[#This Row],[H_1]]-1),"")</f>
        <v>24 SET</v>
      </c>
      <c r="R1092" s="95" t="str">
        <f>IF(db[[#This Row],[QTY/ CTN B]]="","",LEFT(db[[#This Row],[QTY/ CTN B]],SEARCH(" ",db[[#This Row],[QTY/ CTN B]],1)-1))</f>
        <v>24</v>
      </c>
      <c r="S1092" s="95" t="str">
        <f>IF(db[[#This Row],[QTY/ CTN B]]="","",RIGHT(db[[#This Row],[QTY/ CTN B]],LEN(db[[#This Row],[QTY/ CTN B]])-SEARCH(" ",db[[#This Row],[QTY/ CTN B]],1)))</f>
        <v>BOX</v>
      </c>
      <c r="T1092" s="95" t="str">
        <f>IF(db[[#This Row],[QTY/ CTN TG]]="",IF(db[[#This Row],[STN TG]]="","",12),LEFT(db[[#This Row],[QTY/ CTN TG]],SEARCH(" ",db[[#This Row],[QTY/ CTN TG]],1)-1))</f>
        <v>24</v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576</v>
      </c>
      <c r="Y1092" s="95" t="str">
        <f>IF(db[[#This Row],[STN K]]="",IF(db[[#This Row],[STN TG]]="",db[[#This Row],[STN B]],db[[#This Row],[STN TG]]),db[[#This Row],[STN K]])</f>
        <v>SET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pwkenko12wcp12halfclassic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3" s="1" t="s">
        <v>421</v>
      </c>
      <c r="E1093" s="4" t="s">
        <v>2429</v>
      </c>
      <c r="F1093" s="2" t="s">
        <v>423</v>
      </c>
      <c r="G1093" s="1" t="s">
        <v>1681</v>
      </c>
      <c r="H1093" s="32" t="e">
        <f>IF(db[[#This Row],[NB NOTA_C]]="","",COUNTIF([2]!B_MSK[concat],db[[#This Row],[NB NOTA_C]]))</f>
        <v>#REF!</v>
      </c>
      <c r="I1093" s="6" t="s">
        <v>1694</v>
      </c>
      <c r="J1093" s="1" t="s">
        <v>1876</v>
      </c>
      <c r="K1093" s="1" t="s">
        <v>2976</v>
      </c>
      <c r="M1093" s="1" t="str">
        <f>IF(db[[#This Row],[QTY/ CTN]]="","",SUBSTITUTE(SUBSTITUTE(SUBSTITUTE(db[[#This Row],[QTY/ CTN]]," ","_",2),"(",""),")","")&amp;"_")</f>
        <v>24 BOX_24 SET_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14</v>
      </c>
      <c r="P1093" s="98" t="str">
        <f>IF(db[[#This Row],[H_QTY/ CTN]]="","",LEFT(db[[#This Row],[H_QTY/ CTN]],db[[#This Row],[H_1]]-1))</f>
        <v>24 BOX</v>
      </c>
      <c r="Q1093" s="95" t="str">
        <f>IF(NOT(db[[#This Row],[H_1]]=db[[#This Row],[H_2]]),MID(db[[#This Row],[H_QTY/ CTN]],db[[#This Row],[H_1]]+1,db[[#This Row],[H_2]]-db[[#This Row],[H_1]]-1),"")</f>
        <v>24 SET</v>
      </c>
      <c r="R1093" s="95" t="str">
        <f>IF(db[[#This Row],[QTY/ CTN B]]="","",LEFT(db[[#This Row],[QTY/ CTN B]],SEARCH(" ",db[[#This Row],[QTY/ CTN B]],1)-1))</f>
        <v>24</v>
      </c>
      <c r="S1093" s="95" t="str">
        <f>IF(db[[#This Row],[QTY/ CTN B]]="","",RIGHT(db[[#This Row],[QTY/ CTN B]],LEN(db[[#This Row],[QTY/ CTN B]])-SEARCH(" ",db[[#This Row],[QTY/ CTN B]],1)))</f>
        <v>BOX</v>
      </c>
      <c r="T1093" s="95" t="str">
        <f>IF(db[[#This Row],[QTY/ CTN TG]]="",IF(db[[#This Row],[STN TG]]="","",12),LEFT(db[[#This Row],[QTY/ CTN TG]],SEARCH(" ",db[[#This Row],[QTY/ CTN TG]],1)-1))</f>
        <v>24</v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576</v>
      </c>
      <c r="Y1093" s="95" t="str">
        <f>IF(db[[#This Row],[STN K]]="",IF(db[[#This Row],[STN TG]]="",db[[#This Row],[STN B]],db[[#This Row],[STN TG]]),db[[#This Row],[STN K]])</f>
        <v>SET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jangkasetkenkoc168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94" s="1" t="s">
        <v>424</v>
      </c>
      <c r="E1094" s="4" t="s">
        <v>425</v>
      </c>
      <c r="F1094" s="56" t="s">
        <v>4653</v>
      </c>
      <c r="G1094" s="1" t="s">
        <v>1681</v>
      </c>
      <c r="H1094" s="32" t="e">
        <f>IF(db[[#This Row],[NB NOTA_C]]="","",COUNTIF([2]!B_MSK[concat],db[[#This Row],[NB NOTA_C]]))</f>
        <v>#REF!</v>
      </c>
      <c r="I1094" s="6" t="s">
        <v>1694</v>
      </c>
      <c r="J1094" s="1" t="s">
        <v>1782</v>
      </c>
      <c r="K1094" s="1" t="s">
        <v>2957</v>
      </c>
      <c r="M1094" s="1" t="str">
        <f>IF(db[[#This Row],[QTY/ CTN]]="","",SUBSTITUTE(SUBSTITUTE(SUBSTITUTE(db[[#This Row],[QTY/ CTN]]," ","_",2),"(",""),")","")&amp;"_")</f>
        <v>24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24 LSN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24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288</v>
      </c>
      <c r="Y1094" s="95" t="str">
        <f>IF(db[[#This Row],[STN K]]="",IF(db[[#This Row],[STN TG]]="",db[[#This Row],[STN B]],db[[#This Row],[STN TG]]),db[[#This Row],[STN K]])</f>
        <v>PCS</v>
      </c>
    </row>
    <row r="1095" spans="1:25" ht="16.5" customHeight="1" x14ac:dyDescent="0.25">
      <c r="A1095" s="38" t="str">
        <f>LOWER(SUBSTITUTE(SUBSTITUTE(SUBSTITUTE(SUBSTITUTE(SUBSTITUTE(SUBSTITUTE(db[[#This Row],[NB BM]]," ",),".",""),"-",""),"(",""),")",""),"/",""))</f>
        <v>jangkasetkenkoc2011</v>
      </c>
      <c r="B109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95" s="38" t="str">
        <f>LOWER(SUBSTITUTE(SUBSTITUTE(SUBSTITUTE(SUBSTITUTE(SUBSTITUTE(SUBSTITUTE(SUBSTITUTE(SUBSTITUTE(SUBSTITUTE(db[[#This Row],[NB PAJAK]]," ",""),"-",""),"(",""),")",""),".",""),",",""),"/",""),"""",""),"+",""))</f>
        <v/>
      </c>
      <c r="D1095" s="1" t="s">
        <v>4811</v>
      </c>
      <c r="E1095" s="40" t="s">
        <v>4655</v>
      </c>
      <c r="F1095" s="62"/>
      <c r="G1095" s="39" t="s">
        <v>1681</v>
      </c>
      <c r="H1095" s="41" t="e">
        <f>IF(db[[#This Row],[NB NOTA_C]]="","",COUNTIF([2]!B_MSK[concat],db[[#This Row],[NB NOTA_C]]))</f>
        <v>#REF!</v>
      </c>
      <c r="I1095" s="42" t="s">
        <v>1694</v>
      </c>
      <c r="J1095" s="38" t="s">
        <v>1722</v>
      </c>
      <c r="K1095" s="39" t="s">
        <v>2951</v>
      </c>
      <c r="L1095" s="38"/>
      <c r="M1095" s="38" t="str">
        <f>IF(db[[#This Row],[QTY/ CTN]]="","",SUBSTITUTE(SUBSTITUTE(SUBSTITUTE(db[[#This Row],[QTY/ CTN]]," ","_",2),"(",""),")","")&amp;"_")</f>
        <v>12 LSN_</v>
      </c>
      <c r="N1095" s="38">
        <f>IF(db[[#This Row],[H_QTY/ CTN]]="","",SEARCH("_",db[[#This Row],[H_QTY/ CTN]]))</f>
        <v>7</v>
      </c>
      <c r="O1095" s="38">
        <f>IF(db[[#This Row],[H_QTY/ CTN]]="","",LEN(db[[#This Row],[H_QTY/ CTN]]))</f>
        <v>7</v>
      </c>
      <c r="P1095" s="100" t="str">
        <f>IF(db[[#This Row],[H_QTY/ CTN]]="","",LEFT(db[[#This Row],[H_QTY/ CTN]],db[[#This Row],[H_1]]-1))</f>
        <v>12 LSN</v>
      </c>
      <c r="Q1095" s="100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12</v>
      </c>
      <c r="S1095" s="95" t="str">
        <f>IF(db[[#This Row],[QTY/ CTN B]]="","",RIGHT(db[[#This Row],[QTY/ CTN B]],LEN(db[[#This Row],[QTY/ CTN B]])-SEARCH(" ",db[[#This Row],[QTY/ CTN B]],1)))</f>
        <v>LSN</v>
      </c>
      <c r="T1095" s="95">
        <f>IF(db[[#This Row],[QTY/ CTN TG]]="",IF(db[[#This Row],[STN TG]]="","",12),LEFT(db[[#This Row],[QTY/ CTN TG]],SEARCH(" ",db[[#This Row],[QTY/ CTN TG]],1)-1))</f>
        <v>12</v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144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" t="str">
        <f>LOWER(SUBSTITUTE(SUBSTITUTE(SUBSTITUTE(SUBSTITUTE(SUBSTITUTE(SUBSTITUTE(db[[#This Row],[NB BM]]," ",),".",""),"-",""),"(",""),")",""),"/",""))</f>
        <v>jangkasetkenkoc288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96" s="1" t="s">
        <v>426</v>
      </c>
      <c r="E1096" s="4" t="s">
        <v>427</v>
      </c>
      <c r="F1096" s="56" t="s">
        <v>428</v>
      </c>
      <c r="G1096" s="1" t="s">
        <v>1681</v>
      </c>
      <c r="H1096" s="32" t="e">
        <f>IF(db[[#This Row],[NB NOTA_C]]="","",COUNTIF([2]!B_MSK[concat],db[[#This Row],[NB NOTA_C]]))</f>
        <v>#REF!</v>
      </c>
      <c r="I1096" s="6" t="s">
        <v>1694</v>
      </c>
      <c r="J1096" s="1" t="s">
        <v>1782</v>
      </c>
      <c r="K1096" s="1" t="s">
        <v>2957</v>
      </c>
      <c r="M1096" s="1" t="str">
        <f>IF(db[[#This Row],[QTY/ CTN]]="","",SUBSTITUTE(SUBSTITUTE(SUBSTITUTE(db[[#This Row],[QTY/ CTN]]," ","_",2),"(",""),")","")&amp;"_")</f>
        <v>24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24 LSN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24</v>
      </c>
      <c r="S1096" s="95" t="str">
        <f>IF(db[[#This Row],[QTY/ CTN B]]="","",RIGHT(db[[#This Row],[QTY/ CTN B]],LEN(db[[#This Row],[QTY/ CTN B]])-SEARCH(" ",db[[#This Row],[QTY/ CTN B]],1)))</f>
        <v>LSN</v>
      </c>
      <c r="T1096" s="95">
        <f>IF(db[[#This Row],[QTY/ CTN TG]]="",IF(db[[#This Row],[STN TG]]="","",12),LEFT(db[[#This Row],[QTY/ CTN TG]],SEARCH(" ",db[[#This Row],[QTY/ CTN TG]],1)-1))</f>
        <v>12</v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288</v>
      </c>
      <c r="Y1096" s="95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8" t="str">
        <f>LOWER(SUBSTITUTE(SUBSTITUTE(SUBSTITUTE(SUBSTITUTE(SUBSTITUTE(SUBSTITUTE(db[[#This Row],[NB BM]]," ",),".",""),"-",""),"(",""),")",""),"/",""))</f>
        <v>jangkasetkenkoc528</v>
      </c>
      <c r="B109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97" s="38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4812</v>
      </c>
      <c r="E1097" s="40" t="s">
        <v>4654</v>
      </c>
      <c r="F1097" s="62"/>
      <c r="G1097" s="39" t="s">
        <v>1681</v>
      </c>
      <c r="H1097" s="41" t="e">
        <f>IF(db[[#This Row],[NB NOTA_C]]="","",COUNTIF([2]!B_MSK[concat],db[[#This Row],[NB NOTA_C]]))</f>
        <v>#REF!</v>
      </c>
      <c r="I1097" s="42" t="s">
        <v>1694</v>
      </c>
      <c r="J1097" s="38" t="s">
        <v>1782</v>
      </c>
      <c r="K1097" s="39" t="s">
        <v>2951</v>
      </c>
      <c r="L1097" s="38"/>
      <c r="M1097" s="38" t="str">
        <f>IF(db[[#This Row],[QTY/ CTN]]="","",SUBSTITUTE(SUBSTITUTE(SUBSTITUTE(db[[#This Row],[QTY/ CTN]]," ","_",2),"(",""),")","")&amp;"_")</f>
        <v>24 LSN_</v>
      </c>
      <c r="N1097" s="38">
        <f>IF(db[[#This Row],[H_QTY/ CTN]]="","",SEARCH("_",db[[#This Row],[H_QTY/ CTN]]))</f>
        <v>7</v>
      </c>
      <c r="O1097" s="38">
        <f>IF(db[[#This Row],[H_QTY/ CTN]]="","",LEN(db[[#This Row],[H_QTY/ CTN]]))</f>
        <v>7</v>
      </c>
      <c r="P1097" s="100" t="str">
        <f>IF(db[[#This Row],[H_QTY/ CTN]]="","",LEFT(db[[#This Row],[H_QTY/ CTN]],db[[#This Row],[H_1]]-1))</f>
        <v>24 LSN</v>
      </c>
      <c r="Q1097" s="100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24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288</v>
      </c>
      <c r="Y1097" s="95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tipeexkenkobtk01batik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98" s="1" t="s">
        <v>3362</v>
      </c>
      <c r="E1098" s="4" t="s">
        <v>3361</v>
      </c>
      <c r="F1098" s="56" t="s">
        <v>3370</v>
      </c>
      <c r="G1098" s="1" t="s">
        <v>1681</v>
      </c>
      <c r="H1098" s="32" t="e">
        <f>IF(db[[#This Row],[NB NOTA_C]]="","",COUNTIF([2]!B_MSK[concat],db[[#This Row],[NB NOTA_C]]))</f>
        <v>#REF!</v>
      </c>
      <c r="I1098" s="7" t="s">
        <v>1694</v>
      </c>
      <c r="J1098" s="3" t="s">
        <v>1794</v>
      </c>
      <c r="K1098" s="1" t="s">
        <v>2982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36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36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432</v>
      </c>
      <c r="Y1098" s="95" t="str">
        <f>IF(db[[#This Row],[STN K]]="",IF(db[[#This Row],[STN TG]]="",db[[#This Row],[STN B]],db[[#This Row],[STN TG]]),db[[#This Row],[STN K]])</f>
        <v>PCS</v>
      </c>
    </row>
    <row r="1099" spans="1:25" x14ac:dyDescent="0.25">
      <c r="A1099" s="1" t="str">
        <f>LOWER(SUBSTITUTE(SUBSTITUTE(SUBSTITUTE(SUBSTITUTE(SUBSTITUTE(SUBSTITUTE(db[[#This Row],[NB BM]]," ",),".",""),"-",""),"(",""),")",""),"/",""))</f>
        <v>tipeexkenkocb01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99" s="1" t="s">
        <v>944</v>
      </c>
      <c r="E1099" s="4" t="s">
        <v>3067</v>
      </c>
      <c r="F1099" s="56" t="s">
        <v>3616</v>
      </c>
      <c r="G1099" s="1" t="s">
        <v>1681</v>
      </c>
      <c r="H1099" s="32" t="e">
        <f>IF(db[[#This Row],[NB NOTA_C]]="","",COUNTIF([2]!B_MSK[concat],db[[#This Row],[NB NOTA_C]]))</f>
        <v>#REF!</v>
      </c>
      <c r="I1099" s="6" t="s">
        <v>1694</v>
      </c>
      <c r="J1099" s="1" t="s">
        <v>1794</v>
      </c>
      <c r="K1099" s="1" t="s">
        <v>2982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36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36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432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tipeexkenkogp01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00" s="1" t="s">
        <v>945</v>
      </c>
      <c r="E1100" s="4" t="s">
        <v>3065</v>
      </c>
      <c r="F1100" s="56" t="s">
        <v>3617</v>
      </c>
      <c r="G1100" s="1" t="s">
        <v>1681</v>
      </c>
      <c r="H1100" s="32" t="e">
        <f>IF(db[[#This Row],[NB NOTA_C]]="","",COUNTIF([2]!B_MSK[concat],db[[#This Row],[NB NOTA_C]]))</f>
        <v>#REF!</v>
      </c>
      <c r="I1100" s="6" t="s">
        <v>1694</v>
      </c>
      <c r="J1100" s="1" t="s">
        <v>1794</v>
      </c>
      <c r="K1100" s="1" t="s">
        <v>2982</v>
      </c>
      <c r="M1100" s="1" t="str">
        <f>IF(db[[#This Row],[QTY/ CTN]]="","",SUBSTITUTE(SUBSTITUTE(SUBSTITUTE(db[[#This Row],[QTY/ CTN]]," ","_",2),"(",""),")","")&amp;"_")</f>
        <v>36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36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36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432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tipeexkenkohh01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01" s="1" t="s">
        <v>946</v>
      </c>
      <c r="E1101" s="4" t="s">
        <v>3068</v>
      </c>
      <c r="F1101" s="56" t="s">
        <v>3618</v>
      </c>
      <c r="G1101" s="1" t="s">
        <v>1681</v>
      </c>
      <c r="H1101" s="32" t="e">
        <f>IF(db[[#This Row],[NB NOTA_C]]="","",COUNTIF([2]!B_MSK[concat],db[[#This Row],[NB NOTA_C]]))</f>
        <v>#REF!</v>
      </c>
      <c r="I1101" s="6" t="s">
        <v>1694</v>
      </c>
      <c r="J1101" s="1" t="s">
        <v>1794</v>
      </c>
      <c r="K1101" s="1" t="s">
        <v>2982</v>
      </c>
      <c r="M1101" s="1" t="str">
        <f>IF(db[[#This Row],[QTY/ CTN]]="","",SUBSTITUTE(SUBSTITUTE(SUBSTITUTE(db[[#This Row],[QTY/ CTN]]," ","_",2),"(",""),")","")&amp;"_")</f>
        <v>36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36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36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432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tipeexkenkoke01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02" s="1" t="s">
        <v>429</v>
      </c>
      <c r="E1102" s="4" t="s">
        <v>430</v>
      </c>
      <c r="F1102" s="56" t="s">
        <v>431</v>
      </c>
      <c r="G1102" s="1" t="s">
        <v>1681</v>
      </c>
      <c r="H1102" s="32" t="e">
        <f>IF(db[[#This Row],[NB NOTA_C]]="","",COUNTIF([2]!B_MSK[concat],db[[#This Row],[NB NOTA_C]]))</f>
        <v>#REF!</v>
      </c>
      <c r="I1102" s="6" t="s">
        <v>1694</v>
      </c>
      <c r="J1102" s="1" t="s">
        <v>1794</v>
      </c>
      <c r="K1102" s="1" t="s">
        <v>2982</v>
      </c>
      <c r="L1102" s="1" t="s">
        <v>5103</v>
      </c>
      <c r="M1102" s="1" t="str">
        <f>IF(db[[#This Row],[QTY/ CTN]]="","",SUBSTITUTE(SUBSTITUTE(SUBSTITUTE(db[[#This Row],[QTY/ CTN]]," ","_",2),"(",""),")","")&amp;"_")</f>
        <v>36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36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36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432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tipeexkenkoke107m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03" s="1" t="s">
        <v>947</v>
      </c>
      <c r="E1103" s="4" t="s">
        <v>1624</v>
      </c>
      <c r="F1103" s="2" t="s">
        <v>2255</v>
      </c>
      <c r="G1103" s="1" t="s">
        <v>1681</v>
      </c>
      <c r="H1103" s="32" t="e">
        <f>IF(db[[#This Row],[NB NOTA_C]]="","",COUNTIF([2]!B_MSK[concat],db[[#This Row],[NB NOTA_C]]))</f>
        <v>#REF!</v>
      </c>
      <c r="I1103" s="6" t="s">
        <v>1694</v>
      </c>
      <c r="J1103" s="1" t="s">
        <v>1794</v>
      </c>
      <c r="K1103" s="1" t="s">
        <v>2982</v>
      </c>
      <c r="L1103" s="1" t="s">
        <v>5430</v>
      </c>
      <c r="M1103" s="1" t="str">
        <f>IF(db[[#This Row],[QTY/ CTN]]="","",SUBSTITUTE(SUBSTITUTE(SUBSTITUTE(db[[#This Row],[QTY/ CTN]]," ","_",2),"(",""),")","")&amp;"_")</f>
        <v>36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36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36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432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tipeexkenkoke108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04" s="1" t="s">
        <v>948</v>
      </c>
      <c r="E1104" s="4" t="s">
        <v>1671</v>
      </c>
      <c r="F1104" s="56" t="s">
        <v>2204</v>
      </c>
      <c r="G1104" s="1" t="s">
        <v>1681</v>
      </c>
      <c r="H1104" s="32" t="e">
        <f>IF(db[[#This Row],[NB NOTA_C]]="","",COUNTIF([2]!B_MSK[concat],db[[#This Row],[NB NOTA_C]]))</f>
        <v>#REF!</v>
      </c>
      <c r="I1104" s="6" t="s">
        <v>1694</v>
      </c>
      <c r="J1104" s="1" t="s">
        <v>1794</v>
      </c>
      <c r="K1104" s="1" t="s">
        <v>2982</v>
      </c>
      <c r="L1104" s="1" t="s">
        <v>5645</v>
      </c>
      <c r="M1104" s="1" t="str">
        <f>IF(db[[#This Row],[QTY/ CTN]]="","",SUBSTITUTE(SUBSTITUTE(SUBSTITUTE(db[[#This Row],[QTY/ CTN]]," ","_",2),"(",""),")","")&amp;"_")</f>
        <v>36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36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36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432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1" t="str">
        <f>LOWER(SUBSTITUTE(SUBSTITUTE(SUBSTITUTE(SUBSTITUTE(SUBSTITUTE(SUBSTITUTE(db[[#This Row],[NB BM]]," ",),".",""),"-",""),"(",""),")",""),"/",""))</f>
        <v>tipeexkenkoke301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05" s="1" t="s">
        <v>949</v>
      </c>
      <c r="E1105" s="4" t="s">
        <v>3064</v>
      </c>
      <c r="F1105" s="56" t="s">
        <v>4337</v>
      </c>
      <c r="G1105" s="1" t="s">
        <v>1681</v>
      </c>
      <c r="H1105" s="32" t="e">
        <f>IF(db[[#This Row],[NB NOTA_C]]="","",COUNTIF([2]!B_MSK[concat],db[[#This Row],[NB NOTA_C]]))</f>
        <v>#REF!</v>
      </c>
      <c r="I1105" s="6" t="s">
        <v>1694</v>
      </c>
      <c r="J1105" s="1" t="s">
        <v>1794</v>
      </c>
      <c r="K1105" s="1" t="s">
        <v>2982</v>
      </c>
      <c r="M1105" s="1" t="str">
        <f>IF(db[[#This Row],[QTY/ CTN]]="","",SUBSTITUTE(SUBSTITUTE(SUBSTITUTE(db[[#This Row],[QTY/ CTN]]," ","_",2),"(",""),")","")&amp;"_")</f>
        <v>36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36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36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432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tipeexkenkoke823m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06" s="1" t="s">
        <v>950</v>
      </c>
      <c r="E1106" s="4" t="s">
        <v>2508</v>
      </c>
      <c r="F1106" s="56" t="s">
        <v>2417</v>
      </c>
      <c r="G1106" s="1" t="s">
        <v>1681</v>
      </c>
      <c r="H1106" s="32" t="e">
        <f>IF(db[[#This Row],[NB NOTA_C]]="","",COUNTIF([2]!B_MSK[concat],db[[#This Row],[NB NOTA_C]]))</f>
        <v>#REF!</v>
      </c>
      <c r="I1106" s="6" t="s">
        <v>1694</v>
      </c>
      <c r="J1106" s="1" t="s">
        <v>1794</v>
      </c>
      <c r="K1106" s="1" t="s">
        <v>2982</v>
      </c>
      <c r="L1106" s="94" t="s">
        <v>5288</v>
      </c>
      <c r="M1106" s="1" t="str">
        <f>IF(db[[#This Row],[QTY/ CTN]]="","",SUBSTITUTE(SUBSTITUTE(SUBSTITUTE(db[[#This Row],[QTY/ CTN]]," ","_",2),"(",""),")","")&amp;"_")</f>
        <v>36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36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36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432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tipeexkenkoke826m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07" s="1" t="s">
        <v>432</v>
      </c>
      <c r="E1107" s="4" t="s">
        <v>433</v>
      </c>
      <c r="F1107" s="56" t="s">
        <v>434</v>
      </c>
      <c r="G1107" s="1" t="s">
        <v>1681</v>
      </c>
      <c r="H1107" s="32" t="e">
        <f>IF(db[[#This Row],[NB NOTA_C]]="","",COUNTIF([2]!B_MSK[concat],db[[#This Row],[NB NOTA_C]]))</f>
        <v>#REF!</v>
      </c>
      <c r="I1107" s="6" t="s">
        <v>1694</v>
      </c>
      <c r="J1107" s="1" t="s">
        <v>1794</v>
      </c>
      <c r="K1107" s="1" t="s">
        <v>2982</v>
      </c>
      <c r="L1107" s="1" t="s">
        <v>5431</v>
      </c>
      <c r="M1107" s="1" t="str">
        <f>IF(db[[#This Row],[QTY/ CTN]]="","",SUBSTITUTE(SUBSTITUTE(SUBSTITUTE(db[[#This Row],[QTY/ CTN]]," ","_",2),"(",""),")","")&amp;"_")</f>
        <v>36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36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36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432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" t="str">
        <f>LOWER(SUBSTITUTE(SUBSTITUTE(SUBSTITUTE(SUBSTITUTE(SUBSTITUTE(SUBSTITUTE(db[[#This Row],[NB BM]]," ",),".",""),"-",""),"(",""),")",""),"/",""))</f>
        <v>tipeexkenkokr01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08" s="1" t="s">
        <v>951</v>
      </c>
      <c r="E1108" s="4" t="s">
        <v>3066</v>
      </c>
      <c r="F1108" s="56" t="s">
        <v>3527</v>
      </c>
      <c r="G1108" s="1" t="s">
        <v>1681</v>
      </c>
      <c r="H1108" s="32" t="e">
        <f>IF(db[[#This Row],[NB NOTA_C]]="","",COUNTIF([2]!B_MSK[concat],db[[#This Row],[NB NOTA_C]]))</f>
        <v>#REF!</v>
      </c>
      <c r="I1108" s="6" t="s">
        <v>1694</v>
      </c>
      <c r="J1108" s="1" t="s">
        <v>1794</v>
      </c>
      <c r="K1108" s="1" t="s">
        <v>2982</v>
      </c>
      <c r="M1108" s="1" t="str">
        <f>IF(db[[#This Row],[QTY/ CTN]]="","",SUBSTITUTE(SUBSTITUTE(SUBSTITUTE(db[[#This Row],[QTY/ CTN]]," ","_",2),"(",""),")","")&amp;"_")</f>
        <v>36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8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1" t="str">
        <f>LOWER(SUBSTITUTE(SUBSTITUTE(SUBSTITUTE(SUBSTITUTE(SUBSTITUTE(SUBSTITUTE(db[[#This Row],[NB BM]]," ",),".",""),"-",""),"(",""),")",""),"/",""))</f>
        <v>tipeexkenkour01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09" s="1" t="s">
        <v>952</v>
      </c>
      <c r="E1109" s="4" t="s">
        <v>2766</v>
      </c>
      <c r="F1109" s="56" t="s">
        <v>2767</v>
      </c>
      <c r="G1109" s="1" t="s">
        <v>1681</v>
      </c>
      <c r="H1109" s="32" t="e">
        <f>IF(db[[#This Row],[NB NOTA_C]]="","",COUNTIF([2]!B_MSK[concat],db[[#This Row],[NB NOTA_C]]))</f>
        <v>#REF!</v>
      </c>
      <c r="I1109" s="6" t="s">
        <v>1694</v>
      </c>
      <c r="J1109" s="1" t="s">
        <v>1794</v>
      </c>
      <c r="K1109" s="1" t="s">
        <v>2982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x14ac:dyDescent="0.25">
      <c r="A1110" s="3" t="str">
        <f>LOWER(SUBSTITUTE(SUBSTITUTE(SUBSTITUTE(SUBSTITUTE(SUBSTITUTE(SUBSTITUTE(db[[#This Row],[NB BM]]," ",),".",""),"-",""),"(",""),")",""),"/",""))</f>
        <v>tipeexkertaskenkoct1505fc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10" s="4" t="s">
        <v>5404</v>
      </c>
      <c r="E1110" s="4" t="s">
        <v>5378</v>
      </c>
      <c r="F1110" s="56" t="s">
        <v>5379</v>
      </c>
      <c r="G1110" s="1" t="s">
        <v>1681</v>
      </c>
      <c r="H1110" s="34" t="e">
        <f>IF(db[[#This Row],[NB NOTA_C]]="","",COUNTIF([2]!B_MSK[concat],db[[#This Row],[NB NOTA_C]]))</f>
        <v>#REF!</v>
      </c>
      <c r="I1110" s="7" t="s">
        <v>1694</v>
      </c>
      <c r="J1110" s="3" t="s">
        <v>1776</v>
      </c>
      <c r="K1110" s="1" t="s">
        <v>2982</v>
      </c>
      <c r="L1110" s="3" t="s">
        <v>5504</v>
      </c>
      <c r="M1110" s="3" t="str">
        <f>IF(db[[#This Row],[QTY/ CTN]]="","",SUBSTITUTE(SUBSTITUTE(SUBSTITUTE(db[[#This Row],[QTY/ CTN]]," ","_",2),"(",""),")","")&amp;"_")</f>
        <v>48 LSN_</v>
      </c>
      <c r="N1110" s="3">
        <f>IF(db[[#This Row],[H_QTY/ CTN]]="","",SEARCH("_",db[[#This Row],[H_QTY/ CTN]]))</f>
        <v>7</v>
      </c>
      <c r="O1110" s="3">
        <f>IF(db[[#This Row],[H_QTY/ CTN]]="","",LEN(db[[#This Row],[H_QTY/ CTN]]))</f>
        <v>7</v>
      </c>
      <c r="P1110" s="95" t="str">
        <f>IF(db[[#This Row],[H_QTY/ CTN]]="","",LEFT(db[[#This Row],[H_QTY/ CTN]],db[[#This Row],[H_1]]-1))</f>
        <v>48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48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576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3" t="str">
        <f>LOWER(SUBSTITUTE(SUBSTITUTE(SUBSTITUTE(SUBSTITUTE(SUBSTITUTE(SUBSTITUTE(db[[#This Row],[NB BM]]," ",),".",""),"-",""),"(",""),")",""),"/",""))</f>
        <v>tipeexkertaskenkoct2001</v>
      </c>
      <c r="B111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1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11" s="1" t="s">
        <v>3707</v>
      </c>
      <c r="E1111" s="4" t="s">
        <v>3706</v>
      </c>
      <c r="F1111" s="56" t="s">
        <v>4633</v>
      </c>
      <c r="G1111" s="1" t="s">
        <v>1681</v>
      </c>
      <c r="H1111" s="34" t="e">
        <f>IF(db[[#This Row],[NB NOTA_C]]="","",COUNTIF([2]!B_MSK[concat],db[[#This Row],[NB NOTA_C]]))</f>
        <v>#REF!</v>
      </c>
      <c r="I1111" s="7" t="s">
        <v>1694</v>
      </c>
      <c r="J1111" s="3" t="s">
        <v>1794</v>
      </c>
      <c r="K1111" s="1" t="s">
        <v>2982</v>
      </c>
      <c r="L1111" s="3"/>
      <c r="M1111" s="3" t="str">
        <f>IF(db[[#This Row],[QTY/ CTN]]="","",SUBSTITUTE(SUBSTITUTE(SUBSTITUTE(db[[#This Row],[QTY/ CTN]]," ","_",2),"(",""),")","")&amp;"_")</f>
        <v>36 LSN_</v>
      </c>
      <c r="N1111" s="3">
        <f>IF(db[[#This Row],[H_QTY/ CTN]]="","",SEARCH("_",db[[#This Row],[H_QTY/ CTN]]))</f>
        <v>7</v>
      </c>
      <c r="O1111" s="3">
        <f>IF(db[[#This Row],[H_QTY/ CTN]]="","",LEN(db[[#This Row],[H_QTY/ CTN]]))</f>
        <v>7</v>
      </c>
      <c r="P1111" s="95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tipeexkertaskenkoct202n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12" s="1" t="s">
        <v>953</v>
      </c>
      <c r="E1112" s="24" t="s">
        <v>3042</v>
      </c>
      <c r="F1112" s="56" t="s">
        <v>4211</v>
      </c>
      <c r="G1112" s="1" t="s">
        <v>1681</v>
      </c>
      <c r="H1112" s="32" t="e">
        <f>IF(db[[#This Row],[NB NOTA_C]]="","",COUNTIF([2]!B_MSK[concat],db[[#This Row],[NB NOTA_C]]))</f>
        <v>#REF!</v>
      </c>
      <c r="I1112" s="6" t="s">
        <v>1694</v>
      </c>
      <c r="J1112" s="1" t="s">
        <v>1794</v>
      </c>
      <c r="K1112" s="1" t="s">
        <v>2982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6" t="str">
        <f>LOWER(SUBSTITUTE(SUBSTITUTE(SUBSTITUTE(SUBSTITUTE(SUBSTITUTE(SUBSTITUTE(db[[#This Row],[NB BM]]," ",),".",""),"-",""),"(",""),")",""),"/",""))</f>
        <v>tipeexkertaskenkoct210sl</v>
      </c>
      <c r="B1113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13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13" s="17" t="s">
        <v>4323</v>
      </c>
      <c r="E1113" s="21" t="s">
        <v>4212</v>
      </c>
      <c r="F1113" s="57" t="s">
        <v>4338</v>
      </c>
      <c r="G1113" s="1" t="s">
        <v>1681</v>
      </c>
      <c r="H1113" s="33" t="e">
        <f>IF(db[[#This Row],[NB NOTA_C]]="","",COUNTIF([2]!B_MSK[concat],db[[#This Row],[NB NOTA_C]]))</f>
        <v>#REF!</v>
      </c>
      <c r="I1113" s="18" t="s">
        <v>1694</v>
      </c>
      <c r="J1113" s="16" t="s">
        <v>1794</v>
      </c>
      <c r="K1113" s="17" t="s">
        <v>2982</v>
      </c>
      <c r="L1113" s="16"/>
      <c r="M1113" s="16" t="str">
        <f>IF(db[[#This Row],[QTY/ CTN]]="","",SUBSTITUTE(SUBSTITUTE(SUBSTITUTE(db[[#This Row],[QTY/ CTN]]," ","_",2),"(",""),")","")&amp;"_")</f>
        <v>36 LSN_</v>
      </c>
      <c r="N1113" s="16">
        <f>IF(db[[#This Row],[H_QTY/ CTN]]="","",SEARCH("_",db[[#This Row],[H_QTY/ CTN]]))</f>
        <v>7</v>
      </c>
      <c r="O1113" s="16">
        <f>IF(db[[#This Row],[H_QTY/ CTN]]="","",LEN(db[[#This Row],[H_QTY/ CTN]]))</f>
        <v>7</v>
      </c>
      <c r="P1113" s="99" t="str">
        <f>IF(db[[#This Row],[H_QTY/ CTN]]="","",LEFT(db[[#This Row],[H_QTY/ CTN]],db[[#This Row],[H_1]]-1))</f>
        <v>36 LSN</v>
      </c>
      <c r="Q1113" s="99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3" t="str">
        <f>LOWER(SUBSTITUTE(SUBSTITUTE(SUBSTITUTE(SUBSTITUTE(SUBSTITUTE(SUBSTITUTE(db[[#This Row],[NB BM]]," ",),".",""),"-",""),"(",""),")",""),"/",""))</f>
        <v>tipeexkertaskenkoct3001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14" s="1" t="s">
        <v>4787</v>
      </c>
      <c r="E1114" s="11" t="s">
        <v>4634</v>
      </c>
      <c r="F1114" s="56" t="s">
        <v>4635</v>
      </c>
      <c r="G1114" s="1" t="s">
        <v>1681</v>
      </c>
      <c r="H1114" s="34" t="e">
        <f>IF(db[[#This Row],[NB NOTA_C]]="","",COUNTIF([2]!B_MSK[concat],db[[#This Row],[NB NOTA_C]]))</f>
        <v>#REF!</v>
      </c>
      <c r="I1114" s="7" t="s">
        <v>1694</v>
      </c>
      <c r="J1114" s="3" t="s">
        <v>1794</v>
      </c>
      <c r="K1114" s="1" t="s">
        <v>2982</v>
      </c>
      <c r="L1114" s="3"/>
      <c r="M1114" s="3" t="str">
        <f>IF(db[[#This Row],[QTY/ CTN]]="","",SUBSTITUTE(SUBSTITUTE(SUBSTITUTE(db[[#This Row],[QTY/ CTN]]," ","_",2),"(",""),")","")&amp;"_")</f>
        <v>36 LSN_</v>
      </c>
      <c r="N1114" s="3">
        <f>IF(db[[#This Row],[H_QTY/ CTN]]="","",SEARCH("_",db[[#This Row],[H_QTY/ CTN]]))</f>
        <v>7</v>
      </c>
      <c r="O1114" s="3">
        <f>IF(db[[#This Row],[H_QTY/ CTN]]="","",LEN(db[[#This Row],[H_QTY/ CTN]]))</f>
        <v>7</v>
      </c>
      <c r="P1114" s="95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tipeexkertaskenkoct306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15" s="1" t="s">
        <v>954</v>
      </c>
      <c r="E1115" s="11" t="s">
        <v>3015</v>
      </c>
      <c r="F1115" s="56" t="s">
        <v>2541</v>
      </c>
      <c r="G1115" s="1" t="s">
        <v>1681</v>
      </c>
      <c r="H1115" s="32" t="e">
        <f>IF(db[[#This Row],[NB NOTA_C]]="","",COUNTIF([2]!B_MSK[concat],db[[#This Row],[NB NOTA_C]]))</f>
        <v>#REF!</v>
      </c>
      <c r="I1115" s="6" t="s">
        <v>1694</v>
      </c>
      <c r="J1115" s="1" t="s">
        <v>1776</v>
      </c>
      <c r="K1115" s="1" t="s">
        <v>2982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48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48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576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tipeexkertaskenkoct309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16" s="1" t="s">
        <v>435</v>
      </c>
      <c r="E1116" s="11" t="s">
        <v>436</v>
      </c>
      <c r="F1116" s="56" t="s">
        <v>437</v>
      </c>
      <c r="G1116" s="1" t="s">
        <v>1681</v>
      </c>
      <c r="H1116" s="32" t="e">
        <f>IF(db[[#This Row],[NB NOTA_C]]="","",COUNTIF([2]!B_MSK[concat],db[[#This Row],[NB NOTA_C]]))</f>
        <v>#REF!</v>
      </c>
      <c r="I1116" s="6" t="s">
        <v>1694</v>
      </c>
      <c r="J1116" s="1" t="s">
        <v>1776</v>
      </c>
      <c r="K1116" s="1" t="s">
        <v>2982</v>
      </c>
      <c r="L1116" s="1" t="s">
        <v>5426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48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48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576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6" t="str">
        <f>LOWER(SUBSTITUTE(SUBSTITUTE(SUBSTITUTE(SUBSTITUTE(SUBSTITUTE(SUBSTITUTE(db[[#This Row],[NB BM]]," ",),".",""),"-",""),"(",""),")",""),"/",""))</f>
        <v>tipeexkertaskenkoct310sl</v>
      </c>
      <c r="B1117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17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17" s="17" t="s">
        <v>4324</v>
      </c>
      <c r="E1117" s="11" t="s">
        <v>4213</v>
      </c>
      <c r="F1117" s="57" t="s">
        <v>4214</v>
      </c>
      <c r="G1117" s="1" t="s">
        <v>1681</v>
      </c>
      <c r="H1117" s="33" t="e">
        <f>IF(db[[#This Row],[NB NOTA_C]]="","",COUNTIF([2]!B_MSK[concat],db[[#This Row],[NB NOTA_C]]))</f>
        <v>#REF!</v>
      </c>
      <c r="I1117" s="18" t="s">
        <v>1694</v>
      </c>
      <c r="J1117" s="16" t="s">
        <v>1776</v>
      </c>
      <c r="K1117" s="17" t="s">
        <v>2982</v>
      </c>
      <c r="L1117" s="16"/>
      <c r="M1117" s="16" t="str">
        <f>IF(db[[#This Row],[QTY/ CTN]]="","",SUBSTITUTE(SUBSTITUTE(SUBSTITUTE(db[[#This Row],[QTY/ CTN]]," ","_",2),"(",""),")","")&amp;"_")</f>
        <v>48 LSN_</v>
      </c>
      <c r="N1117" s="16">
        <f>IF(db[[#This Row],[H_QTY/ CTN]]="","",SEARCH("_",db[[#This Row],[H_QTY/ CTN]]))</f>
        <v>7</v>
      </c>
      <c r="O1117" s="16">
        <f>IF(db[[#This Row],[H_QTY/ CTN]]="","",LEN(db[[#This Row],[H_QTY/ CTN]]))</f>
        <v>7</v>
      </c>
      <c r="P1117" s="99" t="str">
        <f>IF(db[[#This Row],[H_QTY/ CTN]]="","",LEFT(db[[#This Row],[H_QTY/ CTN]],db[[#This Row],[H_1]]-1))</f>
        <v>48 LSN</v>
      </c>
      <c r="Q1117" s="99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48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576</v>
      </c>
      <c r="Y1117" s="95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46" t="str">
        <f>LOWER(SUBSTITUTE(SUBSTITUTE(SUBSTITUTE(SUBSTITUTE(SUBSTITUTE(SUBSTITUTE(db[[#This Row],[NB BM]]," ",),".",""),"-",""),"(",""),")",""),"/",""))</f>
        <v>tipeexkertaskenkoct634</v>
      </c>
      <c r="B111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1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18" s="1" t="s">
        <v>4930</v>
      </c>
      <c r="E1118" s="11" t="s">
        <v>4881</v>
      </c>
      <c r="F1118" s="56" t="s">
        <v>4884</v>
      </c>
      <c r="G1118" s="1" t="s">
        <v>1681</v>
      </c>
      <c r="H1118" s="49" t="e">
        <f>IF(db[[#This Row],[NB NOTA_C]]="","",COUNTIF([2]!B_MSK[concat],db[[#This Row],[NB NOTA_C]]))</f>
        <v>#REF!</v>
      </c>
      <c r="I1118" s="7" t="s">
        <v>1694</v>
      </c>
      <c r="J1118" s="3" t="s">
        <v>1776</v>
      </c>
      <c r="K1118" s="1" t="s">
        <v>2982</v>
      </c>
      <c r="L1118" s="46"/>
      <c r="M1118" s="46" t="str">
        <f>IF(db[[#This Row],[QTY/ CTN]]="","",SUBSTITUTE(SUBSTITUTE(SUBSTITUTE(db[[#This Row],[QTY/ CTN]]," ","_",2),"(",""),")","")&amp;"_")</f>
        <v>48 LSN_</v>
      </c>
      <c r="N1118" s="46">
        <f>IF(db[[#This Row],[H_QTY/ CTN]]="","",SEARCH("_",db[[#This Row],[H_QTY/ CTN]]))</f>
        <v>7</v>
      </c>
      <c r="O1118" s="46">
        <f>IF(db[[#This Row],[H_QTY/ CTN]]="","",LEN(db[[#This Row],[H_QTY/ CTN]]))</f>
        <v>7</v>
      </c>
      <c r="P1118" s="107" t="str">
        <f>IF(db[[#This Row],[H_QTY/ CTN]]="","",LEFT(db[[#This Row],[H_QTY/ CTN]],db[[#This Row],[H_1]]-1))</f>
        <v>48 LSN</v>
      </c>
      <c r="Q1118" s="107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48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576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tipeexkertaskenkoct634n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19" s="1" t="s">
        <v>2497</v>
      </c>
      <c r="E1119" s="11" t="s">
        <v>2496</v>
      </c>
      <c r="F1119" s="2" t="s">
        <v>2494</v>
      </c>
      <c r="G1119" s="1" t="s">
        <v>1681</v>
      </c>
      <c r="H1119" s="32" t="e">
        <f>IF(db[[#This Row],[NB NOTA_C]]="","",COUNTIF([2]!B_MSK[concat],db[[#This Row],[NB NOTA_C]]))</f>
        <v>#REF!</v>
      </c>
      <c r="I1119" s="7" t="s">
        <v>1694</v>
      </c>
      <c r="J1119" s="3" t="s">
        <v>1776</v>
      </c>
      <c r="K1119" s="1" t="s">
        <v>2982</v>
      </c>
      <c r="L1119" s="1" t="s">
        <v>5136</v>
      </c>
      <c r="M1119" s="1" t="str">
        <f>IF(db[[#This Row],[QTY/ CTN]]="","",SUBSTITUTE(SUBSTITUTE(SUBSTITUTE(db[[#This Row],[QTY/ CTN]]," ","_",2),"(",""),")","")&amp;"_")</f>
        <v>48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48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48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576</v>
      </c>
      <c r="Y1119" s="95" t="str">
        <f>IF(db[[#This Row],[STN K]]="",IF(db[[#This Row],[STN TG]]="",db[[#This Row],[STN B]],db[[#This Row],[STN TG]]),db[[#This Row],[STN K]])</f>
        <v>PCS</v>
      </c>
    </row>
    <row r="1120" spans="1:25" x14ac:dyDescent="0.25">
      <c r="A1120" s="3" t="str">
        <f>LOWER(SUBSTITUTE(SUBSTITUTE(SUBSTITUTE(SUBSTITUTE(SUBSTITUTE(SUBSTITUTE(db[[#This Row],[NB BM]]," ",),".",""),"-",""),"(",""),")",""),"/",""))</f>
        <v>tipeexkertaskenkoct802n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20" s="1" t="s">
        <v>2498</v>
      </c>
      <c r="E1120" s="11" t="s">
        <v>2495</v>
      </c>
      <c r="F1120" s="56" t="s">
        <v>2493</v>
      </c>
      <c r="G1120" s="1" t="s">
        <v>1681</v>
      </c>
      <c r="H1120" s="32" t="e">
        <f>IF(db[[#This Row],[NB NOTA_C]]="","",COUNTIF([2]!B_MSK[concat],db[[#This Row],[NB NOTA_C]]))</f>
        <v>#REF!</v>
      </c>
      <c r="I1120" s="7" t="s">
        <v>1694</v>
      </c>
      <c r="J1120" s="3" t="s">
        <v>1776</v>
      </c>
      <c r="K1120" s="1" t="s">
        <v>2982</v>
      </c>
      <c r="L1120" s="1" t="s">
        <v>5482</v>
      </c>
      <c r="M1120" s="1" t="str">
        <f>IF(db[[#This Row],[QTY/ CTN]]="","",SUBSTITUTE(SUBSTITUTE(SUBSTITUTE(db[[#This Row],[QTY/ CTN]]," ","_",2),"(",""),")","")&amp;"_")</f>
        <v>48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48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48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576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46" t="str">
        <f>LOWER(SUBSTITUTE(SUBSTITUTE(SUBSTITUTE(SUBSTITUTE(SUBSTITUTE(SUBSTITUTE(db[[#This Row],[NB BM]]," ",),".",""),"-",""),"(",""),")",""),"/",""))</f>
        <v>tipeexkertaskenkoct809</v>
      </c>
      <c r="B112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2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21" s="1" t="s">
        <v>4931</v>
      </c>
      <c r="E1121" s="11" t="s">
        <v>4882</v>
      </c>
      <c r="F1121" s="56" t="s">
        <v>4885</v>
      </c>
      <c r="G1121" s="1" t="s">
        <v>1681</v>
      </c>
      <c r="H1121" s="49" t="e">
        <f>IF(db[[#This Row],[NB NOTA_C]]="","",COUNTIF([2]!B_MSK[concat],db[[#This Row],[NB NOTA_C]]))</f>
        <v>#REF!</v>
      </c>
      <c r="I1121" s="7" t="s">
        <v>1694</v>
      </c>
      <c r="J1121" s="3" t="s">
        <v>1776</v>
      </c>
      <c r="K1121" s="1" t="s">
        <v>2982</v>
      </c>
      <c r="L1121" s="46" t="s">
        <v>5427</v>
      </c>
      <c r="M1121" s="46" t="str">
        <f>IF(db[[#This Row],[QTY/ CTN]]="","",SUBSTITUTE(SUBSTITUTE(SUBSTITUTE(db[[#This Row],[QTY/ CTN]]," ","_",2),"(",""),")","")&amp;"_")</f>
        <v>48 LSN_</v>
      </c>
      <c r="N1121" s="46">
        <f>IF(db[[#This Row],[H_QTY/ CTN]]="","",SEARCH("_",db[[#This Row],[H_QTY/ CTN]]))</f>
        <v>7</v>
      </c>
      <c r="O1121" s="46">
        <f>IF(db[[#This Row],[H_QTY/ CTN]]="","",LEN(db[[#This Row],[H_QTY/ CTN]]))</f>
        <v>7</v>
      </c>
      <c r="P1121" s="107" t="str">
        <f>IF(db[[#This Row],[H_QTY/ CTN]]="","",LEFT(db[[#This Row],[H_QTY/ CTN]],db[[#This Row],[H_1]]-1))</f>
        <v>48 LSN</v>
      </c>
      <c r="Q1121" s="107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3" t="str">
        <f>LOWER(SUBSTITUTE(SUBSTITUTE(SUBSTITUTE(SUBSTITUTE(SUBSTITUTE(SUBSTITUTE(db[[#This Row],[NB BM]]," ",),".",""),"-",""),"(",""),")",""),"/",""))</f>
        <v>tipeexkertaskenkoct831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22" s="1" t="s">
        <v>2488</v>
      </c>
      <c r="E1122" s="11" t="s">
        <v>2486</v>
      </c>
      <c r="F1122" s="56" t="s">
        <v>2487</v>
      </c>
      <c r="G1122" s="1" t="s">
        <v>1681</v>
      </c>
      <c r="H1122" s="32" t="e">
        <f>IF(db[[#This Row],[NB NOTA_C]]="","",COUNTIF([2]!B_MSK[concat],db[[#This Row],[NB NOTA_C]]))</f>
        <v>#REF!</v>
      </c>
      <c r="I1122" s="7" t="s">
        <v>1694</v>
      </c>
      <c r="J1122" s="3" t="s">
        <v>1776</v>
      </c>
      <c r="K1122" s="1" t="s">
        <v>2982</v>
      </c>
      <c r="M1122" s="1" t="str">
        <f>IF(db[[#This Row],[QTY/ CTN]]="","",SUBSTITUTE(SUBSTITUTE(SUBSTITUTE(db[[#This Row],[QTY/ CTN]]," ","_",2),"(",""),")","")&amp;"_")</f>
        <v>48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48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48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576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tipeexkertaskenkoct843n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955</v>
      </c>
      <c r="E1123" s="11" t="s">
        <v>3075</v>
      </c>
      <c r="F1123" s="56"/>
      <c r="G1123" s="1" t="s">
        <v>1681</v>
      </c>
      <c r="H1123" s="32" t="e">
        <f>IF(db[[#This Row],[NB NOTA_C]]="","",COUNTIF([2]!B_MSK[concat],db[[#This Row],[NB NOTA_C]]))</f>
        <v>#REF!</v>
      </c>
      <c r="I1123" s="6" t="s">
        <v>1694</v>
      </c>
      <c r="J1123" s="1" t="s">
        <v>1776</v>
      </c>
      <c r="K1123" s="1" t="s">
        <v>2982</v>
      </c>
      <c r="M1123" s="1" t="str">
        <f>IF(db[[#This Row],[QTY/ CTN]]="","",SUBSTITUTE(SUBSTITUTE(SUBSTITUTE(db[[#This Row],[QTY/ CTN]]," ","_",2),"(",""),")","")&amp;"_")</f>
        <v>48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48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48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576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tipeexkertaskenkoct902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24" s="1" t="s">
        <v>438</v>
      </c>
      <c r="E1124" s="11" t="s">
        <v>439</v>
      </c>
      <c r="F1124" s="56" t="s">
        <v>440</v>
      </c>
      <c r="G1124" s="1" t="s">
        <v>1681</v>
      </c>
      <c r="H1124" s="32" t="e">
        <f>IF(db[[#This Row],[NB NOTA_C]]="","",COUNTIF([2]!B_MSK[concat],db[[#This Row],[NB NOTA_C]]))</f>
        <v>#REF!</v>
      </c>
      <c r="I1124" s="6" t="s">
        <v>1694</v>
      </c>
      <c r="J1124" s="1" t="s">
        <v>1776</v>
      </c>
      <c r="K1124" s="1" t="s">
        <v>2982</v>
      </c>
      <c r="L1124" s="94" t="s">
        <v>5264</v>
      </c>
      <c r="M1124" s="94" t="str">
        <f>IF(db[[#This Row],[QTY/ CTN]]="","",SUBSTITUTE(SUBSTITUTE(SUBSTITUTE(db[[#This Row],[QTY/ CTN]]," ","_",2),"(",""),")","")&amp;"_")</f>
        <v>48 LSN_</v>
      </c>
      <c r="N1124" s="94">
        <f>IF(db[[#This Row],[H_QTY/ CTN]]="","",SEARCH("_",db[[#This Row],[H_QTY/ CTN]]))</f>
        <v>7</v>
      </c>
      <c r="O1124" s="94">
        <f>IF(db[[#This Row],[H_QTY/ CTN]]="","",LEN(db[[#This Row],[H_QTY/ CTN]]))</f>
        <v>7</v>
      </c>
      <c r="P1124" s="98" t="str">
        <f>IF(db[[#This Row],[H_QTY/ CTN]]="","",LEFT(db[[#This Row],[H_QTY/ CTN]],db[[#This Row],[H_1]]-1))</f>
        <v>48 LSN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48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576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tipeexkertaskenkoct902p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25" s="1" t="s">
        <v>956</v>
      </c>
      <c r="E1125" s="11" t="s">
        <v>3038</v>
      </c>
      <c r="F1125" s="56" t="s">
        <v>2542</v>
      </c>
      <c r="G1125" s="1" t="s">
        <v>1681</v>
      </c>
      <c r="H1125" s="32" t="e">
        <f>IF(db[[#This Row],[NB NOTA_C]]="","",COUNTIF([2]!B_MSK[concat],db[[#This Row],[NB NOTA_C]]))</f>
        <v>#REF!</v>
      </c>
      <c r="I1125" s="6" t="s">
        <v>1694</v>
      </c>
      <c r="J1125" s="1" t="s">
        <v>1776</v>
      </c>
      <c r="K1125" s="1" t="s">
        <v>2982</v>
      </c>
      <c r="M1125" s="1" t="str">
        <f>IF(db[[#This Row],[QTY/ CTN]]="","",SUBSTITUTE(SUBSTITUTE(SUBSTITUTE(db[[#This Row],[QTY/ CTN]]," ","_",2),"(",""),")","")&amp;"_")</f>
        <v>48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48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46" t="str">
        <f>LOWER(SUBSTITUTE(SUBSTITUTE(SUBSTITUTE(SUBSTITUTE(SUBSTITUTE(SUBSTITUTE(db[[#This Row],[NB BM]]," ",),".",""),"-",""),"(",""),")",""),"/",""))</f>
        <v>tipeexkertaskenkoct902cl</v>
      </c>
      <c r="B112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2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26" s="1" t="s">
        <v>4932</v>
      </c>
      <c r="E1126" s="11" t="s">
        <v>4883</v>
      </c>
      <c r="F1126" s="56" t="s">
        <v>4886</v>
      </c>
      <c r="G1126" s="1" t="s">
        <v>1681</v>
      </c>
      <c r="H1126" s="49" t="e">
        <f>IF(db[[#This Row],[NB NOTA_C]]="","",COUNTIF([2]!B_MSK[concat],db[[#This Row],[NB NOTA_C]]))</f>
        <v>#REF!</v>
      </c>
      <c r="I1126" s="7" t="s">
        <v>1694</v>
      </c>
      <c r="J1126" s="3" t="s">
        <v>1776</v>
      </c>
      <c r="K1126" s="1" t="s">
        <v>2982</v>
      </c>
      <c r="L1126" s="46"/>
      <c r="M1126" s="46" t="str">
        <f>IF(db[[#This Row],[QTY/ CTN]]="","",SUBSTITUTE(SUBSTITUTE(SUBSTITUTE(db[[#This Row],[QTY/ CTN]]," ","_",2),"(",""),")","")&amp;"_")</f>
        <v>48 LSN_</v>
      </c>
      <c r="N1126" s="46">
        <f>IF(db[[#This Row],[H_QTY/ CTN]]="","",SEARCH("_",db[[#This Row],[H_QTY/ CTN]]))</f>
        <v>7</v>
      </c>
      <c r="O1126" s="46">
        <f>IF(db[[#This Row],[H_QTY/ CTN]]="","",LEN(db[[#This Row],[H_QTY/ CTN]]))</f>
        <v>7</v>
      </c>
      <c r="P1126" s="107" t="str">
        <f>IF(db[[#This Row],[H_QTY/ CTN]]="","",LEFT(db[[#This Row],[H_QTY/ CTN]],db[[#This Row],[H_1]]-1))</f>
        <v>48 LSN</v>
      </c>
      <c r="Q1126" s="107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tipeexkertaskenkoct903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27" s="1" t="s">
        <v>957</v>
      </c>
      <c r="E1127" s="11" t="s">
        <v>2547</v>
      </c>
      <c r="F1127" s="56" t="s">
        <v>2543</v>
      </c>
      <c r="G1127" s="1" t="s">
        <v>1681</v>
      </c>
      <c r="H1127" s="32" t="e">
        <f>IF(db[[#This Row],[NB NOTA_C]]="","",COUNTIF([2]!B_MSK[concat],db[[#This Row],[NB NOTA_C]]))</f>
        <v>#REF!</v>
      </c>
      <c r="I1127" s="6" t="s">
        <v>1694</v>
      </c>
      <c r="J1127" s="1" t="s">
        <v>1776</v>
      </c>
      <c r="K1127" s="1" t="s">
        <v>2982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tipeexkertaskenkoct905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28" s="1" t="s">
        <v>2545</v>
      </c>
      <c r="E1128" s="4" t="s">
        <v>2548</v>
      </c>
      <c r="F1128" s="56" t="s">
        <v>2546</v>
      </c>
      <c r="G1128" s="1" t="s">
        <v>1681</v>
      </c>
      <c r="H1128" s="32" t="e">
        <f>IF(db[[#This Row],[NB NOTA_C]]="","",COUNTIF([2]!B_MSK[concat],db[[#This Row],[NB NOTA_C]]))</f>
        <v>#REF!</v>
      </c>
      <c r="I1128" s="6" t="s">
        <v>1694</v>
      </c>
      <c r="J1128" s="1" t="s">
        <v>1776</v>
      </c>
      <c r="K1128" s="1" t="s">
        <v>2982</v>
      </c>
      <c r="L1128" s="1" t="s">
        <v>5435</v>
      </c>
      <c r="M1128" s="1" t="str">
        <f>IF(db[[#This Row],[QTY/ CTN]]="","",SUBSTITUTE(SUBSTITUTE(SUBSTITUTE(db[[#This Row],[QTY/ CTN]]," ","_",2),"(",""),")","")&amp;"_")</f>
        <v>48 LSN_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48 LSN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tipeexkertaskenkoct906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29" s="1" t="s">
        <v>958</v>
      </c>
      <c r="E1129" s="4" t="s">
        <v>3070</v>
      </c>
      <c r="F1129" s="56" t="s">
        <v>2544</v>
      </c>
      <c r="G1129" s="1" t="s">
        <v>1681</v>
      </c>
      <c r="H1129" s="32" t="e">
        <f>IF(db[[#This Row],[NB NOTA_C]]="","",COUNTIF([2]!B_MSK[concat],db[[#This Row],[NB NOTA_C]]))</f>
        <v>#REF!</v>
      </c>
      <c r="I1129" s="6" t="s">
        <v>1694</v>
      </c>
      <c r="J1129" s="1" t="s">
        <v>1776</v>
      </c>
      <c r="K1129" s="1" t="s">
        <v>2982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tipeexkertaskenkoct909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30" s="4" t="s">
        <v>5403</v>
      </c>
      <c r="E1130" s="4" t="s">
        <v>5377</v>
      </c>
      <c r="F1130" s="56" t="s">
        <v>5380</v>
      </c>
      <c r="G1130" s="1" t="s">
        <v>1681</v>
      </c>
      <c r="H1130" s="34" t="e">
        <f>IF(db[[#This Row],[NB NOTA_C]]="","",COUNTIF([2]!B_MSK[concat],db[[#This Row],[NB NOTA_C]]))</f>
        <v>#REF!</v>
      </c>
      <c r="I1130" s="7" t="s">
        <v>1694</v>
      </c>
      <c r="J1130" s="3" t="s">
        <v>1776</v>
      </c>
      <c r="K1130" s="1" t="s">
        <v>2982</v>
      </c>
      <c r="L1130" s="3"/>
      <c r="M1130" s="3" t="str">
        <f>IF(db[[#This Row],[QTY/ CTN]]="","",SUBSTITUTE(SUBSTITUTE(SUBSTITUTE(db[[#This Row],[QTY/ CTN]]," ","_",2),"(",""),")","")&amp;"_")</f>
        <v>48 LSN_</v>
      </c>
      <c r="N1130" s="3">
        <f>IF(db[[#This Row],[H_QTY/ CTN]]="","",SEARCH("_",db[[#This Row],[H_QTY/ CTN]]))</f>
        <v>7</v>
      </c>
      <c r="O1130" s="3">
        <f>IF(db[[#This Row],[H_QTY/ CTN]]="","",LEN(db[[#This Row],[H_QTY/ CTN]]))</f>
        <v>7</v>
      </c>
      <c r="P1130" s="95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cutterkenkoa300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31" s="1" t="s">
        <v>441</v>
      </c>
      <c r="E1131" s="4" t="s">
        <v>442</v>
      </c>
      <c r="F1131" s="56" t="s">
        <v>443</v>
      </c>
      <c r="G1131" s="1" t="s">
        <v>1681</v>
      </c>
      <c r="H1131" s="32" t="e">
        <f>IF(db[[#This Row],[NB NOTA_C]]="","",COUNTIF([2]!B_MSK[concat],db[[#This Row],[NB NOTA_C]]))</f>
        <v>#REF!</v>
      </c>
      <c r="I1131" s="6" t="s">
        <v>1694</v>
      </c>
      <c r="J1131" s="1" t="s">
        <v>1783</v>
      </c>
      <c r="K1131" s="1" t="s">
        <v>2950</v>
      </c>
      <c r="M1131" s="1" t="str">
        <f>IF(db[[#This Row],[QTY/ CTN]]="","",SUBSTITUTE(SUBSTITUTE(SUBSTITUTE(db[[#This Row],[QTY/ CTN]]," ","_",2),"(",""),")","")&amp;"_")</f>
        <v>30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30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30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360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isicutterkenkoa100kecil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32" s="1" t="s">
        <v>444</v>
      </c>
      <c r="E1132" s="4" t="s">
        <v>445</v>
      </c>
      <c r="F1132" s="56" t="s">
        <v>446</v>
      </c>
      <c r="G1132" s="1" t="s">
        <v>1681</v>
      </c>
      <c r="H1132" s="32" t="e">
        <f>IF(db[[#This Row],[NB NOTA_C]]="","",COUNTIF([2]!B_MSK[concat],db[[#This Row],[NB NOTA_C]]))</f>
        <v>#REF!</v>
      </c>
      <c r="I1132" s="6" t="s">
        <v>1694</v>
      </c>
      <c r="J1132" s="1" t="s">
        <v>1784</v>
      </c>
      <c r="K1132" s="1" t="s">
        <v>2955</v>
      </c>
      <c r="L1132" s="1" t="s">
        <v>5437</v>
      </c>
      <c r="M1132" s="1" t="str">
        <f>IF(db[[#This Row],[QTY/ CTN]]="","",SUBSTITUTE(SUBSTITUTE(SUBSTITUTE(db[[#This Row],[QTY/ CTN]]," ","_",2),"(",""),")","")&amp;"_")</f>
        <v>120 LSN_</v>
      </c>
      <c r="N1132" s="1">
        <f>IF(db[[#This Row],[H_QTY/ CTN]]="","",SEARCH("_",db[[#This Row],[H_QTY/ CTN]]))</f>
        <v>8</v>
      </c>
      <c r="O1132" s="1">
        <f>IF(db[[#This Row],[H_QTY/ CTN]]="","",LEN(db[[#This Row],[H_QTY/ CTN]]))</f>
        <v>8</v>
      </c>
      <c r="P1132" s="98" t="str">
        <f>IF(db[[#This Row],[H_QTY/ CTN]]="","",LEFT(db[[#This Row],[H_QTY/ CTN]],db[[#This Row],[H_1]]-1))</f>
        <v>120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120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1440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isicutterkenkol150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33" s="1" t="s">
        <v>447</v>
      </c>
      <c r="E1133" s="4" t="s">
        <v>448</v>
      </c>
      <c r="F1133" s="2" t="s">
        <v>449</v>
      </c>
      <c r="G1133" s="1" t="s">
        <v>1681</v>
      </c>
      <c r="H1133" s="32" t="e">
        <f>IF(db[[#This Row],[NB NOTA_C]]="","",COUNTIF([2]!B_MSK[concat],db[[#This Row],[NB NOTA_C]]))</f>
        <v>#REF!</v>
      </c>
      <c r="I1133" s="6" t="s">
        <v>1694</v>
      </c>
      <c r="J1133" s="1" t="s">
        <v>1731</v>
      </c>
      <c r="K1133" s="1" t="s">
        <v>2955</v>
      </c>
      <c r="L1133" s="1" t="s">
        <v>5291</v>
      </c>
      <c r="M1133" s="1" t="str">
        <f>IF(db[[#This Row],[QTY/ CTN]]="","",SUBSTITUTE(SUBSTITUTE(SUBSTITUTE(db[[#This Row],[QTY/ CTN]]," ","_",2),"(",""),")","")&amp;"_")</f>
        <v>60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60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60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720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cutterkenkok200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34" s="1" t="s">
        <v>450</v>
      </c>
      <c r="E1134" s="4" t="s">
        <v>451</v>
      </c>
      <c r="F1134" s="56" t="s">
        <v>452</v>
      </c>
      <c r="G1134" s="1" t="s">
        <v>1681</v>
      </c>
      <c r="H1134" s="32" t="e">
        <f>IF(db[[#This Row],[NB NOTA_C]]="","",COUNTIF([2]!B_MSK[concat],db[[#This Row],[NB NOTA_C]]))</f>
        <v>#REF!</v>
      </c>
      <c r="I1134" s="6" t="s">
        <v>1694</v>
      </c>
      <c r="J1134" s="1" t="s">
        <v>1783</v>
      </c>
      <c r="K1134" s="1" t="s">
        <v>2950</v>
      </c>
      <c r="L1134" s="94" t="s">
        <v>5252</v>
      </c>
      <c r="M1134" s="94" t="str">
        <f>IF(db[[#This Row],[QTY/ CTN]]="","",SUBSTITUTE(SUBSTITUTE(SUBSTITUTE(db[[#This Row],[QTY/ CTN]]," ","_",2),"(",""),")","")&amp;"_")</f>
        <v>30 LSN_</v>
      </c>
      <c r="N1134" s="94">
        <f>IF(db[[#This Row],[H_QTY/ CTN]]="","",SEARCH("_",db[[#This Row],[H_QTY/ CTN]]))</f>
        <v>7</v>
      </c>
      <c r="O1134" s="94">
        <f>IF(db[[#This Row],[H_QTY/ CTN]]="","",LEN(db[[#This Row],[H_QTY/ CTN]]))</f>
        <v>7</v>
      </c>
      <c r="P1134" s="98" t="str">
        <f>IF(db[[#This Row],[H_QTY/ CTN]]="","",LEFT(db[[#This Row],[H_QTY/ CTN]],db[[#This Row],[H_1]]-1))</f>
        <v>30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30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360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cutterkenkol150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/>
      </c>
      <c r="D1135" s="1" t="s">
        <v>453</v>
      </c>
      <c r="E1135" s="4" t="s">
        <v>454</v>
      </c>
      <c r="F1135" s="56"/>
      <c r="G1135" s="1" t="s">
        <v>1681</v>
      </c>
      <c r="H1135" s="32" t="e">
        <f>IF(db[[#This Row],[NB NOTA_C]]="","",COUNTIF([2]!B_MSK[concat],db[[#This Row],[NB NOTA_C]]))</f>
        <v>#REF!</v>
      </c>
      <c r="I1135" s="6" t="s">
        <v>1694</v>
      </c>
      <c r="J1135" s="1" t="s">
        <v>1731</v>
      </c>
      <c r="K1135" s="1" t="s">
        <v>2950</v>
      </c>
      <c r="M1135" s="1" t="str">
        <f>IF(db[[#This Row],[QTY/ CTN]]="","",SUBSTITUTE(SUBSTITUTE(SUBSTITUTE(db[[#This Row],[QTY/ CTN]]," ","_",2),"(",""),")","")&amp;"_")</f>
        <v>60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60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60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720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cutterkenkol500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36" s="1" t="s">
        <v>455</v>
      </c>
      <c r="E1136" s="4" t="s">
        <v>456</v>
      </c>
      <c r="F1136" s="56" t="s">
        <v>457</v>
      </c>
      <c r="G1136" s="1" t="s">
        <v>1681</v>
      </c>
      <c r="H1136" s="32" t="e">
        <f>IF(db[[#This Row],[NB NOTA_C]]="","",COUNTIF([2]!B_MSK[concat],db[[#This Row],[NB NOTA_C]]))</f>
        <v>#REF!</v>
      </c>
      <c r="I1136" s="6" t="s">
        <v>1694</v>
      </c>
      <c r="J1136" s="1" t="s">
        <v>1779</v>
      </c>
      <c r="K1136" s="1" t="s">
        <v>2950</v>
      </c>
      <c r="L1136" s="1" t="s">
        <v>5147</v>
      </c>
      <c r="M1136" s="1" t="str">
        <f>IF(db[[#This Row],[QTY/ CTN]]="","",SUBSTITUTE(SUBSTITUTE(SUBSTITUTE(db[[#This Row],[QTY/ CTN]]," ","_",2),"(",""),")","")&amp;"_")</f>
        <v>20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20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20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240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datestampkenkod35mm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37" s="1" t="s">
        <v>458</v>
      </c>
      <c r="E1137" s="4" t="s">
        <v>459</v>
      </c>
      <c r="F1137" s="56" t="s">
        <v>4108</v>
      </c>
      <c r="G1137" s="1" t="s">
        <v>1681</v>
      </c>
      <c r="H1137" s="32" t="e">
        <f>IF(db[[#This Row],[NB NOTA_C]]="","",COUNTIF([2]!B_MSK[concat],db[[#This Row],[NB NOTA_C]]))</f>
        <v>#REF!</v>
      </c>
      <c r="I1137" s="6" t="s">
        <v>1694</v>
      </c>
      <c r="J1137" s="1" t="s">
        <v>1741</v>
      </c>
      <c r="K1137" s="1" t="s">
        <v>2978</v>
      </c>
      <c r="L1137" s="1" t="s">
        <v>5111</v>
      </c>
      <c r="M1137" s="1" t="str">
        <f>IF(db[[#This Row],[QTY/ CTN]]="","",SUBSTITUTE(SUBSTITUTE(SUBSTITUTE(db[[#This Row],[QTY/ CTN]]," ","_",2),"(",""),")","")&amp;"_")</f>
        <v>40 LSN_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40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40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480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datestampkenkod44mm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38" s="1" t="s">
        <v>460</v>
      </c>
      <c r="E1138" s="4" t="s">
        <v>461</v>
      </c>
      <c r="F1138" s="56" t="s">
        <v>462</v>
      </c>
      <c r="G1138" s="1" t="s">
        <v>1681</v>
      </c>
      <c r="H1138" s="32" t="e">
        <f>IF(db[[#This Row],[NB NOTA_C]]="","",COUNTIF([2]!B_MSK[concat],db[[#This Row],[NB NOTA_C]]))</f>
        <v>#REF!</v>
      </c>
      <c r="I1138" s="6" t="s">
        <v>1694</v>
      </c>
      <c r="J1138" s="1" t="s">
        <v>1741</v>
      </c>
      <c r="K1138" s="1" t="s">
        <v>2978</v>
      </c>
      <c r="L1138" s="1" t="s">
        <v>5112</v>
      </c>
      <c r="M1138" s="1" t="str">
        <f>IF(db[[#This Row],[QTY/ CTN]]="","",SUBSTITUTE(SUBSTITUTE(SUBSTITUTE(db[[#This Row],[QTY/ CTN]]," ","_",2),"(",""),")","")&amp;"_")</f>
        <v>40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40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40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480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desksetkenkok8312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39" s="1" t="s">
        <v>3250</v>
      </c>
      <c r="E1139" s="4" t="s">
        <v>3249</v>
      </c>
      <c r="F1139" s="56" t="s">
        <v>3251</v>
      </c>
      <c r="G1139" s="1" t="s">
        <v>1681</v>
      </c>
      <c r="H1139" s="32" t="e">
        <f>IF(db[[#This Row],[NB NOTA_C]]="","",COUNTIF([2]!B_MSK[concat],db[[#This Row],[NB NOTA_C]]))</f>
        <v>#REF!</v>
      </c>
      <c r="I1139" s="7" t="s">
        <v>1694</v>
      </c>
      <c r="J1139" s="3" t="s">
        <v>1730</v>
      </c>
      <c r="K1139" s="1" t="s">
        <v>2951</v>
      </c>
      <c r="L1139" s="3" t="s">
        <v>5631</v>
      </c>
      <c r="M1139" s="3" t="str">
        <f>IF(db[[#This Row],[QTY/ CTN]]="","",SUBSTITUTE(SUBSTITUTE(SUBSTITUTE(db[[#This Row],[QTY/ CTN]]," ","_",2),"(",""),")","")&amp;"_")</f>
        <v>48 PCS_</v>
      </c>
      <c r="N1139" s="3">
        <f>IF(db[[#This Row],[H_QTY/ CTN]]="","",SEARCH("_",db[[#This Row],[H_QTY/ CTN]]))</f>
        <v>7</v>
      </c>
      <c r="O1139" s="3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PCS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PCS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48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doubletapekenko12mmhgplstbiru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0" s="1" t="s">
        <v>463</v>
      </c>
      <c r="E1140" s="4" t="s">
        <v>464</v>
      </c>
      <c r="F1140" s="56" t="s">
        <v>465</v>
      </c>
      <c r="G1140" s="1" t="s">
        <v>1681</v>
      </c>
      <c r="H1140" s="32" t="e">
        <f>IF(db[[#This Row],[NB NOTA_C]]="","",COUNTIF([2]!B_MSK[concat],db[[#This Row],[NB NOTA_C]]))</f>
        <v>#REF!</v>
      </c>
      <c r="I1140" s="6" t="s">
        <v>1694</v>
      </c>
      <c r="J1140" s="1" t="s">
        <v>1787</v>
      </c>
      <c r="K1140" s="1" t="s">
        <v>2956</v>
      </c>
      <c r="M1140" s="1" t="str">
        <f>IF(db[[#This Row],[QTY/ CTN]]="","",SUBSTITUTE(SUBSTITUTE(SUBSTITUTE(db[[#This Row],[QTY/ CTN]]," ","_",2),"(",""),")","")&amp;"_")</f>
        <v>240 ROL_</v>
      </c>
      <c r="N1140" s="1">
        <f>IF(db[[#This Row],[H_QTY/ CTN]]="","",SEARCH("_",db[[#This Row],[H_QTY/ CTN]]))</f>
        <v>8</v>
      </c>
      <c r="O1140" s="1">
        <f>IF(db[[#This Row],[H_QTY/ CTN]]="","",LEN(db[[#This Row],[H_QTY/ CTN]]))</f>
        <v>8</v>
      </c>
      <c r="P1140" s="98" t="str">
        <f>IF(db[[#This Row],[H_QTY/ CTN]]="","",LEFT(db[[#This Row],[H_QTY/ CTN]],db[[#This Row],[H_1]]-1))</f>
        <v>240 ROL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240</v>
      </c>
      <c r="S1140" s="95" t="str">
        <f>IF(db[[#This Row],[QTY/ CTN B]]="","",RIGHT(db[[#This Row],[QTY/ CTN B]],LEN(db[[#This Row],[QTY/ CTN B]])-SEARCH(" ",db[[#This Row],[QTY/ CTN B]],1)))</f>
        <v>ROL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240</v>
      </c>
      <c r="Y1140" s="95" t="str">
        <f>IF(db[[#This Row],[STN K]]="",IF(db[[#This Row],[STN TG]]="",db[[#This Row],[STN B]],db[[#This Row],[STN TG]]),db[[#This Row],[STN K]])</f>
        <v>ROL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doubletapekenko12mmhgplstbiru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1" s="1" t="s">
        <v>463</v>
      </c>
      <c r="E1141" s="4" t="s">
        <v>2203</v>
      </c>
      <c r="F1141" s="56" t="s">
        <v>465</v>
      </c>
      <c r="G1141" s="1" t="s">
        <v>1681</v>
      </c>
      <c r="H1141" s="32" t="e">
        <f>IF(db[[#This Row],[NB NOTA_C]]="","",COUNTIF([2]!B_MSK[concat],db[[#This Row],[NB NOTA_C]]))</f>
        <v>#REF!</v>
      </c>
      <c r="I1141" s="6" t="s">
        <v>1694</v>
      </c>
      <c r="J1141" s="1" t="s">
        <v>1788</v>
      </c>
      <c r="K1141" s="1" t="s">
        <v>2956</v>
      </c>
      <c r="M1141" s="1" t="str">
        <f>IF(db[[#This Row],[QTY/ CTN]]="","",SUBSTITUTE(SUBSTITUTE(SUBSTITUTE(db[[#This Row],[QTY/ CTN]]," ","_",2),"(",""),")","")&amp;"_")</f>
        <v>480 ROL_</v>
      </c>
      <c r="N1141" s="1">
        <f>IF(db[[#This Row],[H_QTY/ CTN]]="","",SEARCH("_",db[[#This Row],[H_QTY/ CTN]]))</f>
        <v>8</v>
      </c>
      <c r="O1141" s="1">
        <f>IF(db[[#This Row],[H_QTY/ CTN]]="","",LEN(db[[#This Row],[H_QTY/ CTN]]))</f>
        <v>8</v>
      </c>
      <c r="P1141" s="98" t="str">
        <f>IF(db[[#This Row],[H_QTY/ CTN]]="","",LEFT(db[[#This Row],[H_QTY/ CTN]],db[[#This Row],[H_1]]-1))</f>
        <v>480 ROL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480</v>
      </c>
      <c r="S1141" s="95" t="str">
        <f>IF(db[[#This Row],[QTY/ CTN B]]="","",RIGHT(db[[#This Row],[QTY/ CTN B]],LEN(db[[#This Row],[QTY/ CTN B]])-SEARCH(" ",db[[#This Row],[QTY/ CTN B]],1)))</f>
        <v>ROL</v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480</v>
      </c>
      <c r="Y1141" s="95" t="str">
        <f>IF(db[[#This Row],[STN K]]="",IF(db[[#This Row],[STN TG]]="",db[[#This Row],[STN B]],db[[#This Row],[STN TG]]),db[[#This Row],[STN K]])</f>
        <v>ROL</v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doubletapekenko48mmhgplstbiru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42" s="1" t="s">
        <v>5357</v>
      </c>
      <c r="E1142" s="4" t="s">
        <v>5356</v>
      </c>
      <c r="F1142" s="56" t="s">
        <v>5364</v>
      </c>
      <c r="G1142" s="1" t="s">
        <v>1681</v>
      </c>
      <c r="H1142" s="32" t="e">
        <f>IF(db[[#This Row],[NB NOTA_C]]="","",COUNTIF([2]!B_MSK[concat],db[[#This Row],[NB NOTA_C]]))</f>
        <v>#REF!</v>
      </c>
      <c r="I1142" s="7" t="s">
        <v>1694</v>
      </c>
      <c r="J1142" s="3" t="s">
        <v>1871</v>
      </c>
      <c r="K1142" s="1" t="s">
        <v>2956</v>
      </c>
      <c r="L1142" s="3"/>
      <c r="M1142" s="3" t="str">
        <f>IF(db[[#This Row],[QTY/ CTN]]="","",SUBSTITUTE(SUBSTITUTE(SUBSTITUTE(db[[#This Row],[QTY/ CTN]]," ","_",2),"(",""),")","")&amp;"_")</f>
        <v>60 ROL_</v>
      </c>
      <c r="N1142" s="3">
        <f>IF(db[[#This Row],[H_QTY/ CTN]]="","",SEARCH("_",db[[#This Row],[H_QTY/ CTN]]))</f>
        <v>7</v>
      </c>
      <c r="O1142" s="3">
        <f>IF(db[[#This Row],[H_QTY/ CTN]]="","",LEN(db[[#This Row],[H_QTY/ CTN]]))</f>
        <v>7</v>
      </c>
      <c r="P1142" s="98" t="str">
        <f>IF(db[[#This Row],[H_QTY/ CTN]]="","",LEFT(db[[#This Row],[H_QTY/ CTN]],db[[#This Row],[H_1]]-1))</f>
        <v>60 ROL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60</v>
      </c>
      <c r="S1142" s="95" t="str">
        <f>IF(db[[#This Row],[QTY/ CTN B]]="","",RIGHT(db[[#This Row],[QTY/ CTN B]],LEN(db[[#This Row],[QTY/ CTN B]])-SEARCH(" ",db[[#This Row],[QTY/ CTN B]],1)))</f>
        <v>ROL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60</v>
      </c>
      <c r="Y1142" s="95" t="str">
        <f>IF(db[[#This Row],[STN K]]="",IF(db[[#This Row],[STN TG]]="",db[[#This Row],[STN B]],db[[#This Row],[STN TG]]),db[[#This Row],[STN K]])</f>
        <v>ROL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doubletapekenko6mmhgplstbiru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43" s="1" t="s">
        <v>466</v>
      </c>
      <c r="E1143" s="4" t="s">
        <v>467</v>
      </c>
      <c r="F1143" s="56" t="s">
        <v>468</v>
      </c>
      <c r="G1143" s="1" t="s">
        <v>1681</v>
      </c>
      <c r="H1143" s="32" t="e">
        <f>IF(db[[#This Row],[NB NOTA_C]]="","",COUNTIF([2]!B_MSK[concat],db[[#This Row],[NB NOTA_C]]))</f>
        <v>#REF!</v>
      </c>
      <c r="I1143" s="6" t="s">
        <v>1694</v>
      </c>
      <c r="J1143" s="1" t="s">
        <v>1788</v>
      </c>
      <c r="K1143" s="1" t="s">
        <v>2956</v>
      </c>
      <c r="M1143" s="1" t="str">
        <f>IF(db[[#This Row],[QTY/ CTN]]="","",SUBSTITUTE(SUBSTITUTE(SUBSTITUTE(db[[#This Row],[QTY/ CTN]]," ","_",2),"(",""),")","")&amp;"_")</f>
        <v>480 ROL_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480 ROL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480</v>
      </c>
      <c r="S1143" s="95" t="str">
        <f>IF(db[[#This Row],[QTY/ CTN B]]="","",RIGHT(db[[#This Row],[QTY/ CTN B]],LEN(db[[#This Row],[QTY/ CTN B]])-SEARCH(" ",db[[#This Row],[QTY/ CTN B]],1)))</f>
        <v>ROL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480</v>
      </c>
      <c r="Y1143" s="95" t="str">
        <f>IF(db[[#This Row],[STN K]]="",IF(db[[#This Row],[STN TG]]="",db[[#This Row],[STN B]],db[[#This Row],[STN TG]]),db[[#This Row],[STN K]])</f>
        <v>ROL</v>
      </c>
    </row>
    <row r="1144" spans="1:25" ht="16.5" customHeight="1" x14ac:dyDescent="0.25">
      <c r="A1144" s="3" t="str">
        <f>LOWER(SUBSTITUTE(SUBSTITUTE(SUBSTITUTE(SUBSTITUTE(SUBSTITUTE(SUBSTITUTE(db[[#This Row],[NB BM]]," ",),".",""),"-",""),"(",""),")",""),"/",""))</f>
        <v>stipkenkoerb20sqhitam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44" s="1" t="s">
        <v>940</v>
      </c>
      <c r="E1144" s="4" t="s">
        <v>2764</v>
      </c>
      <c r="F1144" s="56" t="s">
        <v>2765</v>
      </c>
      <c r="G1144" s="1" t="s">
        <v>1681</v>
      </c>
      <c r="H1144" s="32" t="e">
        <f>IF(db[[#This Row],[NB NOTA_C]]="","",COUNTIF([2]!B_MSK[concat],db[[#This Row],[NB NOTA_C]]))</f>
        <v>#REF!</v>
      </c>
      <c r="I1144" s="7" t="s">
        <v>1694</v>
      </c>
      <c r="J1144" s="3" t="s">
        <v>1849</v>
      </c>
      <c r="K1144" s="1" t="s">
        <v>2980</v>
      </c>
      <c r="L1144" s="94" t="s">
        <v>5256</v>
      </c>
      <c r="M1144" s="94" t="str">
        <f>IF(db[[#This Row],[QTY/ CTN]]="","",SUBSTITUTE(SUBSTITUTE(SUBSTITUTE(db[[#This Row],[QTY/ CTN]]," ","_",2),"(",""),")","")&amp;"_")</f>
        <v>50 BOX_</v>
      </c>
      <c r="N1144" s="94">
        <f>IF(db[[#This Row],[H_QTY/ CTN]]="","",SEARCH("_",db[[#This Row],[H_QTY/ CTN]]))</f>
        <v>7</v>
      </c>
      <c r="O1144" s="94">
        <f>IF(db[[#This Row],[H_QTY/ CTN]]="","",LEN(db[[#This Row],[H_QTY/ CTN]]))</f>
        <v>7</v>
      </c>
      <c r="P1144" s="98" t="str">
        <f>IF(db[[#This Row],[H_QTY/ CTN]]="","",LEFT(db[[#This Row],[H_QTY/ CTN]],db[[#This Row],[H_1]]-1))</f>
        <v>50 BOX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50</v>
      </c>
      <c r="S1144" s="95" t="str">
        <f>IF(db[[#This Row],[QTY/ CTN B]]="","",RIGHT(db[[#This Row],[QTY/ CTN B]],LEN(db[[#This Row],[QTY/ CTN B]])-SEARCH(" ",db[[#This Row],[QTY/ CTN B]],1)))</f>
        <v>BOX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50</v>
      </c>
      <c r="Y1144" s="95" t="str">
        <f>IF(db[[#This Row],[STN K]]="",IF(db[[#This Row],[STN TG]]="",db[[#This Row],[STN B]],db[[#This Row],[STN TG]]),db[[#This Row],[STN K]])</f>
        <v>BOX</v>
      </c>
    </row>
    <row r="1145" spans="1:25" ht="16.5" customHeight="1" x14ac:dyDescent="0.25">
      <c r="A1145" s="3" t="str">
        <f>LOWER(SUBSTITUTE(SUBSTITUTE(SUBSTITUTE(SUBSTITUTE(SUBSTITUTE(SUBSTITUTE(db[[#This Row],[NB BM]]," ",),".",""),"-",""),"(",""),")",""),"/",""))</f>
        <v>stipkenkoerb40sqhitam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45" s="1" t="s">
        <v>941</v>
      </c>
      <c r="E1145" s="4" t="s">
        <v>2426</v>
      </c>
      <c r="F1145" s="56" t="s">
        <v>2427</v>
      </c>
      <c r="G1145" s="1" t="s">
        <v>1681</v>
      </c>
      <c r="H1145" s="32" t="e">
        <f>IF(db[[#This Row],[NB NOTA_C]]="","",COUNTIF([2]!B_MSK[concat],db[[#This Row],[NB NOTA_C]]))</f>
        <v>#REF!</v>
      </c>
      <c r="I1145" s="7" t="s">
        <v>1694</v>
      </c>
      <c r="J1145" s="3" t="s">
        <v>1849</v>
      </c>
      <c r="K1145" s="1" t="s">
        <v>2980</v>
      </c>
      <c r="L1145" s="94" t="s">
        <v>5259</v>
      </c>
      <c r="M1145" s="94" t="str">
        <f>IF(db[[#This Row],[QTY/ CTN]]="","",SUBSTITUTE(SUBSTITUTE(SUBSTITUTE(db[[#This Row],[QTY/ CTN]]," ","_",2),"(",""),")","")&amp;"_")</f>
        <v>50 BOX_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50 BOX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50</v>
      </c>
      <c r="S1145" s="95" t="str">
        <f>IF(db[[#This Row],[QTY/ CTN B]]="","",RIGHT(db[[#This Row],[QTY/ CTN B]],LEN(db[[#This Row],[QTY/ CTN B]])-SEARCH(" ",db[[#This Row],[QTY/ CTN B]],1)))</f>
        <v>BOX</v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50</v>
      </c>
      <c r="Y1145" s="95" t="str">
        <f>IF(db[[#This Row],[STN K]]="",IF(db[[#This Row],[STN TG]]="",db[[#This Row],[STN B]],db[[#This Row],[STN TG]]),db[[#This Row],[STN K]])</f>
        <v>BOX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stipkenkoerw40sqputih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46" s="1" t="s">
        <v>942</v>
      </c>
      <c r="E1146" s="4" t="s">
        <v>2425</v>
      </c>
      <c r="F1146" s="70" t="s">
        <v>2424</v>
      </c>
      <c r="G1146" s="1" t="s">
        <v>1681</v>
      </c>
      <c r="H1146" s="32" t="e">
        <f>IF(db[[#This Row],[NB NOTA_C]]="","",COUNTIF([2]!B_MSK[concat],db[[#This Row],[NB NOTA_C]]))</f>
        <v>#REF!</v>
      </c>
      <c r="I1146" s="7" t="s">
        <v>1694</v>
      </c>
      <c r="J1146" s="3" t="s">
        <v>1849</v>
      </c>
      <c r="K1146" s="1" t="s">
        <v>2980</v>
      </c>
      <c r="L1146" s="94" t="s">
        <v>5258</v>
      </c>
      <c r="M1146" s="94" t="str">
        <f>IF(db[[#This Row],[QTY/ CTN]]="","",SUBSTITUTE(SUBSTITUTE(SUBSTITUTE(db[[#This Row],[QTY/ CTN]]," ","_",2),"(",""),")","")&amp;"_")</f>
        <v>50 BOX_</v>
      </c>
      <c r="N1146" s="94">
        <f>IF(db[[#This Row],[H_QTY/ CTN]]="","",SEARCH("_",db[[#This Row],[H_QTY/ CTN]]))</f>
        <v>7</v>
      </c>
      <c r="O1146" s="94">
        <f>IF(db[[#This Row],[H_QTY/ CTN]]="","",LEN(db[[#This Row],[H_QTY/ CTN]]))</f>
        <v>7</v>
      </c>
      <c r="P1146" s="98" t="str">
        <f>IF(db[[#This Row],[H_QTY/ CTN]]="","",LEFT(db[[#This Row],[H_QTY/ CTN]],db[[#This Row],[H_1]]-1))</f>
        <v>50 BOX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50</v>
      </c>
      <c r="S1146" s="95" t="str">
        <f>IF(db[[#This Row],[QTY/ CTN B]]="","",RIGHT(db[[#This Row],[QTY/ CTN B]],LEN(db[[#This Row],[QTY/ CTN B]])-SEARCH(" ",db[[#This Row],[QTY/ CTN B]],1)))</f>
        <v>BOX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50</v>
      </c>
      <c r="Y1146" s="95" t="str">
        <f>IF(db[[#This Row],[STN K]]="",IF(db[[#This Row],[STN TG]]="",db[[#This Row],[STN B]],db[[#This Row],[STN TG]]),db[[#This Row],[STN K]])</f>
        <v>BOX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gelpenkenkobg20batik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470</v>
      </c>
      <c r="E1147" s="4" t="s">
        <v>471</v>
      </c>
      <c r="F1147" s="56"/>
      <c r="G1147" s="1" t="s">
        <v>1681</v>
      </c>
      <c r="H1147" s="32" t="e">
        <f>IF(db[[#This Row],[NB NOTA_C]]="","",COUNTIF([2]!B_MSK[concat],db[[#This Row],[NB NOTA_C]]))</f>
        <v>#REF!</v>
      </c>
      <c r="I1147" s="6" t="s">
        <v>1694</v>
      </c>
      <c r="J1147" s="1" t="s">
        <v>1758</v>
      </c>
      <c r="K1147" s="1" t="s">
        <v>2972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12 GRS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12</v>
      </c>
      <c r="S1147" s="95" t="str">
        <f>IF(db[[#This Row],[QTY/ CTN B]]="","",RIGHT(db[[#This Row],[QTY/ CTN B]],LEN(db[[#This Row],[QTY/ CTN B]])-SEARCH(" ",db[[#This Row],[QTY/ CTN B]],1)))</f>
        <v>GRS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5">
        <f>IF(db[[#This Row],[STN K]]="","",IF(db[[#This Row],[STN TG]]="LSN",12,""))</f>
        <v>12</v>
      </c>
      <c r="W1147" s="95" t="str">
        <f>IF(db[[#This Row],[STN TG]]="LSN","PCS","")</f>
        <v>PCS</v>
      </c>
      <c r="X1147" s="95">
        <f>db[[#This Row],[QTY B]]*IF(db[[#This Row],[QTY TG]]="",1,db[[#This Row],[QTY TG]])*IF(db[[#This Row],[QTY K]]="",1,db[[#This Row],[QTY K]])</f>
        <v>1728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gelpenkenkoeasygelhitam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48" s="1" t="s">
        <v>472</v>
      </c>
      <c r="E1148" s="4" t="s">
        <v>473</v>
      </c>
      <c r="F1148" s="56" t="s">
        <v>474</v>
      </c>
      <c r="G1148" s="1" t="s">
        <v>1681</v>
      </c>
      <c r="H1148" s="32" t="e">
        <f>IF(db[[#This Row],[NB NOTA_C]]="","",COUNTIF([2]!B_MSK[concat],db[[#This Row],[NB NOTA_C]]))</f>
        <v>#REF!</v>
      </c>
      <c r="I1148" s="6" t="s">
        <v>1694</v>
      </c>
      <c r="J1148" s="1" t="s">
        <v>1758</v>
      </c>
      <c r="K1148" s="1" t="s">
        <v>2972</v>
      </c>
      <c r="L1148" s="1" t="s">
        <v>5385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12 GRS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12</v>
      </c>
      <c r="S1148" s="95" t="str">
        <f>IF(db[[#This Row],[QTY/ CTN B]]="","",RIGHT(db[[#This Row],[QTY/ CTN B]],LEN(db[[#This Row],[QTY/ CTN B]])-SEARCH(" ",db[[#This Row],[QTY/ CTN B]],1)))</f>
        <v>GRS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5">
        <f>IF(db[[#This Row],[STN K]]="","",IF(db[[#This Row],[STN TG]]="LSN",12,""))</f>
        <v>12</v>
      </c>
      <c r="W1148" s="95" t="str">
        <f>IF(db[[#This Row],[STN TG]]="LSN","PCS","")</f>
        <v>PCS</v>
      </c>
      <c r="X1148" s="95">
        <f>db[[#This Row],[QTY B]]*IF(db[[#This Row],[QTY TG]]="",1,db[[#This Row],[QTY TG]])*IF(db[[#This Row],[QTY K]]="",1,db[[#This Row],[QTY K]])</f>
        <v>1728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gelpenkenkoeasygelbiru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49" s="1" t="s">
        <v>475</v>
      </c>
      <c r="E1149" s="4" t="s">
        <v>476</v>
      </c>
      <c r="F1149" s="56" t="s">
        <v>4615</v>
      </c>
      <c r="G1149" s="1" t="s">
        <v>1681</v>
      </c>
      <c r="H1149" s="32" t="e">
        <f>IF(db[[#This Row],[NB NOTA_C]]="","",COUNTIF([2]!B_MSK[concat],db[[#This Row],[NB NOTA_C]]))</f>
        <v>#REF!</v>
      </c>
      <c r="I1149" s="6" t="s">
        <v>1694</v>
      </c>
      <c r="J1149" s="1" t="s">
        <v>1758</v>
      </c>
      <c r="K1149" s="1" t="s">
        <v>2972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12 GRS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12</v>
      </c>
      <c r="S1149" s="95" t="str">
        <f>IF(db[[#This Row],[QTY/ CTN B]]="","",RIGHT(db[[#This Row],[QTY/ CTN B]],LEN(db[[#This Row],[QTY/ CTN B]])-SEARCH(" ",db[[#This Row],[QTY/ CTN B]],1)))</f>
        <v>GRS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5">
        <f>IF(db[[#This Row],[STN K]]="","",IF(db[[#This Row],[STN TG]]="LSN",12,""))</f>
        <v>12</v>
      </c>
      <c r="W1149" s="95" t="str">
        <f>IF(db[[#This Row],[STN TG]]="LSN","PCS","")</f>
        <v>PCS</v>
      </c>
      <c r="X1149" s="95">
        <f>db[[#This Row],[QTY B]]*IF(db[[#This Row],[QTY TG]]="",1,db[[#This Row],[QTY TG]])*IF(db[[#This Row],[QTY K]]="",1,db[[#This Row],[QTY K]])</f>
        <v>1728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gelpenkenkoeraso16hitam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50" s="1" t="s">
        <v>4605</v>
      </c>
      <c r="E1150" s="4" t="s">
        <v>4604</v>
      </c>
      <c r="F1150" s="56" t="s">
        <v>4606</v>
      </c>
      <c r="G1150" s="1" t="s">
        <v>1681</v>
      </c>
      <c r="H1150" s="34" t="e">
        <f>IF(db[[#This Row],[NB NOTA_C]]="","",COUNTIF([2]!B_MSK[concat],db[[#This Row],[NB NOTA_C]]))</f>
        <v>#REF!</v>
      </c>
      <c r="I1150" s="7" t="s">
        <v>1694</v>
      </c>
      <c r="J1150" s="3" t="s">
        <v>1758</v>
      </c>
      <c r="K1150" s="1" t="s">
        <v>2972</v>
      </c>
      <c r="L1150" s="3"/>
      <c r="M1150" s="3" t="str">
        <f>IF(db[[#This Row],[QTY/ CTN]]="","",SUBSTITUTE(SUBSTITUTE(SUBSTITUTE(db[[#This Row],[QTY/ CTN]]," ","_",2),"(",""),")","")&amp;"_")</f>
        <v>12 GRS_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12 GRS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12</v>
      </c>
      <c r="S1150" s="95" t="str">
        <f>IF(db[[#This Row],[QTY/ CTN B]]="","",RIGHT(db[[#This Row],[QTY/ CTN B]],LEN(db[[#This Row],[QTY/ CTN B]])-SEARCH(" ",db[[#This Row],[QTY/ CTN B]],1)))</f>
        <v>GRS</v>
      </c>
      <c r="T1150" s="95">
        <f>IF(db[[#This Row],[QTY/ CTN TG]]="",IF(db[[#This Row],[STN TG]]="","",12),LEFT(db[[#This Row],[QTY/ CTN TG]],SEARCH(" ",db[[#This Row],[QTY/ CTN TG]],1)-1))</f>
        <v>12</v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5">
        <f>IF(db[[#This Row],[STN K]]="","",IF(db[[#This Row],[STN TG]]="LSN",12,""))</f>
        <v>12</v>
      </c>
      <c r="W1150" s="95" t="str">
        <f>IF(db[[#This Row],[STN TG]]="LSN","PCS","")</f>
        <v>PCS</v>
      </c>
      <c r="X1150" s="95">
        <f>db[[#This Row],[QTY B]]*IF(db[[#This Row],[QTY TG]]="",1,db[[#This Row],[QTY TG]])*IF(db[[#This Row],[QTY K]]="",1,db[[#This Row],[QTY K]])</f>
        <v>1728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gelpenhighlighterkenkogp20hl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4952</v>
      </c>
      <c r="E1151" s="4" t="s">
        <v>4890</v>
      </c>
      <c r="F1151" s="56"/>
      <c r="G1151" s="1" t="s">
        <v>1681</v>
      </c>
      <c r="H1151" s="32" t="e">
        <f>IF(db[[#This Row],[NB NOTA_C]]="","",COUNTIF([2]!B_MSK[concat],db[[#This Row],[NB NOTA_C]]))</f>
        <v>#REF!</v>
      </c>
      <c r="I1151" s="6" t="s">
        <v>1694</v>
      </c>
      <c r="J1151" s="1" t="s">
        <v>1758</v>
      </c>
      <c r="K1151" s="1" t="s">
        <v>2972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8" t="str">
        <f>IF(db[[#This Row],[H_QTY/ CTN]]="","",LEFT(db[[#This Row],[H_QTY/ CTN]],db[[#This Row],[H_1]]-1))</f>
        <v>12 GRS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12</v>
      </c>
      <c r="S1151" s="95" t="str">
        <f>IF(db[[#This Row],[QTY/ CTN B]]="","",RIGHT(db[[#This Row],[QTY/ CTN B]],LEN(db[[#This Row],[QTY/ CTN B]])-SEARCH(" ",db[[#This Row],[QTY/ CTN B]],1)))</f>
        <v>GRS</v>
      </c>
      <c r="T1151" s="95">
        <f>IF(db[[#This Row],[QTY/ CTN TG]]="",IF(db[[#This Row],[STN TG]]="","",12),LEFT(db[[#This Row],[QTY/ CTN TG]],SEARCH(" ",db[[#This Row],[QTY/ CTN TG]],1)-1))</f>
        <v>12</v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5">
        <f>IF(db[[#This Row],[STN K]]="","",IF(db[[#This Row],[STN TG]]="LSN",12,""))</f>
        <v>12</v>
      </c>
      <c r="W1151" s="95" t="str">
        <f>IF(db[[#This Row],[STN TG]]="LSN","PCS","")</f>
        <v>PCS</v>
      </c>
      <c r="X1151" s="95">
        <f>db[[#This Row],[QTY B]]*IF(db[[#This Row],[QTY TG]]="",1,db[[#This Row],[QTY TG]])*IF(db[[#This Row],[QTY K]]="",1,db[[#This Row],[QTY K]])</f>
        <v>1728</v>
      </c>
      <c r="Y1151" s="95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gelpenkenkohitech028mm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52" s="1" t="s">
        <v>2726</v>
      </c>
      <c r="E1152" s="4" t="s">
        <v>2645</v>
      </c>
      <c r="F1152" s="2" t="s">
        <v>2646</v>
      </c>
      <c r="G1152" s="1" t="s">
        <v>1681</v>
      </c>
      <c r="H1152" s="32" t="e">
        <f>IF(db[[#This Row],[NB NOTA_C]]="","",COUNTIF([2]!B_MSK[concat],db[[#This Row],[NB NOTA_C]]))</f>
        <v>#REF!</v>
      </c>
      <c r="I1152" s="6" t="s">
        <v>1694</v>
      </c>
      <c r="J1152" s="1" t="s">
        <v>1758</v>
      </c>
      <c r="K1152" s="1" t="s">
        <v>2972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12 GRS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12</v>
      </c>
      <c r="S1152" s="95" t="str">
        <f>IF(db[[#This Row],[QTY/ CTN B]]="","",RIGHT(db[[#This Row],[QTY/ CTN B]],LEN(db[[#This Row],[QTY/ CTN B]])-SEARCH(" ",db[[#This Row],[QTY/ CTN B]],1)))</f>
        <v>GRS</v>
      </c>
      <c r="T1152" s="95">
        <f>IF(db[[#This Row],[QTY/ CTN TG]]="",IF(db[[#This Row],[STN TG]]="","",12),LEFT(db[[#This Row],[QTY/ CTN TG]],SEARCH(" ",db[[#This Row],[QTY/ CTN TG]],1)-1))</f>
        <v>12</v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5">
        <f>IF(db[[#This Row],[STN K]]="","",IF(db[[#This Row],[STN TG]]="LSN",12,""))</f>
        <v>12</v>
      </c>
      <c r="W1152" s="95" t="str">
        <f>IF(db[[#This Row],[STN TG]]="LSN","PCS","")</f>
        <v>PCS</v>
      </c>
      <c r="X1152" s="95">
        <f>db[[#This Row],[QTY B]]*IF(db[[#This Row],[QTY TG]]="",1,db[[#This Row],[QTY TG]])*IF(db[[#This Row],[QTY K]]="",1,db[[#This Row],[QTY K]])</f>
        <v>1728</v>
      </c>
      <c r="Y1152" s="95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gelpenkenkohitech028mmhitam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53" s="1" t="s">
        <v>477</v>
      </c>
      <c r="E1153" s="4" t="s">
        <v>478</v>
      </c>
      <c r="F1153" s="2" t="s">
        <v>479</v>
      </c>
      <c r="G1153" s="1" t="s">
        <v>1681</v>
      </c>
      <c r="H1153" s="32" t="e">
        <f>IF(db[[#This Row],[NB NOTA_C]]="","",COUNTIF([2]!B_MSK[concat],db[[#This Row],[NB NOTA_C]]))</f>
        <v>#REF!</v>
      </c>
      <c r="I1153" s="6" t="s">
        <v>1694</v>
      </c>
      <c r="J1153" s="1" t="s">
        <v>1758</v>
      </c>
      <c r="K1153" s="1" t="s">
        <v>2972</v>
      </c>
      <c r="L1153" s="94" t="s">
        <v>5262</v>
      </c>
      <c r="M1153" s="94" t="str">
        <f>IF(db[[#This Row],[QTY/ CTN]]="","",SUBSTITUTE(SUBSTITUTE(SUBSTITUTE(db[[#This Row],[QTY/ CTN]]," ","_",2),"(",""),")","")&amp;"_")</f>
        <v>12 GRS_</v>
      </c>
      <c r="N1153" s="94">
        <f>IF(db[[#This Row],[H_QTY/ CTN]]="","",SEARCH("_",db[[#This Row],[H_QTY/ CTN]]))</f>
        <v>7</v>
      </c>
      <c r="O1153" s="94">
        <f>IF(db[[#This Row],[H_QTY/ CTN]]="","",LEN(db[[#This Row],[H_QTY/ CTN]]))</f>
        <v>7</v>
      </c>
      <c r="P1153" s="98" t="str">
        <f>IF(db[[#This Row],[H_QTY/ CTN]]="","",LEFT(db[[#This Row],[H_QTY/ CTN]],db[[#This Row],[H_1]]-1))</f>
        <v>12 GRS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12</v>
      </c>
      <c r="S1153" s="95" t="str">
        <f>IF(db[[#This Row],[QTY/ CTN B]]="","",RIGHT(db[[#This Row],[QTY/ CTN B]],LEN(db[[#This Row],[QTY/ CTN B]])-SEARCH(" ",db[[#This Row],[QTY/ CTN B]],1)))</f>
        <v>GRS</v>
      </c>
      <c r="T1153" s="95">
        <f>IF(db[[#This Row],[QTY/ CTN TG]]="",IF(db[[#This Row],[STN TG]]="","",12),LEFT(db[[#This Row],[QTY/ CTN TG]],SEARCH(" ",db[[#This Row],[QTY/ CTN TG]],1)-1))</f>
        <v>12</v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5">
        <f>IF(db[[#This Row],[STN K]]="","",IF(db[[#This Row],[STN TG]]="LSN",12,""))</f>
        <v>12</v>
      </c>
      <c r="W1153" s="95" t="str">
        <f>IF(db[[#This Row],[STN TG]]="LSN","PCS","")</f>
        <v>PCS</v>
      </c>
      <c r="X1153" s="95">
        <f>db[[#This Row],[QTY B]]*IF(db[[#This Row],[QTY TG]]="",1,db[[#This Row],[QTY TG]])*IF(db[[#This Row],[QTY K]]="",1,db[[#This Row],[QTY K]])</f>
        <v>1728</v>
      </c>
      <c r="Y1153" s="95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gelpenkenkohitech028mmbiru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54" s="1" t="s">
        <v>480</v>
      </c>
      <c r="E1154" s="4" t="s">
        <v>481</v>
      </c>
      <c r="F1154" s="2" t="s">
        <v>482</v>
      </c>
      <c r="G1154" s="1" t="s">
        <v>1681</v>
      </c>
      <c r="H1154" s="32" t="e">
        <f>IF(db[[#This Row],[NB NOTA_C]]="","",COUNTIF([2]!B_MSK[concat],db[[#This Row],[NB NOTA_C]]))</f>
        <v>#REF!</v>
      </c>
      <c r="I1154" s="6" t="s">
        <v>1694</v>
      </c>
      <c r="J1154" s="1" t="s">
        <v>1758</v>
      </c>
      <c r="K1154" s="1" t="s">
        <v>2972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8" t="str">
        <f>IF(db[[#This Row],[H_QTY/ CTN]]="","",LEFT(db[[#This Row],[H_QTY/ CTN]],db[[#This Row],[H_1]]-1))</f>
        <v>12 GRS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12</v>
      </c>
      <c r="S1154" s="95" t="str">
        <f>IF(db[[#This Row],[QTY/ CTN B]]="","",RIGHT(db[[#This Row],[QTY/ CTN B]],LEN(db[[#This Row],[QTY/ CTN B]])-SEARCH(" ",db[[#This Row],[QTY/ CTN B]],1)))</f>
        <v>GRS</v>
      </c>
      <c r="T1154" s="95">
        <f>IF(db[[#This Row],[QTY/ CTN TG]]="",IF(db[[#This Row],[STN TG]]="","",12),LEFT(db[[#This Row],[QTY/ CTN TG]],SEARCH(" ",db[[#This Row],[QTY/ CTN TG]],1)-1))</f>
        <v>12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5">
        <f>IF(db[[#This Row],[STN K]]="","",IF(db[[#This Row],[STN TG]]="LSN",12,""))</f>
        <v>12</v>
      </c>
      <c r="W1154" s="95" t="str">
        <f>IF(db[[#This Row],[STN TG]]="LSN","PCS","")</f>
        <v>PCS</v>
      </c>
      <c r="X1154" s="95">
        <f>db[[#This Row],[QTY B]]*IF(db[[#This Row],[QTY TG]]="",1,db[[#This Row],[QTY TG]])*IF(db[[#This Row],[QTY K]]="",1,db[[#This Row],[QTY K]])</f>
        <v>1728</v>
      </c>
      <c r="Y1154" s="95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gelpenkenkohitech04mmhitam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55" s="1" t="s">
        <v>2482</v>
      </c>
      <c r="E1155" s="4" t="s">
        <v>2481</v>
      </c>
      <c r="F1155" s="2" t="s">
        <v>2483</v>
      </c>
      <c r="G1155" s="1" t="s">
        <v>1681</v>
      </c>
      <c r="H1155" s="32" t="e">
        <f>IF(db[[#This Row],[NB NOTA_C]]="","",COUNTIF([2]!B_MSK[concat],db[[#This Row],[NB NOTA_C]]))</f>
        <v>#REF!</v>
      </c>
      <c r="I1155" s="6" t="s">
        <v>1694</v>
      </c>
      <c r="J1155" s="1" t="s">
        <v>1758</v>
      </c>
      <c r="K1155" s="1" t="s">
        <v>2972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12 GRS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</v>
      </c>
      <c r="S1155" s="95" t="str">
        <f>IF(db[[#This Row],[QTY/ CTN B]]="","",RIGHT(db[[#This Row],[QTY/ CTN B]],LEN(db[[#This Row],[QTY/ CTN B]])-SEARCH(" ",db[[#This Row],[QTY/ CTN B]],1)))</f>
        <v>GRS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5">
        <f>IF(db[[#This Row],[STN K]]="","",IF(db[[#This Row],[STN TG]]="LSN",12,""))</f>
        <v>12</v>
      </c>
      <c r="W1155" s="95" t="str">
        <f>IF(db[[#This Row],[STN TG]]="LSN","PCS","")</f>
        <v>PCS</v>
      </c>
      <c r="X1155" s="95">
        <f>db[[#This Row],[QTY B]]*IF(db[[#This Row],[QTY TG]]="",1,db[[#This Row],[QTY TG]])*IF(db[[#This Row],[QTY K]]="",1,db[[#This Row],[QTY K]])</f>
        <v>1728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gelpenkenkohitech04mmbiru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56" s="1" t="s">
        <v>4879</v>
      </c>
      <c r="E1156" s="4" t="s">
        <v>4878</v>
      </c>
      <c r="F1156" s="58" t="s">
        <v>4880</v>
      </c>
      <c r="G1156" s="1" t="s">
        <v>1681</v>
      </c>
      <c r="H1156" s="32" t="e">
        <f>IF(db[[#This Row],[NB NOTA_C]]="","",COUNTIF([2]!B_MSK[concat],db[[#This Row],[NB NOTA_C]]))</f>
        <v>#REF!</v>
      </c>
      <c r="I1156" s="6" t="s">
        <v>1694</v>
      </c>
      <c r="J1156" s="1" t="s">
        <v>1758</v>
      </c>
      <c r="K1156" s="1" t="s">
        <v>2972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12 GRS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</v>
      </c>
      <c r="S1156" s="95" t="str">
        <f>IF(db[[#This Row],[QTY/ CTN B]]="","",RIGHT(db[[#This Row],[QTY/ CTN B]],LEN(db[[#This Row],[QTY/ CTN B]])-SEARCH(" ",db[[#This Row],[QTY/ CTN B]],1)))</f>
        <v>GRS</v>
      </c>
      <c r="T1156" s="95">
        <f>IF(db[[#This Row],[QTY/ CTN TG]]="",IF(db[[#This Row],[STN TG]]="","",12),LEFT(db[[#This Row],[QTY/ CTN TG]],SEARCH(" ",db[[#This Row],[QTY/ CTN TG]],1)-1))</f>
        <v>12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5">
        <f>IF(db[[#This Row],[STN K]]="","",IF(db[[#This Row],[STN TG]]="LSN",12,""))</f>
        <v>12</v>
      </c>
      <c r="W1156" s="95" t="str">
        <f>IF(db[[#This Row],[STN TG]]="LSN","PCS","")</f>
        <v>PCS</v>
      </c>
      <c r="X1156" s="95">
        <f>db[[#This Row],[QTY B]]*IF(db[[#This Row],[QTY TG]]="",1,db[[#This Row],[QTY TG]])*IF(db[[#This Row],[QTY K]]="",1,db[[#This Row],[QTY K]])</f>
        <v>1728</v>
      </c>
      <c r="Y1156" s="95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gelpenkenkohitech04mmhijau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57" s="1" t="s">
        <v>483</v>
      </c>
      <c r="E1157" s="4" t="s">
        <v>484</v>
      </c>
      <c r="F1157" s="2" t="s">
        <v>3528</v>
      </c>
      <c r="G1157" s="1" t="s">
        <v>1681</v>
      </c>
      <c r="H1157" s="32" t="e">
        <f>IF(db[[#This Row],[NB NOTA_C]]="","",COUNTIF([2]!B_MSK[concat],db[[#This Row],[NB NOTA_C]]))</f>
        <v>#REF!</v>
      </c>
      <c r="I1157" s="6" t="s">
        <v>1694</v>
      </c>
      <c r="J1157" s="1" t="s">
        <v>1758</v>
      </c>
      <c r="K1157" s="1" t="s">
        <v>2972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12 GRS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12</v>
      </c>
      <c r="S1157" s="95" t="str">
        <f>IF(db[[#This Row],[QTY/ CTN B]]="","",RIGHT(db[[#This Row],[QTY/ CTN B]],LEN(db[[#This Row],[QTY/ CTN B]])-SEARCH(" ",db[[#This Row],[QTY/ CTN B]],1)))</f>
        <v>GRS</v>
      </c>
      <c r="T1157" s="95">
        <f>IF(db[[#This Row],[QTY/ CTN TG]]="",IF(db[[#This Row],[STN TG]]="","",12),LEFT(db[[#This Row],[QTY/ CTN TG]],SEARCH(" ",db[[#This Row],[QTY/ CTN TG]],1)-1))</f>
        <v>12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5">
        <f>IF(db[[#This Row],[STN K]]="","",IF(db[[#This Row],[STN TG]]="LSN",12,""))</f>
        <v>12</v>
      </c>
      <c r="W1157" s="95" t="str">
        <f>IF(db[[#This Row],[STN TG]]="LSN","PCS","")</f>
        <v>PCS</v>
      </c>
      <c r="X1157" s="95">
        <f>db[[#This Row],[QTY B]]*IF(db[[#This Row],[QTY TG]]="",1,db[[#This Row],[QTY TG]])*IF(db[[#This Row],[QTY K]]="",1,db[[#This Row],[QTY K]])</f>
        <v>1728</v>
      </c>
      <c r="Y1157" s="95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gelpenkenkohitech04mmorange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58" s="1" t="s">
        <v>485</v>
      </c>
      <c r="E1158" s="4" t="s">
        <v>486</v>
      </c>
      <c r="F1158" s="2" t="s">
        <v>3529</v>
      </c>
      <c r="G1158" s="1" t="s">
        <v>1681</v>
      </c>
      <c r="H1158" s="32" t="e">
        <f>IF(db[[#This Row],[NB NOTA_C]]="","",COUNTIF([2]!B_MSK[concat],db[[#This Row],[NB NOTA_C]]))</f>
        <v>#REF!</v>
      </c>
      <c r="I1158" s="6" t="s">
        <v>1694</v>
      </c>
      <c r="J1158" s="1" t="s">
        <v>1758</v>
      </c>
      <c r="K1158" s="1" t="s">
        <v>2972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gelpenkenkohitech04mmpink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59" s="1" t="s">
        <v>487</v>
      </c>
      <c r="E1159" s="4" t="s">
        <v>488</v>
      </c>
      <c r="F1159" s="2" t="s">
        <v>3530</v>
      </c>
      <c r="G1159" s="1" t="s">
        <v>1681</v>
      </c>
      <c r="H1159" s="32" t="e">
        <f>IF(db[[#This Row],[NB NOTA_C]]="","",COUNTIF([2]!B_MSK[concat],db[[#This Row],[NB NOTA_C]]))</f>
        <v>#REF!</v>
      </c>
      <c r="I1159" s="6" t="s">
        <v>1694</v>
      </c>
      <c r="J1159" s="1" t="s">
        <v>1758</v>
      </c>
      <c r="K1159" s="1" t="s">
        <v>2972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gelpenkenkohitech04mmungu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60" s="1" t="s">
        <v>489</v>
      </c>
      <c r="E1160" s="4" t="s">
        <v>490</v>
      </c>
      <c r="F1160" s="2" t="s">
        <v>3531</v>
      </c>
      <c r="G1160" s="1" t="s">
        <v>1681</v>
      </c>
      <c r="H1160" s="32" t="e">
        <f>IF(db[[#This Row],[NB NOTA_C]]="","",COUNTIF([2]!B_MSK[concat],db[[#This Row],[NB NOTA_C]]))</f>
        <v>#REF!</v>
      </c>
      <c r="I1160" s="6" t="s">
        <v>1694</v>
      </c>
      <c r="J1160" s="1" t="s">
        <v>1758</v>
      </c>
      <c r="K1160" s="1" t="s">
        <v>2972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gelpenkenkohitechfuncolor028mmhitam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/>
      </c>
      <c r="D1161" s="1" t="s">
        <v>491</v>
      </c>
      <c r="E1161" s="4" t="s">
        <v>492</v>
      </c>
      <c r="F1161" s="56"/>
      <c r="G1161" s="1" t="s">
        <v>1681</v>
      </c>
      <c r="H1161" s="32" t="e">
        <f>IF(db[[#This Row],[NB NOTA_C]]="","",COUNTIF([2]!B_MSK[concat],db[[#This Row],[NB NOTA_C]]))</f>
        <v>#REF!</v>
      </c>
      <c r="I1161" s="6" t="s">
        <v>1694</v>
      </c>
      <c r="J1161" s="1" t="s">
        <v>1758</v>
      </c>
      <c r="K1161" s="1" t="s">
        <v>2972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>gelpenkenkoindogelhitam</v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/>
      </c>
      <c r="D1162" s="1" t="s">
        <v>493</v>
      </c>
      <c r="E1162" s="4" t="s">
        <v>494</v>
      </c>
      <c r="F1162" s="2"/>
      <c r="G1162" s="1" t="s">
        <v>1681</v>
      </c>
      <c r="H1162" s="32" t="e">
        <f>IF(db[[#This Row],[NB NOTA_C]]="","",COUNTIF([2]!B_MSK[concat],db[[#This Row],[NB NOTA_C]]))</f>
        <v>#REF!</v>
      </c>
      <c r="I1162" s="6" t="s">
        <v>1694</v>
      </c>
      <c r="J1162" s="1" t="s">
        <v>1758</v>
      </c>
      <c r="K1162" s="1" t="s">
        <v>2972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/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63" s="1"/>
      <c r="E1163" s="4" t="s">
        <v>5092</v>
      </c>
      <c r="F1163" s="2" t="s">
        <v>5091</v>
      </c>
      <c r="G1163" s="1" t="s">
        <v>1681</v>
      </c>
      <c r="H1163" s="32" t="e">
        <f>IF(db[[#This Row],[NB NOTA_C]]="","",COUNTIF([2]!B_MSK[concat],db[[#This Row],[NB NOTA_C]]))</f>
        <v>#REF!</v>
      </c>
      <c r="I1163" s="6" t="s">
        <v>1694</v>
      </c>
      <c r="J1163" s="1" t="s">
        <v>1758</v>
      </c>
      <c r="K1163" s="1" t="s">
        <v>2972</v>
      </c>
      <c r="L1163" s="1" t="s">
        <v>5113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gelpenkenkok1hitam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64" s="1" t="s">
        <v>495</v>
      </c>
      <c r="E1164" s="4" t="s">
        <v>496</v>
      </c>
      <c r="F1164" s="56" t="s">
        <v>497</v>
      </c>
      <c r="G1164" s="1" t="s">
        <v>1681</v>
      </c>
      <c r="H1164" s="32" t="e">
        <f>IF(db[[#This Row],[NB NOTA_C]]="","",COUNTIF([2]!B_MSK[concat],db[[#This Row],[NB NOTA_C]]))</f>
        <v>#REF!</v>
      </c>
      <c r="I1164" s="6" t="s">
        <v>1694</v>
      </c>
      <c r="J1164" s="1" t="s">
        <v>1758</v>
      </c>
      <c r="K1164" s="1" t="s">
        <v>2972</v>
      </c>
      <c r="L1164" s="1" t="s">
        <v>5115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gelpenkenkok1biru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65" s="1" t="s">
        <v>498</v>
      </c>
      <c r="E1165" s="4" t="s">
        <v>499</v>
      </c>
      <c r="F1165" s="2" t="s">
        <v>500</v>
      </c>
      <c r="G1165" s="1" t="s">
        <v>1681</v>
      </c>
      <c r="H1165" s="32" t="e">
        <f>IF(db[[#This Row],[NB NOTA_C]]="","",COUNTIF([2]!B_MSK[concat],db[[#This Row],[NB NOTA_C]]))</f>
        <v>#REF!</v>
      </c>
      <c r="I1165" s="6" t="s">
        <v>1694</v>
      </c>
      <c r="J1165" s="1" t="s">
        <v>1758</v>
      </c>
      <c r="K1165" s="1" t="s">
        <v>2972</v>
      </c>
      <c r="L1165" s="1" t="s">
        <v>5114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gelpenkenkok1sthitam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66" s="1" t="s">
        <v>4888</v>
      </c>
      <c r="E1166" s="4" t="s">
        <v>4887</v>
      </c>
      <c r="F1166" s="2" t="s">
        <v>4889</v>
      </c>
      <c r="G1166" s="1" t="s">
        <v>1681</v>
      </c>
      <c r="H1166" s="32" t="e">
        <f>IF(db[[#This Row],[NB NOTA_C]]="","",COUNTIF([2]!B_MSK[concat],db[[#This Row],[NB NOTA_C]]))</f>
        <v>#REF!</v>
      </c>
      <c r="I1166" s="6" t="s">
        <v>1694</v>
      </c>
      <c r="J1166" s="1" t="s">
        <v>1758</v>
      </c>
      <c r="K1166" s="1" t="s">
        <v>2972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gelpenkenkoke1hitam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/>
      </c>
      <c r="D1167" s="1" t="s">
        <v>501</v>
      </c>
      <c r="E1167" s="4" t="s">
        <v>502</v>
      </c>
      <c r="F1167" s="2"/>
      <c r="G1167" s="1" t="s">
        <v>1681</v>
      </c>
      <c r="H1167" s="32" t="e">
        <f>IF(db[[#This Row],[NB NOTA_C]]="","",COUNTIF([2]!B_MSK[concat],db[[#This Row],[NB NOTA_C]]))</f>
        <v>#REF!</v>
      </c>
      <c r="I1167" s="6" t="s">
        <v>1694</v>
      </c>
      <c r="J1167" s="1" t="s">
        <v>1758</v>
      </c>
      <c r="K1167" s="1" t="s">
        <v>2972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gelpenkenkoke100hitam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68" s="1" t="s">
        <v>503</v>
      </c>
      <c r="E1168" s="4" t="s">
        <v>504</v>
      </c>
      <c r="F1168" s="2" t="s">
        <v>505</v>
      </c>
      <c r="G1168" s="1" t="s">
        <v>1681</v>
      </c>
      <c r="H1168" s="32" t="e">
        <f>IF(db[[#This Row],[NB NOTA_C]]="","",COUNTIF([2]!B_MSK[concat],db[[#This Row],[NB NOTA_C]]))</f>
        <v>#REF!</v>
      </c>
      <c r="I1168" s="6" t="s">
        <v>1694</v>
      </c>
      <c r="J1168" s="1" t="s">
        <v>1758</v>
      </c>
      <c r="K1168" s="1" t="s">
        <v>2972</v>
      </c>
      <c r="L1168" s="1" t="s">
        <v>5116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3" t="str">
        <f>LOWER(SUBSTITUTE(SUBSTITUTE(SUBSTITUTE(SUBSTITUTE(SUBSTITUTE(SUBSTITUTE(db[[#This Row],[NB BM]]," ",),".",""),"-",""),"(",""),")",""),"/",""))</f>
        <v>gelpenkenkoke16dotndothitam</v>
      </c>
      <c r="B1169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69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69" s="1" t="s">
        <v>506</v>
      </c>
      <c r="E1169" s="4" t="s">
        <v>507</v>
      </c>
      <c r="F1169" s="56" t="s">
        <v>508</v>
      </c>
      <c r="G1169" s="1" t="s">
        <v>1681</v>
      </c>
      <c r="H1169" s="32" t="e">
        <f>IF(db[[#This Row],[NB NOTA_C]]="","",COUNTIF([2]!B_MSK[concat],db[[#This Row],[NB NOTA_C]]))</f>
        <v>#REF!</v>
      </c>
      <c r="I1169" s="6" t="s">
        <v>1694</v>
      </c>
      <c r="J1169" s="1" t="s">
        <v>1758</v>
      </c>
      <c r="K1169" s="1" t="s">
        <v>2972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gelpenkenkoke200hitam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70" s="1" t="s">
        <v>509</v>
      </c>
      <c r="E1170" s="4" t="s">
        <v>510</v>
      </c>
      <c r="F1170" s="56" t="s">
        <v>511</v>
      </c>
      <c r="G1170" s="1" t="s">
        <v>1681</v>
      </c>
      <c r="H1170" s="32" t="e">
        <f>IF(db[[#This Row],[NB NOTA_C]]="","",COUNTIF([2]!B_MSK[concat],db[[#This Row],[NB NOTA_C]]))</f>
        <v>#REF!</v>
      </c>
      <c r="I1170" s="6" t="s">
        <v>1694</v>
      </c>
      <c r="J1170" s="1" t="s">
        <v>1758</v>
      </c>
      <c r="K1170" s="1" t="s">
        <v>2972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gelpenkenkoke303tgel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71" s="1" t="s">
        <v>512</v>
      </c>
      <c r="E1171" s="4" t="s">
        <v>513</v>
      </c>
      <c r="F1171" s="61" t="s">
        <v>514</v>
      </c>
      <c r="G1171" s="1" t="s">
        <v>1681</v>
      </c>
      <c r="H1171" s="32" t="e">
        <f>IF(db[[#This Row],[NB NOTA_C]]="","",COUNTIF([2]!B_MSK[concat],db[[#This Row],[NB NOTA_C]]))</f>
        <v>#REF!</v>
      </c>
      <c r="I1171" s="6" t="s">
        <v>1694</v>
      </c>
      <c r="J1171" s="1" t="s">
        <v>1758</v>
      </c>
      <c r="K1171" s="1" t="s">
        <v>2972</v>
      </c>
      <c r="L1171" s="94" t="s">
        <v>5265</v>
      </c>
      <c r="M1171" s="94" t="str">
        <f>IF(db[[#This Row],[QTY/ CTN]]="","",SUBSTITUTE(SUBSTITUTE(SUBSTITUTE(db[[#This Row],[QTY/ CTN]]," ","_",2),"(",""),")","")&amp;"_")</f>
        <v>12 GRS_</v>
      </c>
      <c r="N1171" s="94">
        <f>IF(db[[#This Row],[H_QTY/ CTN]]="","",SEARCH("_",db[[#This Row],[H_QTY/ CTN]]))</f>
        <v>7</v>
      </c>
      <c r="O1171" s="94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gelpenkenkoke303tgelhitam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72" s="1" t="s">
        <v>515</v>
      </c>
      <c r="E1172" s="4" t="s">
        <v>516</v>
      </c>
      <c r="F1172" s="61" t="s">
        <v>517</v>
      </c>
      <c r="G1172" s="1" t="s">
        <v>1681</v>
      </c>
      <c r="H1172" s="32" t="e">
        <f>IF(db[[#This Row],[NB NOTA_C]]="","",COUNTIF([2]!B_MSK[concat],db[[#This Row],[NB NOTA_C]]))</f>
        <v>#REF!</v>
      </c>
      <c r="I1172" s="6" t="s">
        <v>1694</v>
      </c>
      <c r="J1172" s="1" t="s">
        <v>1758</v>
      </c>
      <c r="K1172" s="1" t="s">
        <v>2972</v>
      </c>
      <c r="L1172" s="94" t="s">
        <v>5251</v>
      </c>
      <c r="M1172" s="94" t="str">
        <f>IF(db[[#This Row],[QTY/ CTN]]="","",SUBSTITUTE(SUBSTITUTE(SUBSTITUTE(db[[#This Row],[QTY/ CTN]]," ","_",2),"(",""),")","")&amp;"_")</f>
        <v>12 GRS_</v>
      </c>
      <c r="N1172" s="94">
        <f>IF(db[[#This Row],[H_QTY/ CTN]]="","",SEARCH("_",db[[#This Row],[H_QTY/ CTN]]))</f>
        <v>7</v>
      </c>
      <c r="O1172" s="94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gelpenkenkoke303tgelbiru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73" s="1" t="s">
        <v>518</v>
      </c>
      <c r="E1173" s="4" t="s">
        <v>519</v>
      </c>
      <c r="F1173" s="61" t="s">
        <v>520</v>
      </c>
      <c r="G1173" s="1" t="s">
        <v>1681</v>
      </c>
      <c r="H1173" s="32" t="e">
        <f>IF(db[[#This Row],[NB NOTA_C]]="","",COUNTIF([2]!B_MSK[concat],db[[#This Row],[NB NOTA_C]]))</f>
        <v>#REF!</v>
      </c>
      <c r="I1173" s="6" t="s">
        <v>1694</v>
      </c>
      <c r="J1173" s="1" t="s">
        <v>1758</v>
      </c>
      <c r="K1173" s="1" t="s">
        <v>2972</v>
      </c>
      <c r="M1173" s="1" t="str">
        <f>IF(db[[#This Row],[QTY/ CTN]]="","",SUBSTITUTE(SUBSTITUTE(SUBSTITUTE(db[[#This Row],[QTY/ CTN]]," ","_",2),"(",""),")","")&amp;"_")</f>
        <v>12 GRS_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3" t="str">
        <f>LOWER(SUBSTITUTE(SUBSTITUTE(SUBSTITUTE(SUBSTITUTE(SUBSTITUTE(SUBSTITUTE(db[[#This Row],[NB BM]]," ",),".",""),"-",""),"(",""),")",""),"/",""))</f>
        <v>gelpenkenkoks97signpenhitam</v>
      </c>
      <c r="B1174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74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74" s="1" t="s">
        <v>3226</v>
      </c>
      <c r="E1174" s="4" t="s">
        <v>3225</v>
      </c>
      <c r="F1174" s="56" t="s">
        <v>3482</v>
      </c>
      <c r="G1174" s="1" t="s">
        <v>1681</v>
      </c>
      <c r="H1174" s="32" t="e">
        <f>IF(db[[#This Row],[NB NOTA_C]]="","",COUNTIF([2]!B_MSK[concat],db[[#This Row],[NB NOTA_C]]))</f>
        <v>#REF!</v>
      </c>
      <c r="I1174" s="7" t="s">
        <v>1694</v>
      </c>
      <c r="J1174" s="3" t="s">
        <v>1758</v>
      </c>
      <c r="K1174" s="1" t="s">
        <v>2972</v>
      </c>
      <c r="L1174" s="3"/>
      <c r="M1174" s="3" t="str">
        <f>IF(db[[#This Row],[QTY/ CTN]]="","",SUBSTITUTE(SUBSTITUTE(SUBSTITUTE(db[[#This Row],[QTY/ CTN]]," ","_",2),"(",""),")","")&amp;"_")</f>
        <v>12 GRS_</v>
      </c>
      <c r="N1174" s="3">
        <f>IF(db[[#This Row],[H_QTY/ CTN]]="","",SEARCH("_",db[[#This Row],[H_QTY/ CTN]]))</f>
        <v>7</v>
      </c>
      <c r="O1174" s="3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6" t="str">
        <f>LOWER(SUBSTITUTE(SUBSTITUTE(SUBSTITUTE(SUBSTITUTE(SUBSTITUTE(SUBSTITUTE(db[[#This Row],[NB BM]]," ",),".",""),"-",""),"(",""),")",""),"/",""))</f>
        <v>gelpenmicroteckenko028mmhitam</v>
      </c>
      <c r="B1175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75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75" s="17" t="s">
        <v>4129</v>
      </c>
      <c r="E1175" s="21" t="s">
        <v>4104</v>
      </c>
      <c r="F1175" s="59" t="s">
        <v>4106</v>
      </c>
      <c r="G1175" s="1" t="s">
        <v>1681</v>
      </c>
      <c r="H1175" s="33" t="e">
        <f>IF(db[[#This Row],[NB NOTA_C]]="","",COUNTIF([2]!B_MSK[concat],db[[#This Row],[NB NOTA_C]]))</f>
        <v>#REF!</v>
      </c>
      <c r="I1175" s="18" t="s">
        <v>1694</v>
      </c>
      <c r="J1175" s="16" t="s">
        <v>1758</v>
      </c>
      <c r="K1175" s="17" t="s">
        <v>2972</v>
      </c>
      <c r="L1175" s="16" t="s">
        <v>5423</v>
      </c>
      <c r="M1175" s="16" t="str">
        <f>IF(db[[#This Row],[QTY/ CTN]]="","",SUBSTITUTE(SUBSTITUTE(SUBSTITUTE(db[[#This Row],[QTY/ CTN]]," ","_",2),"(",""),")","")&amp;"_")</f>
        <v>12 GRS_</v>
      </c>
      <c r="N1175" s="16">
        <f>IF(db[[#This Row],[H_QTY/ CTN]]="","",SEARCH("_",db[[#This Row],[H_QTY/ CTN]]))</f>
        <v>7</v>
      </c>
      <c r="O1175" s="16">
        <f>IF(db[[#This Row],[H_QTY/ CTN]]="","",LEN(db[[#This Row],[H_QTY/ CTN]]))</f>
        <v>7</v>
      </c>
      <c r="P1175" s="99" t="str">
        <f>IF(db[[#This Row],[H_QTY/ CTN]]="","",LEFT(db[[#This Row],[H_QTY/ CTN]],db[[#This Row],[H_1]]-1))</f>
        <v>12 GRS</v>
      </c>
      <c r="Q1175" s="99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6" t="str">
        <f>LOWER(SUBSTITUTE(SUBSTITUTE(SUBSTITUTE(SUBSTITUTE(SUBSTITUTE(SUBSTITUTE(db[[#This Row],[NB BM]]," ",),".",""),"-",""),"(",""),")",""),"/",""))</f>
        <v/>
      </c>
      <c r="B1176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76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76" s="17"/>
      <c r="E1176" s="4" t="s">
        <v>5358</v>
      </c>
      <c r="F1176" s="57" t="s">
        <v>5359</v>
      </c>
      <c r="G1176" s="1" t="s">
        <v>1681</v>
      </c>
      <c r="H1176" s="33" t="e">
        <f>IF(db[[#This Row],[NB NOTA_C]]="","",COUNTIF([2]!B_MSK[concat],db[[#This Row],[NB NOTA_C]]))</f>
        <v>#REF!</v>
      </c>
      <c r="I1176" s="7" t="s">
        <v>1694</v>
      </c>
      <c r="J1176" s="3" t="s">
        <v>1758</v>
      </c>
      <c r="K1176" s="1" t="s">
        <v>2972</v>
      </c>
      <c r="L1176" s="3" t="s">
        <v>5360</v>
      </c>
      <c r="M1176" s="16" t="str">
        <f>IF(db[[#This Row],[QTY/ CTN]]="","",SUBSTITUTE(SUBSTITUTE(SUBSTITUTE(db[[#This Row],[QTY/ CTN]]," ","_",2),"(",""),")","")&amp;"_")</f>
        <v>12 GRS_</v>
      </c>
      <c r="N1176" s="16">
        <f>IF(db[[#This Row],[H_QTY/ CTN]]="","",SEARCH("_",db[[#This Row],[H_QTY/ CTN]]))</f>
        <v>7</v>
      </c>
      <c r="O1176" s="16">
        <f>IF(db[[#This Row],[H_QTY/ CTN]]="","",LEN(db[[#This Row],[H_QTY/ CTN]]))</f>
        <v>7</v>
      </c>
      <c r="P1176" s="99" t="str">
        <f>IF(db[[#This Row],[H_QTY/ CTN]]="","",LEFT(db[[#This Row],[H_QTY/ CTN]],db[[#This Row],[H_1]]-1))</f>
        <v>12 GRS</v>
      </c>
      <c r="Q1176" s="99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6" t="str">
        <f>LOWER(SUBSTITUTE(SUBSTITUTE(SUBSTITUTE(SUBSTITUTE(SUBSTITUTE(SUBSTITUTE(db[[#This Row],[NB BM]]," ",),".",""),"-",""),"(",""),")",""),"/",""))</f>
        <v>gelpenmicroteckenko04mmhitam</v>
      </c>
      <c r="B1177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77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77" s="17" t="s">
        <v>4130</v>
      </c>
      <c r="E1177" s="21" t="s">
        <v>4105</v>
      </c>
      <c r="F1177" s="57" t="s">
        <v>4107</v>
      </c>
      <c r="G1177" s="1" t="s">
        <v>1681</v>
      </c>
      <c r="H1177" s="33" t="e">
        <f>IF(db[[#This Row],[NB NOTA_C]]="","",COUNTIF([2]!B_MSK[concat],db[[#This Row],[NB NOTA_C]]))</f>
        <v>#REF!</v>
      </c>
      <c r="I1177" s="18" t="s">
        <v>1694</v>
      </c>
      <c r="J1177" s="16" t="s">
        <v>1758</v>
      </c>
      <c r="K1177" s="17" t="s">
        <v>2972</v>
      </c>
      <c r="L1177" s="16"/>
      <c r="M1177" s="16" t="str">
        <f>IF(db[[#This Row],[QTY/ CTN]]="","",SUBSTITUTE(SUBSTITUTE(SUBSTITUTE(db[[#This Row],[QTY/ CTN]]," ","_",2),"(",""),")","")&amp;"_")</f>
        <v>12 GRS_</v>
      </c>
      <c r="N1177" s="16">
        <f>IF(db[[#This Row],[H_QTY/ CTN]]="","",SEARCH("_",db[[#This Row],[H_QTY/ CTN]]))</f>
        <v>7</v>
      </c>
      <c r="O1177" s="16">
        <f>IF(db[[#This Row],[H_QTY/ CTN]]="","",LEN(db[[#This Row],[H_QTY/ CTN]]))</f>
        <v>7</v>
      </c>
      <c r="P1177" s="99" t="str">
        <f>IF(db[[#This Row],[H_QTY/ CTN]]="","",LEFT(db[[#This Row],[H_QTY/ CTN]],db[[#This Row],[H_1]]-1))</f>
        <v>12 GRS</v>
      </c>
      <c r="Q1177" s="99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" t="str">
        <f>LOWER(SUBSTITUTE(SUBSTITUTE(SUBSTITUTE(SUBSTITUTE(SUBSTITUTE(SUBSTITUTE(db[[#This Row],[NB BM]]," ",),".",""),"-",""),"(",""),")",""),"/",""))</f>
        <v>isigelpeneasygelkeserieskenko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78" s="1" t="s">
        <v>521</v>
      </c>
      <c r="E1178" s="4" t="s">
        <v>522</v>
      </c>
      <c r="F1178" s="56" t="s">
        <v>2763</v>
      </c>
      <c r="G1178" s="1" t="s">
        <v>1681</v>
      </c>
      <c r="H1178" s="32" t="e">
        <f>IF(db[[#This Row],[NB NOTA_C]]="","",COUNTIF([2]!B_MSK[concat],db[[#This Row],[NB NOTA_C]]))</f>
        <v>#REF!</v>
      </c>
      <c r="I1178" s="6" t="s">
        <v>1694</v>
      </c>
      <c r="J1178" s="1" t="s">
        <v>1810</v>
      </c>
      <c r="K1178" s="1" t="s">
        <v>2955</v>
      </c>
      <c r="M1178" s="1" t="str">
        <f>IF(db[[#This Row],[QTY/ CTN]]="","",SUBSTITUTE(SUBSTITUTE(SUBSTITUTE(db[[#This Row],[QTY/ CTN]]," ","_",2),"(",""),")","")&amp;"_")</f>
        <v>120 BOX_24 PCS_</v>
      </c>
      <c r="N1178" s="1">
        <f>IF(db[[#This Row],[H_QTY/ CTN]]="","",SEARCH("_",db[[#This Row],[H_QTY/ CTN]]))</f>
        <v>8</v>
      </c>
      <c r="O1178" s="1">
        <f>IF(db[[#This Row],[H_QTY/ CTN]]="","",LEN(db[[#This Row],[H_QTY/ CTN]]))</f>
        <v>15</v>
      </c>
      <c r="P1178" s="98" t="str">
        <f>IF(db[[#This Row],[H_QTY/ CTN]]="","",LEFT(db[[#This Row],[H_QTY/ CTN]],db[[#This Row],[H_1]]-1))</f>
        <v>120 BOX</v>
      </c>
      <c r="Q1178" s="95" t="str">
        <f>IF(NOT(db[[#This Row],[H_1]]=db[[#This Row],[H_2]]),MID(db[[#This Row],[H_QTY/ CTN]],db[[#This Row],[H_1]]+1,db[[#This Row],[H_2]]-db[[#This Row],[H_1]]-1),"")</f>
        <v>24 PCS</v>
      </c>
      <c r="R1178" s="95" t="str">
        <f>IF(db[[#This Row],[QTY/ CTN B]]="","",LEFT(db[[#This Row],[QTY/ CTN B]],SEARCH(" ",db[[#This Row],[QTY/ CTN B]],1)-1))</f>
        <v>120</v>
      </c>
      <c r="S1178" s="95" t="str">
        <f>IF(db[[#This Row],[QTY/ CTN B]]="","",RIGHT(db[[#This Row],[QTY/ CTN B]],LEN(db[[#This Row],[QTY/ CTN B]])-SEARCH(" ",db[[#This Row],[QTY/ CTN B]],1)))</f>
        <v>BOX</v>
      </c>
      <c r="T1178" s="95" t="str">
        <f>IF(db[[#This Row],[QTY/ CTN TG]]="",IF(db[[#This Row],[STN TG]]="","",12),LEFT(db[[#This Row],[QTY/ CTN TG]],SEARCH(" ",db[[#This Row],[QTY/ CTN TG]],1)-1))</f>
        <v>24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5" t="str">
        <f>IF(db[[#This Row],[STN K]]="","",IF(db[[#This Row],[STN TG]]="LSN",12,""))</f>
        <v/>
      </c>
      <c r="W1178" s="95" t="str">
        <f>IF(db[[#This Row],[STN TG]]="LSN","PCS","")</f>
        <v/>
      </c>
      <c r="X1178" s="95">
        <f>db[[#This Row],[QTY B]]*IF(db[[#This Row],[QTY TG]]="",1,db[[#This Row],[QTY TG]])*IF(db[[#This Row],[QTY K]]="",1,db[[#This Row],[QTY K]])</f>
        <v>2880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3" t="str">
        <f>LOWER(SUBSTITUTE(SUBSTITUTE(SUBSTITUTE(SUBSTITUTE(SUBSTITUTE(SUBSTITUTE(db[[#This Row],[NB BM]]," ",),".",""),"-",""),"(",""),")",""),"/",""))</f>
        <v>isigelpenk1hitam</v>
      </c>
      <c r="B1179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79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79" s="1" t="s">
        <v>3061</v>
      </c>
      <c r="E1179" s="4" t="s">
        <v>3055</v>
      </c>
      <c r="F1179" s="56" t="s">
        <v>3803</v>
      </c>
      <c r="G1179" s="1" t="s">
        <v>1681</v>
      </c>
      <c r="H1179" s="32" t="e">
        <f>IF(db[[#This Row],[NB NOTA_C]]="","",COUNTIF([2]!B_MSK[concat],db[[#This Row],[NB NOTA_C]]))</f>
        <v>#REF!</v>
      </c>
      <c r="I1179" s="7" t="s">
        <v>1694</v>
      </c>
      <c r="J1179" s="3" t="s">
        <v>1879</v>
      </c>
      <c r="K1179" s="1" t="s">
        <v>2955</v>
      </c>
      <c r="L1179" s="3"/>
      <c r="M1179" s="3" t="str">
        <f>IF(db[[#This Row],[QTY/ CTN]]="","",SUBSTITUTE(SUBSTITUTE(SUBSTITUTE(db[[#This Row],[QTY/ CTN]]," ","_",2),"(",""),")","")&amp;"_")</f>
        <v>144 BOX_24 PCS_</v>
      </c>
      <c r="N1179" s="3">
        <f>IF(db[[#This Row],[H_QTY/ CTN]]="","",SEARCH("_",db[[#This Row],[H_QTY/ CTN]]))</f>
        <v>8</v>
      </c>
      <c r="O1179" s="3">
        <f>IF(db[[#This Row],[H_QTY/ CTN]]="","",LEN(db[[#This Row],[H_QTY/ CTN]]))</f>
        <v>15</v>
      </c>
      <c r="P1179" s="98" t="str">
        <f>IF(db[[#This Row],[H_QTY/ CTN]]="","",LEFT(db[[#This Row],[H_QTY/ CTN]],db[[#This Row],[H_1]]-1))</f>
        <v>144 BOX</v>
      </c>
      <c r="Q1179" s="95" t="str">
        <f>IF(NOT(db[[#This Row],[H_1]]=db[[#This Row],[H_2]]),MID(db[[#This Row],[H_QTY/ CTN]],db[[#This Row],[H_1]]+1,db[[#This Row],[H_2]]-db[[#This Row],[H_1]]-1),"")</f>
        <v>24 PCS</v>
      </c>
      <c r="R1179" s="95" t="str">
        <f>IF(db[[#This Row],[QTY/ CTN B]]="","",LEFT(db[[#This Row],[QTY/ CTN B]],SEARCH(" ",db[[#This Row],[QTY/ CTN B]],1)-1))</f>
        <v>144</v>
      </c>
      <c r="S1179" s="95" t="str">
        <f>IF(db[[#This Row],[QTY/ CTN B]]="","",RIGHT(db[[#This Row],[QTY/ CTN B]],LEN(db[[#This Row],[QTY/ CTN B]])-SEARCH(" ",db[[#This Row],[QTY/ CTN B]],1)))</f>
        <v>BOX</v>
      </c>
      <c r="T1179" s="95" t="str">
        <f>IF(db[[#This Row],[QTY/ CTN TG]]="",IF(db[[#This Row],[STN TG]]="","",12),LEFT(db[[#This Row],[QTY/ CTN TG]],SEARCH(" ",db[[#This Row],[QTY/ CTN TG]],1)-1))</f>
        <v>24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3456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gelpenkenkosaharahitam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80" s="1" t="s">
        <v>2479</v>
      </c>
      <c r="E1180" s="4" t="s">
        <v>2478</v>
      </c>
      <c r="F1180" s="56" t="s">
        <v>2480</v>
      </c>
      <c r="G1180" s="1" t="s">
        <v>1681</v>
      </c>
      <c r="H1180" s="32" t="e">
        <f>IF(db[[#This Row],[NB NOTA_C]]="","",COUNTIF([2]!B_MSK[concat],db[[#This Row],[NB NOTA_C]]))</f>
        <v>#REF!</v>
      </c>
      <c r="I1180" s="7" t="s">
        <v>1694</v>
      </c>
      <c r="J1180" s="3" t="s">
        <v>1758</v>
      </c>
      <c r="K1180" s="1" t="s">
        <v>2972</v>
      </c>
      <c r="M1180" s="1" t="str">
        <f>IF(db[[#This Row],[QTY/ CTN]]="","",SUBSTITUTE(SUBSTITUTE(SUBSTITUTE(db[[#This Row],[QTY/ CTN]]," ","_",2),"(",""),")","")&amp;"_")</f>
        <v>12 GRS_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7</v>
      </c>
      <c r="P1180" s="98" t="str">
        <f>IF(db[[#This Row],[H_QTY/ CTN]]="","",LEFT(db[[#This Row],[H_QTY/ CTN]],db[[#This Row],[H_1]]-1))</f>
        <v>12 GRS</v>
      </c>
      <c r="Q1180" s="95" t="str">
        <f>IF(NOT(db[[#This Row],[H_1]]=db[[#This Row],[H_2]]),MID(db[[#This Row],[H_QTY/ CTN]],db[[#This Row],[H_1]]+1,db[[#This Row],[H_2]]-db[[#This Row],[H_1]]-1),"")</f>
        <v/>
      </c>
      <c r="R1180" s="95" t="str">
        <f>IF(db[[#This Row],[QTY/ CTN B]]="","",LEFT(db[[#This Row],[QTY/ CTN B]],SEARCH(" ",db[[#This Row],[QTY/ CTN B]],1)-1))</f>
        <v>12</v>
      </c>
      <c r="S1180" s="95" t="str">
        <f>IF(db[[#This Row],[QTY/ CTN B]]="","",RIGHT(db[[#This Row],[QTY/ CTN B]],LEN(db[[#This Row],[QTY/ CTN B]])-SEARCH(" ",db[[#This Row],[QTY/ CTN B]],1)))</f>
        <v>GRS</v>
      </c>
      <c r="T1180" s="95">
        <f>IF(db[[#This Row],[QTY/ CTN TG]]="",IF(db[[#This Row],[STN TG]]="","",12),LEFT(db[[#This Row],[QTY/ CTN TG]],SEARCH(" ",db[[#This Row],[QTY/ CTN TG]],1)-1))</f>
        <v>12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0" s="95">
        <f>IF(db[[#This Row],[STN K]]="","",IF(db[[#This Row],[STN TG]]="LSN",12,""))</f>
        <v>12</v>
      </c>
      <c r="W1180" s="95" t="str">
        <f>IF(db[[#This Row],[STN TG]]="LSN","PCS","")</f>
        <v>PCS</v>
      </c>
      <c r="X1180" s="95">
        <f>db[[#This Row],[QTY B]]*IF(db[[#This Row],[QTY TG]]="",1,db[[#This Row],[QTY TG]])*IF(db[[#This Row],[QTY K]]="",1,db[[#This Row],[QTY K]])</f>
        <v>1728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gelpenkenkosaharadotshitam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81" s="1" t="s">
        <v>3798</v>
      </c>
      <c r="E1181" s="4" t="s">
        <v>3796</v>
      </c>
      <c r="F1181" s="63" t="s">
        <v>3801</v>
      </c>
      <c r="G1181" s="1" t="s">
        <v>1681</v>
      </c>
      <c r="H1181" s="32" t="e">
        <f>IF(db[[#This Row],[NB NOTA_C]]="","",COUNTIF([2]!B_MSK[concat],db[[#This Row],[NB NOTA_C]]))</f>
        <v>#REF!</v>
      </c>
      <c r="I1181" s="7" t="s">
        <v>1694</v>
      </c>
      <c r="J1181" s="3" t="s">
        <v>1758</v>
      </c>
      <c r="K1181" s="1" t="s">
        <v>2972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gelpenkenkosaharasnackhitam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82" s="1" t="s">
        <v>3799</v>
      </c>
      <c r="E1182" s="4" t="s">
        <v>3797</v>
      </c>
      <c r="F1182" s="2" t="s">
        <v>3802</v>
      </c>
      <c r="G1182" s="1" t="s">
        <v>1681</v>
      </c>
      <c r="H1182" s="32" t="e">
        <f>IF(db[[#This Row],[NB NOTA_C]]="","",COUNTIF([2]!B_MSK[concat],db[[#This Row],[NB NOTA_C]]))</f>
        <v>#REF!</v>
      </c>
      <c r="I1182" s="7" t="s">
        <v>1694</v>
      </c>
      <c r="J1182" s="3" t="s">
        <v>1758</v>
      </c>
      <c r="K1182" s="1" t="s">
        <v>2972</v>
      </c>
      <c r="L1182" s="1" t="s">
        <v>5374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gelpenkenkosetdiamonddm100s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83" s="1" t="s">
        <v>1971</v>
      </c>
      <c r="E1183" s="4" t="s">
        <v>2189</v>
      </c>
      <c r="F1183" s="56" t="s">
        <v>2254</v>
      </c>
      <c r="G1183" s="1" t="s">
        <v>1681</v>
      </c>
      <c r="H1183" s="32" t="e">
        <f>IF(db[[#This Row],[NB NOTA_C]]="","",COUNTIF([2]!B_MSK[concat],db[[#This Row],[NB NOTA_C]]))</f>
        <v>#REF!</v>
      </c>
      <c r="I1183" s="7" t="s">
        <v>1694</v>
      </c>
      <c r="J1183" s="3" t="s">
        <v>2292</v>
      </c>
      <c r="K1183" s="1" t="s">
        <v>2972</v>
      </c>
      <c r="M1183" s="1" t="str">
        <f>IF(db[[#This Row],[QTY/ CTN]]="","",SUBSTITUTE(SUBSTITUTE(SUBSTITUTE(db[[#This Row],[QTY/ CTN]]," ","_",2),"(",""),")","")&amp;"_")</f>
        <v>5 BOX_30 SET_</v>
      </c>
      <c r="N1183" s="1">
        <f>IF(db[[#This Row],[H_QTY/ CTN]]="","",SEARCH("_",db[[#This Row],[H_QTY/ CTN]]))</f>
        <v>6</v>
      </c>
      <c r="O1183" s="1">
        <f>IF(db[[#This Row],[H_QTY/ CTN]]="","",LEN(db[[#This Row],[H_QTY/ CTN]]))</f>
        <v>13</v>
      </c>
      <c r="P1183" s="98" t="str">
        <f>IF(db[[#This Row],[H_QTY/ CTN]]="","",LEFT(db[[#This Row],[H_QTY/ CTN]],db[[#This Row],[H_1]]-1))</f>
        <v>5 BOX</v>
      </c>
      <c r="Q1183" s="95" t="str">
        <f>IF(NOT(db[[#This Row],[H_1]]=db[[#This Row],[H_2]]),MID(db[[#This Row],[H_QTY/ CTN]],db[[#This Row],[H_1]]+1,db[[#This Row],[H_2]]-db[[#This Row],[H_1]]-1),"")</f>
        <v>30 SET</v>
      </c>
      <c r="R1183" s="95" t="str">
        <f>IF(db[[#This Row],[QTY/ CTN B]]="","",LEFT(db[[#This Row],[QTY/ CTN B]],SEARCH(" ",db[[#This Row],[QTY/ CTN B]],1)-1))</f>
        <v>5</v>
      </c>
      <c r="S1183" s="95" t="str">
        <f>IF(db[[#This Row],[QTY/ CTN B]]="","",RIGHT(db[[#This Row],[QTY/ CTN B]],LEN(db[[#This Row],[QTY/ CTN B]])-SEARCH(" ",db[[#This Row],[QTY/ CTN B]],1)))</f>
        <v>BOX</v>
      </c>
      <c r="T1183" s="95" t="str">
        <f>IF(db[[#This Row],[QTY/ CTN TG]]="",IF(db[[#This Row],[STN TG]]="","",12),LEFT(db[[#This Row],[QTY/ CTN TG]],SEARCH(" ",db[[#This Row],[QTY/ CTN TG]],1)-1))</f>
        <v>30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83" s="95" t="str">
        <f>IF(db[[#This Row],[STN K]]="","",IF(db[[#This Row],[STN TG]]="LSN",12,""))</f>
        <v/>
      </c>
      <c r="W1183" s="95" t="str">
        <f>IF(db[[#This Row],[STN TG]]="LSN","PCS","")</f>
        <v/>
      </c>
      <c r="X1183" s="95">
        <f>db[[#This Row],[QTY B]]*IF(db[[#This Row],[QTY TG]]="",1,db[[#This Row],[QTY TG]])*IF(db[[#This Row],[QTY K]]="",1,db[[#This Row],[QTY K]])</f>
        <v>150</v>
      </c>
      <c r="Y1183" s="95" t="str">
        <f>IF(db[[#This Row],[STN K]]="",IF(db[[#This Row],[STN TG]]="",db[[#This Row],[STN B]],db[[#This Row],[STN TG]]),db[[#This Row],[STN K]])</f>
        <v>SET</v>
      </c>
    </row>
    <row r="1184" spans="1:25" ht="16.5" customHeight="1" x14ac:dyDescent="0.25">
      <c r="A1184" s="1" t="str">
        <f>LOWER(SUBSTITUTE(SUBSTITUTE(SUBSTITUTE(SUBSTITUTE(SUBSTITUTE(SUBSTITUTE(db[[#This Row],[NB BM]]," ",),".",""),"-",""),"(",""),")",""),"/",""))</f>
        <v>gelpenkenkotgelerasableke303erblack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84" s="1" t="s">
        <v>4745</v>
      </c>
      <c r="E1184" s="4" t="s">
        <v>4625</v>
      </c>
      <c r="F1184" s="61" t="s">
        <v>5229</v>
      </c>
      <c r="G1184" s="1" t="s">
        <v>1681</v>
      </c>
      <c r="H1184" s="32" t="e">
        <f>IF(db[[#This Row],[NB NOTA_C]]="","",COUNTIF([2]!B_MSK[concat],db[[#This Row],[NB NOTA_C]]))</f>
        <v>#REF!</v>
      </c>
      <c r="I1184" s="6" t="s">
        <v>1694</v>
      </c>
      <c r="J1184" s="1" t="s">
        <v>1758</v>
      </c>
      <c r="K1184" s="1" t="s">
        <v>2972</v>
      </c>
      <c r="M1184" s="1" t="str">
        <f>IF(db[[#This Row],[QTY/ CTN]]="","",SUBSTITUTE(SUBSTITUTE(SUBSTITUTE(db[[#This Row],[QTY/ CTN]]," ","_",2),"(",""),")","")&amp;"_")</f>
        <v>12 GRS_</v>
      </c>
      <c r="N1184" s="1">
        <f>IF(db[[#This Row],[H_QTY/ CTN]]="","",SEARCH("_",db[[#This Row],[H_QTY/ CTN]]))</f>
        <v>7</v>
      </c>
      <c r="O1184" s="1">
        <f>IF(db[[#This Row],[H_QTY/ CTN]]="","",LEN(db[[#This Row],[H_QTY/ CTN]]))</f>
        <v>7</v>
      </c>
      <c r="P1184" s="98" t="str">
        <f>IF(db[[#This Row],[H_QTY/ CTN]]="","",LEFT(db[[#This Row],[H_QTY/ CTN]],db[[#This Row],[H_1]]-1))</f>
        <v>12 GRS</v>
      </c>
      <c r="Q1184" s="95" t="str">
        <f>IF(NOT(db[[#This Row],[H_1]]=db[[#This Row],[H_2]]),MID(db[[#This Row],[H_QTY/ CTN]],db[[#This Row],[H_1]]+1,db[[#This Row],[H_2]]-db[[#This Row],[H_1]]-1),"")</f>
        <v/>
      </c>
      <c r="R1184" s="95" t="str">
        <f>IF(db[[#This Row],[QTY/ CTN B]]="","",LEFT(db[[#This Row],[QTY/ CTN B]],SEARCH(" ",db[[#This Row],[QTY/ CTN B]],1)-1))</f>
        <v>12</v>
      </c>
      <c r="S1184" s="95" t="str">
        <f>IF(db[[#This Row],[QTY/ CTN B]]="","",RIGHT(db[[#This Row],[QTY/ CTN B]],LEN(db[[#This Row],[QTY/ CTN B]])-SEARCH(" ",db[[#This Row],[QTY/ CTN B]],1)))</f>
        <v>GRS</v>
      </c>
      <c r="T1184" s="95">
        <f>IF(db[[#This Row],[QTY/ CTN TG]]="",IF(db[[#This Row],[STN TG]]="","",12),LEFT(db[[#This Row],[QTY/ CTN TG]],SEARCH(" ",db[[#This Row],[QTY/ CTN TG]],1)-1))</f>
        <v>12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4" s="95">
        <f>IF(db[[#This Row],[STN K]]="","",IF(db[[#This Row],[STN TG]]="LSN",12,""))</f>
        <v>12</v>
      </c>
      <c r="W1184" s="95" t="str">
        <f>IF(db[[#This Row],[STN TG]]="LSN","PCS","")</f>
        <v>PCS</v>
      </c>
      <c r="X1184" s="95">
        <f>db[[#This Row],[QTY B]]*IF(db[[#This Row],[QTY TG]]="",1,db[[#This Row],[QTY TG]])*IF(db[[#This Row],[QTY K]]="",1,db[[#This Row],[QTY K]])</f>
        <v>1728</v>
      </c>
      <c r="Y1184" s="95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gelpenkenkowinjellerke600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85" s="1" t="s">
        <v>523</v>
      </c>
      <c r="E1185" s="4" t="s">
        <v>524</v>
      </c>
      <c r="F1185" s="56" t="s">
        <v>525</v>
      </c>
      <c r="G1185" s="1" t="s">
        <v>1681</v>
      </c>
      <c r="H1185" s="32" t="e">
        <f>IF(db[[#This Row],[NB NOTA_C]]="","",COUNTIF([2]!B_MSK[concat],db[[#This Row],[NB NOTA_C]]))</f>
        <v>#REF!</v>
      </c>
      <c r="I1185" s="6" t="s">
        <v>1694</v>
      </c>
      <c r="J1185" s="1" t="s">
        <v>1758</v>
      </c>
      <c r="K1185" s="1" t="s">
        <v>2972</v>
      </c>
      <c r="M1185" s="1" t="str">
        <f>IF(db[[#This Row],[QTY/ CTN]]="","",SUBSTITUTE(SUBSTITUTE(SUBSTITUTE(db[[#This Row],[QTY/ CTN]]," ","_",2),"(",""),")","")&amp;"_")</f>
        <v>12 GRS_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gelpenkenkowinjellerke600hitam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86" s="1" t="s">
        <v>526</v>
      </c>
      <c r="E1186" s="4" t="s">
        <v>527</v>
      </c>
      <c r="F1186" s="56" t="s">
        <v>528</v>
      </c>
      <c r="G1186" s="1" t="s">
        <v>1681</v>
      </c>
      <c r="H1186" s="32" t="e">
        <f>IF(db[[#This Row],[NB NOTA_C]]="","",COUNTIF([2]!B_MSK[concat],db[[#This Row],[NB NOTA_C]]))</f>
        <v>#REF!</v>
      </c>
      <c r="I1186" s="6" t="s">
        <v>1694</v>
      </c>
      <c r="J1186" s="1" t="s">
        <v>1758</v>
      </c>
      <c r="K1186" s="1" t="s">
        <v>2972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glossyphotopaperkenko230gsma4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/>
      </c>
      <c r="D1187" s="1" t="s">
        <v>529</v>
      </c>
      <c r="E1187" s="4" t="s">
        <v>530</v>
      </c>
      <c r="F1187" s="2"/>
      <c r="G1187" s="1" t="s">
        <v>1681</v>
      </c>
      <c r="H1187" s="32" t="e">
        <f>IF(db[[#This Row],[NB NOTA_C]]="","",COUNTIF([2]!B_MSK[concat],db[[#This Row],[NB NOTA_C]]))</f>
        <v>#REF!</v>
      </c>
      <c r="I1187" s="6" t="s">
        <v>1694</v>
      </c>
      <c r="J1187" s="1" t="s">
        <v>1805</v>
      </c>
      <c r="K1187" s="1" t="s">
        <v>2962</v>
      </c>
      <c r="M1187" s="1" t="str">
        <f>IF(db[[#This Row],[QTY/ CTN]]="","",SUBSTITUTE(SUBSTITUTE(SUBSTITUTE(db[[#This Row],[QTY/ CTN]]," ","_",2),"(",""),")","")&amp;"_")</f>
        <v>50 PAK_100 PCS_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15</v>
      </c>
      <c r="P1187" s="98" t="str">
        <f>IF(db[[#This Row],[H_QTY/ CTN]]="","",LEFT(db[[#This Row],[H_QTY/ CTN]],db[[#This Row],[H_1]]-1))</f>
        <v>50 PAK</v>
      </c>
      <c r="Q1187" s="95" t="str">
        <f>IF(NOT(db[[#This Row],[H_1]]=db[[#This Row],[H_2]]),MID(db[[#This Row],[H_QTY/ CTN]],db[[#This Row],[H_1]]+1,db[[#This Row],[H_2]]-db[[#This Row],[H_1]]-1),"")</f>
        <v>100 PCS</v>
      </c>
      <c r="R1187" s="95" t="str">
        <f>IF(db[[#This Row],[QTY/ CTN B]]="","",LEFT(db[[#This Row],[QTY/ CTN B]],SEARCH(" ",db[[#This Row],[QTY/ CTN B]],1)-1))</f>
        <v>50</v>
      </c>
      <c r="S1187" s="95" t="str">
        <f>IF(db[[#This Row],[QTY/ CTN B]]="","",RIGHT(db[[#This Row],[QTY/ CTN B]],LEN(db[[#This Row],[QTY/ CTN B]])-SEARCH(" ",db[[#This Row],[QTY/ CTN B]],1)))</f>
        <v>PAK</v>
      </c>
      <c r="T1187" s="95" t="str">
        <f>IF(db[[#This Row],[QTY/ CTN TG]]="",IF(db[[#This Row],[STN TG]]="","",12),LEFT(db[[#This Row],[QTY/ CTN TG]],SEARCH(" ",db[[#This Row],[QTY/ CTN TG]],1)-1))</f>
        <v>100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5" t="str">
        <f>IF(db[[#This Row],[STN K]]="","",IF(db[[#This Row],[STN TG]]="LSN",12,""))</f>
        <v/>
      </c>
      <c r="W1187" s="95" t="str">
        <f>IF(db[[#This Row],[STN TG]]="LSN","PCS","")</f>
        <v/>
      </c>
      <c r="X1187" s="95">
        <f>db[[#This Row],[QTY B]]*IF(db[[#This Row],[QTY TG]]="",1,db[[#This Row],[QTY TG]])*IF(db[[#This Row],[QTY K]]="",1,db[[#This Row],[QTY K]])</f>
        <v>5000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lemstickkenko15grtanggung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88" s="1" t="s">
        <v>531</v>
      </c>
      <c r="E1188" s="4" t="s">
        <v>532</v>
      </c>
      <c r="F1188" s="2" t="s">
        <v>533</v>
      </c>
      <c r="G1188" s="1" t="s">
        <v>1681</v>
      </c>
      <c r="H1188" s="32" t="e">
        <f>IF(db[[#This Row],[NB NOTA_C]]="","",COUNTIF([2]!B_MSK[concat],db[[#This Row],[NB NOTA_C]]))</f>
        <v>#REF!</v>
      </c>
      <c r="I1188" s="6" t="s">
        <v>1694</v>
      </c>
      <c r="J1188" s="1" t="s">
        <v>1839</v>
      </c>
      <c r="K1188" s="1" t="s">
        <v>2965</v>
      </c>
      <c r="L1188" s="1" t="s">
        <v>5123</v>
      </c>
      <c r="M1188" s="1" t="str">
        <f>IF(db[[#This Row],[QTY/ CTN]]="","",SUBSTITUTE(SUBSTITUTE(SUBSTITUTE(db[[#This Row],[QTY/ CTN]]," ","_",2),"(",""),")","")&amp;"_")</f>
        <v>36 BOX_20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14</v>
      </c>
      <c r="P1188" s="98" t="str">
        <f>IF(db[[#This Row],[H_QTY/ CTN]]="","",LEFT(db[[#This Row],[H_QTY/ CTN]],db[[#This Row],[H_1]]-1))</f>
        <v>36 BOX</v>
      </c>
      <c r="Q1188" s="95" t="str">
        <f>IF(NOT(db[[#This Row],[H_1]]=db[[#This Row],[H_2]]),MID(db[[#This Row],[H_QTY/ CTN]],db[[#This Row],[H_1]]+1,db[[#This Row],[H_2]]-db[[#This Row],[H_1]]-1),"")</f>
        <v>20 PCS</v>
      </c>
      <c r="R1188" s="95" t="str">
        <f>IF(db[[#This Row],[QTY/ CTN B]]="","",LEFT(db[[#This Row],[QTY/ CTN B]],SEARCH(" ",db[[#This Row],[QTY/ CTN B]],1)-1))</f>
        <v>36</v>
      </c>
      <c r="S1188" s="95" t="str">
        <f>IF(db[[#This Row],[QTY/ CTN B]]="","",RIGHT(db[[#This Row],[QTY/ CTN B]],LEN(db[[#This Row],[QTY/ CTN B]])-SEARCH(" ",db[[#This Row],[QTY/ CTN B]],1)))</f>
        <v>BOX</v>
      </c>
      <c r="T1188" s="95" t="str">
        <f>IF(db[[#This Row],[QTY/ CTN TG]]="",IF(db[[#This Row],[STN TG]]="","",12),LEFT(db[[#This Row],[QTY/ CTN TG]],SEARCH(" ",db[[#This Row],[QTY/ CTN TG]],1)-1))</f>
        <v>20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720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lemstickkenko25grbesar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89" s="1" t="s">
        <v>534</v>
      </c>
      <c r="E1189" s="4" t="s">
        <v>535</v>
      </c>
      <c r="F1189" s="56" t="s">
        <v>536</v>
      </c>
      <c r="G1189" s="1" t="s">
        <v>1681</v>
      </c>
      <c r="H1189" s="32" t="e">
        <f>IF(db[[#This Row],[NB NOTA_C]]="","",COUNTIF([2]!B_MSK[concat],db[[#This Row],[NB NOTA_C]]))</f>
        <v>#REF!</v>
      </c>
      <c r="I1189" s="6" t="s">
        <v>1694</v>
      </c>
      <c r="J1189" s="1" t="s">
        <v>1794</v>
      </c>
      <c r="K1189" s="1" t="s">
        <v>2965</v>
      </c>
      <c r="L1189" s="1" t="s">
        <v>5124</v>
      </c>
      <c r="M1189" s="1" t="str">
        <f>IF(db[[#This Row],[QTY/ CTN]]="","",SUBSTITUTE(SUBSTITUTE(SUBSTITUTE(db[[#This Row],[QTY/ CTN]]," ","_",2),"(",""),")","")&amp;"_")</f>
        <v>36 LSN_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7</v>
      </c>
      <c r="P1189" s="98" t="str">
        <f>IF(db[[#This Row],[H_QTY/ CTN]]="","",LEFT(db[[#This Row],[H_QTY/ CTN]],db[[#This Row],[H_1]]-1))</f>
        <v>36 LSN</v>
      </c>
      <c r="Q1189" s="95" t="str">
        <f>IF(NOT(db[[#This Row],[H_1]]=db[[#This Row],[H_2]]),MID(db[[#This Row],[H_QTY/ CTN]],db[[#This Row],[H_1]]+1,db[[#This Row],[H_2]]-db[[#This Row],[H_1]]-1),"")</f>
        <v/>
      </c>
      <c r="R1189" s="95" t="str">
        <f>IF(db[[#This Row],[QTY/ CTN B]]="","",LEFT(db[[#This Row],[QTY/ CTN B]],SEARCH(" ",db[[#This Row],[QTY/ CTN B]],1)-1))</f>
        <v>36</v>
      </c>
      <c r="S1189" s="95" t="str">
        <f>IF(db[[#This Row],[QTY/ CTN B]]="","",RIGHT(db[[#This Row],[QTY/ CTN B]],LEN(db[[#This Row],[QTY/ CTN B]])-SEARCH(" ",db[[#This Row],[QTY/ CTN B]],1)))</f>
        <v>LSN</v>
      </c>
      <c r="T1189" s="95">
        <f>IF(db[[#This Row],[QTY/ CTN TG]]="",IF(db[[#This Row],[STN TG]]="","",12),LEFT(db[[#This Row],[QTY/ CTN TG]],SEARCH(" ",db[[#This Row],[QTY/ CTN TG]],1)-1))</f>
        <v>12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432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lemstickkenko8grkecil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90" s="1" t="s">
        <v>537</v>
      </c>
      <c r="E1190" s="4" t="s">
        <v>538</v>
      </c>
      <c r="F1190" s="2" t="s">
        <v>539</v>
      </c>
      <c r="G1190" s="1" t="s">
        <v>1681</v>
      </c>
      <c r="H1190" s="32" t="e">
        <f>IF(db[[#This Row],[NB NOTA_C]]="","",COUNTIF([2]!B_MSK[concat],db[[#This Row],[NB NOTA_C]]))</f>
        <v>#REF!</v>
      </c>
      <c r="I1190" s="6" t="s">
        <v>1694</v>
      </c>
      <c r="J1190" s="1" t="s">
        <v>1840</v>
      </c>
      <c r="K1190" s="1" t="s">
        <v>2965</v>
      </c>
      <c r="L1190" s="1" t="s">
        <v>5125</v>
      </c>
      <c r="M1190" s="1" t="str">
        <f>IF(db[[#This Row],[QTY/ CTN]]="","",SUBSTITUTE(SUBSTITUTE(SUBSTITUTE(db[[#This Row],[QTY/ CTN]]," ","_",2),"(",""),")","")&amp;"_")</f>
        <v>36 BOX_30 PCS_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14</v>
      </c>
      <c r="P1190" s="98" t="str">
        <f>IF(db[[#This Row],[H_QTY/ CTN]]="","",LEFT(db[[#This Row],[H_QTY/ CTN]],db[[#This Row],[H_1]]-1))</f>
        <v>36 BOX</v>
      </c>
      <c r="Q1190" s="95" t="str">
        <f>IF(NOT(db[[#This Row],[H_1]]=db[[#This Row],[H_2]]),MID(db[[#This Row],[H_QTY/ CTN]],db[[#This Row],[H_1]]+1,db[[#This Row],[H_2]]-db[[#This Row],[H_1]]-1),"")</f>
        <v>30 PCS</v>
      </c>
      <c r="R1190" s="95" t="str">
        <f>IF(db[[#This Row],[QTY/ CTN B]]="","",LEFT(db[[#This Row],[QTY/ CTN B]],SEARCH(" ",db[[#This Row],[QTY/ CTN B]],1)-1))</f>
        <v>36</v>
      </c>
      <c r="S1190" s="95" t="str">
        <f>IF(db[[#This Row],[QTY/ CTN B]]="","",RIGHT(db[[#This Row],[QTY/ CTN B]],LEN(db[[#This Row],[QTY/ CTN B]])-SEARCH(" ",db[[#This Row],[QTY/ CTN B]],1)))</f>
        <v>BOX</v>
      </c>
      <c r="T1190" s="95" t="str">
        <f>IF(db[[#This Row],[QTY/ CTN TG]]="",IF(db[[#This Row],[STN TG]]="","",12),LEFT(db[[#This Row],[QTY/ CTN TG]],SEARCH(" ",db[[#This Row],[QTY/ CTN TG]],1)-1))</f>
        <v>30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1080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3" t="str">
        <f>LOWER(SUBSTITUTE(SUBSTITUTE(SUBSTITUTE(SUBSTITUTE(SUBSTITUTE(SUBSTITUTE(db[[#This Row],[NB BM]]," ",),".",""),"-",""),"(",""),")",""),"/",""))</f>
        <v>counterhandtallykenkoht302</v>
      </c>
      <c r="B1191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91" s="1" t="s">
        <v>962</v>
      </c>
      <c r="E1191" s="4" t="s">
        <v>963</v>
      </c>
      <c r="F1191" s="56" t="s">
        <v>541</v>
      </c>
      <c r="G1191" s="1" t="s">
        <v>1681</v>
      </c>
      <c r="H1191" s="32" t="e">
        <f>IF(db[[#This Row],[NB NOTA_C]]="","",COUNTIF([2]!B_MSK[concat],db[[#This Row],[NB NOTA_C]]))</f>
        <v>#REF!</v>
      </c>
      <c r="I1191" s="6" t="s">
        <v>1694</v>
      </c>
      <c r="J1191" s="1" t="s">
        <v>1778</v>
      </c>
      <c r="K1191" s="1" t="s">
        <v>2951</v>
      </c>
      <c r="L1191" s="1" t="s">
        <v>5117</v>
      </c>
      <c r="M1191" s="1" t="str">
        <f>IF(db[[#This Row],[QTY/ CTN]]="","",SUBSTITUTE(SUBSTITUTE(SUBSTITUTE(db[[#This Row],[QTY/ CTN]]," ","_",2),"(",""),")","")&amp;"_")</f>
        <v>20 BOX_10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8" t="str">
        <f>IF(db[[#This Row],[H_QTY/ CTN]]="","",LEFT(db[[#This Row],[H_QTY/ CTN]],db[[#This Row],[H_1]]-1))</f>
        <v>20 BOX</v>
      </c>
      <c r="Q1191" s="95" t="str">
        <f>IF(NOT(db[[#This Row],[H_1]]=db[[#This Row],[H_2]]),MID(db[[#This Row],[H_QTY/ CTN]],db[[#This Row],[H_1]]+1,db[[#This Row],[H_2]]-db[[#This Row],[H_1]]-1),"")</f>
        <v>10 PCS</v>
      </c>
      <c r="R1191" s="95" t="str">
        <f>IF(db[[#This Row],[QTY/ CTN B]]="","",LEFT(db[[#This Row],[QTY/ CTN B]],SEARCH(" ",db[[#This Row],[QTY/ CTN B]],1)-1))</f>
        <v>20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10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200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1" t="str">
        <f>LOWER(SUBSTITUTE(SUBSTITUTE(SUBSTITUTE(SUBSTITUTE(SUBSTITUTE(SUBSTITUTE(db[[#This Row],[NB BM]]," ",),".",""),"-",""),"(",""),")",""),"/",""))</f>
        <v>counterhandtallykenkoht303</v>
      </c>
      <c r="B1192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92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92" s="1" t="s">
        <v>540</v>
      </c>
      <c r="E1192" s="4" t="s">
        <v>4404</v>
      </c>
      <c r="F1192" s="2" t="s">
        <v>2245</v>
      </c>
      <c r="G1192" s="1" t="s">
        <v>1681</v>
      </c>
      <c r="H1192" s="32" t="e">
        <f>IF(db[[#This Row],[NB NOTA_C]]="","",COUNTIF([2]!B_MSK[concat],db[[#This Row],[NB NOTA_C]]))</f>
        <v>#REF!</v>
      </c>
      <c r="I1192" s="6" t="s">
        <v>1694</v>
      </c>
      <c r="J1192" s="1" t="s">
        <v>1779</v>
      </c>
      <c r="K1192" s="1" t="s">
        <v>2951</v>
      </c>
      <c r="M1192" s="1" t="str">
        <f>IF(db[[#This Row],[QTY/ CTN]]="","",SUBSTITUTE(SUBSTITUTE(SUBSTITUTE(db[[#This Row],[QTY/ CTN]]," ","_",2),"(",""),")","")&amp;"_")</f>
        <v>20 LSN_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7</v>
      </c>
      <c r="P1192" s="98" t="str">
        <f>IF(db[[#This Row],[H_QTY/ CTN]]="","",LEFT(db[[#This Row],[H_QTY/ CTN]],db[[#This Row],[H_1]]-1))</f>
        <v>20 LSN</v>
      </c>
      <c r="Q1192" s="95" t="str">
        <f>IF(NOT(db[[#This Row],[H_1]]=db[[#This Row],[H_2]]),MID(db[[#This Row],[H_QTY/ CTN]],db[[#This Row],[H_1]]+1,db[[#This Row],[H_2]]-db[[#This Row],[H_1]]-1),"")</f>
        <v/>
      </c>
      <c r="R1192" s="95" t="str">
        <f>IF(db[[#This Row],[QTY/ CTN B]]="","",LEFT(db[[#This Row],[QTY/ CTN B]],SEARCH(" ",db[[#This Row],[QTY/ CTN B]],1)-1))</f>
        <v>20</v>
      </c>
      <c r="S1192" s="95" t="str">
        <f>IF(db[[#This Row],[QTY/ CTN B]]="","",RIGHT(db[[#This Row],[QTY/ CTN B]],LEN(db[[#This Row],[QTY/ CTN B]])-SEARCH(" ",db[[#This Row],[QTY/ CTN B]],1)))</f>
        <v>LSN</v>
      </c>
      <c r="T1192" s="95">
        <f>IF(db[[#This Row],[QTY/ CTN TG]]="",IF(db[[#This Row],[STN TG]]="","",12),LEFT(db[[#This Row],[QTY/ CTN TG]],SEARCH(" ",db[[#This Row],[QTY/ CTN TG]],1)-1))</f>
        <v>12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240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3" t="str">
        <f>LOWER(SUBSTITUTE(SUBSTITUTE(SUBSTITUTE(SUBSTITUTE(SUBSTITUTE(SUBSTITUTE(db[[#This Row],[NB BM]]," ",),".",""),"-",""),"(",""),")",""),"/",""))</f>
        <v>tapedispenserkenkotdb2besi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93" s="1" t="s">
        <v>2133</v>
      </c>
      <c r="E1193" s="4" t="s">
        <v>2249</v>
      </c>
      <c r="F1193" s="2" t="s">
        <v>2250</v>
      </c>
      <c r="G1193" s="1" t="s">
        <v>1681</v>
      </c>
      <c r="H1193" s="32" t="e">
        <f>IF(db[[#This Row],[NB NOTA_C]]="","",COUNTIF([2]!B_MSK[concat],db[[#This Row],[NB NOTA_C]]))</f>
        <v>#REF!</v>
      </c>
      <c r="I1193" s="7" t="s">
        <v>1694</v>
      </c>
      <c r="J1193" s="3" t="s">
        <v>1786</v>
      </c>
      <c r="K1193" s="1" t="s">
        <v>2956</v>
      </c>
      <c r="M1193" s="1" t="str">
        <f>IF(db[[#This Row],[QTY/ CTN]]="","",SUBSTITUTE(SUBSTITUTE(SUBSTITUTE(db[[#This Row],[QTY/ CTN]]," ","_",2),"(",""),")","")&amp;"_")</f>
        <v>8 LSN_</v>
      </c>
      <c r="N1193" s="1">
        <f>IF(db[[#This Row],[H_QTY/ CTN]]="","",SEARCH("_",db[[#This Row],[H_QTY/ CTN]]))</f>
        <v>6</v>
      </c>
      <c r="O1193" s="1">
        <f>IF(db[[#This Row],[H_QTY/ CTN]]="","",LEN(db[[#This Row],[H_QTY/ CTN]]))</f>
        <v>6</v>
      </c>
      <c r="P1193" s="98" t="str">
        <f>IF(db[[#This Row],[H_QTY/ CTN]]="","",LEFT(db[[#This Row],[H_QTY/ CTN]],db[[#This Row],[H_1]]-1))</f>
        <v>8 LSN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8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96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1" t="str">
        <f>LOWER(SUBSTITUTE(SUBSTITUTE(SUBSTITUTE(SUBSTITUTE(SUBSTITUTE(SUBSTITUTE(db[[#This Row],[NB BM]]," ",),".",""),"-",""),"(",""),")",""),"/",""))</f>
        <v>staplerkenkohd12l14</v>
      </c>
      <c r="B1194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94" s="1" t="str">
        <f>LOWER(SUBSTITUTE(SUBSTITUTE(SUBSTITUTE(SUBSTITUTE(SUBSTITUTE(SUBSTITUTE(SUBSTITUTE(SUBSTITUTE(SUBSTITUTE(db[[#This Row],[NB PAJAK]]," ",""),"-",""),"(",""),")",""),".",""),",",""),"/",""),"""",""),"+",""))</f>
        <v/>
      </c>
      <c r="D1194" s="1" t="s">
        <v>934</v>
      </c>
      <c r="E1194" s="4" t="s">
        <v>3076</v>
      </c>
      <c r="F1194" s="56"/>
      <c r="G1194" s="1" t="s">
        <v>1681</v>
      </c>
      <c r="H1194" s="32" t="e">
        <f>IF(db[[#This Row],[NB NOTA_C]]="","",COUNTIF([2]!B_MSK[concat],db[[#This Row],[NB NOTA_C]]))</f>
        <v>#REF!</v>
      </c>
      <c r="I1194" s="6" t="s">
        <v>1694</v>
      </c>
      <c r="J1194" s="1" t="s">
        <v>1886</v>
      </c>
      <c r="K1194" s="1" t="s">
        <v>2979</v>
      </c>
      <c r="M1194" s="1" t="str">
        <f>IF(db[[#This Row],[QTY/ CTN]]="","",SUBSTITUTE(SUBSTITUTE(SUBSTITUTE(db[[#This Row],[QTY/ CTN]]," ","_",2),"(",""),")","")&amp;"_")</f>
        <v>6 PCS_</v>
      </c>
      <c r="N1194" s="1">
        <f>IF(db[[#This Row],[H_QTY/ CTN]]="","",SEARCH("_",db[[#This Row],[H_QTY/ CTN]]))</f>
        <v>6</v>
      </c>
      <c r="O1194" s="1">
        <f>IF(db[[#This Row],[H_QTY/ CTN]]="","",LEN(db[[#This Row],[H_QTY/ CTN]]))</f>
        <v>6</v>
      </c>
      <c r="P1194" s="98" t="str">
        <f>IF(db[[#This Row],[H_QTY/ CTN]]="","",LEFT(db[[#This Row],[H_QTY/ CTN]],db[[#This Row],[H_1]]-1))</f>
        <v>6 PCS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6</v>
      </c>
      <c r="S1194" s="95" t="str">
        <f>IF(db[[#This Row],[QTY/ CTN B]]="","",RIGHT(db[[#This Row],[QTY/ CTN B]],LEN(db[[#This Row],[QTY/ CTN B]])-SEARCH(" ",db[[#This Row],[QTY/ CTN B]],1)))</f>
        <v>PCS</v>
      </c>
      <c r="T1194" s="95" t="str">
        <f>IF(db[[#This Row],[QTY/ CTN TG]]="",IF(db[[#This Row],[STN TG]]="","",12),LEFT(db[[#This Row],[QTY/ CTN TG]],SEARCH(" ",db[[#This Row],[QTY/ CTN TG]],1)-1))</f>
        <v/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staplerkenkohd12l24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95" s="1" t="s">
        <v>935</v>
      </c>
      <c r="E1195" s="4" t="s">
        <v>2267</v>
      </c>
      <c r="F1195" s="56" t="s">
        <v>2269</v>
      </c>
      <c r="G1195" s="1" t="s">
        <v>1681</v>
      </c>
      <c r="H1195" s="32" t="e">
        <f>IF(db[[#This Row],[NB NOTA_C]]="","",COUNTIF([2]!B_MSK[concat],db[[#This Row],[NB NOTA_C]]))</f>
        <v>#REF!</v>
      </c>
      <c r="I1195" s="7" t="s">
        <v>1694</v>
      </c>
      <c r="J1195" s="3" t="s">
        <v>1886</v>
      </c>
      <c r="K1195" s="1" t="s">
        <v>2979</v>
      </c>
      <c r="L1195" s="1" t="s">
        <v>5139</v>
      </c>
      <c r="M1195" s="1" t="str">
        <f>IF(db[[#This Row],[QTY/ CTN]]="","",SUBSTITUTE(SUBSTITUTE(SUBSTITUTE(db[[#This Row],[QTY/ CTN]]," ","_",2),"(",""),")","")&amp;"_")</f>
        <v>6 PCS_</v>
      </c>
      <c r="N1195" s="1">
        <f>IF(db[[#This Row],[H_QTY/ CTN]]="","",SEARCH("_",db[[#This Row],[H_QTY/ CTN]]))</f>
        <v>6</v>
      </c>
      <c r="O1195" s="1">
        <f>IF(db[[#This Row],[H_QTY/ CTN]]="","",LEN(db[[#This Row],[H_QTY/ CTN]]))</f>
        <v>6</v>
      </c>
      <c r="P1195" s="98" t="str">
        <f>IF(db[[#This Row],[H_QTY/ CTN]]="","",LEFT(db[[#This Row],[H_QTY/ CTN]],db[[#This Row],[H_1]]-1))</f>
        <v>6 PCS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6</v>
      </c>
      <c r="S1195" s="95" t="str">
        <f>IF(db[[#This Row],[QTY/ CTN B]]="","",RIGHT(db[[#This Row],[QTY/ CTN B]],LEN(db[[#This Row],[QTY/ CTN B]])-SEARCH(" ",db[[#This Row],[QTY/ CTN B]],1)))</f>
        <v>PCS</v>
      </c>
      <c r="T1195" s="95" t="str">
        <f>IF(db[[#This Row],[QTY/ CTN TG]]="",IF(db[[#This Row],[STN TG]]="","",12),LEFT(db[[#This Row],[QTY/ CTN TG]],SEARCH(" ",db[[#This Row],[QTY/ CTN TG]],1)-1))</f>
        <v/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staplerkenkohd12n13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96" s="1" t="s">
        <v>936</v>
      </c>
      <c r="E1196" s="4" t="s">
        <v>2266</v>
      </c>
      <c r="F1196" s="56" t="s">
        <v>2268</v>
      </c>
      <c r="G1196" s="1" t="s">
        <v>1681</v>
      </c>
      <c r="H1196" s="32" t="e">
        <f>IF(db[[#This Row],[NB NOTA_C]]="","",COUNTIF([2]!B_MSK[concat],db[[#This Row],[NB NOTA_C]]))</f>
        <v>#REF!</v>
      </c>
      <c r="I1196" s="7" t="s">
        <v>1694</v>
      </c>
      <c r="J1196" s="3" t="s">
        <v>1886</v>
      </c>
      <c r="K1196" s="1" t="s">
        <v>2979</v>
      </c>
      <c r="L1196" s="1" t="s">
        <v>5140</v>
      </c>
      <c r="M1196" s="1" t="str">
        <f>IF(db[[#This Row],[QTY/ CTN]]="","",SUBSTITUTE(SUBSTITUTE(SUBSTITUTE(db[[#This Row],[QTY/ CTN]]," ","_",2),"(",""),")","")&amp;"_")</f>
        <v>6 PCS_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6</v>
      </c>
      <c r="P1196" s="98" t="str">
        <f>IF(db[[#This Row],[H_QTY/ CTN]]="","",LEFT(db[[#This Row],[H_QTY/ CTN]],db[[#This Row],[H_1]]-1))</f>
        <v>6 PCS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6</v>
      </c>
      <c r="S1196" s="95" t="str">
        <f>IF(db[[#This Row],[QTY/ CTN B]]="","",RIGHT(db[[#This Row],[QTY/ CTN B]],LEN(db[[#This Row],[QTY/ CTN B]])-SEARCH(" ",db[[#This Row],[QTY/ CTN B]],1)))</f>
        <v>PCS</v>
      </c>
      <c r="T1196" s="95" t="str">
        <f>IF(db[[#This Row],[QTY/ CTN TG]]="",IF(db[[#This Row],[STN TG]]="","",12),LEFT(db[[#This Row],[QTY/ CTN TG]],SEARCH(" ",db[[#This Row],[QTY/ CTN TG]],1)-1))</f>
        <v/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staplerkenkohd12n24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97" s="1" t="s">
        <v>937</v>
      </c>
      <c r="E1197" s="4" t="s">
        <v>3074</v>
      </c>
      <c r="F1197" s="2" t="s">
        <v>4452</v>
      </c>
      <c r="G1197" s="1" t="s">
        <v>1681</v>
      </c>
      <c r="H1197" s="32" t="e">
        <f>IF(db[[#This Row],[NB NOTA_C]]="","",COUNTIF([2]!B_MSK[concat],db[[#This Row],[NB NOTA_C]]))</f>
        <v>#REF!</v>
      </c>
      <c r="I1197" s="7" t="s">
        <v>1694</v>
      </c>
      <c r="J1197" s="3" t="s">
        <v>1886</v>
      </c>
      <c r="K1197" s="1" t="s">
        <v>2979</v>
      </c>
      <c r="M1197" s="1" t="str">
        <f>IF(db[[#This Row],[QTY/ CTN]]="","",SUBSTITUTE(SUBSTITUTE(SUBSTITUTE(db[[#This Row],[QTY/ CTN]]," ","_",2),"(",""),")","")&amp;"_")</f>
        <v>6 PCS_</v>
      </c>
      <c r="N1197" s="1">
        <f>IF(db[[#This Row],[H_QTY/ CTN]]="","",SEARCH("_",db[[#This Row],[H_QTY/ CTN]]))</f>
        <v>6</v>
      </c>
      <c r="O1197" s="1">
        <f>IF(db[[#This Row],[H_QTY/ CTN]]="","",LEN(db[[#This Row],[H_QTY/ CTN]]))</f>
        <v>6</v>
      </c>
      <c r="P1197" s="98" t="str">
        <f>IF(db[[#This Row],[H_QTY/ CTN]]="","",LEFT(db[[#This Row],[H_QTY/ CTN]],db[[#This Row],[H_1]]-1))</f>
        <v>6 PCS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6</v>
      </c>
      <c r="S1197" s="95" t="str">
        <f>IF(db[[#This Row],[QTY/ CTN B]]="","",RIGHT(db[[#This Row],[QTY/ CTN B]],LEN(db[[#This Row],[QTY/ CTN B]])-SEARCH(" ",db[[#This Row],[QTY/ CTN B]],1)))</f>
        <v>PCS</v>
      </c>
      <c r="T1197" s="95" t="str">
        <f>IF(db[[#This Row],[QTY/ CTN TG]]="",IF(db[[#This Row],[STN TG]]="","",12),LEFT(db[[#This Row],[QTY/ CTN TG]],SEARCH(" ",db[[#This Row],[QTY/ CTN TG]],1)-1))</f>
        <v/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stabillohighlighterkenkohl100biru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98" s="1" t="s">
        <v>542</v>
      </c>
      <c r="E1198" s="4" t="s">
        <v>543</v>
      </c>
      <c r="F1198" s="56" t="s">
        <v>544</v>
      </c>
      <c r="G1198" s="1" t="s">
        <v>1681</v>
      </c>
      <c r="H1198" s="32" t="e">
        <f>IF(db[[#This Row],[NB NOTA_C]]="","",COUNTIF([2]!B_MSK[concat],db[[#This Row],[NB NOTA_C]]))</f>
        <v>#REF!</v>
      </c>
      <c r="I1198" s="6" t="s">
        <v>1694</v>
      </c>
      <c r="J1198" s="1" t="s">
        <v>1882</v>
      </c>
      <c r="K1198" s="1" t="s">
        <v>2977</v>
      </c>
      <c r="M1198" s="1" t="str">
        <f>IF(db[[#This Row],[QTY/ CTN]]="","",SUBSTITUTE(SUBSTITUTE(SUBSTITUTE(db[[#This Row],[QTY/ CTN]]," ","_",2),"(",""),")","")&amp;"_")</f>
        <v>48 BOX_10 PCS_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14</v>
      </c>
      <c r="P1198" s="98" t="str">
        <f>IF(db[[#This Row],[H_QTY/ CTN]]="","",LEFT(db[[#This Row],[H_QTY/ CTN]],db[[#This Row],[H_1]]-1))</f>
        <v>48 BOX</v>
      </c>
      <c r="Q1198" s="95" t="str">
        <f>IF(NOT(db[[#This Row],[H_1]]=db[[#This Row],[H_2]]),MID(db[[#This Row],[H_QTY/ CTN]],db[[#This Row],[H_1]]+1,db[[#This Row],[H_2]]-db[[#This Row],[H_1]]-1),"")</f>
        <v>10 PCS</v>
      </c>
      <c r="R1198" s="95" t="str">
        <f>IF(db[[#This Row],[QTY/ CTN B]]="","",LEFT(db[[#This Row],[QTY/ CTN B]],SEARCH(" ",db[[#This Row],[QTY/ CTN B]],1)-1))</f>
        <v>48</v>
      </c>
      <c r="S1198" s="95" t="str">
        <f>IF(db[[#This Row],[QTY/ CTN B]]="","",RIGHT(db[[#This Row],[QTY/ CTN B]],LEN(db[[#This Row],[QTY/ CTN B]])-SEARCH(" ",db[[#This Row],[QTY/ CTN B]],1)))</f>
        <v>BOX</v>
      </c>
      <c r="T1198" s="95" t="str">
        <f>IF(db[[#This Row],[QTY/ CTN TG]]="",IF(db[[#This Row],[STN TG]]="","",12),LEFT(db[[#This Row],[QTY/ CTN TG]],SEARCH(" ",db[[#This Row],[QTY/ CTN TG]],1)-1))</f>
        <v>10</v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480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stabillohighlighterkenkohl100hijau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99" s="1" t="s">
        <v>928</v>
      </c>
      <c r="E1199" s="4" t="s">
        <v>3071</v>
      </c>
      <c r="F1199" s="56" t="s">
        <v>3223</v>
      </c>
      <c r="G1199" s="1" t="s">
        <v>1681</v>
      </c>
      <c r="H1199" s="32" t="e">
        <f>IF(db[[#This Row],[NB NOTA_C]]="","",COUNTIF([2]!B_MSK[concat],db[[#This Row],[NB NOTA_C]]))</f>
        <v>#REF!</v>
      </c>
      <c r="I1199" s="6" t="s">
        <v>1694</v>
      </c>
      <c r="J1199" s="1" t="s">
        <v>1882</v>
      </c>
      <c r="K1199" s="1" t="s">
        <v>2977</v>
      </c>
      <c r="M1199" s="1" t="str">
        <f>IF(db[[#This Row],[QTY/ CTN]]="","",SUBSTITUTE(SUBSTITUTE(SUBSTITUTE(db[[#This Row],[QTY/ CTN]]," ","_",2),"(",""),")","")&amp;"_")</f>
        <v>48 BOX_10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14</v>
      </c>
      <c r="P1199" s="98" t="str">
        <f>IF(db[[#This Row],[H_QTY/ CTN]]="","",LEFT(db[[#This Row],[H_QTY/ CTN]],db[[#This Row],[H_1]]-1))</f>
        <v>48 BOX</v>
      </c>
      <c r="Q1199" s="95" t="str">
        <f>IF(NOT(db[[#This Row],[H_1]]=db[[#This Row],[H_2]]),MID(db[[#This Row],[H_QTY/ CTN]],db[[#This Row],[H_1]]+1,db[[#This Row],[H_2]]-db[[#This Row],[H_1]]-1),"")</f>
        <v>10 PCS</v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BOX</v>
      </c>
      <c r="T1199" s="95" t="str">
        <f>IF(db[[#This Row],[QTY/ CTN TG]]="",IF(db[[#This Row],[STN TG]]="","",12),LEFT(db[[#This Row],[QTY/ CTN TG]],SEARCH(" ",db[[#This Row],[QTY/ CTN TG]],1)-1))</f>
        <v>10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480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3" t="str">
        <f>LOWER(SUBSTITUTE(SUBSTITUTE(SUBSTITUTE(SUBSTITUTE(SUBSTITUTE(SUBSTITUTE(db[[#This Row],[NB BM]]," ",),".",""),"-",""),"(",""),")",""),"/",""))</f>
        <v>stabillohighlighterkenkohl100orange</v>
      </c>
      <c r="B1200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00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00" s="1" t="s">
        <v>545</v>
      </c>
      <c r="E1200" s="4" t="s">
        <v>546</v>
      </c>
      <c r="F1200" s="2" t="s">
        <v>547</v>
      </c>
      <c r="G1200" s="1" t="s">
        <v>1681</v>
      </c>
      <c r="H1200" s="32" t="e">
        <f>IF(db[[#This Row],[NB NOTA_C]]="","",COUNTIF([2]!B_MSK[concat],db[[#This Row],[NB NOTA_C]]))</f>
        <v>#REF!</v>
      </c>
      <c r="I1200" s="6" t="s">
        <v>1694</v>
      </c>
      <c r="J1200" s="1" t="s">
        <v>1882</v>
      </c>
      <c r="K1200" s="1" t="s">
        <v>2977</v>
      </c>
      <c r="M1200" s="1" t="str">
        <f>IF(db[[#This Row],[QTY/ CTN]]="","",SUBSTITUTE(SUBSTITUTE(SUBSTITUTE(db[[#This Row],[QTY/ CTN]]," ","_",2),"(",""),")","")&amp;"_")</f>
        <v>48 BOX_10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48 BOX</v>
      </c>
      <c r="Q1200" s="95" t="str">
        <f>IF(NOT(db[[#This Row],[H_1]]=db[[#This Row],[H_2]]),MID(db[[#This Row],[H_QTY/ CTN]],db[[#This Row],[H_1]]+1,db[[#This Row],[H_2]]-db[[#This Row],[H_1]]-1),"")</f>
        <v>10 PCS</v>
      </c>
      <c r="R1200" s="95" t="str">
        <f>IF(db[[#This Row],[QTY/ CTN B]]="","",LEFT(db[[#This Row],[QTY/ CTN B]],SEARCH(" ",db[[#This Row],[QTY/ CTN B]],1)-1))</f>
        <v>48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10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480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stabillohighlighterkenkohl100pink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01" s="1" t="s">
        <v>930</v>
      </c>
      <c r="E1201" s="4" t="s">
        <v>3072</v>
      </c>
      <c r="F1201" s="56" t="s">
        <v>3224</v>
      </c>
      <c r="G1201" s="1" t="s">
        <v>1681</v>
      </c>
      <c r="H1201" s="32" t="e">
        <f>IF(db[[#This Row],[NB NOTA_C]]="","",COUNTIF([2]!B_MSK[concat],db[[#This Row],[NB NOTA_C]]))</f>
        <v>#REF!</v>
      </c>
      <c r="I1201" s="6" t="s">
        <v>1694</v>
      </c>
      <c r="J1201" s="1" t="s">
        <v>1882</v>
      </c>
      <c r="K1201" s="1" t="s">
        <v>2977</v>
      </c>
      <c r="M1201" s="1" t="str">
        <f>IF(db[[#This Row],[QTY/ CTN]]="","",SUBSTITUTE(SUBSTITUTE(SUBSTITUTE(db[[#This Row],[QTY/ CTN]]," ","_",2),"(",""),")","")&amp;"_")</f>
        <v>48 BOX_10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48 BOX</v>
      </c>
      <c r="Q1201" s="95" t="str">
        <f>IF(NOT(db[[#This Row],[H_1]]=db[[#This Row],[H_2]]),MID(db[[#This Row],[H_QTY/ CTN]],db[[#This Row],[H_1]]+1,db[[#This Row],[H_2]]-db[[#This Row],[H_1]]-1),"")</f>
        <v>10 PCS</v>
      </c>
      <c r="R1201" s="95" t="str">
        <f>IF(db[[#This Row],[QTY/ CTN B]]="","",LEFT(db[[#This Row],[QTY/ CTN B]],SEARCH(" ",db[[#This Row],[QTY/ CTN B]],1)-1))</f>
        <v>48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10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480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3" t="str">
        <f>LOWER(SUBSTITUTE(SUBSTITUTE(SUBSTITUTE(SUBSTITUTE(SUBSTITUTE(SUBSTITUTE(db[[#This Row],[NB BM]]," ",),".",""),"-",""),"(",""),")",""),"/",""))</f>
        <v>stabillohighlighterkenkohl100ungu</v>
      </c>
      <c r="B1202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02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02" s="1" t="s">
        <v>548</v>
      </c>
      <c r="E1202" s="4" t="s">
        <v>549</v>
      </c>
      <c r="F1202" s="56" t="s">
        <v>550</v>
      </c>
      <c r="G1202" s="1" t="s">
        <v>1681</v>
      </c>
      <c r="H1202" s="32" t="e">
        <f>IF(db[[#This Row],[NB NOTA_C]]="","",COUNTIF([2]!B_MSK[concat],db[[#This Row],[NB NOTA_C]]))</f>
        <v>#REF!</v>
      </c>
      <c r="I1202" s="6" t="s">
        <v>1694</v>
      </c>
      <c r="J1202" s="1" t="s">
        <v>1882</v>
      </c>
      <c r="K1202" s="1" t="s">
        <v>2977</v>
      </c>
      <c r="M1202" s="1" t="str">
        <f>IF(db[[#This Row],[QTY/ CTN]]="","",SUBSTITUTE(SUBSTITUTE(SUBSTITUTE(db[[#This Row],[QTY/ CTN]]," ","_",2),"(",""),")","")&amp;"_")</f>
        <v>48 BOX_10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14</v>
      </c>
      <c r="P1202" s="98" t="str">
        <f>IF(db[[#This Row],[H_QTY/ CTN]]="","",LEFT(db[[#This Row],[H_QTY/ CTN]],db[[#This Row],[H_1]]-1))</f>
        <v>48 BOX</v>
      </c>
      <c r="Q1202" s="95" t="str">
        <f>IF(NOT(db[[#This Row],[H_1]]=db[[#This Row],[H_2]]),MID(db[[#This Row],[H_QTY/ CTN]],db[[#This Row],[H_1]]+1,db[[#This Row],[H_2]]-db[[#This Row],[H_1]]-1),"")</f>
        <v>10 PCS</v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BOX</v>
      </c>
      <c r="T1202" s="95" t="str">
        <f>IF(db[[#This Row],[QTY/ CTN TG]]="",IF(db[[#This Row],[STN TG]]="","",12),LEFT(db[[#This Row],[QTY/ CTN TG]],SEARCH(" ",db[[#This Row],[QTY/ CTN TG]],1)-1))</f>
        <v>10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480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3" t="str">
        <f>LOWER(SUBSTITUTE(SUBSTITUTE(SUBSTITUTE(SUBSTITUTE(SUBSTITUTE(SUBSTITUTE(db[[#This Row],[NB BM]]," ",),".",""),"-",""),"(",""),")",""),"/",""))</f>
        <v>stabillohighlighterkenkohl100kuning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03" s="1" t="s">
        <v>551</v>
      </c>
      <c r="E1203" s="4" t="s">
        <v>552</v>
      </c>
      <c r="F1203" s="56" t="s">
        <v>553</v>
      </c>
      <c r="G1203" s="1" t="s">
        <v>1681</v>
      </c>
      <c r="H1203" s="32" t="e">
        <f>IF(db[[#This Row],[NB NOTA_C]]="","",COUNTIF([2]!B_MSK[concat],db[[#This Row],[NB NOTA_C]]))</f>
        <v>#REF!</v>
      </c>
      <c r="I1203" s="6" t="s">
        <v>1694</v>
      </c>
      <c r="J1203" s="1" t="s">
        <v>1882</v>
      </c>
      <c r="K1203" s="1" t="s">
        <v>2977</v>
      </c>
      <c r="M1203" s="1" t="str">
        <f>IF(db[[#This Row],[QTY/ CTN]]="","",SUBSTITUTE(SUBSTITUTE(SUBSTITUTE(db[[#This Row],[QTY/ CTN]]," ","_",2),"(",""),")","")&amp;"_")</f>
        <v>48 BOX_10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48 BOX</v>
      </c>
      <c r="Q1203" s="95" t="str">
        <f>IF(NOT(db[[#This Row],[H_1]]=db[[#This Row],[H_2]]),MID(db[[#This Row],[H_QTY/ CTN]],db[[#This Row],[H_1]]+1,db[[#This Row],[H_2]]-db[[#This Row],[H_1]]-1),"")</f>
        <v>10 PCS</v>
      </c>
      <c r="R1203" s="95" t="str">
        <f>IF(db[[#This Row],[QTY/ CTN B]]="","",LEFT(db[[#This Row],[QTY/ CTN B]],SEARCH(" ",db[[#This Row],[QTY/ CTN B]],1)-1))</f>
        <v>48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10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480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stabillohighlighterkenkophl100pastelbiru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04" s="1" t="s">
        <v>3631</v>
      </c>
      <c r="E1204" s="4" t="s">
        <v>3619</v>
      </c>
      <c r="F1204" s="56" t="s">
        <v>3625</v>
      </c>
      <c r="G1204" s="1" t="s">
        <v>1681</v>
      </c>
      <c r="H1204" s="32" t="e">
        <f>IF(db[[#This Row],[NB NOTA_C]]="","",COUNTIF([2]!B_MSK[concat],db[[#This Row],[NB NOTA_C]]))</f>
        <v>#REF!</v>
      </c>
      <c r="I1204" s="6" t="s">
        <v>1694</v>
      </c>
      <c r="J1204" s="1" t="s">
        <v>1882</v>
      </c>
      <c r="K1204" s="1" t="s">
        <v>2977</v>
      </c>
      <c r="M1204" s="1" t="str">
        <f>IF(db[[#This Row],[QTY/ CTN]]="","",SUBSTITUTE(SUBSTITUTE(SUBSTITUTE(db[[#This Row],[QTY/ CTN]]," ","_",2),"(",""),")","")&amp;"_")</f>
        <v>48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48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48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480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stabillohighlighterkenkophl100pastelhijau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05" s="1" t="s">
        <v>3632</v>
      </c>
      <c r="E1205" s="4" t="s">
        <v>3620</v>
      </c>
      <c r="F1205" s="2" t="s">
        <v>3626</v>
      </c>
      <c r="G1205" s="1" t="s">
        <v>1681</v>
      </c>
      <c r="H1205" s="32" t="e">
        <f>IF(db[[#This Row],[NB NOTA_C]]="","",COUNTIF([2]!B_MSK[concat],db[[#This Row],[NB NOTA_C]]))</f>
        <v>#REF!</v>
      </c>
      <c r="I1205" s="6" t="s">
        <v>1694</v>
      </c>
      <c r="J1205" s="1" t="s">
        <v>1882</v>
      </c>
      <c r="K1205" s="1" t="s">
        <v>2977</v>
      </c>
      <c r="M1205" s="1" t="str">
        <f>IF(db[[#This Row],[QTY/ CTN]]="","",SUBSTITUTE(SUBSTITUTE(SUBSTITUTE(db[[#This Row],[QTY/ CTN]]," ","_",2),"(",""),")","")&amp;"_")</f>
        <v>48 BOX_10 PCS_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14</v>
      </c>
      <c r="P1205" s="98" t="str">
        <f>IF(db[[#This Row],[H_QTY/ CTN]]="","",LEFT(db[[#This Row],[H_QTY/ CTN]],db[[#This Row],[H_1]]-1))</f>
        <v>48 BOX</v>
      </c>
      <c r="Q1205" s="95" t="str">
        <f>IF(NOT(db[[#This Row],[H_1]]=db[[#This Row],[H_2]]),MID(db[[#This Row],[H_QTY/ CTN]],db[[#This Row],[H_1]]+1,db[[#This Row],[H_2]]-db[[#This Row],[H_1]]-1),"")</f>
        <v>10 PCS</v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BOX</v>
      </c>
      <c r="T1205" s="95" t="str">
        <f>IF(db[[#This Row],[QTY/ CTN TG]]="",IF(db[[#This Row],[STN TG]]="","",12),LEFT(db[[#This Row],[QTY/ CTN TG]],SEARCH(" ",db[[#This Row],[QTY/ CTN TG]],1)-1))</f>
        <v>10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480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stabillohighlighterkenkophl100pastelorange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06" s="1" t="s">
        <v>3633</v>
      </c>
      <c r="E1206" s="4" t="s">
        <v>3621</v>
      </c>
      <c r="F1206" s="2" t="s">
        <v>3627</v>
      </c>
      <c r="G1206" s="1" t="s">
        <v>1681</v>
      </c>
      <c r="H1206" s="32" t="e">
        <f>IF(db[[#This Row],[NB NOTA_C]]="","",COUNTIF([2]!B_MSK[concat],db[[#This Row],[NB NOTA_C]]))</f>
        <v>#REF!</v>
      </c>
      <c r="I1206" s="6" t="s">
        <v>1694</v>
      </c>
      <c r="J1206" s="1" t="s">
        <v>1882</v>
      </c>
      <c r="K1206" s="1" t="s">
        <v>2977</v>
      </c>
      <c r="M1206" s="1" t="str">
        <f>IF(db[[#This Row],[QTY/ CTN]]="","",SUBSTITUTE(SUBSTITUTE(SUBSTITUTE(db[[#This Row],[QTY/ CTN]]," ","_",2),"(",""),")","")&amp;"_")</f>
        <v>48 BOX_10 PCS_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14</v>
      </c>
      <c r="P1206" s="98" t="str">
        <f>IF(db[[#This Row],[H_QTY/ CTN]]="","",LEFT(db[[#This Row],[H_QTY/ CTN]],db[[#This Row],[H_1]]-1))</f>
        <v>48 BOX</v>
      </c>
      <c r="Q1206" s="95" t="str">
        <f>IF(NOT(db[[#This Row],[H_1]]=db[[#This Row],[H_2]]),MID(db[[#This Row],[H_QTY/ CTN]],db[[#This Row],[H_1]]+1,db[[#This Row],[H_2]]-db[[#This Row],[H_1]]-1),"")</f>
        <v>10 PCS</v>
      </c>
      <c r="R1206" s="95" t="str">
        <f>IF(db[[#This Row],[QTY/ CTN B]]="","",LEFT(db[[#This Row],[QTY/ CTN B]],SEARCH(" ",db[[#This Row],[QTY/ CTN B]],1)-1))</f>
        <v>48</v>
      </c>
      <c r="S1206" s="95" t="str">
        <f>IF(db[[#This Row],[QTY/ CTN B]]="","",RIGHT(db[[#This Row],[QTY/ CTN B]],LEN(db[[#This Row],[QTY/ CTN B]])-SEARCH(" ",db[[#This Row],[QTY/ CTN B]],1)))</f>
        <v>BOX</v>
      </c>
      <c r="T1206" s="95" t="str">
        <f>IF(db[[#This Row],[QTY/ CTN TG]]="",IF(db[[#This Row],[STN TG]]="","",12),LEFT(db[[#This Row],[QTY/ CTN TG]],SEARCH(" ",db[[#This Row],[QTY/ CTN TG]],1)-1))</f>
        <v>10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480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stabillohighlighterkenkophl100pastelpink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07" s="1" t="s">
        <v>3634</v>
      </c>
      <c r="E1207" s="4" t="s">
        <v>3622</v>
      </c>
      <c r="F1207" s="56" t="s">
        <v>3628</v>
      </c>
      <c r="G1207" s="1" t="s">
        <v>1681</v>
      </c>
      <c r="H1207" s="32" t="e">
        <f>IF(db[[#This Row],[NB NOTA_C]]="","",COUNTIF([2]!B_MSK[concat],db[[#This Row],[NB NOTA_C]]))</f>
        <v>#REF!</v>
      </c>
      <c r="I1207" s="6" t="s">
        <v>1694</v>
      </c>
      <c r="J1207" s="1" t="s">
        <v>1882</v>
      </c>
      <c r="K1207" s="1" t="s">
        <v>2977</v>
      </c>
      <c r="M1207" s="1" t="str">
        <f>IF(db[[#This Row],[QTY/ CTN]]="","",SUBSTITUTE(SUBSTITUTE(SUBSTITUTE(db[[#This Row],[QTY/ CTN]]," ","_",2),"(",""),")","")&amp;"_")</f>
        <v>48 BOX_10 PCS_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14</v>
      </c>
      <c r="P1207" s="98" t="str">
        <f>IF(db[[#This Row],[H_QTY/ CTN]]="","",LEFT(db[[#This Row],[H_QTY/ CTN]],db[[#This Row],[H_1]]-1))</f>
        <v>48 BOX</v>
      </c>
      <c r="Q1207" s="95" t="str">
        <f>IF(NOT(db[[#This Row],[H_1]]=db[[#This Row],[H_2]]),MID(db[[#This Row],[H_QTY/ CTN]],db[[#This Row],[H_1]]+1,db[[#This Row],[H_2]]-db[[#This Row],[H_1]]-1),"")</f>
        <v>10 PCS</v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BOX</v>
      </c>
      <c r="T1207" s="95" t="str">
        <f>IF(db[[#This Row],[QTY/ CTN TG]]="",IF(db[[#This Row],[STN TG]]="","",12),LEFT(db[[#This Row],[QTY/ CTN TG]],SEARCH(" ",db[[#This Row],[QTY/ CTN TG]],1)-1))</f>
        <v>10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stabillohighlighterkenkophl100pastelungu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08" s="1" t="s">
        <v>3635</v>
      </c>
      <c r="E1208" s="4" t="s">
        <v>3623</v>
      </c>
      <c r="F1208" s="56" t="s">
        <v>3629</v>
      </c>
      <c r="G1208" s="1" t="s">
        <v>1681</v>
      </c>
      <c r="H1208" s="32" t="e">
        <f>IF(db[[#This Row],[NB NOTA_C]]="","",COUNTIF([2]!B_MSK[concat],db[[#This Row],[NB NOTA_C]]))</f>
        <v>#REF!</v>
      </c>
      <c r="I1208" s="6" t="s">
        <v>1694</v>
      </c>
      <c r="J1208" s="1" t="s">
        <v>1882</v>
      </c>
      <c r="K1208" s="1" t="s">
        <v>2977</v>
      </c>
      <c r="M1208" s="1" t="str">
        <f>IF(db[[#This Row],[QTY/ CTN]]="","",SUBSTITUTE(SUBSTITUTE(SUBSTITUTE(db[[#This Row],[QTY/ CTN]]," ","_",2),"(",""),")","")&amp;"_")</f>
        <v>48 BOX_10 PCS_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14</v>
      </c>
      <c r="P1208" s="98" t="str">
        <f>IF(db[[#This Row],[H_QTY/ CTN]]="","",LEFT(db[[#This Row],[H_QTY/ CTN]],db[[#This Row],[H_1]]-1))</f>
        <v>48 BOX</v>
      </c>
      <c r="Q1208" s="95" t="str">
        <f>IF(NOT(db[[#This Row],[H_1]]=db[[#This Row],[H_2]]),MID(db[[#This Row],[H_QTY/ CTN]],db[[#This Row],[H_1]]+1,db[[#This Row],[H_2]]-db[[#This Row],[H_1]]-1),"")</f>
        <v>10 PCS</v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BOX</v>
      </c>
      <c r="T1208" s="95" t="str">
        <f>IF(db[[#This Row],[QTY/ CTN TG]]="",IF(db[[#This Row],[STN TG]]="","",12),LEFT(db[[#This Row],[QTY/ CTN TG]],SEARCH(" ",db[[#This Row],[QTY/ CTN TG]],1)-1))</f>
        <v>10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480</v>
      </c>
      <c r="Y1208" s="95" t="str">
        <f>IF(db[[#This Row],[STN K]]="",IF(db[[#This Row],[STN TG]]="",db[[#This Row],[STN B]],db[[#This Row],[STN TG]]),db[[#This Row],[STN K]])</f>
        <v>PCS</v>
      </c>
    </row>
    <row r="1209" spans="1:25" x14ac:dyDescent="0.25">
      <c r="A1209" s="3" t="str">
        <f>LOWER(SUBSTITUTE(SUBSTITUTE(SUBSTITUTE(SUBSTITUTE(SUBSTITUTE(SUBSTITUTE(db[[#This Row],[NB BM]]," ",),".",""),"-",""),"(",""),")",""),"/",""))</f>
        <v>stabillohighlighterkenkophl100pastelkuning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09" s="1" t="s">
        <v>3636</v>
      </c>
      <c r="E1209" s="4" t="s">
        <v>3624</v>
      </c>
      <c r="F1209" s="56" t="s">
        <v>3630</v>
      </c>
      <c r="G1209" s="1" t="s">
        <v>1681</v>
      </c>
      <c r="H1209" s="32" t="e">
        <f>IF(db[[#This Row],[NB NOTA_C]]="","",COUNTIF([2]!B_MSK[concat],db[[#This Row],[NB NOTA_C]]))</f>
        <v>#REF!</v>
      </c>
      <c r="I1209" s="6" t="s">
        <v>1694</v>
      </c>
      <c r="J1209" s="1" t="s">
        <v>1882</v>
      </c>
      <c r="K1209" s="1" t="s">
        <v>2977</v>
      </c>
      <c r="M1209" s="1" t="str">
        <f>IF(db[[#This Row],[QTY/ CTN]]="","",SUBSTITUTE(SUBSTITUTE(SUBSTITUTE(db[[#This Row],[QTY/ CTN]]," ","_",2),"(",""),")","")&amp;"_")</f>
        <v>48 BOX_10 PCS_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14</v>
      </c>
      <c r="P1209" s="98" t="str">
        <f>IF(db[[#This Row],[H_QTY/ CTN]]="","",LEFT(db[[#This Row],[H_QTY/ CTN]],db[[#This Row],[H_1]]-1))</f>
        <v>48 BOX</v>
      </c>
      <c r="Q1209" s="95" t="str">
        <f>IF(NOT(db[[#This Row],[H_1]]=db[[#This Row],[H_2]]),MID(db[[#This Row],[H_QTY/ CTN]],db[[#This Row],[H_1]]+1,db[[#This Row],[H_2]]-db[[#This Row],[H_1]]-1),"")</f>
        <v>10 PCS</v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BOX</v>
      </c>
      <c r="T1209" s="95" t="str">
        <f>IF(db[[#This Row],[QTY/ CTN TG]]="",IF(db[[#This Row],[STN TG]]="","",12),LEFT(db[[#This Row],[QTY/ CTN TG]],SEARCH(" ",db[[#This Row],[QTY/ CTN TG]],1)-1))</f>
        <v>10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PCS</v>
      </c>
    </row>
    <row r="1210" spans="1:25" x14ac:dyDescent="0.25">
      <c r="A1210" s="1" t="str">
        <f>LOWER(SUBSTITUTE(SUBSTITUTE(SUBSTITUTE(SUBSTITUTE(SUBSTITUTE(SUBSTITUTE(db[[#This Row],[NB BM]]," ",),".",""),"-",""),"(",""),")",""),"/",""))</f>
        <v>clipjumbokenkono5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10" s="1" t="s">
        <v>554</v>
      </c>
      <c r="E1210" s="4" t="s">
        <v>555</v>
      </c>
      <c r="F1210" s="56" t="s">
        <v>556</v>
      </c>
      <c r="G1210" s="1" t="s">
        <v>1681</v>
      </c>
      <c r="H1210" s="32" t="e">
        <f>IF(db[[#This Row],[NB NOTA_C]]="","",COUNTIF([2]!B_MSK[concat],db[[#This Row],[NB NOTA_C]]))</f>
        <v>#REF!</v>
      </c>
      <c r="I1210" s="6" t="s">
        <v>1694</v>
      </c>
      <c r="J1210" s="1" t="s">
        <v>1773</v>
      </c>
      <c r="K1210" s="1" t="s">
        <v>2947</v>
      </c>
      <c r="L1210" s="1" t="s">
        <v>5141</v>
      </c>
      <c r="M1210" s="1" t="str">
        <f>IF(db[[#This Row],[QTY/ CTN]]="","",SUBSTITUTE(SUBSTITUTE(SUBSTITUTE(db[[#This Row],[QTY/ CTN]]," ","_",2),"(",""),")","")&amp;"_")</f>
        <v>20 PAK_10 BOX_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20 PAK</v>
      </c>
      <c r="Q1210" s="95" t="str">
        <f>IF(NOT(db[[#This Row],[H_1]]=db[[#This Row],[H_2]]),MID(db[[#This Row],[H_QTY/ CTN]],db[[#This Row],[H_1]]+1,db[[#This Row],[H_2]]-db[[#This Row],[H_1]]-1),"")</f>
        <v>10 BOX</v>
      </c>
      <c r="R1210" s="95" t="str">
        <f>IF(db[[#This Row],[QTY/ CTN B]]="","",LEFT(db[[#This Row],[QTY/ CTN B]],SEARCH(" ",db[[#This Row],[QTY/ CTN B]],1)-1))</f>
        <v>20</v>
      </c>
      <c r="S1210" s="95" t="str">
        <f>IF(db[[#This Row],[QTY/ CTN B]]="","",RIGHT(db[[#This Row],[QTY/ CTN B]],LEN(db[[#This Row],[QTY/ CTN B]])-SEARCH(" ",db[[#This Row],[QTY/ CTN B]],1)))</f>
        <v>PAK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200</v>
      </c>
      <c r="Y1210" s="95" t="str">
        <f>IF(db[[#This Row],[STN K]]="",IF(db[[#This Row],[STN TG]]="",db[[#This Row],[STN B]],db[[#This Row],[STN TG]]),db[[#This Row],[STN K]])</f>
        <v>BOX</v>
      </c>
    </row>
    <row r="1211" spans="1:25" ht="16.5" customHeight="1" x14ac:dyDescent="0.25">
      <c r="A1211" s="3" t="str">
        <f>LOWER(SUBSTITUTE(SUBSTITUTE(SUBSTITUTE(SUBSTITUTE(SUBSTITUTE(SUBSTITUTE(db[[#This Row],[NB BM]]," ",),".",""),"-",""),"(",""),")",""),"/",""))</f>
        <v>mikalaminatingkenkolf1002234</v>
      </c>
      <c r="B1211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11" s="1" t="s">
        <v>557</v>
      </c>
      <c r="E1211" s="4" t="s">
        <v>558</v>
      </c>
      <c r="F1211" s="2" t="s">
        <v>559</v>
      </c>
      <c r="G1211" s="1" t="s">
        <v>1681</v>
      </c>
      <c r="H1211" s="32" t="e">
        <f>IF(db[[#This Row],[NB NOTA_C]]="","",COUNTIF([2]!B_MSK[concat],db[[#This Row],[NB NOTA_C]]))</f>
        <v>#REF!</v>
      </c>
      <c r="I1211" s="6" t="s">
        <v>1694</v>
      </c>
      <c r="J1211" s="1" t="s">
        <v>1853</v>
      </c>
      <c r="K1211" s="1" t="s">
        <v>3286</v>
      </c>
      <c r="M1211" s="1" t="str">
        <f>IF(db[[#This Row],[QTY/ CTN]]="","",SUBSTITUTE(SUBSTITUTE(SUBSTITUTE(db[[#This Row],[QTY/ CTN]]," ","_",2),"(",""),")","")&amp;"_")</f>
        <v>10 BOX_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7</v>
      </c>
      <c r="P1211" s="98" t="str">
        <f>IF(db[[#This Row],[H_QTY/ CTN]]="","",LEFT(db[[#This Row],[H_QTY/ CTN]],db[[#This Row],[H_1]]-1))</f>
        <v>10 BOX</v>
      </c>
      <c r="Q1211" s="95" t="str">
        <f>IF(NOT(db[[#This Row],[H_1]]=db[[#This Row],[H_2]]),MID(db[[#This Row],[H_QTY/ CTN]],db[[#This Row],[H_1]]+1,db[[#This Row],[H_2]]-db[[#This Row],[H_1]]-1),"")</f>
        <v/>
      </c>
      <c r="R1211" s="95" t="str">
        <f>IF(db[[#This Row],[QTY/ CTN B]]="","",LEFT(db[[#This Row],[QTY/ CTN B]],SEARCH(" ",db[[#This Row],[QTY/ CTN B]],1)-1))</f>
        <v>10</v>
      </c>
      <c r="S1211" s="95" t="str">
        <f>IF(db[[#This Row],[QTY/ CTN B]]="","",RIGHT(db[[#This Row],[QTY/ CTN B]],LEN(db[[#This Row],[QTY/ CTN B]])-SEARCH(" ",db[[#This Row],[QTY/ CTN B]],1)))</f>
        <v>BOX</v>
      </c>
      <c r="T1211" s="95" t="str">
        <f>IF(db[[#This Row],[QTY/ CTN TG]]="",IF(db[[#This Row],[STN TG]]="","",12),LEFT(db[[#This Row],[QTY/ CTN TG]],SEARCH(" ",db[[#This Row],[QTY/ CTN TG]],1)-1))</f>
        <v/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10</v>
      </c>
      <c r="Y1211" s="95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1" t="str">
        <f>LOWER(SUBSTITUTE(SUBSTITUTE(SUBSTITUTE(SUBSTITUTE(SUBSTITUTE(SUBSTITUTE(db[[#This Row],[NB BM]]," ",),".",""),"-",""),"(",""),")",""),"/",""))</f>
        <v>lemcairkenkolg35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12" s="1" t="s">
        <v>560</v>
      </c>
      <c r="E1212" s="4" t="s">
        <v>561</v>
      </c>
      <c r="F1212" s="2" t="s">
        <v>562</v>
      </c>
      <c r="G1212" s="1" t="s">
        <v>1681</v>
      </c>
      <c r="H1212" s="32" t="e">
        <f>IF(db[[#This Row],[NB NOTA_C]]="","",COUNTIF([2]!B_MSK[concat],db[[#This Row],[NB NOTA_C]]))</f>
        <v>#REF!</v>
      </c>
      <c r="I1212" s="6" t="s">
        <v>1694</v>
      </c>
      <c r="J1212" s="1" t="s">
        <v>1779</v>
      </c>
      <c r="K1212" s="1" t="s">
        <v>2965</v>
      </c>
      <c r="L1212" s="1" t="s">
        <v>5638</v>
      </c>
      <c r="M1212" s="1" t="str">
        <f>IF(db[[#This Row],[QTY/ CTN]]="","",SUBSTITUTE(SUBSTITUTE(SUBSTITUTE(db[[#This Row],[QTY/ CTN]]," ","_",2),"(",""),")","")&amp;"_")</f>
        <v>20 LSN_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7</v>
      </c>
      <c r="P1212" s="98" t="str">
        <f>IF(db[[#This Row],[H_QTY/ CTN]]="","",LEFT(db[[#This Row],[H_QTY/ CTN]],db[[#This Row],[H_1]]-1))</f>
        <v>20 LSN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20</v>
      </c>
      <c r="S1212" s="95" t="str">
        <f>IF(db[[#This Row],[QTY/ CTN B]]="","",RIGHT(db[[#This Row],[QTY/ CTN B]],LEN(db[[#This Row],[QTY/ CTN B]])-SEARCH(" ",db[[#This Row],[QTY/ CTN B]],1)))</f>
        <v>LSN</v>
      </c>
      <c r="T1212" s="95">
        <f>IF(db[[#This Row],[QTY/ CTN TG]]="",IF(db[[#This Row],[STN TG]]="","",12),LEFT(db[[#This Row],[QTY/ CTN TG]],SEARCH(" ",db[[#This Row],[QTY/ CTN TG]],1)-1))</f>
        <v>12</v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240</v>
      </c>
      <c r="Y1212" s="95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lemcairkenkolg50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13" s="1" t="s">
        <v>563</v>
      </c>
      <c r="E1213" s="4" t="s">
        <v>564</v>
      </c>
      <c r="F1213" s="56" t="s">
        <v>565</v>
      </c>
      <c r="G1213" s="1" t="s">
        <v>1681</v>
      </c>
      <c r="H1213" s="32" t="e">
        <f>IF(db[[#This Row],[NB NOTA_C]]="","",COUNTIF([2]!B_MSK[concat],db[[#This Row],[NB NOTA_C]]))</f>
        <v>#REF!</v>
      </c>
      <c r="I1213" s="6" t="s">
        <v>1694</v>
      </c>
      <c r="J1213" s="1" t="s">
        <v>1779</v>
      </c>
      <c r="K1213" s="1" t="s">
        <v>2965</v>
      </c>
      <c r="M1213" s="1" t="str">
        <f>IF(db[[#This Row],[QTY/ CTN]]="","",SUBSTITUTE(SUBSTITUTE(SUBSTITUTE(db[[#This Row],[QTY/ CTN]]," ","_",2),"(",""),")","")&amp;"_")</f>
        <v>20 LSN_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7</v>
      </c>
      <c r="P1213" s="98" t="str">
        <f>IF(db[[#This Row],[H_QTY/ CTN]]="","",LEFT(db[[#This Row],[H_QTY/ CTN]],db[[#This Row],[H_1]]-1))</f>
        <v>20 LSN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20</v>
      </c>
      <c r="S1213" s="95" t="str">
        <f>IF(db[[#This Row],[QTY/ CTN B]]="","",RIGHT(db[[#This Row],[QTY/ CTN B]],LEN(db[[#This Row],[QTY/ CTN B]])-SEARCH(" ",db[[#This Row],[QTY/ CTN B]],1)))</f>
        <v>LSN</v>
      </c>
      <c r="T1213" s="95">
        <f>IF(db[[#This Row],[QTY/ CTN TG]]="",IF(db[[#This Row],[STN TG]]="","",12),LEFT(db[[#This Row],[QTY/ CTN TG]],SEARCH(" ",db[[#This Row],[QTY/ CTN TG]],1)-1))</f>
        <v>12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240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lleafkenkoa5ll1002070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14" s="1" t="s">
        <v>566</v>
      </c>
      <c r="E1214" s="4" t="s">
        <v>567</v>
      </c>
      <c r="F1214" s="2" t="s">
        <v>568</v>
      </c>
      <c r="G1214" s="1" t="s">
        <v>1681</v>
      </c>
      <c r="H1214" s="32" t="e">
        <f>IF(db[[#This Row],[NB NOTA_C]]="","",COUNTIF([2]!B_MSK[concat],db[[#This Row],[NB NOTA_C]]))</f>
        <v>#REF!</v>
      </c>
      <c r="I1214" s="6" t="s">
        <v>1694</v>
      </c>
      <c r="J1214" s="1" t="s">
        <v>1734</v>
      </c>
      <c r="K1214" s="1" t="s">
        <v>3708</v>
      </c>
      <c r="M1214" s="1" t="str">
        <f>IF(db[[#This Row],[QTY/ CTN]]="","",SUBSTITUTE(SUBSTITUTE(SUBSTITUTE(db[[#This Row],[QTY/ CTN]]," ","_",2),"(",""),")","")&amp;"_")</f>
        <v>96 PCS_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96 PCS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96</v>
      </c>
      <c r="S1214" s="95" t="str">
        <f>IF(db[[#This Row],[QTY/ CTN B]]="","",RIGHT(db[[#This Row],[QTY/ CTN B]],LEN(db[[#This Row],[QTY/ CTN B]])-SEARCH(" ",db[[#This Row],[QTY/ CTN B]],1)))</f>
        <v>PCS</v>
      </c>
      <c r="T1214" s="95" t="str">
        <f>IF(db[[#This Row],[QTY/ CTN TG]]="",IF(db[[#This Row],[STN TG]]="","",12),LEFT(db[[#This Row],[QTY/ CTN TG]],SEARCH(" ",db[[#This Row],[QTY/ CTN TG]],1)-1))</f>
        <v/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96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lleafkenkoa5ll502070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15" s="1" t="s">
        <v>569</v>
      </c>
      <c r="E1215" s="4" t="s">
        <v>570</v>
      </c>
      <c r="F1215" s="56" t="s">
        <v>571</v>
      </c>
      <c r="G1215" s="1" t="s">
        <v>1681</v>
      </c>
      <c r="H1215" s="32" t="e">
        <f>IF(db[[#This Row],[NB NOTA_C]]="","",COUNTIF([2]!B_MSK[concat],db[[#This Row],[NB NOTA_C]]))</f>
        <v>#REF!</v>
      </c>
      <c r="I1215" s="6" t="s">
        <v>1694</v>
      </c>
      <c r="J1215" s="1" t="s">
        <v>1829</v>
      </c>
      <c r="K1215" s="1" t="s">
        <v>3708</v>
      </c>
      <c r="L1215" s="1" t="s">
        <v>5429</v>
      </c>
      <c r="M1215" s="1" t="str">
        <f>IF(db[[#This Row],[QTY/ CTN]]="","",SUBSTITUTE(SUBSTITUTE(SUBSTITUTE(db[[#This Row],[QTY/ CTN]]," ","_",2),"(",""),")","")&amp;"_")</f>
        <v>192 PCS_</v>
      </c>
      <c r="N1215" s="1">
        <f>IF(db[[#This Row],[H_QTY/ CTN]]="","",SEARCH("_",db[[#This Row],[H_QTY/ CTN]]))</f>
        <v>8</v>
      </c>
      <c r="O1215" s="1">
        <f>IF(db[[#This Row],[H_QTY/ CTN]]="","",LEN(db[[#This Row],[H_QTY/ CTN]]))</f>
        <v>8</v>
      </c>
      <c r="P1215" s="98" t="str">
        <f>IF(db[[#This Row],[H_QTY/ CTN]]="","",LEFT(db[[#This Row],[H_QTY/ CTN]],db[[#This Row],[H_1]]-1))</f>
        <v>192 PCS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192</v>
      </c>
      <c r="S1215" s="95" t="str">
        <f>IF(db[[#This Row],[QTY/ CTN B]]="","",RIGHT(db[[#This Row],[QTY/ CTN B]],LEN(db[[#This Row],[QTY/ CTN B]])-SEARCH(" ",db[[#This Row],[QTY/ CTN B]],1)))</f>
        <v>PCS</v>
      </c>
      <c r="T1215" s="95" t="str">
        <f>IF(db[[#This Row],[QTY/ CTN TG]]="",IF(db[[#This Row],[STN TG]]="","",12),LEFT(db[[#This Row],[QTY/ CTN TG]],SEARCH(" ",db[[#This Row],[QTY/ CTN TG]],1)-1))</f>
        <v/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192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lleafkenkob5ll1002670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16" s="1" t="s">
        <v>572</v>
      </c>
      <c r="E1216" s="4" t="s">
        <v>573</v>
      </c>
      <c r="F1216" s="56" t="s">
        <v>574</v>
      </c>
      <c r="G1216" s="1" t="s">
        <v>1681</v>
      </c>
      <c r="H1216" s="32" t="e">
        <f>IF(db[[#This Row],[NB NOTA_C]]="","",COUNTIF([2]!B_MSK[concat],db[[#This Row],[NB NOTA_C]]))</f>
        <v>#REF!</v>
      </c>
      <c r="I1216" s="6" t="s">
        <v>1694</v>
      </c>
      <c r="J1216" s="1" t="s">
        <v>1809</v>
      </c>
      <c r="K1216" s="1" t="s">
        <v>3708</v>
      </c>
      <c r="M1216" s="1" t="str">
        <f>IF(db[[#This Row],[QTY/ CTN]]="","",SUBSTITUTE(SUBSTITUTE(SUBSTITUTE(db[[#This Row],[QTY/ CTN]]," ","_",2),"(",""),")","")&amp;"_")</f>
        <v>80 PCS_</v>
      </c>
      <c r="N1216" s="1">
        <f>IF(db[[#This Row],[H_QTY/ CTN]]="","",SEARCH("_",db[[#This Row],[H_QTY/ CTN]]))</f>
        <v>7</v>
      </c>
      <c r="O1216" s="1">
        <f>IF(db[[#This Row],[H_QTY/ CTN]]="","",LEN(db[[#This Row],[H_QTY/ CTN]]))</f>
        <v>7</v>
      </c>
      <c r="P1216" s="98" t="str">
        <f>IF(db[[#This Row],[H_QTY/ CTN]]="","",LEFT(db[[#This Row],[H_QTY/ CTN]],db[[#This Row],[H_1]]-1))</f>
        <v>80 PCS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80</v>
      </c>
      <c r="S1216" s="95" t="str">
        <f>IF(db[[#This Row],[QTY/ CTN B]]="","",RIGHT(db[[#This Row],[QTY/ CTN B]],LEN(db[[#This Row],[QTY/ CTN B]])-SEARCH(" ",db[[#This Row],[QTY/ CTN B]],1)))</f>
        <v>PCS</v>
      </c>
      <c r="T1216" s="95" t="str">
        <f>IF(db[[#This Row],[QTY/ CTN TG]]="",IF(db[[#This Row],[STN TG]]="","",12),LEFT(db[[#This Row],[QTY/ CTN TG]],SEARCH(" ",db[[#This Row],[QTY/ CTN TG]],1)-1))</f>
        <v/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80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lleafkenkob5ll502670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17" s="1" t="s">
        <v>575</v>
      </c>
      <c r="E1217" s="4" t="s">
        <v>576</v>
      </c>
      <c r="F1217" s="2" t="s">
        <v>577</v>
      </c>
      <c r="G1217" s="1" t="s">
        <v>1681</v>
      </c>
      <c r="H1217" s="32" t="e">
        <f>IF(db[[#This Row],[NB NOTA_C]]="","",COUNTIF([2]!B_MSK[concat],db[[#This Row],[NB NOTA_C]]))</f>
        <v>#REF!</v>
      </c>
      <c r="I1217" s="6" t="s">
        <v>1694</v>
      </c>
      <c r="J1217" s="1" t="s">
        <v>1762</v>
      </c>
      <c r="K1217" s="1" t="s">
        <v>3708</v>
      </c>
      <c r="M1217" s="1" t="str">
        <f>IF(db[[#This Row],[QTY/ CTN]]="","",SUBSTITUTE(SUBSTITUTE(SUBSTITUTE(db[[#This Row],[QTY/ CTN]]," ","_",2),"(",""),")","")&amp;"_")</f>
        <v>160 PCS_</v>
      </c>
      <c r="N1217" s="1">
        <f>IF(db[[#This Row],[H_QTY/ CTN]]="","",SEARCH("_",db[[#This Row],[H_QTY/ CTN]]))</f>
        <v>8</v>
      </c>
      <c r="O1217" s="1">
        <f>IF(db[[#This Row],[H_QTY/ CTN]]="","",LEN(db[[#This Row],[H_QTY/ CTN]]))</f>
        <v>8</v>
      </c>
      <c r="P1217" s="98" t="str">
        <f>IF(db[[#This Row],[H_QTY/ CTN]]="","",LEFT(db[[#This Row],[H_QTY/ CTN]],db[[#This Row],[H_1]]-1))</f>
        <v>160 PCS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160</v>
      </c>
      <c r="S1217" s="95" t="str">
        <f>IF(db[[#This Row],[QTY/ CTN B]]="","",RIGHT(db[[#This Row],[QTY/ CTN B]],LEN(db[[#This Row],[QTY/ CTN B]])-SEARCH(" ",db[[#This Row],[QTY/ CTN B]],1)))</f>
        <v>PCS</v>
      </c>
      <c r="T1217" s="95" t="str">
        <f>IF(db[[#This Row],[QTY/ CTN TG]]="",IF(db[[#This Row],[STN TG]]="","",12),LEFT(db[[#This Row],[QTY/ CTN TG]],SEARCH(" ",db[[#This Row],[QTY/ CTN TG]],1)-1))</f>
        <v/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160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mechpenkenkomp01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18" s="1" t="s">
        <v>892</v>
      </c>
      <c r="E1218" s="4" t="s">
        <v>2257</v>
      </c>
      <c r="F1218" s="56" t="s">
        <v>2355</v>
      </c>
      <c r="G1218" s="1" t="s">
        <v>1681</v>
      </c>
      <c r="H1218" s="32" t="e">
        <f>IF(db[[#This Row],[NB NOTA_C]]="","",COUNTIF([2]!B_MSK[concat],db[[#This Row],[NB NOTA_C]]))</f>
        <v>#REF!</v>
      </c>
      <c r="I1218" s="6" t="s">
        <v>1694</v>
      </c>
      <c r="J1218" s="1" t="s">
        <v>1758</v>
      </c>
      <c r="K1218" s="1" t="s">
        <v>2969</v>
      </c>
      <c r="L1218" s="1" t="s">
        <v>5126</v>
      </c>
      <c r="M1218" s="1" t="str">
        <f>IF(db[[#This Row],[QTY/ CTN]]="","",SUBSTITUTE(SUBSTITUTE(SUBSTITUTE(db[[#This Row],[QTY/ CTN]]," ","_",2),"(",""),")","")&amp;"_")</f>
        <v>12 GRS_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7</v>
      </c>
      <c r="P1218" s="98" t="str">
        <f>IF(db[[#This Row],[H_QTY/ CTN]]="","",LEFT(db[[#This Row],[H_QTY/ CTN]],db[[#This Row],[H_1]]-1))</f>
        <v>12 GRS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12</v>
      </c>
      <c r="S1218" s="95" t="str">
        <f>IF(db[[#This Row],[QTY/ CTN B]]="","",RIGHT(db[[#This Row],[QTY/ CTN B]],LEN(db[[#This Row],[QTY/ CTN B]])-SEARCH(" ",db[[#This Row],[QTY/ CTN B]],1)))</f>
        <v>GRS</v>
      </c>
      <c r="T1218" s="95">
        <f>IF(db[[#This Row],[QTY/ CTN TG]]="",IF(db[[#This Row],[STN TG]]="","",12),LEFT(db[[#This Row],[QTY/ CTN TG]],SEARCH(" ",db[[#This Row],[QTY/ CTN TG]],1)-1))</f>
        <v>12</v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8" s="95">
        <f>IF(db[[#This Row],[STN K]]="","",IF(db[[#This Row],[STN TG]]="LSN",12,""))</f>
        <v>12</v>
      </c>
      <c r="W1218" s="95" t="str">
        <f>IF(db[[#This Row],[STN TG]]="LSN","PCS","")</f>
        <v>PCS</v>
      </c>
      <c r="X1218" s="95">
        <f>db[[#This Row],[QTY B]]*IF(db[[#This Row],[QTY TG]]="",1,db[[#This Row],[QTY TG]])*IF(db[[#This Row],[QTY K]]="",1,db[[#This Row],[QTY K]])</f>
        <v>1728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mechpenkenkomp07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19" s="1" t="s">
        <v>578</v>
      </c>
      <c r="E1219" s="4" t="s">
        <v>2463</v>
      </c>
      <c r="F1219" s="2" t="s">
        <v>2464</v>
      </c>
      <c r="G1219" s="1" t="s">
        <v>1681</v>
      </c>
      <c r="H1219" s="32" t="e">
        <f>IF(db[[#This Row],[NB NOTA_C]]="","",COUNTIF([2]!B_MSK[concat],db[[#This Row],[NB NOTA_C]]))</f>
        <v>#REF!</v>
      </c>
      <c r="I1219" s="6" t="s">
        <v>1694</v>
      </c>
      <c r="J1219" s="1" t="s">
        <v>1758</v>
      </c>
      <c r="K1219" s="1" t="s">
        <v>2969</v>
      </c>
      <c r="M1219" s="1" t="str">
        <f>IF(db[[#This Row],[QTY/ CTN]]="","",SUBSTITUTE(SUBSTITUTE(SUBSTITUTE(db[[#This Row],[QTY/ CTN]]," ","_",2),"(",""),")","")&amp;"_")</f>
        <v>12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12 GRS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12</v>
      </c>
      <c r="S1219" s="95" t="str">
        <f>IF(db[[#This Row],[QTY/ CTN B]]="","",RIGHT(db[[#This Row],[QTY/ CTN B]],LEN(db[[#This Row],[QTY/ CTN B]])-SEARCH(" ",db[[#This Row],[QTY/ CTN B]],1)))</f>
        <v>GRS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5">
        <f>IF(db[[#This Row],[STN K]]="","",IF(db[[#This Row],[STN TG]]="LSN",12,""))</f>
        <v>12</v>
      </c>
      <c r="W1219" s="95" t="str">
        <f>IF(db[[#This Row],[STN TG]]="LSN","PCS","")</f>
        <v>PCS</v>
      </c>
      <c r="X1219" s="95">
        <f>db[[#This Row],[QTY B]]*IF(db[[#This Row],[QTY TG]]="",1,db[[#This Row],[QTY TG]])*IF(db[[#This Row],[QTY K]]="",1,db[[#This Row],[QTY K]])</f>
        <v>1728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mechpenkenkomp070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/>
      </c>
      <c r="D1220" s="1" t="s">
        <v>579</v>
      </c>
      <c r="E1220" s="4" t="s">
        <v>3022</v>
      </c>
      <c r="F1220" s="56"/>
      <c r="G1220" s="1" t="s">
        <v>1681</v>
      </c>
      <c r="H1220" s="32" t="e">
        <f>IF(db[[#This Row],[NB NOTA_C]]="","",COUNTIF([2]!B_MSK[concat],db[[#This Row],[NB NOTA_C]]))</f>
        <v>#REF!</v>
      </c>
      <c r="I1220" s="6" t="s">
        <v>1694</v>
      </c>
      <c r="J1220" s="1" t="s">
        <v>1758</v>
      </c>
      <c r="K1220" s="1" t="s">
        <v>2969</v>
      </c>
      <c r="M1220" s="1" t="str">
        <f>IF(db[[#This Row],[QTY/ CTN]]="","",SUBSTITUTE(SUBSTITUTE(SUBSTITUTE(db[[#This Row],[QTY/ CTN]]," ","_",2),"(",""),")","")&amp;"_")</f>
        <v>12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8" t="str">
        <f>IF(db[[#This Row],[H_QTY/ CTN]]="","",LEFT(db[[#This Row],[H_QTY/ CTN]],db[[#This Row],[H_1]]-1))</f>
        <v>12 GRS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12</v>
      </c>
      <c r="S1220" s="95" t="str">
        <f>IF(db[[#This Row],[QTY/ CTN B]]="","",RIGHT(db[[#This Row],[QTY/ CTN B]],LEN(db[[#This Row],[QTY/ CTN B]])-SEARCH(" ",db[[#This Row],[QTY/ CTN B]],1)))</f>
        <v>GRS</v>
      </c>
      <c r="T1220" s="95">
        <f>IF(db[[#This Row],[QTY/ CTN TG]]="",IF(db[[#This Row],[STN TG]]="","",12),LEFT(db[[#This Row],[QTY/ CTN TG]],SEARCH(" ",db[[#This Row],[QTY/ CTN TG]],1)-1))</f>
        <v>12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5">
        <f>IF(db[[#This Row],[STN K]]="","",IF(db[[#This Row],[STN TG]]="LSN",12,""))</f>
        <v>12</v>
      </c>
      <c r="W1220" s="95" t="str">
        <f>IF(db[[#This Row],[STN TG]]="LSN","PCS","")</f>
        <v>PCS</v>
      </c>
      <c r="X1220" s="95">
        <f>db[[#This Row],[QTY B]]*IF(db[[#This Row],[QTY TG]]="",1,db[[#This Row],[QTY TG]])*IF(db[[#This Row],[QTY K]]="",1,db[[#This Row],[QTY K]])</f>
        <v>1728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mechpenkenkomp707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580</v>
      </c>
      <c r="E1221" s="4" t="s">
        <v>581</v>
      </c>
      <c r="F1221" s="56"/>
      <c r="G1221" s="1" t="s">
        <v>1681</v>
      </c>
      <c r="H1221" s="32" t="e">
        <f>IF(db[[#This Row],[NB NOTA_C]]="","",COUNTIF([2]!B_MSK[concat],db[[#This Row],[NB NOTA_C]]))</f>
        <v>#REF!</v>
      </c>
      <c r="I1221" s="6" t="s">
        <v>1694</v>
      </c>
      <c r="J1221" s="1" t="s">
        <v>1758</v>
      </c>
      <c r="K1221" s="1" t="s">
        <v>2969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opptapekenko48mmtanplstmerah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22" s="1" t="s">
        <v>900</v>
      </c>
      <c r="E1222" s="4" t="s">
        <v>974</v>
      </c>
      <c r="F1222" s="56" t="s">
        <v>2477</v>
      </c>
      <c r="G1222" s="1" t="s">
        <v>1681</v>
      </c>
      <c r="H1222" s="32" t="e">
        <f>IF(db[[#This Row],[NB NOTA_C]]="","",COUNTIF([2]!B_MSK[concat],db[[#This Row],[NB NOTA_C]]))</f>
        <v>#REF!</v>
      </c>
      <c r="I1222" s="6" t="s">
        <v>1694</v>
      </c>
      <c r="J1222" s="1" t="s">
        <v>1859</v>
      </c>
      <c r="K1222" s="1" t="s">
        <v>2956</v>
      </c>
      <c r="M1222" s="1" t="str">
        <f>IF(db[[#This Row],[QTY/ CTN]]="","",SUBSTITUTE(SUBSTITUTE(SUBSTITUTE(db[[#This Row],[QTY/ CTN]]," ","_",2),"(",""),")","")&amp;"_")</f>
        <v>72 ROL_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72 ROL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72</v>
      </c>
      <c r="S1222" s="95" t="str">
        <f>IF(db[[#This Row],[QTY/ CTN B]]="","",RIGHT(db[[#This Row],[QTY/ CTN B]],LEN(db[[#This Row],[QTY/ CTN B]])-SEARCH(" ",db[[#This Row],[QTY/ CTN B]],1)))</f>
        <v>ROL</v>
      </c>
      <c r="T1222" s="95" t="str">
        <f>IF(db[[#This Row],[QTY/ CTN TG]]="",IF(db[[#This Row],[STN TG]]="","",12),LEFT(db[[#This Row],[QTY/ CTN TG]],SEARCH(" ",db[[#This Row],[QTY/ CTN TG]],1)-1))</f>
        <v/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2" s="95" t="str">
        <f>IF(db[[#This Row],[STN K]]="","",IF(db[[#This Row],[STN TG]]="LSN",12,""))</f>
        <v/>
      </c>
      <c r="W1222" s="95" t="str">
        <f>IF(db[[#This Row],[STN TG]]="LSN","PCS","")</f>
        <v/>
      </c>
      <c r="X1222" s="95">
        <f>db[[#This Row],[QTY B]]*IF(db[[#This Row],[QTY TG]]="",1,db[[#This Row],[QTY TG]])*IF(db[[#This Row],[QTY K]]="",1,db[[#This Row],[QTY K]])</f>
        <v>72</v>
      </c>
      <c r="Y1222" s="95" t="str">
        <f>IF(db[[#This Row],[STN K]]="",IF(db[[#This Row],[STN TG]]="",db[[#This Row],[STN B]],db[[#This Row],[STN TG]]),db[[#This Row],[STN K]])</f>
        <v>ROL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opptapekenko48mmtranspplstmerah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23" s="1" t="s">
        <v>2475</v>
      </c>
      <c r="E1223" s="4" t="s">
        <v>973</v>
      </c>
      <c r="F1223" s="56" t="s">
        <v>2476</v>
      </c>
      <c r="G1223" s="1" t="s">
        <v>1681</v>
      </c>
      <c r="H1223" s="32" t="e">
        <f>IF(db[[#This Row],[NB NOTA_C]]="","",COUNTIF([2]!B_MSK[concat],db[[#This Row],[NB NOTA_C]]))</f>
        <v>#REF!</v>
      </c>
      <c r="I1223" s="6" t="s">
        <v>1694</v>
      </c>
      <c r="J1223" s="1" t="s">
        <v>1859</v>
      </c>
      <c r="K1223" s="1" t="s">
        <v>2956</v>
      </c>
      <c r="M1223" s="1" t="str">
        <f>IF(db[[#This Row],[QTY/ CTN]]="","",SUBSTITUTE(SUBSTITUTE(SUBSTITUTE(db[[#This Row],[QTY/ CTN]]," ","_",2),"(",""),")","")&amp;"_")</f>
        <v>72 ROL_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72 ROL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72</v>
      </c>
      <c r="S1223" s="95" t="str">
        <f>IF(db[[#This Row],[QTY/ CTN B]]="","",RIGHT(db[[#This Row],[QTY/ CTN B]],LEN(db[[#This Row],[QTY/ CTN B]])-SEARCH(" ",db[[#This Row],[QTY/ CTN B]],1)))</f>
        <v>ROL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72</v>
      </c>
      <c r="Y1223" s="95" t="str">
        <f>IF(db[[#This Row],[STN K]]="",IF(db[[#This Row],[STN TG]]="",db[[#This Row],[STN B]],db[[#This Row],[STN TG]]),db[[#This Row],[STN K]])</f>
        <v>ROL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paperfastenerkenkopf508warna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24" s="1" t="s">
        <v>2437</v>
      </c>
      <c r="E1224" s="4" t="s">
        <v>2436</v>
      </c>
      <c r="F1224" s="56" t="s">
        <v>2441</v>
      </c>
      <c r="G1224" s="1" t="s">
        <v>1681</v>
      </c>
      <c r="H1224" s="32" t="e">
        <f>IF(db[[#This Row],[NB NOTA_C]]="","",COUNTIF([2]!B_MSK[concat],db[[#This Row],[NB NOTA_C]]))</f>
        <v>#REF!</v>
      </c>
      <c r="I1224" s="6" t="s">
        <v>1694</v>
      </c>
      <c r="J1224" s="1" t="s">
        <v>1865</v>
      </c>
      <c r="K1224" s="1" t="s">
        <v>3287</v>
      </c>
      <c r="M1224" s="1" t="str">
        <f>IF(db[[#This Row],[QTY/ CTN]]="","",SUBSTITUTE(SUBSTITUTE(SUBSTITUTE(db[[#This Row],[QTY/ CTN]]," ","_",2),"(",""),")","")&amp;"_")</f>
        <v>100 BOX_</v>
      </c>
      <c r="N1224" s="1">
        <f>IF(db[[#This Row],[H_QTY/ CTN]]="","",SEARCH("_",db[[#This Row],[H_QTY/ CTN]]))</f>
        <v>8</v>
      </c>
      <c r="O1224" s="1">
        <f>IF(db[[#This Row],[H_QTY/ CTN]]="","",LEN(db[[#This Row],[H_QTY/ CTN]]))</f>
        <v>8</v>
      </c>
      <c r="P1224" s="98" t="str">
        <f>IF(db[[#This Row],[H_QTY/ CTN]]="","",LEFT(db[[#This Row],[H_QTY/ CTN]],db[[#This Row],[H_1]]-1))</f>
        <v>100 BOX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100</v>
      </c>
      <c r="S1224" s="95" t="str">
        <f>IF(db[[#This Row],[QTY/ CTN B]]="","",RIGHT(db[[#This Row],[QTY/ CTN B]],LEN(db[[#This Row],[QTY/ CTN B]])-SEARCH(" ",db[[#This Row],[QTY/ CTN B]],1)))</f>
        <v>BOX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100</v>
      </c>
      <c r="Y1224" s="95" t="str">
        <f>IF(db[[#This Row],[STN K]]="",IF(db[[#This Row],[STN TG]]="",db[[#This Row],[STN B]],db[[#This Row],[STN TG]]),db[[#This Row],[STN K]])</f>
        <v>BOX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paperfastenerkenkopf508putih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25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25" s="1" t="s">
        <v>902</v>
      </c>
      <c r="E1225" s="4" t="s">
        <v>976</v>
      </c>
      <c r="F1225" s="56" t="s">
        <v>2435</v>
      </c>
      <c r="G1225" s="1" t="s">
        <v>1681</v>
      </c>
      <c r="H1225" s="32" t="e">
        <f>IF(db[[#This Row],[NB NOTA_C]]="","",COUNTIF([2]!B_MSK[concat],db[[#This Row],[NB NOTA_C]]))</f>
        <v>#REF!</v>
      </c>
      <c r="I1225" s="6" t="s">
        <v>1694</v>
      </c>
      <c r="J1225" s="1" t="s">
        <v>1865</v>
      </c>
      <c r="K1225" s="1" t="s">
        <v>3287</v>
      </c>
      <c r="M1225" s="1" t="str">
        <f>IF(db[[#This Row],[QTY/ CTN]]="","",SUBSTITUTE(SUBSTITUTE(SUBSTITUTE(db[[#This Row],[QTY/ CTN]]," ","_",2),"(",""),")","")&amp;"_")</f>
        <v>100 BOX_</v>
      </c>
      <c r="N1225" s="1">
        <f>IF(db[[#This Row],[H_QTY/ CTN]]="","",SEARCH("_",db[[#This Row],[H_QTY/ CTN]]))</f>
        <v>8</v>
      </c>
      <c r="O1225" s="1">
        <f>IF(db[[#This Row],[H_QTY/ CTN]]="","",LEN(db[[#This Row],[H_QTY/ CTN]]))</f>
        <v>8</v>
      </c>
      <c r="P1225" s="98" t="str">
        <f>IF(db[[#This Row],[H_QTY/ CTN]]="","",LEFT(db[[#This Row],[H_QTY/ CTN]],db[[#This Row],[H_1]]-1))</f>
        <v>100 BOX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100</v>
      </c>
      <c r="S1225" s="95" t="str">
        <f>IF(db[[#This Row],[QTY/ CTN B]]="","",RIGHT(db[[#This Row],[QTY/ CTN B]],LEN(db[[#This Row],[QTY/ CTN B]])-SEARCH(" ",db[[#This Row],[QTY/ CTN B]],1)))</f>
        <v>BOX</v>
      </c>
      <c r="T1225" s="95" t="str">
        <f>IF(db[[#This Row],[QTY/ CTN TG]]="",IF(db[[#This Row],[STN TG]]="","",12),LEFT(db[[#This Row],[QTY/ CTN TG]],SEARCH(" ",db[[#This Row],[QTY/ CTN TG]],1)-1))</f>
        <v/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100</v>
      </c>
      <c r="Y1225" s="95" t="str">
        <f>IF(db[[#This Row],[STN K]]="",IF(db[[#This Row],[STN TG]]="",db[[#This Row],[STN B]],db[[#This Row],[STN TG]]),db[[#This Row],[STN K]])</f>
        <v>BOX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papertrimmerkenko10"x15"fcmetal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26" s="1" t="s">
        <v>903</v>
      </c>
      <c r="E1226" s="4" t="s">
        <v>977</v>
      </c>
      <c r="F1226" s="56" t="s">
        <v>4585</v>
      </c>
      <c r="G1226" s="1" t="s">
        <v>1681</v>
      </c>
      <c r="H1226" s="32" t="e">
        <f>IF(db[[#This Row],[NB NOTA_C]]="","",COUNTIF([2]!B_MSK[concat],db[[#This Row],[NB NOTA_C]]))</f>
        <v>#REF!</v>
      </c>
      <c r="I1226" s="6" t="s">
        <v>1694</v>
      </c>
      <c r="J1226" s="1" t="s">
        <v>1863</v>
      </c>
      <c r="K1226" s="1" t="s">
        <v>2950</v>
      </c>
      <c r="M1226" s="1" t="str">
        <f>IF(db[[#This Row],[QTY/ CTN]]="","",SUBSTITUTE(SUBSTITUTE(SUBSTITUTE(db[[#This Row],[QTY/ CTN]]," ","_",2),"(",""),")","")&amp;"_")</f>
        <v>5 PCS_</v>
      </c>
      <c r="N1226" s="1">
        <f>IF(db[[#This Row],[H_QTY/ CTN]]="","",SEARCH("_",db[[#This Row],[H_QTY/ CTN]]))</f>
        <v>6</v>
      </c>
      <c r="O1226" s="1">
        <f>IF(db[[#This Row],[H_QTY/ CTN]]="","",LEN(db[[#This Row],[H_QTY/ CTN]]))</f>
        <v>6</v>
      </c>
      <c r="P1226" s="98" t="str">
        <f>IF(db[[#This Row],[H_QTY/ CTN]]="","",LEFT(db[[#This Row],[H_QTY/ CTN]],db[[#This Row],[H_1]]-1))</f>
        <v>5 PCS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5</v>
      </c>
      <c r="S1226" s="95" t="str">
        <f>IF(db[[#This Row],[QTY/ CTN B]]="","",RIGHT(db[[#This Row],[QTY/ CTN B]],LEN(db[[#This Row],[QTY/ CTN B]])-SEARCH(" ",db[[#This Row],[QTY/ CTN B]],1)))</f>
        <v>PCS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5</v>
      </c>
      <c r="Y1226" s="95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papertrimmerkenko12"x15"b4metal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27" s="1" t="s">
        <v>904</v>
      </c>
      <c r="E1227" s="4" t="s">
        <v>978</v>
      </c>
      <c r="F1227" s="56" t="s">
        <v>4586</v>
      </c>
      <c r="G1227" s="1" t="s">
        <v>1681</v>
      </c>
      <c r="H1227" s="32" t="e">
        <f>IF(db[[#This Row],[NB NOTA_C]]="","",COUNTIF([2]!B_MSK[concat],db[[#This Row],[NB NOTA_C]]))</f>
        <v>#REF!</v>
      </c>
      <c r="I1227" s="6" t="s">
        <v>1694</v>
      </c>
      <c r="J1227" s="1" t="s">
        <v>1863</v>
      </c>
      <c r="K1227" s="1" t="s">
        <v>2950</v>
      </c>
      <c r="M1227" s="1" t="str">
        <f>IF(db[[#This Row],[QTY/ CTN]]="","",SUBSTITUTE(SUBSTITUTE(SUBSTITUTE(db[[#This Row],[QTY/ CTN]]," ","_",2),"(",""),")","")&amp;"_")</f>
        <v>5 PCS_</v>
      </c>
      <c r="N1227" s="1">
        <f>IF(db[[#This Row],[H_QTY/ CTN]]="","",SEARCH("_",db[[#This Row],[H_QTY/ CTN]]))</f>
        <v>6</v>
      </c>
      <c r="O1227" s="1">
        <f>IF(db[[#This Row],[H_QTY/ CTN]]="","",LEN(db[[#This Row],[H_QTY/ CTN]]))</f>
        <v>6</v>
      </c>
      <c r="P1227" s="98" t="str">
        <f>IF(db[[#This Row],[H_QTY/ CTN]]="","",LEFT(db[[#This Row],[H_QTY/ CTN]],db[[#This Row],[H_1]]-1))</f>
        <v>5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5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5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papertrimmerkenko18"x15"a3metal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28" s="1" t="s">
        <v>905</v>
      </c>
      <c r="E1228" s="4" t="s">
        <v>979</v>
      </c>
      <c r="F1228" s="56" t="s">
        <v>4587</v>
      </c>
      <c r="G1228" s="1" t="s">
        <v>1681</v>
      </c>
      <c r="H1228" s="32" t="e">
        <f>IF(db[[#This Row],[NB NOTA_C]]="","",COUNTIF([2]!B_MSK[concat],db[[#This Row],[NB NOTA_C]]))</f>
        <v>#REF!</v>
      </c>
      <c r="I1228" s="6" t="s">
        <v>1694</v>
      </c>
      <c r="J1228" s="1" t="s">
        <v>1864</v>
      </c>
      <c r="K1228" s="1" t="s">
        <v>2950</v>
      </c>
      <c r="M1228" s="1" t="str">
        <f>IF(db[[#This Row],[QTY/ CTN]]="","",SUBSTITUTE(SUBSTITUTE(SUBSTITUTE(db[[#This Row],[QTY/ CTN]]," ","_",2),"(",""),")","")&amp;"_")</f>
        <v>4 PCS_</v>
      </c>
      <c r="N1228" s="1">
        <f>IF(db[[#This Row],[H_QTY/ CTN]]="","",SEARCH("_",db[[#This Row],[H_QTY/ CTN]]))</f>
        <v>6</v>
      </c>
      <c r="O1228" s="1">
        <f>IF(db[[#This Row],[H_QTY/ CTN]]="","",LEN(db[[#This Row],[H_QTY/ CTN]]))</f>
        <v>6</v>
      </c>
      <c r="P1228" s="98" t="str">
        <f>IF(db[[#This Row],[H_QTY/ CTN]]="","",LEFT(db[[#This Row],[H_QTY/ CTN]],db[[#This Row],[H_1]]-1))</f>
        <v>4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4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4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3" t="str">
        <f>LOWER(SUBSTITUTE(SUBSTITUTE(SUBSTITUTE(SUBSTITUTE(SUBSTITUTE(SUBSTITUTE(db[[#This Row],[NB BM]]," ",),".",""),"-",""),"(",""),")",""),"/",""))</f>
        <v>penkenkonk7bhitam</v>
      </c>
      <c r="B1229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29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29" s="1" t="s">
        <v>3662</v>
      </c>
      <c r="E1229" s="4" t="s">
        <v>3660</v>
      </c>
      <c r="F1229" s="2" t="s">
        <v>3661</v>
      </c>
      <c r="G1229" s="1" t="s">
        <v>1681</v>
      </c>
      <c r="H1229" s="34" t="e">
        <f>IF(db[[#This Row],[NB NOTA_C]]="","",COUNTIF([2]!B_MSK[concat],db[[#This Row],[NB NOTA_C]]))</f>
        <v>#REF!</v>
      </c>
      <c r="I1229" s="7" t="s">
        <v>1694</v>
      </c>
      <c r="J1229" s="3" t="s">
        <v>1758</v>
      </c>
      <c r="K1229" s="1" t="s">
        <v>2972</v>
      </c>
      <c r="L1229" s="3" t="s">
        <v>5097</v>
      </c>
      <c r="M1229" s="3" t="str">
        <f>IF(db[[#This Row],[QTY/ CTN]]="","",SUBSTITUTE(SUBSTITUTE(SUBSTITUTE(db[[#This Row],[QTY/ CTN]]," ","_",2),"(",""),")","")&amp;"_")</f>
        <v>12 GRS_</v>
      </c>
      <c r="N1229" s="3">
        <f>IF(db[[#This Row],[H_QTY/ CTN]]="","",SEARCH("_",db[[#This Row],[H_QTY/ CTN]]))</f>
        <v>7</v>
      </c>
      <c r="O1229" s="3">
        <f>IF(db[[#This Row],[H_QTY/ CTN]]="","",LEN(db[[#This Row],[H_QTY/ CTN]]))</f>
        <v>7</v>
      </c>
      <c r="P1229" s="95" t="str">
        <f>IF(db[[#This Row],[H_QTY/ CTN]]="","",LEFT(db[[#This Row],[H_QTY/ CTN]],db[[#This Row],[H_1]]-1))</f>
        <v>12 GRS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12</v>
      </c>
      <c r="S1229" s="95" t="str">
        <f>IF(db[[#This Row],[QTY/ CTN B]]="","",RIGHT(db[[#This Row],[QTY/ CTN B]],LEN(db[[#This Row],[QTY/ CTN B]])-SEARCH(" ",db[[#This Row],[QTY/ CTN B]],1)))</f>
        <v>GRS</v>
      </c>
      <c r="T1229" s="95">
        <f>IF(db[[#This Row],[QTY/ CTN TG]]="",IF(db[[#This Row],[STN TG]]="","",12),LEFT(db[[#This Row],[QTY/ CTN TG]],SEARCH(" ",db[[#This Row],[QTY/ CTN TG]],1)-1))</f>
        <v>12</v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5">
        <f>IF(db[[#This Row],[STN K]]="","",IF(db[[#This Row],[STN TG]]="LSN",12,""))</f>
        <v>12</v>
      </c>
      <c r="W1229" s="95" t="str">
        <f>IF(db[[#This Row],[STN TG]]="LSN","PCS","")</f>
        <v>PCS</v>
      </c>
      <c r="X1229" s="95">
        <f>db[[#This Row],[QTY B]]*IF(db[[#This Row],[QTY TG]]="",1,db[[#This Row],[QTY TG]])*IF(db[[#This Row],[QTY K]]="",1,db[[#This Row],[QTY K]])</f>
        <v>1728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3" t="str">
        <f>LOWER(SUBSTITUTE(SUBSTITUTE(SUBSTITUTE(SUBSTITUTE(SUBSTITUTE(SUBSTITUTE(db[[#This Row],[NB BM]]," ",),".",""),"-",""),"(",""),")",""),"/",""))</f>
        <v>pensilkenko2b0192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30" s="1" t="s">
        <v>4336</v>
      </c>
      <c r="E1230" s="4" t="s">
        <v>4230</v>
      </c>
      <c r="F1230" s="56" t="s">
        <v>4231</v>
      </c>
      <c r="G1230" s="1" t="s">
        <v>1681</v>
      </c>
      <c r="H1230" s="34" t="e">
        <f>IF(db[[#This Row],[NB NOTA_C]]="","",COUNTIF([2]!B_MSK[concat],db[[#This Row],[NB NOTA_C]]))</f>
        <v>#REF!</v>
      </c>
      <c r="I1230" s="7" t="s">
        <v>1694</v>
      </c>
      <c r="J1230" s="3" t="s">
        <v>1750</v>
      </c>
      <c r="K1230" s="1" t="s">
        <v>2973</v>
      </c>
      <c r="L1230" s="3" t="s">
        <v>5202</v>
      </c>
      <c r="M1230" s="3" t="str">
        <f>IF(db[[#This Row],[QTY/ CTN]]="","",SUBSTITUTE(SUBSTITUTE(SUBSTITUTE(db[[#This Row],[QTY/ CTN]]," ","_",2),"(",""),")","")&amp;"_")</f>
        <v>20 GRS_</v>
      </c>
      <c r="N1230" s="3">
        <f>IF(db[[#This Row],[H_QTY/ CTN]]="","",SEARCH("_",db[[#This Row],[H_QTY/ CTN]]))</f>
        <v>7</v>
      </c>
      <c r="O1230" s="3">
        <f>IF(db[[#This Row],[H_QTY/ CTN]]="","",LEN(db[[#This Row],[H_QTY/ CTN]]))</f>
        <v>7</v>
      </c>
      <c r="P1230" s="95" t="str">
        <f>IF(db[[#This Row],[H_QTY/ CTN]]="","",LEFT(db[[#This Row],[H_QTY/ CTN]],db[[#This Row],[H_1]]-1))</f>
        <v>20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20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2880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pensilkenko2b0810fluorescent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31" s="1" t="s">
        <v>907</v>
      </c>
      <c r="E1231" s="4" t="s">
        <v>981</v>
      </c>
      <c r="F1231" s="56" t="s">
        <v>4078</v>
      </c>
      <c r="G1231" s="1" t="s">
        <v>1681</v>
      </c>
      <c r="H1231" s="32" t="e">
        <f>IF(db[[#This Row],[NB NOTA_C]]="","",COUNTIF([2]!B_MSK[concat],db[[#This Row],[NB NOTA_C]]))</f>
        <v>#REF!</v>
      </c>
      <c r="I1231" s="6" t="s">
        <v>1694</v>
      </c>
      <c r="J1231" s="1" t="s">
        <v>1750</v>
      </c>
      <c r="K1231" s="1" t="s">
        <v>2973</v>
      </c>
      <c r="M1231" s="1" t="str">
        <f>IF(db[[#This Row],[QTY/ CTN]]="","",SUBSTITUTE(SUBSTITUTE(SUBSTITUTE(db[[#This Row],[QTY/ CTN]]," ","_",2),"(",""),")","")&amp;"_")</f>
        <v>20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8" t="str">
        <f>IF(db[[#This Row],[H_QTY/ CTN]]="","",LEFT(db[[#This Row],[H_QTY/ CTN]],db[[#This Row],[H_1]]-1))</f>
        <v>20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20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2880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6" t="str">
        <f>LOWER(SUBSTITUTE(SUBSTITUTE(SUBSTITUTE(SUBSTITUTE(SUBSTITUTE(SUBSTITUTE(db[[#This Row],[NB BM]]," ",),".",""),"-",""),"(",""),")",""),"/",""))</f>
        <v>pensilkenko2b0820pelangi</v>
      </c>
      <c r="B1232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32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32" s="17" t="s">
        <v>4080</v>
      </c>
      <c r="E1232" s="21" t="s">
        <v>4077</v>
      </c>
      <c r="F1232" s="57" t="s">
        <v>4079</v>
      </c>
      <c r="G1232" s="1" t="s">
        <v>1681</v>
      </c>
      <c r="H1232" s="33" t="e">
        <f>IF(db[[#This Row],[NB NOTA_C]]="","",COUNTIF([2]!B_MSK[concat],db[[#This Row],[NB NOTA_C]]))</f>
        <v>#REF!</v>
      </c>
      <c r="I1232" s="18" t="s">
        <v>1694</v>
      </c>
      <c r="J1232" s="16" t="s">
        <v>1750</v>
      </c>
      <c r="K1232" s="17" t="s">
        <v>2973</v>
      </c>
      <c r="L1232" s="16"/>
      <c r="M1232" s="16" t="str">
        <f>IF(db[[#This Row],[QTY/ CTN]]="","",SUBSTITUTE(SUBSTITUTE(SUBSTITUTE(db[[#This Row],[QTY/ CTN]]," ","_",2),"(",""),")","")&amp;"_")</f>
        <v>20 GRS_</v>
      </c>
      <c r="N1232" s="16">
        <f>IF(db[[#This Row],[H_QTY/ CTN]]="","",SEARCH("_",db[[#This Row],[H_QTY/ CTN]]))</f>
        <v>7</v>
      </c>
      <c r="O1232" s="16">
        <f>IF(db[[#This Row],[H_QTY/ CTN]]="","",LEN(db[[#This Row],[H_QTY/ CTN]]))</f>
        <v>7</v>
      </c>
      <c r="P1232" s="99" t="str">
        <f>IF(db[[#This Row],[H_QTY/ CTN]]="","",LEFT(db[[#This Row],[H_QTY/ CTN]],db[[#This Row],[H_1]]-1))</f>
        <v>20 GRS</v>
      </c>
      <c r="Q1232" s="99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20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2880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3" t="str">
        <f>LOWER(SUBSTITUTE(SUBSTITUTE(SUBSTITUTE(SUBSTITUTE(SUBSTITUTE(SUBSTITUTE(db[[#This Row],[NB BM]]," ",),".",""),"-",""),"(",""),")",""),"/",""))</f>
        <v>pensilkenko2b3030</v>
      </c>
      <c r="B1233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33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33" s="1" t="s">
        <v>2100</v>
      </c>
      <c r="E1233" s="4" t="s">
        <v>582</v>
      </c>
      <c r="F1233" s="56" t="s">
        <v>583</v>
      </c>
      <c r="G1233" s="1" t="s">
        <v>1681</v>
      </c>
      <c r="H1233" s="32" t="e">
        <f>IF(db[[#This Row],[NB NOTA_C]]="","",COUNTIF([2]!B_MSK[concat],db[[#This Row],[NB NOTA_C]]))</f>
        <v>#REF!</v>
      </c>
      <c r="I1233" s="6" t="s">
        <v>1694</v>
      </c>
      <c r="J1233" s="1" t="s">
        <v>1750</v>
      </c>
      <c r="K1233" s="1" t="s">
        <v>2973</v>
      </c>
      <c r="M1233" s="1" t="str">
        <f>IF(db[[#This Row],[QTY/ CTN]]="","",SUBSTITUTE(SUBSTITUTE(SUBSTITUTE(db[[#This Row],[QTY/ CTN]]," ","_",2),"(",""),")","")&amp;"_")</f>
        <v>20 GRS_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8" t="str">
        <f>IF(db[[#This Row],[H_QTY/ CTN]]="","",LEFT(db[[#This Row],[H_QTY/ CTN]],db[[#This Row],[H_1]]-1))</f>
        <v>20 GRS</v>
      </c>
      <c r="Q1233" s="95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20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2880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pensilkenko2b3181hitamcapmerah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34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34" s="1" t="s">
        <v>908</v>
      </c>
      <c r="E1234" s="4" t="s">
        <v>982</v>
      </c>
      <c r="F1234" s="56" t="s">
        <v>3227</v>
      </c>
      <c r="G1234" s="1" t="s">
        <v>1681</v>
      </c>
      <c r="H1234" s="32" t="e">
        <f>IF(db[[#This Row],[NB NOTA_C]]="","",COUNTIF([2]!B_MSK[concat],db[[#This Row],[NB NOTA_C]]))</f>
        <v>#REF!</v>
      </c>
      <c r="I1234" s="6" t="s">
        <v>1694</v>
      </c>
      <c r="J1234" s="1" t="s">
        <v>1750</v>
      </c>
      <c r="K1234" s="1" t="s">
        <v>2973</v>
      </c>
      <c r="M1234" s="1" t="str">
        <f>IF(db[[#This Row],[QTY/ CTN]]="","",SUBSTITUTE(SUBSTITUTE(SUBSTITUTE(db[[#This Row],[QTY/ CTN]]," ","_",2),"(",""),")","")&amp;"_")</f>
        <v>20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20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20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2880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pensilkenko2b3282hitamcapbintang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35" s="1" t="s">
        <v>4522</v>
      </c>
      <c r="E1235" s="4" t="s">
        <v>4521</v>
      </c>
      <c r="F1235" s="56" t="s">
        <v>5267</v>
      </c>
      <c r="G1235" s="1" t="s">
        <v>1681</v>
      </c>
      <c r="H1235" s="32" t="e">
        <f>IF(db[[#This Row],[NB NOTA_C]]="","",COUNTIF([2]!B_MSK[concat],db[[#This Row],[NB NOTA_C]]))</f>
        <v>#REF!</v>
      </c>
      <c r="I1235" s="6" t="s">
        <v>1694</v>
      </c>
      <c r="J1235" s="1" t="s">
        <v>1750</v>
      </c>
      <c r="K1235" s="1" t="s">
        <v>2973</v>
      </c>
      <c r="M1235" s="1" t="str">
        <f>IF(db[[#This Row],[QTY/ CTN]]="","",SUBSTITUTE(SUBSTITUTE(SUBSTITUTE(db[[#This Row],[QTY/ CTN]]," ","_",2),"(",""),")","")&amp;"_")</f>
        <v>20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20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20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2880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pensilkenko2b619antibacterial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36" s="1" t="s">
        <v>5293</v>
      </c>
      <c r="E1236" s="4" t="s">
        <v>5292</v>
      </c>
      <c r="F1236" s="56" t="s">
        <v>5294</v>
      </c>
      <c r="G1236" s="1" t="s">
        <v>1681</v>
      </c>
      <c r="H1236" s="32" t="e">
        <f>IF(db[[#This Row],[NB NOTA_C]]="","",COUNTIF([2]!B_MSK[concat],db[[#This Row],[NB NOTA_C]]))</f>
        <v>#REF!</v>
      </c>
      <c r="I1236" s="6" t="s">
        <v>1694</v>
      </c>
      <c r="J1236" s="1" t="s">
        <v>1750</v>
      </c>
      <c r="K1236" s="1" t="s">
        <v>2973</v>
      </c>
      <c r="L1236" s="1" t="s">
        <v>5295</v>
      </c>
      <c r="M1236" s="1" t="str">
        <f>IF(db[[#This Row],[QTY/ CTN]]="","",SUBSTITUTE(SUBSTITUTE(SUBSTITUTE(db[[#This Row],[QTY/ CTN]]," ","_",2),"(",""),")","")&amp;"_")</f>
        <v>20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20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20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2880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pensilkenko2b6181birucaphitam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37" s="1" t="s">
        <v>909</v>
      </c>
      <c r="E1237" s="4" t="s">
        <v>983</v>
      </c>
      <c r="F1237" s="56" t="s">
        <v>2439</v>
      </c>
      <c r="G1237" s="1" t="s">
        <v>1681</v>
      </c>
      <c r="H1237" s="32" t="e">
        <f>IF(db[[#This Row],[NB NOTA_C]]="","",COUNTIF([2]!B_MSK[concat],db[[#This Row],[NB NOTA_C]]))</f>
        <v>#REF!</v>
      </c>
      <c r="I1237" s="6" t="s">
        <v>1694</v>
      </c>
      <c r="J1237" s="1" t="s">
        <v>1750</v>
      </c>
      <c r="K1237" s="1" t="s">
        <v>2973</v>
      </c>
      <c r="M1237" s="1" t="str">
        <f>IF(db[[#This Row],[QTY/ CTN]]="","",SUBSTITUTE(SUBSTITUTE(SUBSTITUTE(db[[#This Row],[QTY/ CTN]]," ","_",2),"(",""),")","")&amp;"_")</f>
        <v>20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20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20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2880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pensilkenko2b6191hijaucaphitam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38" s="1" t="s">
        <v>910</v>
      </c>
      <c r="E1238" s="4" t="s">
        <v>984</v>
      </c>
      <c r="F1238" s="56" t="s">
        <v>2440</v>
      </c>
      <c r="G1238" s="1" t="s">
        <v>1681</v>
      </c>
      <c r="H1238" s="32" t="e">
        <f>IF(db[[#This Row],[NB NOTA_C]]="","",COUNTIF([2]!B_MSK[concat],db[[#This Row],[NB NOTA_C]]))</f>
        <v>#REF!</v>
      </c>
      <c r="I1238" s="6" t="s">
        <v>1694</v>
      </c>
      <c r="J1238" s="1" t="s">
        <v>1750</v>
      </c>
      <c r="K1238" s="1" t="s">
        <v>2973</v>
      </c>
      <c r="L1238" s="1" t="s">
        <v>5201</v>
      </c>
      <c r="M1238" s="1" t="str">
        <f>IF(db[[#This Row],[QTY/ CTN]]="","",SUBSTITUTE(SUBSTITUTE(SUBSTITUTE(db[[#This Row],[QTY/ CTN]]," ","_",2),"(",""),")","")&amp;"_")</f>
        <v>20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20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20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2880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pensilkenko2b6317silvercapbiru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/>
      </c>
      <c r="D1239" s="1" t="s">
        <v>911</v>
      </c>
      <c r="E1239" s="4" t="s">
        <v>986</v>
      </c>
      <c r="F1239" s="2"/>
      <c r="G1239" s="1" t="s">
        <v>1681</v>
      </c>
      <c r="H1239" s="32" t="e">
        <f>IF(db[[#This Row],[NB NOTA_C]]="","",COUNTIF([2]!B_MSK[concat],db[[#This Row],[NB NOTA_C]]))</f>
        <v>#REF!</v>
      </c>
      <c r="I1239" s="6" t="s">
        <v>1694</v>
      </c>
      <c r="J1239" s="1" t="s">
        <v>1750</v>
      </c>
      <c r="K1239" s="1" t="s">
        <v>2973</v>
      </c>
      <c r="M1239" s="1" t="str">
        <f>IF(db[[#This Row],[QTY/ CTN]]="","",SUBSTITUTE(SUBSTITUTE(SUBSTITUTE(db[[#This Row],[QTY/ CTN]]," ","_",2),"(",""),")","")&amp;"_")</f>
        <v>20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20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20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2880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pensilkenko2b6373metalik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40" s="1" t="s">
        <v>912</v>
      </c>
      <c r="E1240" s="4" t="s">
        <v>987</v>
      </c>
      <c r="F1240" s="56" t="s">
        <v>5266</v>
      </c>
      <c r="G1240" s="1" t="s">
        <v>1681</v>
      </c>
      <c r="H1240" s="32" t="e">
        <f>IF(db[[#This Row],[NB NOTA_C]]="","",COUNTIF([2]!B_MSK[concat],db[[#This Row],[NB NOTA_C]]))</f>
        <v>#REF!</v>
      </c>
      <c r="I1240" s="6" t="s">
        <v>1694</v>
      </c>
      <c r="J1240" s="1" t="s">
        <v>1750</v>
      </c>
      <c r="K1240" s="1" t="s">
        <v>2973</v>
      </c>
      <c r="M1240" s="1" t="str">
        <f>IF(db[[#This Row],[QTY/ CTN]]="","",SUBSTITUTE(SUBSTITUTE(SUBSTITUTE(db[[#This Row],[QTY/ CTN]]," ","_",2),"(",""),")","")&amp;"_")</f>
        <v>20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20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20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2880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pensilkenko2b6388zoonzoo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41" s="1" t="s">
        <v>3344</v>
      </c>
      <c r="E1241" s="4" t="s">
        <v>3277</v>
      </c>
      <c r="F1241" s="71" t="s">
        <v>3483</v>
      </c>
      <c r="G1241" s="1" t="s">
        <v>1681</v>
      </c>
      <c r="H1241" s="32" t="e">
        <f>IF(db[[#This Row],[NB NOTA_C]]="","",COUNTIF([2]!B_MSK[concat],db[[#This Row],[NB NOTA_C]]))</f>
        <v>#REF!</v>
      </c>
      <c r="I1241" s="6" t="s">
        <v>1694</v>
      </c>
      <c r="J1241" s="1" t="s">
        <v>1750</v>
      </c>
      <c r="K1241" s="1" t="s">
        <v>2973</v>
      </c>
      <c r="M1241" s="1" t="str">
        <f>IF(db[[#This Row],[QTY/ CTN]]="","",SUBSTITUTE(SUBSTITUTE(SUBSTITUTE(db[[#This Row],[QTY/ CTN]]," ","_",2),"(",""),")","")&amp;"_")</f>
        <v>20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20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20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2880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1" t="str">
        <f>LOWER(SUBSTITUTE(SUBSTITUTE(SUBSTITUTE(SUBSTITUTE(SUBSTITUTE(SUBSTITUTE(db[[#This Row],[NB BM]]," ",),".",""),"-",""),"(",""),")",""),"/",""))</f>
        <v>pensilkenko2b6800platinum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42" s="1" t="s">
        <v>913</v>
      </c>
      <c r="E1242" s="4" t="s">
        <v>988</v>
      </c>
      <c r="F1242" s="56" t="s">
        <v>3526</v>
      </c>
      <c r="G1242" s="1" t="s">
        <v>1681</v>
      </c>
      <c r="H1242" s="32" t="e">
        <f>IF(db[[#This Row],[NB NOTA_C]]="","",COUNTIF([2]!B_MSK[concat],db[[#This Row],[NB NOTA_C]]))</f>
        <v>#REF!</v>
      </c>
      <c r="I1242" s="6" t="s">
        <v>1694</v>
      </c>
      <c r="J1242" s="1" t="s">
        <v>1750</v>
      </c>
      <c r="K1242" s="1" t="s">
        <v>2973</v>
      </c>
      <c r="M1242" s="1" t="str">
        <f>IF(db[[#This Row],[QTY/ CTN]]="","",SUBSTITUTE(SUBSTITUTE(SUBSTITUTE(db[[#This Row],[QTY/ CTN]]," ","_",2),"(",""),")","")&amp;"_")</f>
        <v>20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pensilkenko2b6900funcolors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/>
      </c>
      <c r="D1243" s="1" t="s">
        <v>4096</v>
      </c>
      <c r="E1243" s="4" t="s">
        <v>985</v>
      </c>
      <c r="F1243" s="2"/>
      <c r="G1243" s="1" t="s">
        <v>1681</v>
      </c>
      <c r="H1243" s="32" t="e">
        <f>IF(db[[#This Row],[NB NOTA_C]]="","",COUNTIF([2]!B_MSK[concat],db[[#This Row],[NB NOTA_C]]))</f>
        <v>#REF!</v>
      </c>
      <c r="I1243" s="6" t="s">
        <v>1694</v>
      </c>
      <c r="J1243" s="1" t="s">
        <v>1750</v>
      </c>
      <c r="K1243" s="1" t="s">
        <v>2973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pensilkenko2b6906batik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44" s="1" t="s">
        <v>4095</v>
      </c>
      <c r="E1244" s="4" t="s">
        <v>4094</v>
      </c>
      <c r="F1244" s="2" t="s">
        <v>4097</v>
      </c>
      <c r="G1244" s="1" t="s">
        <v>1681</v>
      </c>
      <c r="H1244" s="32" t="e">
        <f>IF(db[[#This Row],[NB NOTA_C]]="","",COUNTIF([2]!B_MSK[concat],db[[#This Row],[NB NOTA_C]]))</f>
        <v>#REF!</v>
      </c>
      <c r="I1244" s="6" t="s">
        <v>1694</v>
      </c>
      <c r="J1244" s="1" t="s">
        <v>1750</v>
      </c>
      <c r="K1244" s="1" t="s">
        <v>2973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x14ac:dyDescent="0.25">
      <c r="A1245" s="1" t="str">
        <f>LOWER(SUBSTITUTE(SUBSTITUTE(SUBSTITUTE(SUBSTITUTE(SUBSTITUTE(SUBSTITUTE(db[[#This Row],[NB BM]]," ",),".",""),"-",""),"(",""),")",""),"/",""))</f>
        <v>pcasekenkopc0719pastel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45" s="1" t="s">
        <v>584</v>
      </c>
      <c r="E1245" s="4" t="s">
        <v>585</v>
      </c>
      <c r="F1245" s="56" t="s">
        <v>3867</v>
      </c>
      <c r="G1245" s="1" t="s">
        <v>1681</v>
      </c>
      <c r="H1245" s="32" t="e">
        <f>IF(db[[#This Row],[NB NOTA_C]]="","",COUNTIF([2]!B_MSK[concat],db[[#This Row],[NB NOTA_C]]))</f>
        <v>#REF!</v>
      </c>
      <c r="I1245" s="6" t="s">
        <v>1694</v>
      </c>
      <c r="J1245" s="1" t="s">
        <v>1782</v>
      </c>
      <c r="K1245" s="1" t="s">
        <v>2971</v>
      </c>
      <c r="M1245" s="1" t="str">
        <f>IF(db[[#This Row],[QTY/ CTN]]="","",SUBSTITUTE(SUBSTITUTE(SUBSTITUTE(db[[#This Row],[QTY/ CTN]]," ","_",2),"(",""),")","")&amp;"_")</f>
        <v>24 LSN_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24 LSN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24</v>
      </c>
      <c r="S1245" s="95" t="str">
        <f>IF(db[[#This Row],[QTY/ CTN B]]="","",RIGHT(db[[#This Row],[QTY/ CTN B]],LEN(db[[#This Row],[QTY/ CTN B]])-SEARCH(" ",db[[#This Row],[QTY/ CTN B]],1)))</f>
        <v>LSN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5" s="95" t="str">
        <f>IF(db[[#This Row],[STN K]]="","",IF(db[[#This Row],[STN TG]]="LSN",12,""))</f>
        <v/>
      </c>
      <c r="W1245" s="95" t="str">
        <f>IF(db[[#This Row],[STN TG]]="LSN","PCS","")</f>
        <v/>
      </c>
      <c r="X1245" s="95">
        <f>db[[#This Row],[QTY B]]*IF(db[[#This Row],[QTY TG]]="",1,db[[#This Row],[QTY TG]])*IF(db[[#This Row],[QTY K]]="",1,db[[#This Row],[QTY K]])</f>
        <v>288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3" t="str">
        <f>LOWER(SUBSTITUTE(SUBSTITUTE(SUBSTITUTE(SUBSTITUTE(SUBSTITUTE(SUBSTITUTE(db[[#This Row],[NB BM]]," ",),".",""),"-",""),"(",""),")",""),"/",""))</f>
        <v>pcasekenkopc0719tk</v>
      </c>
      <c r="B1246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46" s="1" t="s">
        <v>4758</v>
      </c>
      <c r="E1246" s="4" t="s">
        <v>4756</v>
      </c>
      <c r="F1246" s="56" t="s">
        <v>4757</v>
      </c>
      <c r="G1246" s="1" t="s">
        <v>1681</v>
      </c>
      <c r="H1246" s="34" t="e">
        <f>IF(db[[#This Row],[NB NOTA_C]]="","",COUNTIF([2]!B_MSK[concat],db[[#This Row],[NB NOTA_C]]))</f>
        <v>#REF!</v>
      </c>
      <c r="I1246" s="7" t="s">
        <v>1694</v>
      </c>
      <c r="J1246" s="3" t="s">
        <v>1782</v>
      </c>
      <c r="K1246" s="1" t="s">
        <v>2971</v>
      </c>
      <c r="L1246" s="3"/>
      <c r="M1246" s="3" t="str">
        <f>IF(db[[#This Row],[QTY/ CTN]]="","",SUBSTITUTE(SUBSTITUTE(SUBSTITUTE(db[[#This Row],[QTY/ CTN]]," ","_",2),"(",""),")","")&amp;"_")</f>
        <v>24 LSN_</v>
      </c>
      <c r="N1246" s="3">
        <f>IF(db[[#This Row],[H_QTY/ CTN]]="","",SEARCH("_",db[[#This Row],[H_QTY/ CTN]]))</f>
        <v>7</v>
      </c>
      <c r="O1246" s="3">
        <f>IF(db[[#This Row],[H_QTY/ CTN]]="","",LEN(db[[#This Row],[H_QTY/ CTN]]))</f>
        <v>7</v>
      </c>
      <c r="P1246" s="95" t="str">
        <f>IF(db[[#This Row],[H_QTY/ CTN]]="","",LEFT(db[[#This Row],[H_QTY/ CTN]],db[[#This Row],[H_1]]-1))</f>
        <v>24 LSN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24</v>
      </c>
      <c r="S1246" s="95" t="str">
        <f>IF(db[[#This Row],[QTY/ CTN B]]="","",RIGHT(db[[#This Row],[QTY/ CTN B]],LEN(db[[#This Row],[QTY/ CTN B]])-SEARCH(" ",db[[#This Row],[QTY/ CTN B]],1)))</f>
        <v>LSN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5" t="str">
        <f>IF(db[[#This Row],[STN K]]="","",IF(db[[#This Row],[STN TG]]="LSN",12,""))</f>
        <v/>
      </c>
      <c r="W1246" s="95" t="str">
        <f>IF(db[[#This Row],[STN TG]]="LSN","PCS","")</f>
        <v/>
      </c>
      <c r="X1246" s="95">
        <f>db[[#This Row],[QTY B]]*IF(db[[#This Row],[QTY TG]]="",1,db[[#This Row],[QTY TG]])*IF(db[[#This Row],[QTY K]]="",1,db[[#This Row],[QTY K]])</f>
        <v>288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1" t="str">
        <f>LOWER(SUBSTITUTE(SUBSTITUTE(SUBSTITUTE(SUBSTITUTE(SUBSTITUTE(SUBSTITUTE(db[[#This Row],[NB BM]]," ",),".",""),"-",""),"(",""),")",""),"/",""))</f>
        <v>pcasekenkopc0719ur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47" s="1" t="s">
        <v>901</v>
      </c>
      <c r="E1247" s="4" t="s">
        <v>975</v>
      </c>
      <c r="F1247" s="56" t="s">
        <v>3868</v>
      </c>
      <c r="G1247" s="1" t="s">
        <v>1681</v>
      </c>
      <c r="H1247" s="32" t="e">
        <f>IF(db[[#This Row],[NB NOTA_C]]="","",COUNTIF([2]!B_MSK[concat],db[[#This Row],[NB NOTA_C]]))</f>
        <v>#REF!</v>
      </c>
      <c r="I1247" s="6" t="s">
        <v>1694</v>
      </c>
      <c r="J1247" s="1" t="s">
        <v>1782</v>
      </c>
      <c r="K1247" s="1" t="s">
        <v>2971</v>
      </c>
      <c r="M1247" s="1" t="str">
        <f>IF(db[[#This Row],[QTY/ CTN]]="","",SUBSTITUTE(SUBSTITUTE(SUBSTITUTE(db[[#This Row],[QTY/ CTN]]," ","_",2),"(",""),")","")&amp;"_")</f>
        <v>24 LSN_</v>
      </c>
      <c r="N1247" s="1">
        <f>IF(db[[#This Row],[H_QTY/ CTN]]="","",SEARCH("_",db[[#This Row],[H_QTY/ CTN]]))</f>
        <v>7</v>
      </c>
      <c r="O1247" s="1">
        <f>IF(db[[#This Row],[H_QTY/ CTN]]="","",LEN(db[[#This Row],[H_QTY/ CTN]]))</f>
        <v>7</v>
      </c>
      <c r="P1247" s="98" t="str">
        <f>IF(db[[#This Row],[H_QTY/ CTN]]="","",LEFT(db[[#This Row],[H_QTY/ CTN]],db[[#This Row],[H_1]]-1))</f>
        <v>24 LSN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24</v>
      </c>
      <c r="S1247" s="95" t="str">
        <f>IF(db[[#This Row],[QTY/ CTN B]]="","",RIGHT(db[[#This Row],[QTY/ CTN B]],LEN(db[[#This Row],[QTY/ CTN B]])-SEARCH(" ",db[[#This Row],[QTY/ CTN B]],1)))</f>
        <v>LSN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5" t="str">
        <f>IF(db[[#This Row],[STN K]]="","",IF(db[[#This Row],[STN TG]]="LSN",12,""))</f>
        <v/>
      </c>
      <c r="W1247" s="95" t="str">
        <f>IF(db[[#This Row],[STN TG]]="LSN","PCS","")</f>
        <v/>
      </c>
      <c r="X1247" s="95">
        <f>db[[#This Row],[QTY B]]*IF(db[[#This Row],[QTY TG]]="",1,db[[#This Row],[QTY TG]])*IF(db[[#This Row],[QTY K]]="",1,db[[#This Row],[QTY K]])</f>
        <v>288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3" t="str">
        <f>LOWER(SUBSTITUTE(SUBSTITUTE(SUBSTITUTE(SUBSTITUTE(SUBSTITUTE(SUBSTITUTE(db[[#This Row],[NB BM]]," ",),".",""),"-",""),"(",""),")",""),"/",""))</f>
        <v>isimechpenkenkopl052bhipolymer</v>
      </c>
      <c r="B1248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48" s="1" t="s">
        <v>4591</v>
      </c>
      <c r="E1248" s="4" t="s">
        <v>2468</v>
      </c>
      <c r="F1248" s="56" t="s">
        <v>2469</v>
      </c>
      <c r="G1248" s="1" t="s">
        <v>1681</v>
      </c>
      <c r="H1248" s="32" t="e">
        <f>IF(db[[#This Row],[NB NOTA_C]]="","",COUNTIF([2]!B_MSK[concat],db[[#This Row],[NB NOTA_C]]))</f>
        <v>#REF!</v>
      </c>
      <c r="I1248" s="7" t="s">
        <v>1694</v>
      </c>
      <c r="J1248" s="3" t="s">
        <v>1758</v>
      </c>
      <c r="K1248" s="1" t="s">
        <v>2955</v>
      </c>
      <c r="L1248" s="1" t="s">
        <v>5440</v>
      </c>
      <c r="M1248" s="1" t="str">
        <f>IF(db[[#This Row],[QTY/ CTN]]="","",SUBSTITUTE(SUBSTITUTE(SUBSTITUTE(db[[#This Row],[QTY/ CTN]]," ","_",2),"(",""),")","")&amp;"_")</f>
        <v>12 GRS_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12 GRS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12</v>
      </c>
      <c r="S1248" s="95" t="str">
        <f>IF(db[[#This Row],[QTY/ CTN B]]="","",RIGHT(db[[#This Row],[QTY/ CTN B]],LEN(db[[#This Row],[QTY/ CTN B]])-SEARCH(" ",db[[#This Row],[QTY/ CTN B]],1)))</f>
        <v>GRS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8" s="95">
        <f>IF(db[[#This Row],[STN K]]="","",IF(db[[#This Row],[STN TG]]="LSN",12,""))</f>
        <v>12</v>
      </c>
      <c r="W1248" s="95" t="str">
        <f>IF(db[[#This Row],[STN TG]]="LSN","PCS","")</f>
        <v>PCS</v>
      </c>
      <c r="X1248" s="95">
        <f>db[[#This Row],[QTY B]]*IF(db[[#This Row],[QTY TG]]="",1,db[[#This Row],[QTY TG]])*IF(db[[#This Row],[QTY K]]="",1,db[[#This Row],[QTY K]])</f>
        <v>1728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isimechpenkenkopl2122b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49" s="1" t="s">
        <v>4590</v>
      </c>
      <c r="E1249" s="4" t="s">
        <v>4589</v>
      </c>
      <c r="F1249" s="56" t="s">
        <v>4588</v>
      </c>
      <c r="G1249" s="1" t="s">
        <v>1681</v>
      </c>
      <c r="H1249" s="32" t="e">
        <f>IF(db[[#This Row],[NB NOTA_C]]="","",COUNTIF([2]!B_MSK[concat],db[[#This Row],[NB NOTA_C]]))</f>
        <v>#REF!</v>
      </c>
      <c r="I1249" s="7" t="s">
        <v>1694</v>
      </c>
      <c r="J1249" s="3" t="s">
        <v>1758</v>
      </c>
      <c r="K1249" s="1" t="s">
        <v>2955</v>
      </c>
      <c r="M1249" s="1" t="str">
        <f>IF(db[[#This Row],[QTY/ CTN]]="","",SUBSTITUTE(SUBSTITUTE(SUBSTITUTE(db[[#This Row],[QTY/ CTN]]," ","_",2),"(",""),")","")&amp;"_")</f>
        <v>12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markerpermanenkenkopm100hitam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50" s="1" t="s">
        <v>586</v>
      </c>
      <c r="E1250" s="4" t="s">
        <v>587</v>
      </c>
      <c r="F1250" s="56" t="s">
        <v>3242</v>
      </c>
      <c r="G1250" s="1" t="s">
        <v>1681</v>
      </c>
      <c r="H1250" s="32" t="e">
        <f>IF(db[[#This Row],[NB NOTA_C]]="","",COUNTIF([2]!B_MSK[concat],db[[#This Row],[NB NOTA_C]]))</f>
        <v>#REF!</v>
      </c>
      <c r="I1250" s="6" t="s">
        <v>1694</v>
      </c>
      <c r="J1250" s="1" t="s">
        <v>1731</v>
      </c>
      <c r="K1250" s="1" t="s">
        <v>2977</v>
      </c>
      <c r="M1250" s="1" t="str">
        <f>IF(db[[#This Row],[QTY/ CTN]]="","",SUBSTITUTE(SUBSTITUTE(SUBSTITUTE(db[[#This Row],[QTY/ CTN]]," ","_",2),"(",""),")","")&amp;"_")</f>
        <v>60 LSN_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60 LSN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60</v>
      </c>
      <c r="S1250" s="95" t="str">
        <f>IF(db[[#This Row],[QTY/ CTN B]]="","",RIGHT(db[[#This Row],[QTY/ CTN B]],LEN(db[[#This Row],[QTY/ CTN B]])-SEARCH(" ",db[[#This Row],[QTY/ CTN B]],1)))</f>
        <v>LSN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0" s="95" t="str">
        <f>IF(db[[#This Row],[STN K]]="","",IF(db[[#This Row],[STN TG]]="LSN",12,""))</f>
        <v/>
      </c>
      <c r="W1250" s="95" t="str">
        <f>IF(db[[#This Row],[STN TG]]="LSN","PCS","")</f>
        <v/>
      </c>
      <c r="X1250" s="95">
        <f>db[[#This Row],[QTY B]]*IF(db[[#This Row],[QTY TG]]="",1,db[[#This Row],[QTY TG]])*IF(db[[#This Row],[QTY K]]="",1,db[[#This Row],[QTY K]])</f>
        <v>720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pocketnotekenkopn403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51" s="1" t="s">
        <v>916</v>
      </c>
      <c r="E1251" s="4" t="s">
        <v>990</v>
      </c>
      <c r="F1251" s="56" t="s">
        <v>2472</v>
      </c>
      <c r="G1251" s="1" t="s">
        <v>1681</v>
      </c>
      <c r="H1251" s="32" t="e">
        <f>IF(db[[#This Row],[NB NOTA_C]]="","",COUNTIF([2]!B_MSK[concat],db[[#This Row],[NB NOTA_C]]))</f>
        <v>#REF!</v>
      </c>
      <c r="I1251" s="6" t="s">
        <v>1694</v>
      </c>
      <c r="J1251" s="1" t="s">
        <v>1722</v>
      </c>
      <c r="K1251" s="1" t="s">
        <v>2970</v>
      </c>
      <c r="M1251" s="1" t="str">
        <f>IF(db[[#This Row],[QTY/ CTN]]="","",SUBSTITUTE(SUBSTITUTE(SUBSTITUTE(db[[#This Row],[QTY/ CTN]]," ","_",2),"(",""),")","")&amp;"_")</f>
        <v>12 LSN_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12 LSN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12</v>
      </c>
      <c r="S1251" s="95" t="str">
        <f>IF(db[[#This Row],[QTY/ CTN B]]="","",RIGHT(db[[#This Row],[QTY/ CTN B]],LEN(db[[#This Row],[QTY/ CTN B]])-SEARCH(" ",db[[#This Row],[QTY/ CTN B]],1)))</f>
        <v>LSN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1" s="95" t="str">
        <f>IF(db[[#This Row],[STN K]]="","",IF(db[[#This Row],[STN TG]]="LSN",12,""))</f>
        <v/>
      </c>
      <c r="W1251" s="95" t="str">
        <f>IF(db[[#This Row],[STN TG]]="LSN","PCS","")</f>
        <v/>
      </c>
      <c r="X1251" s="95">
        <f>db[[#This Row],[QTY B]]*IF(db[[#This Row],[QTY TG]]="",1,db[[#This Row],[QTY TG]])*IF(db[[#This Row],[QTY K]]="",1,db[[#This Row],[QTY K]])</f>
        <v>144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pocketnotekenkopn404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52" s="1" t="s">
        <v>588</v>
      </c>
      <c r="E1252" s="4" t="s">
        <v>589</v>
      </c>
      <c r="F1252" s="56" t="s">
        <v>2473</v>
      </c>
      <c r="G1252" s="1" t="s">
        <v>1681</v>
      </c>
      <c r="H1252" s="32" t="e">
        <f>IF(db[[#This Row],[NB NOTA_C]]="","",COUNTIF([2]!B_MSK[concat],db[[#This Row],[NB NOTA_C]]))</f>
        <v>#REF!</v>
      </c>
      <c r="I1252" s="6" t="s">
        <v>1694</v>
      </c>
      <c r="J1252" s="1" t="s">
        <v>1779</v>
      </c>
      <c r="K1252" s="1" t="s">
        <v>2970</v>
      </c>
      <c r="M1252" s="1" t="str">
        <f>IF(db[[#This Row],[QTY/ CTN]]="","",SUBSTITUTE(SUBSTITUTE(SUBSTITUTE(db[[#This Row],[QTY/ CTN]]," ","_",2),"(",""),")","")&amp;"_")</f>
        <v>20 LSN_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20 LSN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20</v>
      </c>
      <c r="S1252" s="95" t="str">
        <f>IF(db[[#This Row],[QTY/ CTN B]]="","",RIGHT(db[[#This Row],[QTY/ CTN B]],LEN(db[[#This Row],[QTY/ CTN B]])-SEARCH(" ",db[[#This Row],[QTY/ CTN B]],1)))</f>
        <v>LSN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5" t="str">
        <f>IF(db[[#This Row],[STN K]]="","",IF(db[[#This Row],[STN TG]]="LSN",12,""))</f>
        <v/>
      </c>
      <c r="W1252" s="95" t="str">
        <f>IF(db[[#This Row],[STN TG]]="LSN","PCS","")</f>
        <v/>
      </c>
      <c r="X1252" s="95">
        <f>db[[#This Row],[QTY B]]*IF(db[[#This Row],[QTY TG]]="",1,db[[#This Row],[QTY TG]])*IF(db[[#This Row],[QTY K]]="",1,db[[#This Row],[QTY K]])</f>
        <v>240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8" t="str">
        <f>LOWER(SUBSTITUTE(SUBSTITUTE(SUBSTITUTE(SUBSTITUTE(SUBSTITUTE(SUBSTITUTE(db[[#This Row],[NB BM]]," ",),".",""),"-",""),"(",""),")",""),"/",""))</f>
        <v>pocketnotekenkopn501</v>
      </c>
      <c r="B1253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53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53" s="8" t="s">
        <v>917</v>
      </c>
      <c r="E1253" s="20" t="s">
        <v>991</v>
      </c>
      <c r="F1253" s="56" t="s">
        <v>2474</v>
      </c>
      <c r="G1253" s="1" t="s">
        <v>1681</v>
      </c>
      <c r="H1253" s="32" t="e">
        <f>IF(db[[#This Row],[NB NOTA_C]]="","",COUNTIF([2]!B_MSK[concat],db[[#This Row],[NB NOTA_C]]))</f>
        <v>#REF!</v>
      </c>
      <c r="I1253" s="6" t="s">
        <v>1694</v>
      </c>
      <c r="J1253" s="1" t="s">
        <v>1761</v>
      </c>
      <c r="K1253" s="1" t="s">
        <v>2970</v>
      </c>
      <c r="M1253" s="1" t="str">
        <f>IF(db[[#This Row],[QTY/ CTN]]="","",SUBSTITUTE(SUBSTITUTE(SUBSTITUTE(db[[#This Row],[QTY/ CTN]]," ","_",2),"(",""),")","")&amp;"_")</f>
        <v>6 LSN_</v>
      </c>
      <c r="N1253" s="1">
        <f>IF(db[[#This Row],[H_QTY/ CTN]]="","",SEARCH("_",db[[#This Row],[H_QTY/ CTN]]))</f>
        <v>6</v>
      </c>
      <c r="O1253" s="1">
        <f>IF(db[[#This Row],[H_QTY/ CTN]]="","",LEN(db[[#This Row],[H_QTY/ CTN]]))</f>
        <v>6</v>
      </c>
      <c r="P1253" s="98" t="str">
        <f>IF(db[[#This Row],[H_QTY/ CTN]]="","",LEFT(db[[#This Row],[H_QTY/ CTN]],db[[#This Row],[H_1]]-1))</f>
        <v>6 LSN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6</v>
      </c>
      <c r="S1253" s="95" t="str">
        <f>IF(db[[#This Row],[QTY/ CTN B]]="","",RIGHT(db[[#This Row],[QTY/ CTN B]],LEN(db[[#This Row],[QTY/ CTN B]])-SEARCH(" ",db[[#This Row],[QTY/ CTN B]],1)))</f>
        <v>LSN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5" t="str">
        <f>IF(db[[#This Row],[STN K]]="","",IF(db[[#This Row],[STN TG]]="LSN",12,""))</f>
        <v/>
      </c>
      <c r="W1253" s="95" t="str">
        <f>IF(db[[#This Row],[STN TG]]="LSN","PCS","")</f>
        <v/>
      </c>
      <c r="X1253" s="95">
        <f>db[[#This Row],[QTY B]]*IF(db[[#This Row],[QTY TG]]="",1,db[[#This Row],[QTY TG]])*IF(db[[#This Row],[QTY K]]="",1,db[[#This Row],[QTY K]])</f>
        <v>72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3" t="str">
        <f>LOWER(SUBSTITUTE(SUBSTITUTE(SUBSTITUTE(SUBSTITUTE(SUBSTITUTE(SUBSTITUTE(db[[#This Row],[NB BM]]," ",),".",""),"-",""),"(",""),")",""),"/",""))</f>
        <v>labelhargakenko5002</v>
      </c>
      <c r="B1254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54" s="1" t="s">
        <v>2762</v>
      </c>
      <c r="E1254" s="4" t="s">
        <v>2760</v>
      </c>
      <c r="F1254" s="2" t="s">
        <v>2761</v>
      </c>
      <c r="G1254" s="1" t="s">
        <v>1681</v>
      </c>
      <c r="H1254" s="32" t="e">
        <f>IF(db[[#This Row],[NB NOTA_C]]="","",COUNTIF([2]!B_MSK[concat],db[[#This Row],[NB NOTA_C]]))</f>
        <v>#REF!</v>
      </c>
      <c r="I1254" s="7" t="s">
        <v>1694</v>
      </c>
      <c r="J1254" s="3" t="s">
        <v>1830</v>
      </c>
      <c r="K1254" s="1" t="s">
        <v>2964</v>
      </c>
      <c r="M1254" s="1" t="str">
        <f>IF(db[[#This Row],[QTY/ CTN]]="","",SUBSTITUTE(SUBSTITUTE(SUBSTITUTE(db[[#This Row],[QTY/ CTN]]," ","_",2),"(",""),")","")&amp;"_")</f>
        <v>50 TUB_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8" t="str">
        <f>IF(db[[#This Row],[H_QTY/ CTN]]="","",LEFT(db[[#This Row],[H_QTY/ CTN]],db[[#This Row],[H_1]]-1))</f>
        <v>50 TUB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50</v>
      </c>
      <c r="S1254" s="95" t="str">
        <f>IF(db[[#This Row],[QTY/ CTN B]]="","",RIGHT(db[[#This Row],[QTY/ CTN B]],LEN(db[[#This Row],[QTY/ CTN B]])-SEARCH(" ",db[[#This Row],[QTY/ CTN B]],1)))</f>
        <v>TUB</v>
      </c>
      <c r="T1254" s="95" t="str">
        <f>IF(db[[#This Row],[QTY/ CTN TG]]="",IF(db[[#This Row],[STN TG]]="","",12),LEFT(db[[#This Row],[QTY/ CTN TG]],SEARCH(" ",db[[#This Row],[QTY/ CTN TG]],1)-1))</f>
        <v/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50</v>
      </c>
      <c r="Y1254" s="95" t="str">
        <f>IF(db[[#This Row],[STN K]]="",IF(db[[#This Row],[STN TG]]="",db[[#This Row],[STN B]],db[[#This Row],[STN TG]]),db[[#This Row],[STN K]])</f>
        <v>TUB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labelhargakenko60012r1brs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55" s="1" t="s">
        <v>590</v>
      </c>
      <c r="E1255" s="4" t="s">
        <v>591</v>
      </c>
      <c r="F1255" s="2" t="s">
        <v>592</v>
      </c>
      <c r="G1255" s="1" t="s">
        <v>1681</v>
      </c>
      <c r="H1255" s="32" t="e">
        <f>IF(db[[#This Row],[NB NOTA_C]]="","",COUNTIF([2]!B_MSK[concat],db[[#This Row],[NB NOTA_C]]))</f>
        <v>#REF!</v>
      </c>
      <c r="I1255" s="6" t="s">
        <v>1694</v>
      </c>
      <c r="J1255" s="1" t="s">
        <v>1830</v>
      </c>
      <c r="K1255" s="1" t="s">
        <v>2964</v>
      </c>
      <c r="M1255" s="1" t="str">
        <f>IF(db[[#This Row],[QTY/ CTN]]="","",SUBSTITUTE(SUBSTITUTE(SUBSTITUTE(db[[#This Row],[QTY/ CTN]]," ","_",2),"(",""),")","")&amp;"_")</f>
        <v>50 TUB_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50 TUB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50</v>
      </c>
      <c r="S1255" s="95" t="str">
        <f>IF(db[[#This Row],[QTY/ CTN B]]="","",RIGHT(db[[#This Row],[QTY/ CTN B]],LEN(db[[#This Row],[QTY/ CTN B]])-SEARCH(" ",db[[#This Row],[QTY/ CTN B]],1)))</f>
        <v>TUB</v>
      </c>
      <c r="T1255" s="95" t="str">
        <f>IF(db[[#This Row],[QTY/ CTN TG]]="",IF(db[[#This Row],[STN TG]]="","",12),LEFT(db[[#This Row],[QTY/ CTN TG]],SEARCH(" ",db[[#This Row],[QTY/ CTN TG]],1)-1))</f>
        <v/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50</v>
      </c>
      <c r="Y1255" s="95" t="str">
        <f>IF(db[[#This Row],[STN K]]="",IF(db[[#This Row],[STN TG]]="",db[[#This Row],[STN B]],db[[#This Row],[STN TG]]),db[[#This Row],[STN K]])</f>
        <v>TUB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mesinlabelhargakenkomx5500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56" s="1" t="s">
        <v>593</v>
      </c>
      <c r="E1256" s="4" t="s">
        <v>594</v>
      </c>
      <c r="F1256" s="2" t="s">
        <v>595</v>
      </c>
      <c r="G1256" s="1" t="s">
        <v>1681</v>
      </c>
      <c r="H1256" s="32" t="e">
        <f>IF(db[[#This Row],[NB NOTA_C]]="","",COUNTIF([2]!B_MSK[concat],db[[#This Row],[NB NOTA_C]]))</f>
        <v>#REF!</v>
      </c>
      <c r="I1256" s="6" t="s">
        <v>1694</v>
      </c>
      <c r="J1256" s="1" t="s">
        <v>1812</v>
      </c>
      <c r="K1256" s="1" t="s">
        <v>2964</v>
      </c>
      <c r="L1256" s="1" t="s">
        <v>5127</v>
      </c>
      <c r="M1256" s="1" t="str">
        <f>IF(db[[#This Row],[QTY/ CTN]]="","",SUBSTITUTE(SUBSTITUTE(SUBSTITUTE(db[[#This Row],[QTY/ CTN]]," ","_",2),"(",""),")","")&amp;"_")</f>
        <v>50 PCS_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50 PCS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50</v>
      </c>
      <c r="S1256" s="95" t="str">
        <f>IF(db[[#This Row],[QTY/ CTN B]]="","",RIGHT(db[[#This Row],[QTY/ CTN B]],LEN(db[[#This Row],[QTY/ CTN B]])-SEARCH(" ",db[[#This Row],[QTY/ CTN B]],1)))</f>
        <v>PCS</v>
      </c>
      <c r="T1256" s="95" t="str">
        <f>IF(db[[#This Row],[QTY/ CTN TG]]="",IF(db[[#This Row],[STN TG]]="","",12),LEFT(db[[#This Row],[QTY/ CTN TG]],SEARCH(" ",db[[#This Row],[QTY/ CTN TG]],1)-1))</f>
        <v/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50</v>
      </c>
      <c r="Y1256" s="95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mesinlabelhargakenkomx5500eos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57" s="1" t="s">
        <v>964</v>
      </c>
      <c r="E1257" s="4" t="s">
        <v>965</v>
      </c>
      <c r="F1257" s="56" t="s">
        <v>4400</v>
      </c>
      <c r="G1257" s="1" t="s">
        <v>1681</v>
      </c>
      <c r="H1257" s="32" t="e">
        <f>IF(db[[#This Row],[NB NOTA_C]]="","",COUNTIF([2]!B_MSK[concat],db[[#This Row],[NB NOTA_C]]))</f>
        <v>#REF!</v>
      </c>
      <c r="I1257" s="6" t="s">
        <v>1694</v>
      </c>
      <c r="J1257" s="1" t="s">
        <v>1812</v>
      </c>
      <c r="K1257" s="1" t="s">
        <v>2964</v>
      </c>
      <c r="M1257" s="1" t="str">
        <f>IF(db[[#This Row],[QTY/ CTN]]="","",SUBSTITUTE(SUBSTITUTE(SUBSTITUTE(db[[#This Row],[QTY/ CTN]]," ","_",2),"(",""),")","")&amp;"_")</f>
        <v>50 PCS_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50 PCS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50</v>
      </c>
      <c r="S1257" s="95" t="str">
        <f>IF(db[[#This Row],[QTY/ CTN B]]="","",RIGHT(db[[#This Row],[QTY/ CTN B]],LEN(db[[#This Row],[QTY/ CTN B]])-SEARCH(" ",db[[#This Row],[QTY/ CTN B]],1)))</f>
        <v>PCS</v>
      </c>
      <c r="T1257" s="95" t="str">
        <f>IF(db[[#This Row],[QTY/ CTN TG]]="",IF(db[[#This Row],[STN TG]]="","",12),LEFT(db[[#This Row],[QTY/ CTN TG]],SEARCH(" ",db[[#This Row],[QTY/ CTN TG]],1)-1))</f>
        <v/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50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3" t="str">
        <f>LOWER(SUBSTITUTE(SUBSTITUTE(SUBSTITUTE(SUBSTITUTE(SUBSTITUTE(SUBSTITUTE(db[[#This Row],[NB BM]]," ",),".",""),"-",""),"(",""),")",""),"/",""))</f>
        <v>mesinlabelhargakenkomx6600a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58" s="1" t="s">
        <v>596</v>
      </c>
      <c r="E1258" s="4" t="s">
        <v>597</v>
      </c>
      <c r="F1258" s="56" t="s">
        <v>598</v>
      </c>
      <c r="G1258" s="1" t="s">
        <v>1681</v>
      </c>
      <c r="H1258" s="32" t="e">
        <f>IF(db[[#This Row],[NB NOTA_C]]="","",COUNTIF([2]!B_MSK[concat],db[[#This Row],[NB NOTA_C]]))</f>
        <v>#REF!</v>
      </c>
      <c r="I1258" s="6" t="s">
        <v>1694</v>
      </c>
      <c r="J1258" s="1" t="s">
        <v>1812</v>
      </c>
      <c r="K1258" s="1" t="s">
        <v>2964</v>
      </c>
      <c r="M1258" s="1" t="str">
        <f>IF(db[[#This Row],[QTY/ CTN]]="","",SUBSTITUTE(SUBSTITUTE(SUBSTITUTE(db[[#This Row],[QTY/ CTN]]," ","_",2),"(",""),")","")&amp;"_")</f>
        <v>50 PCS_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50 PCS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50</v>
      </c>
      <c r="S1258" s="95" t="str">
        <f>IF(db[[#This Row],[QTY/ CTN B]]="","",RIGHT(db[[#This Row],[QTY/ CTN B]],LEN(db[[#This Row],[QTY/ CTN B]])-SEARCH(" ",db[[#This Row],[QTY/ CTN B]],1)))</f>
        <v>PCS</v>
      </c>
      <c r="T1258" s="95" t="str">
        <f>IF(db[[#This Row],[QTY/ CTN TG]]="",IF(db[[#This Row],[STN TG]]="","",12),LEFT(db[[#This Row],[QTY/ CTN TG]],SEARCH(" ",db[[#This Row],[QTY/ CTN TG]],1)-1))</f>
        <v/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50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1" t="str">
        <f>LOWER(SUBSTITUTE(SUBSTITUTE(SUBSTITUTE(SUBSTITUTE(SUBSTITUTE(SUBSTITUTE(db[[#This Row],[NB BM]]," ",),".",""),"-",""),"(",""),")",""),"/",""))</f>
        <v>punchkenkono30</v>
      </c>
      <c r="B1259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59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59" s="1" t="s">
        <v>599</v>
      </c>
      <c r="E1259" s="4" t="s">
        <v>600</v>
      </c>
      <c r="F1259" s="2" t="s">
        <v>601</v>
      </c>
      <c r="G1259" s="1" t="s">
        <v>1681</v>
      </c>
      <c r="H1259" s="32" t="e">
        <f>IF(db[[#This Row],[NB NOTA_C]]="","",COUNTIF([2]!B_MSK[concat],db[[#This Row],[NB NOTA_C]]))</f>
        <v>#REF!</v>
      </c>
      <c r="I1259" s="6" t="s">
        <v>1694</v>
      </c>
      <c r="J1259" s="1" t="s">
        <v>1789</v>
      </c>
      <c r="K1259" s="1" t="s">
        <v>2975</v>
      </c>
      <c r="M1259" s="1" t="str">
        <f>IF(db[[#This Row],[QTY/ CTN]]="","",SUBSTITUTE(SUBSTITUTE(SUBSTITUTE(db[[#This Row],[QTY/ CTN]]," ","_",2),"(",""),")","")&amp;"_")</f>
        <v>10 LSN_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10 LSN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10</v>
      </c>
      <c r="S1259" s="95" t="str">
        <f>IF(db[[#This Row],[QTY/ CTN B]]="","",RIGHT(db[[#This Row],[QTY/ CTN B]],LEN(db[[#This Row],[QTY/ CTN B]])-SEARCH(" ",db[[#This Row],[QTY/ CTN B]],1)))</f>
        <v>LSN</v>
      </c>
      <c r="T1259" s="95">
        <f>IF(db[[#This Row],[QTY/ CTN TG]]="",IF(db[[#This Row],[STN TG]]="","",12),LEFT(db[[#This Row],[QTY/ CTN TG]],SEARCH(" ",db[[#This Row],[QTY/ CTN TG]],1)-1))</f>
        <v>12</v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120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3" t="str">
        <f>LOWER(SUBSTITUTE(SUBSTITUTE(SUBSTITUTE(SUBSTITUTE(SUBSTITUTE(SUBSTITUTE(db[[#This Row],[NB BM]]," ",),".",""),"-",""),"(",""),")",""),"/",""))</f>
        <v>punchkenkono30xl</v>
      </c>
      <c r="B1260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60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60" s="1" t="s">
        <v>602</v>
      </c>
      <c r="E1260" s="4" t="s">
        <v>603</v>
      </c>
      <c r="F1260" s="2" t="s">
        <v>604</v>
      </c>
      <c r="G1260" s="1" t="s">
        <v>1681</v>
      </c>
      <c r="H1260" s="32" t="e">
        <f>IF(db[[#This Row],[NB NOTA_C]]="","",COUNTIF([2]!B_MSK[concat],db[[#This Row],[NB NOTA_C]]))</f>
        <v>#REF!</v>
      </c>
      <c r="I1260" s="6" t="s">
        <v>1694</v>
      </c>
      <c r="J1260" s="1" t="s">
        <v>1873</v>
      </c>
      <c r="K1260" s="1" t="s">
        <v>2975</v>
      </c>
      <c r="M1260" s="1" t="str">
        <f>IF(db[[#This Row],[QTY/ CTN]]="","",SUBSTITUTE(SUBSTITUTE(SUBSTITUTE(db[[#This Row],[QTY/ CTN]]," ","_",2),"(",""),")","")&amp;"_")</f>
        <v>4 BOX_24 PCS_</v>
      </c>
      <c r="N1260" s="1">
        <f>IF(db[[#This Row],[H_QTY/ CTN]]="","",SEARCH("_",db[[#This Row],[H_QTY/ CTN]]))</f>
        <v>6</v>
      </c>
      <c r="O1260" s="1">
        <f>IF(db[[#This Row],[H_QTY/ CTN]]="","",LEN(db[[#This Row],[H_QTY/ CTN]]))</f>
        <v>13</v>
      </c>
      <c r="P1260" s="98" t="str">
        <f>IF(db[[#This Row],[H_QTY/ CTN]]="","",LEFT(db[[#This Row],[H_QTY/ CTN]],db[[#This Row],[H_1]]-1))</f>
        <v>4 BOX</v>
      </c>
      <c r="Q1260" s="95" t="str">
        <f>IF(NOT(db[[#This Row],[H_1]]=db[[#This Row],[H_2]]),MID(db[[#This Row],[H_QTY/ CTN]],db[[#This Row],[H_1]]+1,db[[#This Row],[H_2]]-db[[#This Row],[H_1]]-1),"")</f>
        <v>24 PCS</v>
      </c>
      <c r="R1260" s="95" t="str">
        <f>IF(db[[#This Row],[QTY/ CTN B]]="","",LEFT(db[[#This Row],[QTY/ CTN B]],SEARCH(" ",db[[#This Row],[QTY/ CTN B]],1)-1))</f>
        <v>4</v>
      </c>
      <c r="S1260" s="95" t="str">
        <f>IF(db[[#This Row],[QTY/ CTN B]]="","",RIGHT(db[[#This Row],[QTY/ CTN B]],LEN(db[[#This Row],[QTY/ CTN B]])-SEARCH(" ",db[[#This Row],[QTY/ CTN B]],1)))</f>
        <v>BOX</v>
      </c>
      <c r="T1260" s="95" t="str">
        <f>IF(db[[#This Row],[QTY/ CTN TG]]="",IF(db[[#This Row],[STN TG]]="","",12),LEFT(db[[#This Row],[QTY/ CTN TG]],SEARCH(" ",db[[#This Row],[QTY/ CTN TG]],1)-1))</f>
        <v>24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96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1" t="str">
        <f>LOWER(SUBSTITUTE(SUBSTITUTE(SUBSTITUTE(SUBSTITUTE(SUBSTITUTE(SUBSTITUTE(db[[#This Row],[NB BM]]," ",),".",""),"-",""),"(",""),")",""),"/",""))</f>
        <v>punchkenkono40</v>
      </c>
      <c r="B1261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61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61" s="1" t="s">
        <v>605</v>
      </c>
      <c r="E1261" s="4" t="s">
        <v>606</v>
      </c>
      <c r="F1261" s="56" t="s">
        <v>607</v>
      </c>
      <c r="G1261" s="1" t="s">
        <v>1681</v>
      </c>
      <c r="H1261" s="32" t="e">
        <f>IF(db[[#This Row],[NB NOTA_C]]="","",COUNTIF([2]!B_MSK[concat],db[[#This Row],[NB NOTA_C]]))</f>
        <v>#REF!</v>
      </c>
      <c r="I1261" s="6" t="s">
        <v>1694</v>
      </c>
      <c r="J1261" s="1" t="s">
        <v>1765</v>
      </c>
      <c r="K1261" s="1" t="s">
        <v>2975</v>
      </c>
      <c r="M1261" s="1" t="str">
        <f>IF(db[[#This Row],[QTY/ CTN]]="","",SUBSTITUTE(SUBSTITUTE(SUBSTITUTE(db[[#This Row],[QTY/ CTN]]," ","_",2),"(",""),")","")&amp;"_")</f>
        <v>5 LSN_</v>
      </c>
      <c r="N1261" s="1">
        <f>IF(db[[#This Row],[H_QTY/ CTN]]="","",SEARCH("_",db[[#This Row],[H_QTY/ CTN]]))</f>
        <v>6</v>
      </c>
      <c r="O1261" s="1">
        <f>IF(db[[#This Row],[H_QTY/ CTN]]="","",LEN(db[[#This Row],[H_QTY/ CTN]]))</f>
        <v>6</v>
      </c>
      <c r="P1261" s="98" t="str">
        <f>IF(db[[#This Row],[H_QTY/ CTN]]="","",LEFT(db[[#This Row],[H_QTY/ CTN]],db[[#This Row],[H_1]]-1))</f>
        <v>5 LSN</v>
      </c>
      <c r="Q1261" s="95" t="str">
        <f>IF(NOT(db[[#This Row],[H_1]]=db[[#This Row],[H_2]]),MID(db[[#This Row],[H_QTY/ CTN]],db[[#This Row],[H_1]]+1,db[[#This Row],[H_2]]-db[[#This Row],[H_1]]-1),"")</f>
        <v/>
      </c>
      <c r="R1261" s="95" t="str">
        <f>IF(db[[#This Row],[QTY/ CTN B]]="","",LEFT(db[[#This Row],[QTY/ CTN B]],SEARCH(" ",db[[#This Row],[QTY/ CTN B]],1)-1))</f>
        <v>5</v>
      </c>
      <c r="S1261" s="95" t="str">
        <f>IF(db[[#This Row],[QTY/ CTN B]]="","",RIGHT(db[[#This Row],[QTY/ CTN B]],LEN(db[[#This Row],[QTY/ CTN B]])-SEARCH(" ",db[[#This Row],[QTY/ CTN B]],1)))</f>
        <v>LSN</v>
      </c>
      <c r="T1261" s="95">
        <f>IF(db[[#This Row],[QTY/ CTN TG]]="",IF(db[[#This Row],[STN TG]]="","",12),LEFT(db[[#This Row],[QTY/ CTN TG]],SEARCH(" ",db[[#This Row],[QTY/ CTN TG]],1)-1))</f>
        <v>12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60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3" t="str">
        <f>LOWER(SUBSTITUTE(SUBSTITUTE(SUBSTITUTE(SUBSTITUTE(SUBSTITUTE(SUBSTITUTE(db[[#This Row],[NB BM]]," ",),".",""),"-",""),"(",""),")",""),"/",""))</f>
        <v>punchkenkono40xl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62" s="1" t="s">
        <v>608</v>
      </c>
      <c r="E1262" s="4" t="s">
        <v>609</v>
      </c>
      <c r="F1262" s="56" t="s">
        <v>610</v>
      </c>
      <c r="G1262" s="1" t="s">
        <v>1681</v>
      </c>
      <c r="H1262" s="32" t="e">
        <f>IF(db[[#This Row],[NB NOTA_C]]="","",COUNTIF([2]!B_MSK[concat],db[[#This Row],[NB NOTA_C]]))</f>
        <v>#REF!</v>
      </c>
      <c r="I1262" s="6" t="s">
        <v>1694</v>
      </c>
      <c r="J1262" s="1" t="s">
        <v>1874</v>
      </c>
      <c r="K1262" s="1" t="s">
        <v>2975</v>
      </c>
      <c r="M1262" s="1" t="str">
        <f>IF(db[[#This Row],[QTY/ CTN]]="","",SUBSTITUTE(SUBSTITUTE(SUBSTITUTE(db[[#This Row],[QTY/ CTN]]," ","_",2),"(",""),")","")&amp;"_")</f>
        <v>4 LSN_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4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4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48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1" t="str">
        <f>LOWER(SUBSTITUTE(SUBSTITUTE(SUBSTITUTE(SUBSTITUTE(SUBSTITUTE(SUBSTITUTE(db[[#This Row],[NB BM]]," ",),".",""),"-",""),"(",""),")",""),"/",""))</f>
        <v>punchkenkono85</v>
      </c>
      <c r="B1263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63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63" s="1" t="s">
        <v>919</v>
      </c>
      <c r="E1263" s="4" t="s">
        <v>2986</v>
      </c>
      <c r="F1263" s="56" t="s">
        <v>2987</v>
      </c>
      <c r="G1263" s="1" t="s">
        <v>1681</v>
      </c>
      <c r="H1263" s="32" t="e">
        <f>IF(db[[#This Row],[NB NOTA_C]]="","",COUNTIF([2]!B_MSK[concat],db[[#This Row],[NB NOTA_C]]))</f>
        <v>#REF!</v>
      </c>
      <c r="I1263" s="6" t="s">
        <v>1694</v>
      </c>
      <c r="J1263" s="1" t="s">
        <v>1756</v>
      </c>
      <c r="K1263" s="1" t="s">
        <v>2975</v>
      </c>
      <c r="L1263" s="1" t="s">
        <v>5635</v>
      </c>
      <c r="M1263" s="1" t="str">
        <f>IF(db[[#This Row],[QTY/ CTN]]="","",SUBSTITUTE(SUBSTITUTE(SUBSTITUTE(db[[#This Row],[QTY/ CTN]]," ","_",2),"(",""),")","")&amp;"_")</f>
        <v>24 PCS_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7</v>
      </c>
      <c r="P1263" s="98" t="str">
        <f>IF(db[[#This Row],[H_QTY/ CTN]]="","",LEFT(db[[#This Row],[H_QTY/ CTN]],db[[#This Row],[H_1]]-1))</f>
        <v>24 PCS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24</v>
      </c>
      <c r="S1263" s="95" t="str">
        <f>IF(db[[#This Row],[QTY/ CTN B]]="","",RIGHT(db[[#This Row],[QTY/ CTN B]],LEN(db[[#This Row],[QTY/ CTN B]])-SEARCH(" ",db[[#This Row],[QTY/ CTN B]],1)))</f>
        <v>PCS</v>
      </c>
      <c r="T1263" s="95" t="str">
        <f>IF(db[[#This Row],[QTY/ CTN TG]]="",IF(db[[#This Row],[STN TG]]="","",12),LEFT(db[[#This Row],[QTY/ CTN TG]],SEARCH(" ",db[[#This Row],[QTY/ CTN TG]],1)-1))</f>
        <v/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24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punchkenkono85xl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64" s="1" t="s">
        <v>921</v>
      </c>
      <c r="E1264" s="4" t="s">
        <v>2988</v>
      </c>
      <c r="F1264" s="56" t="s">
        <v>2989</v>
      </c>
      <c r="G1264" s="1" t="s">
        <v>1681</v>
      </c>
      <c r="H1264" s="32" t="e">
        <f>IF(db[[#This Row],[NB NOTA_C]]="","",COUNTIF([2]!B_MSK[concat],db[[#This Row],[NB NOTA_C]]))</f>
        <v>#REF!</v>
      </c>
      <c r="I1264" s="6" t="s">
        <v>1694</v>
      </c>
      <c r="J1264" s="1" t="s">
        <v>1756</v>
      </c>
      <c r="K1264" s="1" t="s">
        <v>2975</v>
      </c>
      <c r="L1264" s="1" t="s">
        <v>5433</v>
      </c>
      <c r="M1264" s="1" t="str">
        <f>IF(db[[#This Row],[QTY/ CTN]]="","",SUBSTITUTE(SUBSTITUTE(SUBSTITUTE(db[[#This Row],[QTY/ CTN]]," ","_",2),"(",""),")","")&amp;"_")</f>
        <v>24 PCS_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24 PCS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24</v>
      </c>
      <c r="S1264" s="95" t="str">
        <f>IF(db[[#This Row],[QTY/ CTN B]]="","",RIGHT(db[[#This Row],[QTY/ CTN B]],LEN(db[[#This Row],[QTY/ CTN B]])-SEARCH(" ",db[[#This Row],[QTY/ CTN B]],1)))</f>
        <v>PCS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24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punchkenkono85n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65" s="1" t="s">
        <v>920</v>
      </c>
      <c r="E1265" s="4" t="s">
        <v>2509</v>
      </c>
      <c r="F1265" s="56" t="s">
        <v>2510</v>
      </c>
      <c r="G1265" s="1" t="s">
        <v>1681</v>
      </c>
      <c r="H1265" s="32" t="e">
        <f>IF(db[[#This Row],[NB NOTA_C]]="","",COUNTIF([2]!B_MSK[concat],db[[#This Row],[NB NOTA_C]]))</f>
        <v>#REF!</v>
      </c>
      <c r="I1265" s="6" t="s">
        <v>1694</v>
      </c>
      <c r="J1265" s="1" t="s">
        <v>1756</v>
      </c>
      <c r="K1265" s="1" t="s">
        <v>2975</v>
      </c>
      <c r="M1265" s="1" t="str">
        <f>IF(db[[#This Row],[QTY/ CTN]]="","",SUBSTITUTE(SUBSTITUTE(SUBSTITUTE(db[[#This Row],[QTY/ CTN]]," ","_",2),"(",""),")","")&amp;"_")</f>
        <v>24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24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24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pushpinkenkopn30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66" s="1" t="s">
        <v>660</v>
      </c>
      <c r="E1266" s="4" t="s">
        <v>3023</v>
      </c>
      <c r="F1266" s="56" t="s">
        <v>661</v>
      </c>
      <c r="G1266" s="1" t="s">
        <v>1681</v>
      </c>
      <c r="H1266" s="32" t="e">
        <f>IF(db[[#This Row],[NB NOTA_C]]="","",COUNTIF([2]!B_MSK[concat],db[[#This Row],[NB NOTA_C]]))</f>
        <v>#REF!</v>
      </c>
      <c r="I1266" s="6" t="s">
        <v>1694</v>
      </c>
      <c r="J1266" s="1" t="s">
        <v>1776</v>
      </c>
      <c r="K1266" s="1" t="s">
        <v>2958</v>
      </c>
      <c r="L1266" s="94" t="s">
        <v>5255</v>
      </c>
      <c r="M1266" s="94" t="str">
        <f>IF(db[[#This Row],[QTY/ CTN]]="","",SUBSTITUTE(SUBSTITUTE(SUBSTITUTE(db[[#This Row],[QTY/ CTN]]," ","_",2),"(",""),")","")&amp;"_")</f>
        <v>48 LSN_</v>
      </c>
      <c r="N1266" s="94">
        <f>IF(db[[#This Row],[H_QTY/ CTN]]="","",SEARCH("_",db[[#This Row],[H_QTY/ CTN]]))</f>
        <v>7</v>
      </c>
      <c r="O1266" s="94">
        <f>IF(db[[#This Row],[H_QTY/ CTN]]="","",LEN(db[[#This Row],[H_QTY/ CTN]]))</f>
        <v>7</v>
      </c>
      <c r="P1266" s="98" t="str">
        <f>IF(db[[#This Row],[H_QTY/ CTN]]="","",LEFT(db[[#This Row],[H_QTY/ CTN]],db[[#This Row],[H_1]]-1))</f>
        <v>48 LSN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48</v>
      </c>
      <c r="S1266" s="95" t="str">
        <f>IF(db[[#This Row],[QTY/ CTN B]]="","",RIGHT(db[[#This Row],[QTY/ CTN B]],LEN(db[[#This Row],[QTY/ CTN B]])-SEARCH(" ",db[[#This Row],[QTY/ CTN B]],1)))</f>
        <v>LSN</v>
      </c>
      <c r="T1266" s="95">
        <f>IF(db[[#This Row],[QTY/ CTN TG]]="",IF(db[[#This Row],[STN TG]]="","",12),LEFT(db[[#This Row],[QTY/ CTN TG]],SEARCH(" ",db[[#This Row],[QTY/ CTN TG]],1)-1))</f>
        <v>12</v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576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pushpinkenkopn30trans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67" s="1" t="s">
        <v>3025</v>
      </c>
      <c r="E1267" s="4" t="s">
        <v>3024</v>
      </c>
      <c r="F1267" s="56" t="s">
        <v>4419</v>
      </c>
      <c r="G1267" s="1" t="s">
        <v>1681</v>
      </c>
      <c r="H1267" s="32" t="e">
        <f>IF(db[[#This Row],[NB NOTA_C]]="","",COUNTIF([2]!B_MSK[concat],db[[#This Row],[NB NOTA_C]]))</f>
        <v>#REF!</v>
      </c>
      <c r="I1267" s="6" t="s">
        <v>1694</v>
      </c>
      <c r="J1267" s="1" t="s">
        <v>1776</v>
      </c>
      <c r="K1267" s="1" t="s">
        <v>2958</v>
      </c>
      <c r="L1267" s="1" t="s">
        <v>5632</v>
      </c>
      <c r="M1267" s="1" t="str">
        <f>IF(db[[#This Row],[QTY/ CTN]]="","",SUBSTITUTE(SUBSTITUTE(SUBSTITUTE(db[[#This Row],[QTY/ CTN]]," ","_",2),"(",""),")","")&amp;"_")</f>
        <v>48 LSN_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7</v>
      </c>
      <c r="P1267" s="98" t="str">
        <f>IF(db[[#This Row],[H_QTY/ CTN]]="","",LEFT(db[[#This Row],[H_QTY/ CTN]],db[[#This Row],[H_1]]-1))</f>
        <v>48 LSN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48</v>
      </c>
      <c r="S1267" s="95" t="str">
        <f>IF(db[[#This Row],[QTY/ CTN B]]="","",RIGHT(db[[#This Row],[QTY/ CTN B]],LEN(db[[#This Row],[QTY/ CTN B]])-SEARCH(" ",db[[#This Row],[QTY/ CTN B]],1)))</f>
        <v>LSN</v>
      </c>
      <c r="T1267" s="95">
        <f>IF(db[[#This Row],[QTY/ CTN TG]]="",IF(db[[#This Row],[STN TG]]="","",12),LEFT(db[[#This Row],[QTY/ CTN TG]],SEARCH(" ",db[[#This Row],[QTY/ CTN TG]],1)-1))</f>
        <v>12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576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guntingkenkosc828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68" s="1" t="s">
        <v>611</v>
      </c>
      <c r="E1268" s="4" t="s">
        <v>612</v>
      </c>
      <c r="F1268" s="2" t="s">
        <v>613</v>
      </c>
      <c r="G1268" s="1" t="s">
        <v>1681</v>
      </c>
      <c r="H1268" s="32" t="e">
        <f>IF(db[[#This Row],[NB NOTA_C]]="","",COUNTIF([2]!B_MSK[concat],db[[#This Row],[NB NOTA_C]]))</f>
        <v>#REF!</v>
      </c>
      <c r="I1268" s="6" t="s">
        <v>1694</v>
      </c>
      <c r="J1268" s="1" t="s">
        <v>1790</v>
      </c>
      <c r="K1268" s="1" t="s">
        <v>2954</v>
      </c>
      <c r="M1268" s="1" t="str">
        <f>IF(db[[#This Row],[QTY/ CTN]]="","",SUBSTITUTE(SUBSTITUTE(SUBSTITUTE(db[[#This Row],[QTY/ CTN]]," ","_",2),"(",""),")","")&amp;"_")</f>
        <v>25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25 LSN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25</v>
      </c>
      <c r="S1268" s="95" t="str">
        <f>IF(db[[#This Row],[QTY/ CTN B]]="","",RIGHT(db[[#This Row],[QTY/ CTN B]],LEN(db[[#This Row],[QTY/ CTN B]])-SEARCH(" ",db[[#This Row],[QTY/ CTN B]],1)))</f>
        <v>LSN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300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guntingkenkosc838n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69" s="1" t="s">
        <v>614</v>
      </c>
      <c r="E1269" s="4" t="s">
        <v>615</v>
      </c>
      <c r="F1269" s="56" t="s">
        <v>616</v>
      </c>
      <c r="G1269" s="1" t="s">
        <v>1681</v>
      </c>
      <c r="H1269" s="32" t="e">
        <f>IF(db[[#This Row],[NB NOTA_C]]="","",COUNTIF([2]!B_MSK[concat],db[[#This Row],[NB NOTA_C]]))</f>
        <v>#REF!</v>
      </c>
      <c r="I1269" s="6" t="s">
        <v>1694</v>
      </c>
      <c r="J1269" s="1" t="s">
        <v>1790</v>
      </c>
      <c r="K1269" s="1" t="s">
        <v>2954</v>
      </c>
      <c r="M1269" s="1" t="str">
        <f>IF(db[[#This Row],[QTY/ CTN]]="","",SUBSTITUTE(SUBSTITUTE(SUBSTITUTE(db[[#This Row],[QTY/ CTN]]," ","_",2),"(",""),")","")&amp;"_")</f>
        <v>25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25 LSN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25</v>
      </c>
      <c r="S1269" s="95" t="str">
        <f>IF(db[[#This Row],[QTY/ CTN B]]="","",RIGHT(db[[#This Row],[QTY/ CTN B]],LEN(db[[#This Row],[QTY/ CTN B]])-SEARCH(" ",db[[#This Row],[QTY/ CTN B]],1)))</f>
        <v>LSN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300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guntingkenkosc838sg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70" s="1" t="s">
        <v>2466</v>
      </c>
      <c r="E1270" s="4" t="s">
        <v>2465</v>
      </c>
      <c r="F1270" s="2" t="s">
        <v>2467</v>
      </c>
      <c r="G1270" s="1" t="s">
        <v>1681</v>
      </c>
      <c r="H1270" s="32" t="e">
        <f>IF(db[[#This Row],[NB NOTA_C]]="","",COUNTIF([2]!B_MSK[concat],db[[#This Row],[NB NOTA_C]]))</f>
        <v>#REF!</v>
      </c>
      <c r="I1270" s="6" t="s">
        <v>1694</v>
      </c>
      <c r="J1270" s="1" t="s">
        <v>1790</v>
      </c>
      <c r="K1270" s="1" t="s">
        <v>2954</v>
      </c>
      <c r="M1270" s="1" t="str">
        <f>IF(db[[#This Row],[QTY/ CTN]]="","",SUBSTITUTE(SUBSTITUTE(SUBSTITUTE(db[[#This Row],[QTY/ CTN]]," ","_",2),"(",""),")","")&amp;"_")</f>
        <v>25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25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25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300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guntingkenkosc848n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71" s="1" t="s">
        <v>617</v>
      </c>
      <c r="E1271" s="4" t="s">
        <v>618</v>
      </c>
      <c r="F1271" s="56" t="s">
        <v>619</v>
      </c>
      <c r="G1271" s="1" t="s">
        <v>1681</v>
      </c>
      <c r="H1271" s="32" t="e">
        <f>IF(db[[#This Row],[NB NOTA_C]]="","",COUNTIF([2]!B_MSK[concat],db[[#This Row],[NB NOTA_C]]))</f>
        <v>#REF!</v>
      </c>
      <c r="I1271" s="6" t="s">
        <v>1694</v>
      </c>
      <c r="J1271" s="1" t="s">
        <v>1789</v>
      </c>
      <c r="K1271" s="1" t="s">
        <v>2954</v>
      </c>
      <c r="M1271" s="1" t="str">
        <f>IF(db[[#This Row],[QTY/ CTN]]="","",SUBSTITUTE(SUBSTITUTE(SUBSTITUTE(db[[#This Row],[QTY/ CTN]]," ","_",2),"(",""),")","")&amp;"_")</f>
        <v>10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10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10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120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guntingkenkosc848sg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72" s="1" t="s">
        <v>620</v>
      </c>
      <c r="E1272" s="4" t="s">
        <v>621</v>
      </c>
      <c r="F1272" s="56" t="s">
        <v>622</v>
      </c>
      <c r="G1272" s="1" t="s">
        <v>1681</v>
      </c>
      <c r="H1272" s="32" t="e">
        <f>IF(db[[#This Row],[NB NOTA_C]]="","",COUNTIF([2]!B_MSK[concat],db[[#This Row],[NB NOTA_C]]))</f>
        <v>#REF!</v>
      </c>
      <c r="I1272" s="6" t="s">
        <v>1694</v>
      </c>
      <c r="J1272" s="1" t="s">
        <v>1789</v>
      </c>
      <c r="K1272" s="1" t="s">
        <v>2954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3" t="str">
        <f>LOWER(SUBSTITUTE(SUBSTITUTE(SUBSTITUTE(SUBSTITUTE(SUBSTITUTE(SUBSTITUTE(db[[#This Row],[NB BM]]," ",),".",""),"-",""),"(",""),")",""),"/",""))</f>
        <v>asahankenkosp61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73" s="1" t="s">
        <v>4451</v>
      </c>
      <c r="E1273" s="4" t="s">
        <v>4450</v>
      </c>
      <c r="F1273" s="56" t="s">
        <v>4450</v>
      </c>
      <c r="G1273" s="1" t="s">
        <v>1681</v>
      </c>
      <c r="H1273" s="34" t="e">
        <f>IF(db[[#This Row],[NB NOTA_C]]="","",COUNTIF([2]!B_MSK[concat],db[[#This Row],[NB NOTA_C]]))</f>
        <v>#REF!</v>
      </c>
      <c r="I1273" s="7" t="s">
        <v>1694</v>
      </c>
      <c r="J1273" s="3" t="s">
        <v>1732</v>
      </c>
      <c r="K1273" s="1" t="s">
        <v>2942</v>
      </c>
      <c r="L1273" s="3"/>
      <c r="M1273" s="3" t="str">
        <f>IF(db[[#This Row],[QTY/ CTN]]="","",SUBSTITUTE(SUBSTITUTE(SUBSTITUTE(db[[#This Row],[QTY/ CTN]]," ","_",2),"(",""),")","")&amp;"_")</f>
        <v>60 BOX_24 PCS_</v>
      </c>
      <c r="N1273" s="3">
        <f>IF(db[[#This Row],[H_QTY/ CTN]]="","",SEARCH("_",db[[#This Row],[H_QTY/ CTN]]))</f>
        <v>7</v>
      </c>
      <c r="O1273" s="3">
        <f>IF(db[[#This Row],[H_QTY/ CTN]]="","",LEN(db[[#This Row],[H_QTY/ CTN]]))</f>
        <v>14</v>
      </c>
      <c r="P1273" s="95" t="str">
        <f>IF(db[[#This Row],[H_QTY/ CTN]]="","",LEFT(db[[#This Row],[H_QTY/ CTN]],db[[#This Row],[H_1]]-1))</f>
        <v>60 BOX</v>
      </c>
      <c r="Q1273" s="95" t="str">
        <f>IF(NOT(db[[#This Row],[H_1]]=db[[#This Row],[H_2]]),MID(db[[#This Row],[H_QTY/ CTN]],db[[#This Row],[H_1]]+1,db[[#This Row],[H_2]]-db[[#This Row],[H_1]]-1),"")</f>
        <v>24 PCS</v>
      </c>
      <c r="R1273" s="95" t="str">
        <f>IF(db[[#This Row],[QTY/ CTN B]]="","",LEFT(db[[#This Row],[QTY/ CTN B]],SEARCH(" ",db[[#This Row],[QTY/ CTN B]],1)-1))</f>
        <v>60</v>
      </c>
      <c r="S1273" s="95" t="str">
        <f>IF(db[[#This Row],[QTY/ CTN B]]="","",RIGHT(db[[#This Row],[QTY/ CTN B]],LEN(db[[#This Row],[QTY/ CTN B]])-SEARCH(" ",db[[#This Row],[QTY/ CTN B]],1)))</f>
        <v>BOX</v>
      </c>
      <c r="T1273" s="95" t="str">
        <f>IF(db[[#This Row],[QTY/ CTN TG]]="",IF(db[[#This Row],[STN TG]]="","",12),LEFT(db[[#This Row],[QTY/ CTN TG]],SEARCH(" ",db[[#This Row],[QTY/ CTN TG]],1)-1))</f>
        <v>24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1440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asahankenkosp71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74" s="1" t="s">
        <v>4335</v>
      </c>
      <c r="E1274" s="4" t="s">
        <v>4228</v>
      </c>
      <c r="F1274" s="56" t="s">
        <v>4232</v>
      </c>
      <c r="G1274" s="1" t="s">
        <v>1681</v>
      </c>
      <c r="H1274" s="34" t="e">
        <f>IF(db[[#This Row],[NB NOTA_C]]="","",COUNTIF([2]!B_MSK[concat],db[[#This Row],[NB NOTA_C]]))</f>
        <v>#REF!</v>
      </c>
      <c r="I1274" s="7" t="s">
        <v>1694</v>
      </c>
      <c r="J1274" s="3" t="s">
        <v>4229</v>
      </c>
      <c r="K1274" s="1" t="s">
        <v>2942</v>
      </c>
      <c r="L1274" s="3"/>
      <c r="M1274" s="3" t="str">
        <f>IF(db[[#This Row],[QTY/ CTN]]="","",SUBSTITUTE(SUBSTITUTE(SUBSTITUTE(db[[#This Row],[QTY/ CTN]]," ","_",2),"(",""),")","")&amp;"_")</f>
        <v>60 BOX_12 PCS_</v>
      </c>
      <c r="N1274" s="3">
        <f>IF(db[[#This Row],[H_QTY/ CTN]]="","",SEARCH("_",db[[#This Row],[H_QTY/ CTN]]))</f>
        <v>7</v>
      </c>
      <c r="O1274" s="3">
        <f>IF(db[[#This Row],[H_QTY/ CTN]]="","",LEN(db[[#This Row],[H_QTY/ CTN]]))</f>
        <v>14</v>
      </c>
      <c r="P1274" s="95" t="str">
        <f>IF(db[[#This Row],[H_QTY/ CTN]]="","",LEFT(db[[#This Row],[H_QTY/ CTN]],db[[#This Row],[H_1]]-1))</f>
        <v>60 BOX</v>
      </c>
      <c r="Q1274" s="95" t="str">
        <f>IF(NOT(db[[#This Row],[H_1]]=db[[#This Row],[H_2]]),MID(db[[#This Row],[H_QTY/ CTN]],db[[#This Row],[H_1]]+1,db[[#This Row],[H_2]]-db[[#This Row],[H_1]]-1),"")</f>
        <v>12 PCS</v>
      </c>
      <c r="R1274" s="95" t="str">
        <f>IF(db[[#This Row],[QTY/ CTN B]]="","",LEFT(db[[#This Row],[QTY/ CTN B]],SEARCH(" ",db[[#This Row],[QTY/ CTN B]],1)-1))</f>
        <v>60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12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720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asahankenkosp71skecil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75" s="1" t="s">
        <v>5056</v>
      </c>
      <c r="E1275" s="4" t="s">
        <v>5037</v>
      </c>
      <c r="F1275" s="56" t="s">
        <v>5039</v>
      </c>
      <c r="G1275" s="1" t="s">
        <v>1681</v>
      </c>
      <c r="H1275" s="34" t="e">
        <f>IF(db[[#This Row],[NB NOTA_C]]="","",COUNTIF([2]!B_MSK[concat],db[[#This Row],[NB NOTA_C]]))</f>
        <v>#REF!</v>
      </c>
      <c r="I1275" s="7" t="s">
        <v>1694</v>
      </c>
      <c r="J1275" s="3" t="s">
        <v>3900</v>
      </c>
      <c r="K1275" s="1" t="s">
        <v>2942</v>
      </c>
      <c r="L1275" s="3"/>
      <c r="M1275" s="3" t="str">
        <f>IF(db[[#This Row],[QTY/ CTN]]="","",SUBSTITUTE(SUBSTITUTE(SUBSTITUTE(db[[#This Row],[QTY/ CTN]]," ","_",2),"(",""),")","")&amp;"_")</f>
        <v>120 BOX_</v>
      </c>
      <c r="N1275" s="3">
        <f>IF(db[[#This Row],[H_QTY/ CTN]]="","",SEARCH("_",db[[#This Row],[H_QTY/ CTN]]))</f>
        <v>8</v>
      </c>
      <c r="O1275" s="3">
        <f>IF(db[[#This Row],[H_QTY/ CTN]]="","",LEN(db[[#This Row],[H_QTY/ CTN]]))</f>
        <v>8</v>
      </c>
      <c r="P1275" s="95" t="str">
        <f>IF(db[[#This Row],[H_QTY/ CTN]]="","",LEFT(db[[#This Row],[H_QTY/ CTN]],db[[#This Row],[H_1]]-1))</f>
        <v>120 BOX</v>
      </c>
      <c r="Q1275" s="95" t="str">
        <f>IF(NOT(db[[#This Row],[H_1]]=db[[#This Row],[H_2]]),MID(db[[#This Row],[H_QTY/ CTN]],db[[#This Row],[H_1]]+1,db[[#This Row],[H_2]]-db[[#This Row],[H_1]]-1),"")</f>
        <v/>
      </c>
      <c r="R1275" s="95" t="str">
        <f>IF(db[[#This Row],[QTY/ CTN B]]="","",LEFT(db[[#This Row],[QTY/ CTN B]],SEARCH(" ",db[[#This Row],[QTY/ CTN B]],1)-1))</f>
        <v>120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/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120</v>
      </c>
      <c r="Y1275" s="95" t="str">
        <f>IF(db[[#This Row],[STN K]]="",IF(db[[#This Row],[STN TG]]="",db[[#This Row],[STN B]],db[[#This Row],[STN TG]]),db[[#This Row],[STN K]])</f>
        <v>BOX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asahankenkosp72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76" s="1" t="s">
        <v>5055</v>
      </c>
      <c r="E1276" s="4" t="s">
        <v>5038</v>
      </c>
      <c r="F1276" s="56" t="s">
        <v>5040</v>
      </c>
      <c r="G1276" s="1" t="s">
        <v>1681</v>
      </c>
      <c r="H1276" s="34" t="e">
        <f>IF(db[[#This Row],[NB NOTA_C]]="","",COUNTIF([2]!B_MSK[concat],db[[#This Row],[NB NOTA_C]]))</f>
        <v>#REF!</v>
      </c>
      <c r="I1276" s="7" t="s">
        <v>1694</v>
      </c>
      <c r="J1276" s="3" t="s">
        <v>4584</v>
      </c>
      <c r="K1276" s="1" t="s">
        <v>2942</v>
      </c>
      <c r="L1276" s="3"/>
      <c r="M1276" s="3" t="str">
        <f>IF(db[[#This Row],[QTY/ CTN]]="","",SUBSTITUTE(SUBSTITUTE(SUBSTITUTE(db[[#This Row],[QTY/ CTN]]," ","_",2),"(",""),")","")&amp;"_")</f>
        <v>60 BOX_</v>
      </c>
      <c r="N1276" s="3">
        <f>IF(db[[#This Row],[H_QTY/ CTN]]="","",SEARCH("_",db[[#This Row],[H_QTY/ CTN]]))</f>
        <v>7</v>
      </c>
      <c r="O1276" s="3">
        <f>IF(db[[#This Row],[H_QTY/ CTN]]="","",LEN(db[[#This Row],[H_QTY/ CTN]]))</f>
        <v>7</v>
      </c>
      <c r="P1276" s="95" t="str">
        <f>IF(db[[#This Row],[H_QTY/ CTN]]="","",LEFT(db[[#This Row],[H_QTY/ CTN]],db[[#This Row],[H_1]]-1))</f>
        <v>60 BOX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60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60</v>
      </c>
      <c r="Y1276" s="95" t="str">
        <f>IF(db[[#This Row],[STN K]]="",IF(db[[#This Row],[STN TG]]="",db[[#This Row],[STN B]],db[[#This Row],[STN TG]]),db[[#This Row],[STN K]])</f>
        <v>BOX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asahankenkosp818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77" s="1" t="s">
        <v>2491</v>
      </c>
      <c r="E1277" s="4" t="s">
        <v>2489</v>
      </c>
      <c r="F1277" s="56" t="s">
        <v>2490</v>
      </c>
      <c r="G1277" s="1" t="s">
        <v>1681</v>
      </c>
      <c r="H1277" s="32" t="e">
        <f>IF(db[[#This Row],[NB NOTA_C]]="","",COUNTIF([2]!B_MSK[concat],db[[#This Row],[NB NOTA_C]]))</f>
        <v>#REF!</v>
      </c>
      <c r="I1277" s="7" t="s">
        <v>1694</v>
      </c>
      <c r="J1277" s="3" t="s">
        <v>2492</v>
      </c>
      <c r="K1277" s="1" t="s">
        <v>2942</v>
      </c>
      <c r="M1277" s="1" t="str">
        <f>IF(db[[#This Row],[QTY/ CTN]]="","",SUBSTITUTE(SUBSTITUTE(SUBSTITUTE(db[[#This Row],[QTY/ CTN]]," ","_",2),"(",""),")","")&amp;"_")</f>
        <v>32 BOX_24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14</v>
      </c>
      <c r="P1277" s="98" t="str">
        <f>IF(db[[#This Row],[H_QTY/ CTN]]="","",LEFT(db[[#This Row],[H_QTY/ CTN]],db[[#This Row],[H_1]]-1))</f>
        <v>32 BOX</v>
      </c>
      <c r="Q1277" s="95" t="str">
        <f>IF(NOT(db[[#This Row],[H_1]]=db[[#This Row],[H_2]]),MID(db[[#This Row],[H_QTY/ CTN]],db[[#This Row],[H_1]]+1,db[[#This Row],[H_2]]-db[[#This Row],[H_1]]-1),"")</f>
        <v>24 PCS</v>
      </c>
      <c r="R1277" s="95" t="str">
        <f>IF(db[[#This Row],[QTY/ CTN B]]="","",LEFT(db[[#This Row],[QTY/ CTN B]],SEARCH(" ",db[[#This Row],[QTY/ CTN B]],1)-1))</f>
        <v>32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>24</v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768</v>
      </c>
      <c r="Y1277" s="95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garisanbesi100cmkenko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78" s="1" t="s">
        <v>623</v>
      </c>
      <c r="E1278" s="4" t="s">
        <v>624</v>
      </c>
      <c r="F1278" s="56" t="s">
        <v>2260</v>
      </c>
      <c r="G1278" s="1" t="s">
        <v>1681</v>
      </c>
      <c r="H1278" s="32" t="e">
        <f>IF(db[[#This Row],[NB NOTA_C]]="","",COUNTIF([2]!B_MSK[concat],db[[#This Row],[NB NOTA_C]]))</f>
        <v>#REF!</v>
      </c>
      <c r="I1278" s="6" t="s">
        <v>1694</v>
      </c>
      <c r="J1278" s="1" t="s">
        <v>1789</v>
      </c>
      <c r="K1278" s="1" t="s">
        <v>2953</v>
      </c>
      <c r="L1278" s="1" t="s">
        <v>5629</v>
      </c>
      <c r="M1278" s="1" t="str">
        <f>IF(db[[#This Row],[QTY/ CTN]]="","",SUBSTITUTE(SUBSTITUTE(SUBSTITUTE(db[[#This Row],[QTY/ CTN]]," ","_",2),"(",""),")","")&amp;"_")</f>
        <v>10 LSN_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7</v>
      </c>
      <c r="P1278" s="98" t="str">
        <f>IF(db[[#This Row],[H_QTY/ CTN]]="","",LEFT(db[[#This Row],[H_QTY/ CTN]],db[[#This Row],[H_1]]-1))</f>
        <v>10 LSN</v>
      </c>
      <c r="Q1278" s="95" t="str">
        <f>IF(NOT(db[[#This Row],[H_1]]=db[[#This Row],[H_2]]),MID(db[[#This Row],[H_QTY/ CTN]],db[[#This Row],[H_1]]+1,db[[#This Row],[H_2]]-db[[#This Row],[H_1]]-1),"")</f>
        <v/>
      </c>
      <c r="R1278" s="95" t="str">
        <f>IF(db[[#This Row],[QTY/ CTN B]]="","",LEFT(db[[#This Row],[QTY/ CTN B]],SEARCH(" ",db[[#This Row],[QTY/ CTN B]],1)-1))</f>
        <v>10</v>
      </c>
      <c r="S1278" s="95" t="str">
        <f>IF(db[[#This Row],[QTY/ CTN B]]="","",RIGHT(db[[#This Row],[QTY/ CTN B]],LEN(db[[#This Row],[QTY/ CTN B]])-SEARCH(" ",db[[#This Row],[QTY/ CTN B]],1)))</f>
        <v>LSN</v>
      </c>
      <c r="T1278" s="95">
        <f>IF(db[[#This Row],[QTY/ CTN TG]]="",IF(db[[#This Row],[STN TG]]="","",12),LEFT(db[[#This Row],[QTY/ CTN TG]],SEARCH(" ",db[[#This Row],[QTY/ CTN TG]],1)-1))</f>
        <v>12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120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garisanbesikenko15cm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79" s="1" t="s">
        <v>2319</v>
      </c>
      <c r="E1279" s="4" t="s">
        <v>2258</v>
      </c>
      <c r="F1279" s="56" t="s">
        <v>2259</v>
      </c>
      <c r="G1279" s="1" t="s">
        <v>1681</v>
      </c>
      <c r="H1279" s="32" t="e">
        <f>IF(db[[#This Row],[NB NOTA_C]]="","",COUNTIF([2]!B_MSK[concat],db[[#This Row],[NB NOTA_C]]))</f>
        <v>#REF!</v>
      </c>
      <c r="I1279" s="6" t="s">
        <v>1694</v>
      </c>
      <c r="J1279" s="1" t="s">
        <v>1799</v>
      </c>
      <c r="K1279" s="1" t="s">
        <v>2953</v>
      </c>
      <c r="M1279" s="1" t="str">
        <f>IF(db[[#This Row],[QTY/ CTN]]="","",SUBSTITUTE(SUBSTITUTE(SUBSTITUTE(db[[#This Row],[QTY/ CTN]]," ","_",2),"(",""),")","")&amp;"_")</f>
        <v>50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50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50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600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6" t="str">
        <f>LOWER(SUBSTITUTE(SUBSTITUTE(SUBSTITUTE(SUBSTITUTE(SUBSTITUTE(SUBSTITUTE(db[[#This Row],[NB BM]]," ",),".",""),"-",""),"(",""),")",""),"/",""))</f>
        <v>garisanbesikenko20cm</v>
      </c>
      <c r="B1280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80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80" s="17" t="s">
        <v>4127</v>
      </c>
      <c r="E1280" s="21" t="s">
        <v>4109</v>
      </c>
      <c r="F1280" s="57" t="s">
        <v>4111</v>
      </c>
      <c r="G1280" s="1" t="s">
        <v>1681</v>
      </c>
      <c r="H1280" s="33" t="e">
        <f>IF(db[[#This Row],[NB NOTA_C]]="","",COUNTIF([2]!B_MSK[concat],db[[#This Row],[NB NOTA_C]]))</f>
        <v>#REF!</v>
      </c>
      <c r="I1280" s="18" t="s">
        <v>1694</v>
      </c>
      <c r="J1280" s="16" t="s">
        <v>1790</v>
      </c>
      <c r="K1280" s="17" t="s">
        <v>2953</v>
      </c>
      <c r="L1280" s="16"/>
      <c r="M1280" s="16" t="str">
        <f>IF(db[[#This Row],[QTY/ CTN]]="","",SUBSTITUTE(SUBSTITUTE(SUBSTITUTE(db[[#This Row],[QTY/ CTN]]," ","_",2),"(",""),")","")&amp;"_")</f>
        <v>25 LSN_</v>
      </c>
      <c r="N1280" s="16">
        <f>IF(db[[#This Row],[H_QTY/ CTN]]="","",SEARCH("_",db[[#This Row],[H_QTY/ CTN]]))</f>
        <v>7</v>
      </c>
      <c r="O1280" s="16">
        <f>IF(db[[#This Row],[H_QTY/ CTN]]="","",LEN(db[[#This Row],[H_QTY/ CTN]]))</f>
        <v>7</v>
      </c>
      <c r="P1280" s="99" t="str">
        <f>IF(db[[#This Row],[H_QTY/ CTN]]="","",LEFT(db[[#This Row],[H_QTY/ CTN]],db[[#This Row],[H_1]]-1))</f>
        <v>25 LSN</v>
      </c>
      <c r="Q1280" s="99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25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300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garisanbesi30cmkenko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81" s="1" t="s">
        <v>625</v>
      </c>
      <c r="E1281" s="4" t="s">
        <v>626</v>
      </c>
      <c r="F1281" s="2" t="s">
        <v>2261</v>
      </c>
      <c r="G1281" s="1" t="s">
        <v>1681</v>
      </c>
      <c r="H1281" s="32" t="e">
        <f>IF(db[[#This Row],[NB NOTA_C]]="","",COUNTIF([2]!B_MSK[concat],db[[#This Row],[NB NOTA_C]]))</f>
        <v>#REF!</v>
      </c>
      <c r="I1281" s="6" t="s">
        <v>1694</v>
      </c>
      <c r="J1281" s="1" t="s">
        <v>1790</v>
      </c>
      <c r="K1281" s="1" t="s">
        <v>2953</v>
      </c>
      <c r="M1281" s="1" t="str">
        <f>IF(db[[#This Row],[QTY/ CTN]]="","",SUBSTITUTE(SUBSTITUTE(SUBSTITUTE(db[[#This Row],[QTY/ CTN]]," ","_",2),"(",""),")","")&amp;"_")</f>
        <v>25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8" t="str">
        <f>IF(db[[#This Row],[H_QTY/ CTN]]="","",LEFT(db[[#This Row],[H_QTY/ CTN]],db[[#This Row],[H_1]]-1))</f>
        <v>25 LSN</v>
      </c>
      <c r="Q1281" s="95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6" t="str">
        <f>LOWER(SUBSTITUTE(SUBSTITUTE(SUBSTITUTE(SUBSTITUTE(SUBSTITUTE(SUBSTITUTE(db[[#This Row],[NB BM]]," ",),".",""),"-",""),"(",""),")",""),"/",""))</f>
        <v>garisanbesikenko40cm</v>
      </c>
      <c r="B1282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82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82" s="17" t="s">
        <v>4128</v>
      </c>
      <c r="E1282" s="21" t="s">
        <v>4110</v>
      </c>
      <c r="F1282" s="57" t="s">
        <v>4112</v>
      </c>
      <c r="G1282" s="1" t="s">
        <v>1681</v>
      </c>
      <c r="H1282" s="33" t="e">
        <f>IF(db[[#This Row],[NB NOTA_C]]="","",COUNTIF([2]!B_MSK[concat],db[[#This Row],[NB NOTA_C]]))</f>
        <v>#REF!</v>
      </c>
      <c r="I1282" s="18" t="s">
        <v>1694</v>
      </c>
      <c r="J1282" s="16" t="s">
        <v>1789</v>
      </c>
      <c r="K1282" s="17" t="s">
        <v>2953</v>
      </c>
      <c r="L1282" s="16"/>
      <c r="M1282" s="16" t="str">
        <f>IF(db[[#This Row],[QTY/ CTN]]="","",SUBSTITUTE(SUBSTITUTE(SUBSTITUTE(db[[#This Row],[QTY/ CTN]]," ","_",2),"(",""),")","")&amp;"_")</f>
        <v>10 LSN_</v>
      </c>
      <c r="N1282" s="16">
        <f>IF(db[[#This Row],[H_QTY/ CTN]]="","",SEARCH("_",db[[#This Row],[H_QTY/ CTN]]))</f>
        <v>7</v>
      </c>
      <c r="O1282" s="16">
        <f>IF(db[[#This Row],[H_QTY/ CTN]]="","",LEN(db[[#This Row],[H_QTY/ CTN]]))</f>
        <v>7</v>
      </c>
      <c r="P1282" s="99" t="str">
        <f>IF(db[[#This Row],[H_QTY/ CTN]]="","",LEFT(db[[#This Row],[H_QTY/ CTN]],db[[#This Row],[H_1]]-1))</f>
        <v>10 LSN</v>
      </c>
      <c r="Q1282" s="99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10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120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garisanbesi50cmkenko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83" s="1" t="s">
        <v>627</v>
      </c>
      <c r="E1283" s="4" t="s">
        <v>628</v>
      </c>
      <c r="F1283" s="67" t="s">
        <v>2263</v>
      </c>
      <c r="G1283" s="1" t="s">
        <v>1681</v>
      </c>
      <c r="H1283" s="32" t="e">
        <f>IF(db[[#This Row],[NB NOTA_C]]="","",COUNTIF([2]!B_MSK[concat],db[[#This Row],[NB NOTA_C]]))</f>
        <v>#REF!</v>
      </c>
      <c r="I1283" s="6" t="s">
        <v>1694</v>
      </c>
      <c r="J1283" s="1" t="s">
        <v>1789</v>
      </c>
      <c r="K1283" s="1" t="s">
        <v>2953</v>
      </c>
      <c r="M1283" s="1" t="str">
        <f>IF(db[[#This Row],[QTY/ CTN]]="","",SUBSTITUTE(SUBSTITUTE(SUBSTITUTE(db[[#This Row],[QTY/ CTN]]," ","_",2),"(",""),")","")&amp;"_")</f>
        <v>10 LSN_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7</v>
      </c>
      <c r="P1283" s="98" t="str">
        <f>IF(db[[#This Row],[H_QTY/ CTN]]="","",LEFT(db[[#This Row],[H_QTY/ CTN]],db[[#This Row],[H_1]]-1))</f>
        <v>10 LSN</v>
      </c>
      <c r="Q1283" s="95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10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8" t="str">
        <f>LOWER(SUBSTITUTE(SUBSTITUTE(SUBSTITUTE(SUBSTITUTE(SUBSTITUTE(SUBSTITUTE(db[[#This Row],[NB BM]]," ",),".",""),"-",""),"(",""),")",""),"/",""))</f>
        <v>garisanbesi60cmkenko</v>
      </c>
      <c r="B1284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84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84" s="8" t="s">
        <v>629</v>
      </c>
      <c r="E1284" s="20" t="s">
        <v>630</v>
      </c>
      <c r="F1284" s="2" t="s">
        <v>2262</v>
      </c>
      <c r="G1284" s="1" t="s">
        <v>1681</v>
      </c>
      <c r="H1284" s="32" t="e">
        <f>IF(db[[#This Row],[NB NOTA_C]]="","",COUNTIF([2]!B_MSK[concat],db[[#This Row],[NB NOTA_C]]))</f>
        <v>#REF!</v>
      </c>
      <c r="I1284" s="6" t="s">
        <v>1694</v>
      </c>
      <c r="J1284" s="1" t="s">
        <v>1789</v>
      </c>
      <c r="K1284" s="1" t="s">
        <v>2953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16" t="str">
        <f>LOWER(SUBSTITUTE(SUBSTITUTE(SUBSTITUTE(SUBSTITUTE(SUBSTITUTE(SUBSTITUTE(db[[#This Row],[NB BM]]," ",),".",""),"-",""),"(",""),")",""),"/",""))</f>
        <v>stampangkakenkon38</v>
      </c>
      <c r="B1285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85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85" s="1" t="s">
        <v>3980</v>
      </c>
      <c r="E1285" s="21" t="s">
        <v>3866</v>
      </c>
      <c r="F1285" s="59" t="s">
        <v>3865</v>
      </c>
      <c r="G1285" s="1" t="s">
        <v>1681</v>
      </c>
      <c r="H1285" s="33" t="e">
        <f>IF(db[[#This Row],[NB NOTA_C]]="","",COUNTIF([2]!B_MSK[concat],db[[#This Row],[NB NOTA_C]]))</f>
        <v>#REF!</v>
      </c>
      <c r="I1285" s="18" t="s">
        <v>1694</v>
      </c>
      <c r="J1285" s="16" t="s">
        <v>1741</v>
      </c>
      <c r="K1285" s="17" t="s">
        <v>2978</v>
      </c>
      <c r="L1285" s="3" t="s">
        <v>5131</v>
      </c>
      <c r="M1285" s="3" t="str">
        <f>IF(db[[#This Row],[QTY/ CTN]]="","",SUBSTITUTE(SUBSTITUTE(SUBSTITUTE(db[[#This Row],[QTY/ CTN]]," ","_",2),"(",""),")","")&amp;"_")</f>
        <v>40 LSN_</v>
      </c>
      <c r="N1285" s="3">
        <f>IF(db[[#This Row],[H_QTY/ CTN]]="","",SEARCH("_",db[[#This Row],[H_QTY/ CTN]]))</f>
        <v>7</v>
      </c>
      <c r="O1285" s="3">
        <f>IF(db[[#This Row],[H_QTY/ CTN]]="","",LEN(db[[#This Row],[H_QTY/ CTN]]))</f>
        <v>7</v>
      </c>
      <c r="P1285" s="99" t="str">
        <f>IF(db[[#This Row],[H_QTY/ CTN]]="","",LEFT(db[[#This Row],[H_QTY/ CTN]],db[[#This Row],[H_1]]-1))</f>
        <v>40 LSN</v>
      </c>
      <c r="Q1285" s="99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40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480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stamppadkenko1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86" s="1" t="s">
        <v>931</v>
      </c>
      <c r="E1286" s="4" t="s">
        <v>3054</v>
      </c>
      <c r="F1286" s="2" t="s">
        <v>4103</v>
      </c>
      <c r="G1286" s="1" t="s">
        <v>1681</v>
      </c>
      <c r="H1286" s="32" t="e">
        <f>IF(db[[#This Row],[NB NOTA_C]]="","",COUNTIF([2]!B_MSK[concat],db[[#This Row],[NB NOTA_C]]))</f>
        <v>#REF!</v>
      </c>
      <c r="I1286" s="7" t="s">
        <v>1694</v>
      </c>
      <c r="J1286" s="3" t="s">
        <v>1884</v>
      </c>
      <c r="K1286" s="1" t="s">
        <v>2978</v>
      </c>
      <c r="L1286" s="3"/>
      <c r="M1286" s="3" t="str">
        <f>IF(db[[#This Row],[QTY/ CTN]]="","",SUBSTITUTE(SUBSTITUTE(SUBSTITUTE(db[[#This Row],[QTY/ CTN]]," ","_",2),"(",""),")","")&amp;"_")</f>
        <v>18 LSN_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7</v>
      </c>
      <c r="P1286" s="98" t="str">
        <f>IF(db[[#This Row],[H_QTY/ CTN]]="","",LEFT(db[[#This Row],[H_QTY/ CTN]],db[[#This Row],[H_1]]-1))</f>
        <v>18 LSN</v>
      </c>
      <c r="Q1286" s="95" t="str">
        <f>IF(NOT(db[[#This Row],[H_1]]=db[[#This Row],[H_2]]),MID(db[[#This Row],[H_QTY/ CTN]],db[[#This Row],[H_1]]+1,db[[#This Row],[H_2]]-db[[#This Row],[H_1]]-1),"")</f>
        <v/>
      </c>
      <c r="R1286" s="95" t="str">
        <f>IF(db[[#This Row],[QTY/ CTN B]]="","",LEFT(db[[#This Row],[QTY/ CTN B]],SEARCH(" ",db[[#This Row],[QTY/ CTN B]],1)-1))</f>
        <v>18</v>
      </c>
      <c r="S1286" s="95" t="str">
        <f>IF(db[[#This Row],[QTY/ CTN B]]="","",RIGHT(db[[#This Row],[QTY/ CTN B]],LEN(db[[#This Row],[QTY/ CTN B]])-SEARCH(" ",db[[#This Row],[QTY/ CTN B]],1)))</f>
        <v>LSN</v>
      </c>
      <c r="T1286" s="95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216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1" t="str">
        <f>LOWER(SUBSTITUTE(SUBSTITUTE(SUBSTITUTE(SUBSTITUTE(SUBSTITUTE(SUBSTITUTE(db[[#This Row],[NB BM]]," ",),".",""),"-",""),"(",""),")",""),"/",""))</f>
        <v>stampadkenkono0</v>
      </c>
      <c r="B1287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87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87" s="1" t="s">
        <v>932</v>
      </c>
      <c r="E1287" s="4" t="s">
        <v>2755</v>
      </c>
      <c r="F1287" s="56" t="s">
        <v>2754</v>
      </c>
      <c r="G1287" s="1" t="s">
        <v>1681</v>
      </c>
      <c r="H1287" s="32" t="e">
        <f>IF(db[[#This Row],[NB NOTA_C]]="","",COUNTIF([2]!B_MSK[concat],db[[#This Row],[NB NOTA_C]]))</f>
        <v>#REF!</v>
      </c>
      <c r="I1287" s="6" t="s">
        <v>1694</v>
      </c>
      <c r="J1287" s="1" t="s">
        <v>1884</v>
      </c>
      <c r="K1287" s="1" t="s">
        <v>2978</v>
      </c>
      <c r="L1287" s="94" t="s">
        <v>5263</v>
      </c>
      <c r="M1287" s="94" t="str">
        <f>IF(db[[#This Row],[QTY/ CTN]]="","",SUBSTITUTE(SUBSTITUTE(SUBSTITUTE(db[[#This Row],[QTY/ CTN]]," ","_",2),"(",""),")","")&amp;"_")</f>
        <v>18 LSN_</v>
      </c>
      <c r="N1287" s="94">
        <f>IF(db[[#This Row],[H_QTY/ CTN]]="","",SEARCH("_",db[[#This Row],[H_QTY/ CTN]]))</f>
        <v>7</v>
      </c>
      <c r="O1287" s="94">
        <f>IF(db[[#This Row],[H_QTY/ CTN]]="","",LEN(db[[#This Row],[H_QTY/ CTN]]))</f>
        <v>7</v>
      </c>
      <c r="P1287" s="98" t="str">
        <f>IF(db[[#This Row],[H_QTY/ CTN]]="","",LEFT(db[[#This Row],[H_QTY/ CTN]],db[[#This Row],[H_1]]-1))</f>
        <v>18 LSN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18</v>
      </c>
      <c r="S1287" s="95" t="str">
        <f>IF(db[[#This Row],[QTY/ CTN B]]="","",RIGHT(db[[#This Row],[QTY/ CTN B]],LEN(db[[#This Row],[QTY/ CTN B]])-SEARCH(" ",db[[#This Row],[QTY/ CTN B]],1)))</f>
        <v>LSN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216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stampplatedaterkenkos68lunas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88" s="1" t="s">
        <v>631</v>
      </c>
      <c r="E1288" s="4" t="s">
        <v>632</v>
      </c>
      <c r="F1288" s="56" t="s">
        <v>633</v>
      </c>
      <c r="G1288" s="1" t="s">
        <v>1681</v>
      </c>
      <c r="H1288" s="32" t="e">
        <f>IF(db[[#This Row],[NB NOTA_C]]="","",COUNTIF([2]!B_MSK[concat],db[[#This Row],[NB NOTA_C]]))</f>
        <v>#REF!</v>
      </c>
      <c r="I1288" s="6" t="s">
        <v>1694</v>
      </c>
      <c r="J1288" s="1" t="s">
        <v>1779</v>
      </c>
      <c r="K1288" s="1" t="s">
        <v>2978</v>
      </c>
      <c r="L1288" s="1" t="s">
        <v>5130</v>
      </c>
      <c r="M1288" s="1" t="str">
        <f>IF(db[[#This Row],[QTY/ CTN]]="","",SUBSTITUTE(SUBSTITUTE(SUBSTITUTE(db[[#This Row],[QTY/ CTN]]," ","_",2),"(",""),")","")&amp;"_")</f>
        <v>20 LSN_</v>
      </c>
      <c r="N1288" s="1">
        <f>IF(db[[#This Row],[H_QTY/ CTN]]="","",SEARCH("_",db[[#This Row],[H_QTY/ CTN]]))</f>
        <v>7</v>
      </c>
      <c r="O1288" s="1">
        <f>IF(db[[#This Row],[H_QTY/ CTN]]="","",LEN(db[[#This Row],[H_QTY/ CTN]]))</f>
        <v>7</v>
      </c>
      <c r="P1288" s="98" t="str">
        <f>IF(db[[#This Row],[H_QTY/ CTN]]="","",LEFT(db[[#This Row],[H_QTY/ CTN]],db[[#This Row],[H_1]]-1))</f>
        <v>20 LSN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20</v>
      </c>
      <c r="S1288" s="95" t="str">
        <f>IF(db[[#This Row],[QTY/ CTN B]]="","",RIGHT(db[[#This Row],[QTY/ CTN B]],LEN(db[[#This Row],[QTY/ CTN B]])-SEARCH(" ",db[[#This Row],[QTY/ CTN B]],1)))</f>
        <v>LSN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240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standpenkenkostp100sghitam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89" s="1" t="s">
        <v>4067</v>
      </c>
      <c r="E1289" s="4" t="s">
        <v>4066</v>
      </c>
      <c r="F1289" s="56" t="s">
        <v>5093</v>
      </c>
      <c r="G1289" s="1" t="s">
        <v>1681</v>
      </c>
      <c r="H1289" s="32" t="e">
        <f>IF(db[[#This Row],[NB NOTA_C]]="","",COUNTIF([2]!B_MSK[concat],db[[#This Row],[NB NOTA_C]]))</f>
        <v>#REF!</v>
      </c>
      <c r="I1289" s="6" t="s">
        <v>1694</v>
      </c>
      <c r="J1289" s="1" t="s">
        <v>1866</v>
      </c>
      <c r="K1289" s="1" t="s">
        <v>2972</v>
      </c>
      <c r="L1289" s="1" t="s">
        <v>5132</v>
      </c>
      <c r="M1289" s="1" t="str">
        <f>IF(db[[#This Row],[QTY/ CTN]]="","",SUBSTITUTE(SUBSTITUTE(SUBSTITUTE(db[[#This Row],[QTY/ CTN]]," ","_",2),"(",""),")","")&amp;"_")</f>
        <v>24 BOX_24 PCS_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14</v>
      </c>
      <c r="P1289" s="98" t="str">
        <f>IF(db[[#This Row],[H_QTY/ CTN]]="","",LEFT(db[[#This Row],[H_QTY/ CTN]],db[[#This Row],[H_1]]-1))</f>
        <v>24 BOX</v>
      </c>
      <c r="Q1289" s="95" t="str">
        <f>IF(NOT(db[[#This Row],[H_1]]=db[[#This Row],[H_2]]),MID(db[[#This Row],[H_QTY/ CTN]],db[[#This Row],[H_1]]+1,db[[#This Row],[H_2]]-db[[#This Row],[H_1]]-1),"")</f>
        <v>24 PCS</v>
      </c>
      <c r="R1289" s="95" t="str">
        <f>IF(db[[#This Row],[QTY/ CTN B]]="","",LEFT(db[[#This Row],[QTY/ CTN B]],SEARCH(" ",db[[#This Row],[QTY/ CTN B]],1)-1))</f>
        <v>24</v>
      </c>
      <c r="S1289" s="95" t="str">
        <f>IF(db[[#This Row],[QTY/ CTN B]]="","",RIGHT(db[[#This Row],[QTY/ CTN B]],LEN(db[[#This Row],[QTY/ CTN B]])-SEARCH(" ",db[[#This Row],[QTY/ CTN B]],1)))</f>
        <v>BOX</v>
      </c>
      <c r="T1289" s="95" t="str">
        <f>IF(db[[#This Row],[QTY/ CTN TG]]="",IF(db[[#This Row],[STN TG]]="","",12),LEFT(db[[#This Row],[QTY/ CTN TG]],SEARCH(" ",db[[#This Row],[QTY/ CTN TG]],1)-1))</f>
        <v>24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576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standpenkenkostp300sghitam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90" s="1" t="s">
        <v>933</v>
      </c>
      <c r="E1290" s="4" t="s">
        <v>3069</v>
      </c>
      <c r="F1290" s="56" t="s">
        <v>5094</v>
      </c>
      <c r="G1290" s="1" t="s">
        <v>1681</v>
      </c>
      <c r="H1290" s="32" t="e">
        <f>IF(db[[#This Row],[NB NOTA_C]]="","",COUNTIF([2]!B_MSK[concat],db[[#This Row],[NB NOTA_C]]))</f>
        <v>#REF!</v>
      </c>
      <c r="I1290" s="6" t="s">
        <v>1694</v>
      </c>
      <c r="J1290" s="1" t="s">
        <v>1866</v>
      </c>
      <c r="K1290" s="1" t="s">
        <v>2972</v>
      </c>
      <c r="L1290" s="1" t="s">
        <v>5133</v>
      </c>
      <c r="M1290" s="1" t="str">
        <f>IF(db[[#This Row],[QTY/ CTN]]="","",SUBSTITUTE(SUBSTITUTE(SUBSTITUTE(db[[#This Row],[QTY/ CTN]]," ","_",2),"(",""),")","")&amp;"_")</f>
        <v>24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24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24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576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penstandkenkostr18m2smilehitam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/>
      </c>
      <c r="D1291" s="1" t="s">
        <v>906</v>
      </c>
      <c r="E1291" s="4" t="s">
        <v>980</v>
      </c>
      <c r="F1291" s="56"/>
      <c r="G1291" s="1" t="s">
        <v>1681</v>
      </c>
      <c r="H1291" s="32" t="e">
        <f>IF(db[[#This Row],[NB NOTA_C]]="","",COUNTIF([2]!B_MSK[concat],db[[#This Row],[NB NOTA_C]]))</f>
        <v>#REF!</v>
      </c>
      <c r="I1291" s="6" t="s">
        <v>1694</v>
      </c>
      <c r="J1291" s="1" t="s">
        <v>1866</v>
      </c>
      <c r="K1291" s="1" t="s">
        <v>2972</v>
      </c>
      <c r="M1291" s="1" t="str">
        <f>IF(db[[#This Row],[QTY/ CTN]]="","",SUBSTITUTE(SUBSTITUTE(SUBSTITUTE(db[[#This Row],[QTY/ CTN]]," ","_",2),"(",""),")","")&amp;"_")</f>
        <v>24 BOX_24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8" t="str">
        <f>IF(db[[#This Row],[H_QTY/ CTN]]="","",LEFT(db[[#This Row],[H_QTY/ CTN]],db[[#This Row],[H_1]]-1))</f>
        <v>24 BOX</v>
      </c>
      <c r="Q1291" s="95" t="str">
        <f>IF(NOT(db[[#This Row],[H_1]]=db[[#This Row],[H_2]]),MID(db[[#This Row],[H_QTY/ CTN]],db[[#This Row],[H_1]]+1,db[[#This Row],[H_2]]-db[[#This Row],[H_1]]-1),"")</f>
        <v>24 PCS</v>
      </c>
      <c r="R1291" s="95" t="str">
        <f>IF(db[[#This Row],[QTY/ CTN B]]="","",LEFT(db[[#This Row],[QTY/ CTN B]],SEARCH(" ",db[[#This Row],[QTY/ CTN B]],1)-1))</f>
        <v>24</v>
      </c>
      <c r="S1291" s="95" t="str">
        <f>IF(db[[#This Row],[QTY/ CTN B]]="","",RIGHT(db[[#This Row],[QTY/ CTN B]],LEN(db[[#This Row],[QTY/ CTN B]])-SEARCH(" ",db[[#This Row],[QTY/ CTN B]],1)))</f>
        <v>BOX</v>
      </c>
      <c r="T1291" s="95" t="str">
        <f>IF(db[[#This Row],[QTY/ CTN TG]]="",IF(db[[#This Row],[STN TG]]="","",12),LEFT(db[[#This Row],[QTY/ CTN TG]],SEARCH(" ",db[[#This Row],[QTY/ CTN TG]],1)-1))</f>
        <v>24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576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staplerkenkohd10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92" s="1" t="s">
        <v>634</v>
      </c>
      <c r="E1292" s="4" t="s">
        <v>635</v>
      </c>
      <c r="F1292" s="56" t="s">
        <v>636</v>
      </c>
      <c r="G1292" s="1" t="s">
        <v>1681</v>
      </c>
      <c r="H1292" s="32" t="e">
        <f>IF(db[[#This Row],[NB NOTA_C]]="","",COUNTIF([2]!B_MSK[concat],db[[#This Row],[NB NOTA_C]]))</f>
        <v>#REF!</v>
      </c>
      <c r="I1292" s="6" t="s">
        <v>1694</v>
      </c>
      <c r="J1292" s="1" t="s">
        <v>1779</v>
      </c>
      <c r="K1292" s="1" t="s">
        <v>2979</v>
      </c>
      <c r="L1292" s="1" t="s">
        <v>5200</v>
      </c>
      <c r="M1292" s="1" t="str">
        <f>IF(db[[#This Row],[QTY/ CTN]]="","",SUBSTITUTE(SUBSTITUTE(SUBSTITUTE(db[[#This Row],[QTY/ CTN]]," ","_",2),"(",""),")","")&amp;"_")</f>
        <v>20 LSN_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7</v>
      </c>
      <c r="P1292" s="98" t="str">
        <f>IF(db[[#This Row],[H_QTY/ CTN]]="","",LEFT(db[[#This Row],[H_QTY/ CTN]],db[[#This Row],[H_1]]-1))</f>
        <v>20 LSN</v>
      </c>
      <c r="Q1292" s="95" t="str">
        <f>IF(NOT(db[[#This Row],[H_1]]=db[[#This Row],[H_2]]),MID(db[[#This Row],[H_QTY/ CTN]],db[[#This Row],[H_1]]+1,db[[#This Row],[H_2]]-db[[#This Row],[H_1]]-1),"")</f>
        <v/>
      </c>
      <c r="R1292" s="95" t="str">
        <f>IF(db[[#This Row],[QTY/ CTN B]]="","",LEFT(db[[#This Row],[QTY/ CTN B]],SEARCH(" ",db[[#This Row],[QTY/ CTN B]],1)-1))</f>
        <v>20</v>
      </c>
      <c r="S1292" s="95" t="str">
        <f>IF(db[[#This Row],[QTY/ CTN B]]="","",RIGHT(db[[#This Row],[QTY/ CTN B]],LEN(db[[#This Row],[QTY/ CTN B]])-SEARCH(" ",db[[#This Row],[QTY/ CTN B]],1)))</f>
        <v>LSN</v>
      </c>
      <c r="T1292" s="95">
        <f>IF(db[[#This Row],[QTY/ CTN TG]]="",IF(db[[#This Row],[STN TG]]="","",12),LEFT(db[[#This Row],[QTY/ CTN TG]],SEARCH(" ",db[[#This Row],[QTY/ CTN TG]],1)-1))</f>
        <v>12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240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staplerkenkohd10d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93" s="1" t="s">
        <v>637</v>
      </c>
      <c r="E1293" s="4" t="s">
        <v>638</v>
      </c>
      <c r="F1293" s="56" t="s">
        <v>639</v>
      </c>
      <c r="G1293" s="1" t="s">
        <v>1681</v>
      </c>
      <c r="H1293" s="32" t="e">
        <f>IF(db[[#This Row],[NB NOTA_C]]="","",COUNTIF([2]!B_MSK[concat],db[[#This Row],[NB NOTA_C]]))</f>
        <v>#REF!</v>
      </c>
      <c r="I1293" s="6" t="s">
        <v>1694</v>
      </c>
      <c r="J1293" s="1" t="s">
        <v>1779</v>
      </c>
      <c r="K1293" s="1" t="s">
        <v>2979</v>
      </c>
      <c r="L1293" s="94" t="s">
        <v>5253</v>
      </c>
      <c r="M1293" s="94" t="str">
        <f>IF(db[[#This Row],[QTY/ CTN]]="","",SUBSTITUTE(SUBSTITUTE(SUBSTITUTE(db[[#This Row],[QTY/ CTN]]," ","_",2),"(",""),")","")&amp;"_")</f>
        <v>20 LSN_</v>
      </c>
      <c r="N1293" s="94">
        <f>IF(db[[#This Row],[H_QTY/ CTN]]="","",SEARCH("_",db[[#This Row],[H_QTY/ CTN]]))</f>
        <v>7</v>
      </c>
      <c r="O1293" s="94">
        <f>IF(db[[#This Row],[H_QTY/ CTN]]="","",LEN(db[[#This Row],[H_QTY/ CTN]]))</f>
        <v>7</v>
      </c>
      <c r="P1293" s="98" t="str">
        <f>IF(db[[#This Row],[H_QTY/ CTN]]="","",LEFT(db[[#This Row],[H_QTY/ CTN]],db[[#This Row],[H_1]]-1))</f>
        <v>20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20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240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staplerkenkohd10dpastelcolor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94" s="1" t="s">
        <v>2422</v>
      </c>
      <c r="E1294" s="4" t="s">
        <v>2421</v>
      </c>
      <c r="F1294" s="2" t="s">
        <v>2423</v>
      </c>
      <c r="G1294" s="1" t="s">
        <v>1681</v>
      </c>
      <c r="H1294" s="32" t="e">
        <f>IF(db[[#This Row],[NB NOTA_C]]="","",COUNTIF([2]!B_MSK[concat],db[[#This Row],[NB NOTA_C]]))</f>
        <v>#REF!</v>
      </c>
      <c r="I1294" s="6" t="s">
        <v>1694</v>
      </c>
      <c r="J1294" s="1" t="s">
        <v>1779</v>
      </c>
      <c r="K1294" s="1" t="s">
        <v>2979</v>
      </c>
      <c r="M1294" s="1" t="str">
        <f>IF(db[[#This Row],[QTY/ CTN]]="","",SUBSTITUTE(SUBSTITUTE(SUBSTITUTE(db[[#This Row],[QTY/ CTN]]," ","_",2),"(",""),")","")&amp;"_")</f>
        <v>20 LSN_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7</v>
      </c>
      <c r="P1294" s="98" t="str">
        <f>IF(db[[#This Row],[H_QTY/ CTN]]="","",LEFT(db[[#This Row],[H_QTY/ CTN]],db[[#This Row],[H_1]]-1))</f>
        <v>20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240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staplerkenkohd10pastelcolor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95" s="1" t="s">
        <v>1629</v>
      </c>
      <c r="E1295" s="4" t="s">
        <v>1628</v>
      </c>
      <c r="F1295" s="56" t="s">
        <v>2256</v>
      </c>
      <c r="G1295" s="1" t="s">
        <v>1681</v>
      </c>
      <c r="H1295" s="32" t="e">
        <f>IF(db[[#This Row],[NB NOTA_C]]="","",COUNTIF([2]!B_MSK[concat],db[[#This Row],[NB NOTA_C]]))</f>
        <v>#REF!</v>
      </c>
      <c r="I1295" s="6" t="s">
        <v>1694</v>
      </c>
      <c r="J1295" s="1" t="s">
        <v>1779</v>
      </c>
      <c r="K1295" s="1" t="s">
        <v>2979</v>
      </c>
      <c r="M1295" s="1" t="str">
        <f>IF(db[[#This Row],[QTY/ CTN]]="","",SUBSTITUTE(SUBSTITUTE(SUBSTITUTE(db[[#This Row],[QTY/ CTN]]," ","_",2),"(",""),")","")&amp;"_")</f>
        <v>20 LSN_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20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20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240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staplerkenkohd10smini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96" s="1" t="s">
        <v>641</v>
      </c>
      <c r="E1296" s="4" t="s">
        <v>642</v>
      </c>
      <c r="F1296" s="56" t="s">
        <v>2751</v>
      </c>
      <c r="G1296" s="1" t="s">
        <v>1681</v>
      </c>
      <c r="H1296" s="32" t="e">
        <f>IF(db[[#This Row],[NB NOTA_C]]="","",COUNTIF([2]!B_MSK[concat],db[[#This Row],[NB NOTA_C]]))</f>
        <v>#REF!</v>
      </c>
      <c r="I1296" s="6" t="s">
        <v>1694</v>
      </c>
      <c r="J1296" s="1" t="s">
        <v>1790</v>
      </c>
      <c r="K1296" s="1" t="s">
        <v>2979</v>
      </c>
      <c r="M1296" s="1" t="str">
        <f>IF(db[[#This Row],[QTY/ CTN]]="","",SUBSTITUTE(SUBSTITUTE(SUBSTITUTE(db[[#This Row],[QTY/ CTN]]," ","_",2),"(",""),")","")&amp;"_")</f>
        <v>25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25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25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300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staplerkenkohd10l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97" s="1" t="s">
        <v>4720</v>
      </c>
      <c r="E1297" s="4" t="s">
        <v>4616</v>
      </c>
      <c r="F1297" s="56" t="s">
        <v>4617</v>
      </c>
      <c r="G1297" s="1" t="s">
        <v>1681</v>
      </c>
      <c r="H1297" s="32" t="e">
        <f>IF(db[[#This Row],[NB NOTA_C]]="","",COUNTIF([2]!B_MSK[concat],db[[#This Row],[NB NOTA_C]]))</f>
        <v>#REF!</v>
      </c>
      <c r="I1297" s="6" t="s">
        <v>1694</v>
      </c>
      <c r="J1297" s="1" t="s">
        <v>1789</v>
      </c>
      <c r="K1297" s="1" t="s">
        <v>2979</v>
      </c>
      <c r="M1297" s="1" t="str">
        <f>IF(db[[#This Row],[QTY/ CTN]]="","",SUBSTITUTE(SUBSTITUTE(SUBSTITUTE(db[[#This Row],[QTY/ CTN]]," ","_",2),"(",""),")","")&amp;"_")</f>
        <v>10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10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10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120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3" t="str">
        <f>LOWER(SUBSTITUTE(SUBSTITUTE(SUBSTITUTE(SUBSTITUTE(SUBSTITUTE(SUBSTITUTE(db[[#This Row],[NB BM]]," ",),".",""),"-",""),"(",""),")",""),"/",""))</f>
        <v>staplerkenkohd50</v>
      </c>
      <c r="B1298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98" s="1" t="s">
        <v>643</v>
      </c>
      <c r="E1298" s="4" t="s">
        <v>2247</v>
      </c>
      <c r="F1298" s="56" t="s">
        <v>2246</v>
      </c>
      <c r="G1298" s="1" t="s">
        <v>1681</v>
      </c>
      <c r="H1298" s="32" t="e">
        <f>IF(db[[#This Row],[NB NOTA_C]]="","",COUNTIF([2]!B_MSK[concat],db[[#This Row],[NB NOTA_C]]))</f>
        <v>#REF!</v>
      </c>
      <c r="I1298" s="7" t="s">
        <v>1694</v>
      </c>
      <c r="J1298" s="3" t="s">
        <v>1887</v>
      </c>
      <c r="K1298" s="1" t="s">
        <v>2979</v>
      </c>
      <c r="L1298" s="1" t="s">
        <v>5290</v>
      </c>
      <c r="M1298" s="1" t="str">
        <f>IF(db[[#This Row],[QTY/ CTN]]="","",SUBSTITUTE(SUBSTITUTE(SUBSTITUTE(db[[#This Row],[QTY/ CTN]]," ","_",2),"(",""),")","")&amp;"_")</f>
        <v>20 BOX_6 PCS_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13</v>
      </c>
      <c r="P1298" s="98" t="str">
        <f>IF(db[[#This Row],[H_QTY/ CTN]]="","",LEFT(db[[#This Row],[H_QTY/ CTN]],db[[#This Row],[H_1]]-1))</f>
        <v>20 BOX</v>
      </c>
      <c r="Q1298" s="95" t="str">
        <f>IF(NOT(db[[#This Row],[H_1]]=db[[#This Row],[H_2]]),MID(db[[#This Row],[H_QTY/ CTN]],db[[#This Row],[H_1]]+1,db[[#This Row],[H_2]]-db[[#This Row],[H_1]]-1),"")</f>
        <v>6 PCS</v>
      </c>
      <c r="R1298" s="95" t="str">
        <f>IF(db[[#This Row],[QTY/ CTN B]]="","",LEFT(db[[#This Row],[QTY/ CTN B]],SEARCH(" ",db[[#This Row],[QTY/ CTN B]],1)-1))</f>
        <v>20</v>
      </c>
      <c r="S1298" s="95" t="str">
        <f>IF(db[[#This Row],[QTY/ CTN B]]="","",RIGHT(db[[#This Row],[QTY/ CTN B]],LEN(db[[#This Row],[QTY/ CTN B]])-SEARCH(" ",db[[#This Row],[QTY/ CTN B]],1)))</f>
        <v>BOX</v>
      </c>
      <c r="T1298" s="95" t="str">
        <f>IF(db[[#This Row],[QTY/ CTN TG]]="",IF(db[[#This Row],[STN TG]]="","",12),LEFT(db[[#This Row],[QTY/ CTN TG]],SEARCH(" ",db[[#This Row],[QTY/ CTN TG]],1)-1))</f>
        <v>6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120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staplerkenkohd50pastelcolor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99" s="1" t="s">
        <v>2999</v>
      </c>
      <c r="E1299" s="4" t="s">
        <v>3000</v>
      </c>
      <c r="F1299" s="56" t="s">
        <v>2998</v>
      </c>
      <c r="G1299" s="1" t="s">
        <v>1681</v>
      </c>
      <c r="H1299" s="32" t="e">
        <f>IF(db[[#This Row],[NB NOTA_C]]="","",COUNTIF([2]!B_MSK[concat],db[[#This Row],[NB NOTA_C]]))</f>
        <v>#REF!</v>
      </c>
      <c r="I1299" s="7" t="s">
        <v>1694</v>
      </c>
      <c r="J1299" s="3" t="s">
        <v>1887</v>
      </c>
      <c r="K1299" s="1" t="s">
        <v>2979</v>
      </c>
      <c r="M1299" s="1" t="str">
        <f>IF(db[[#This Row],[QTY/ CTN]]="","",SUBSTITUTE(SUBSTITUTE(SUBSTITUTE(db[[#This Row],[QTY/ CTN]]," ","_",2),"(",""),")","")&amp;"_")</f>
        <v>20 BOX_6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13</v>
      </c>
      <c r="P1299" s="98" t="str">
        <f>IF(db[[#This Row],[H_QTY/ CTN]]="","",LEFT(db[[#This Row],[H_QTY/ CTN]],db[[#This Row],[H_1]]-1))</f>
        <v>20 BOX</v>
      </c>
      <c r="Q1299" s="95" t="str">
        <f>IF(NOT(db[[#This Row],[H_1]]=db[[#This Row],[H_2]]),MID(db[[#This Row],[H_QTY/ CTN]],db[[#This Row],[H_1]]+1,db[[#This Row],[H_2]]-db[[#This Row],[H_1]]-1),"")</f>
        <v>6 PCS</v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BOX</v>
      </c>
      <c r="T1299" s="95" t="str">
        <f>IF(db[[#This Row],[QTY/ CTN TG]]="",IF(db[[#This Row],[STN TG]]="","",12),LEFT(db[[#This Row],[QTY/ CTN TG]],SEARCH(" ",db[[#This Row],[QTY/ CTN TG]],1)-1))</f>
        <v>6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120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3" t="str">
        <f>LOWER(SUBSTITUTE(SUBSTITUTE(SUBSTITUTE(SUBSTITUTE(SUBSTITUTE(SUBSTITUTE(db[[#This Row],[NB BM]]," ",),".",""),"-",""),"(",""),")",""),"/",""))</f>
        <v>staplerkenkohd50oj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/>
      </c>
      <c r="D1300" s="1" t="s">
        <v>938</v>
      </c>
      <c r="E1300" s="4" t="s">
        <v>3077</v>
      </c>
      <c r="F1300" s="56"/>
      <c r="G1300" s="1" t="s">
        <v>1681</v>
      </c>
      <c r="H1300" s="32" t="e">
        <f>IF(db[[#This Row],[NB NOTA_C]]="","",COUNTIF([2]!B_MSK[concat],db[[#This Row],[NB NOTA_C]]))</f>
        <v>#REF!</v>
      </c>
      <c r="I1300" s="7" t="s">
        <v>1694</v>
      </c>
      <c r="J1300" s="3" t="s">
        <v>1887</v>
      </c>
      <c r="K1300" s="1" t="s">
        <v>2979</v>
      </c>
      <c r="M1300" s="1" t="str">
        <f>IF(db[[#This Row],[QTY/ CTN]]="","",SUBSTITUTE(SUBSTITUTE(SUBSTITUTE(db[[#This Row],[QTY/ CTN]]," ","_",2),"(",""),")","")&amp;"_")</f>
        <v>20 BOX_6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13</v>
      </c>
      <c r="P1300" s="98" t="str">
        <f>IF(db[[#This Row],[H_QTY/ CTN]]="","",LEFT(db[[#This Row],[H_QTY/ CTN]],db[[#This Row],[H_1]]-1))</f>
        <v>20 BOX</v>
      </c>
      <c r="Q1300" s="95" t="str">
        <f>IF(NOT(db[[#This Row],[H_1]]=db[[#This Row],[H_2]]),MID(db[[#This Row],[H_QTY/ CTN]],db[[#This Row],[H_1]]+1,db[[#This Row],[H_2]]-db[[#This Row],[H_1]]-1),"")</f>
        <v>6 PCS</v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BOX</v>
      </c>
      <c r="T1300" s="95" t="str">
        <f>IF(db[[#This Row],[QTY/ CTN TG]]="",IF(db[[#This Row],[STN TG]]="","",12),LEFT(db[[#This Row],[QTY/ CTN TG]],SEARCH(" ",db[[#This Row],[QTY/ CTN TG]],1)-1))</f>
        <v>6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120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16" t="str">
        <f>LOWER(SUBSTITUTE(SUBSTITUTE(SUBSTITUTE(SUBSTITUTE(SUBSTITUTE(SUBSTITUTE(db[[#This Row],[NB BM]]," ",),".",""),"-",""),"(",""),")",""),"/",""))</f>
        <v>isistaplerstapleskenkono101m</v>
      </c>
      <c r="B1301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01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01" s="17" t="s">
        <v>4093</v>
      </c>
      <c r="E1301" s="21" t="s">
        <v>4090</v>
      </c>
      <c r="F1301" s="57" t="s">
        <v>4089</v>
      </c>
      <c r="G1301" s="1" t="s">
        <v>1681</v>
      </c>
      <c r="H1301" s="33" t="e">
        <f>IF(db[[#This Row],[NB NOTA_C]]="","",COUNTIF([2]!B_MSK[concat],db[[#This Row],[NB NOTA_C]]))</f>
        <v>#REF!</v>
      </c>
      <c r="I1301" s="18" t="s">
        <v>1694</v>
      </c>
      <c r="J1301" s="16" t="s">
        <v>4091</v>
      </c>
      <c r="K1301" s="17" t="s">
        <v>4092</v>
      </c>
      <c r="L1301" s="16"/>
      <c r="M1301" s="16" t="str">
        <f>IF(db[[#This Row],[QTY/ CTN]]="","",SUBSTITUTE(SUBSTITUTE(SUBSTITUTE(db[[#This Row],[QTY/ CTN]]," ","_",2),"(",""),")","")&amp;"_")</f>
        <v>40 PAK_20 BOX_</v>
      </c>
      <c r="N1301" s="16">
        <f>IF(db[[#This Row],[H_QTY/ CTN]]="","",SEARCH("_",db[[#This Row],[H_QTY/ CTN]]))</f>
        <v>7</v>
      </c>
      <c r="O1301" s="16">
        <f>IF(db[[#This Row],[H_QTY/ CTN]]="","",LEN(db[[#This Row],[H_QTY/ CTN]]))</f>
        <v>14</v>
      </c>
      <c r="P1301" s="99" t="str">
        <f>IF(db[[#This Row],[H_QTY/ CTN]]="","",LEFT(db[[#This Row],[H_QTY/ CTN]],db[[#This Row],[H_1]]-1))</f>
        <v>40 PAK</v>
      </c>
      <c r="Q1301" s="99" t="str">
        <f>IF(NOT(db[[#This Row],[H_1]]=db[[#This Row],[H_2]]),MID(db[[#This Row],[H_QTY/ CTN]],db[[#This Row],[H_1]]+1,db[[#This Row],[H_2]]-db[[#This Row],[H_1]]-1),"")</f>
        <v>20 BOX</v>
      </c>
      <c r="R1301" s="95" t="str">
        <f>IF(db[[#This Row],[QTY/ CTN B]]="","",LEFT(db[[#This Row],[QTY/ CTN B]],SEARCH(" ",db[[#This Row],[QTY/ CTN B]],1)-1))</f>
        <v>40</v>
      </c>
      <c r="S1301" s="95" t="str">
        <f>IF(db[[#This Row],[QTY/ CTN B]]="","",RIGHT(db[[#This Row],[QTY/ CTN B]],LEN(db[[#This Row],[QTY/ CTN B]])-SEARCH(" ",db[[#This Row],[QTY/ CTN B]],1)))</f>
        <v>PAK</v>
      </c>
      <c r="T1301" s="95" t="str">
        <f>IF(db[[#This Row],[QTY/ CTN TG]]="",IF(db[[#This Row],[STN TG]]="","",12),LEFT(db[[#This Row],[QTY/ CTN TG]],SEARCH(" ",db[[#This Row],[QTY/ CTN TG]],1)-1))</f>
        <v>20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800</v>
      </c>
      <c r="Y1301" s="95" t="str">
        <f>IF(db[[#This Row],[STN K]]="",IF(db[[#This Row],[STN TG]]="",db[[#This Row],[STN B]],db[[#This Row],[STN TG]]),db[[#This Row],[STN K]])</f>
        <v>BOX</v>
      </c>
    </row>
    <row r="1302" spans="1:25" x14ac:dyDescent="0.25">
      <c r="A1302" s="8" t="str">
        <f>LOWER(SUBSTITUTE(SUBSTITUTE(SUBSTITUTE(SUBSTITUTE(SUBSTITUTE(SUBSTITUTE(db[[#This Row],[NB BM]]," ",),".",""),"-",""),"(",""),")",""),"/",""))</f>
        <v>isistaplerstapleskenko1210</v>
      </c>
      <c r="B1302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02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02" s="8" t="s">
        <v>644</v>
      </c>
      <c r="E1302" s="20" t="s">
        <v>645</v>
      </c>
      <c r="F1302" s="56" t="s">
        <v>2507</v>
      </c>
      <c r="G1302" s="1" t="s">
        <v>1681</v>
      </c>
      <c r="H1302" s="32" t="e">
        <f>IF(db[[#This Row],[NB NOTA_C]]="","",COUNTIF([2]!B_MSK[concat],db[[#This Row],[NB NOTA_C]]))</f>
        <v>#REF!</v>
      </c>
      <c r="I1302" s="6" t="s">
        <v>1694</v>
      </c>
      <c r="J1302" s="1" t="s">
        <v>1773</v>
      </c>
      <c r="K1302" s="1" t="s">
        <v>2955</v>
      </c>
      <c r="L1302" s="94" t="s">
        <v>5615</v>
      </c>
      <c r="M1302" s="94" t="str">
        <f>IF(db[[#This Row],[QTY/ CTN]]="","",SUBSTITUTE(SUBSTITUTE(SUBSTITUTE(db[[#This Row],[QTY/ CTN]]," ","_",2),"(",""),")","")&amp;"_")</f>
        <v>20 PAK_10 BOX_</v>
      </c>
      <c r="N1302" s="94">
        <f>IF(db[[#This Row],[H_QTY/ CTN]]="","",SEARCH("_",db[[#This Row],[H_QTY/ CTN]]))</f>
        <v>7</v>
      </c>
      <c r="O1302" s="94">
        <f>IF(db[[#This Row],[H_QTY/ CTN]]="","",LEN(db[[#This Row],[H_QTY/ CTN]]))</f>
        <v>14</v>
      </c>
      <c r="P1302" s="98" t="str">
        <f>IF(db[[#This Row],[H_QTY/ CTN]]="","",LEFT(db[[#This Row],[H_QTY/ CTN]],db[[#This Row],[H_1]]-1))</f>
        <v>20 PAK</v>
      </c>
      <c r="Q1302" s="95" t="str">
        <f>IF(NOT(db[[#This Row],[H_1]]=db[[#This Row],[H_2]]),MID(db[[#This Row],[H_QTY/ CTN]],db[[#This Row],[H_1]]+1,db[[#This Row],[H_2]]-db[[#This Row],[H_1]]-1),"")</f>
        <v>10 BOX</v>
      </c>
      <c r="R1302" s="95" t="str">
        <f>IF(db[[#This Row],[QTY/ CTN B]]="","",LEFT(db[[#This Row],[QTY/ CTN B]],SEARCH(" ",db[[#This Row],[QTY/ CTN B]],1)-1))</f>
        <v>20</v>
      </c>
      <c r="S1302" s="95" t="str">
        <f>IF(db[[#This Row],[QTY/ CTN B]]="","",RIGHT(db[[#This Row],[QTY/ CTN B]],LEN(db[[#This Row],[QTY/ CTN B]])-SEARCH(" ",db[[#This Row],[QTY/ CTN B]],1)))</f>
        <v>PAK</v>
      </c>
      <c r="T1302" s="95" t="str">
        <f>IF(db[[#This Row],[QTY/ CTN TG]]="",IF(db[[#This Row],[STN TG]]="","",12),LEFT(db[[#This Row],[QTY/ CTN TG]],SEARCH(" ",db[[#This Row],[QTY/ CTN TG]],1)-1))</f>
        <v>10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200</v>
      </c>
      <c r="Y1302" s="95" t="str">
        <f>IF(db[[#This Row],[STN K]]="",IF(db[[#This Row],[STN TG]]="",db[[#This Row],[STN B]],db[[#This Row],[STN TG]]),db[[#This Row],[STN K]])</f>
        <v>BOX</v>
      </c>
    </row>
    <row r="1303" spans="1:25" ht="15" customHeight="1" x14ac:dyDescent="0.25">
      <c r="A1303" s="3" t="str">
        <f>LOWER(SUBSTITUTE(SUBSTITUTE(SUBSTITUTE(SUBSTITUTE(SUBSTITUTE(SUBSTITUTE(db[[#This Row],[NB BM]]," ",),".",""),"-",""),"(",""),")",""),"/",""))</f>
        <v>isistaplerstapleskenkono3</v>
      </c>
      <c r="B1303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03" s="1" t="s">
        <v>646</v>
      </c>
      <c r="E1303" s="4" t="s">
        <v>647</v>
      </c>
      <c r="F1303" s="56" t="s">
        <v>648</v>
      </c>
      <c r="G1303" s="1" t="s">
        <v>1681</v>
      </c>
      <c r="H1303" s="32" t="e">
        <f>IF(db[[#This Row],[NB NOTA_C]]="","",COUNTIF([2]!B_MSK[concat],db[[#This Row],[NB NOTA_C]]))</f>
        <v>#REF!</v>
      </c>
      <c r="I1303" s="6" t="s">
        <v>1694</v>
      </c>
      <c r="J1303" s="1" t="s">
        <v>1811</v>
      </c>
      <c r="K1303" s="1" t="s">
        <v>2955</v>
      </c>
      <c r="M1303" s="1" t="str">
        <f>IF(db[[#This Row],[QTY/ CTN]]="","",SUBSTITUTE(SUBSTITUTE(SUBSTITUTE(db[[#This Row],[QTY/ CTN]]," ","_",2),"(",""),")","")&amp;"_")</f>
        <v>15 PAK_20 BOX_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14</v>
      </c>
      <c r="P1303" s="98" t="str">
        <f>IF(db[[#This Row],[H_QTY/ CTN]]="","",LEFT(db[[#This Row],[H_QTY/ CTN]],db[[#This Row],[H_1]]-1))</f>
        <v>15 PAK</v>
      </c>
      <c r="Q1303" s="95" t="str">
        <f>IF(NOT(db[[#This Row],[H_1]]=db[[#This Row],[H_2]]),MID(db[[#This Row],[H_QTY/ CTN]],db[[#This Row],[H_1]]+1,db[[#This Row],[H_2]]-db[[#This Row],[H_1]]-1),"")</f>
        <v>20 BOX</v>
      </c>
      <c r="R1303" s="95" t="str">
        <f>IF(db[[#This Row],[QTY/ CTN B]]="","",LEFT(db[[#This Row],[QTY/ CTN B]],SEARCH(" ",db[[#This Row],[QTY/ CTN B]],1)-1))</f>
        <v>15</v>
      </c>
      <c r="S1303" s="95" t="str">
        <f>IF(db[[#This Row],[QTY/ CTN B]]="","",RIGHT(db[[#This Row],[QTY/ CTN B]],LEN(db[[#This Row],[QTY/ CTN B]])-SEARCH(" ",db[[#This Row],[QTY/ CTN B]],1)))</f>
        <v>PAK</v>
      </c>
      <c r="T1303" s="95" t="str">
        <f>IF(db[[#This Row],[QTY/ CTN TG]]="",IF(db[[#This Row],[STN TG]]="","",12),LEFT(db[[#This Row],[QTY/ CTN TG]],SEARCH(" ",db[[#This Row],[QTY/ CTN TG]],1)-1))</f>
        <v>20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300</v>
      </c>
      <c r="Y1303" s="95" t="str">
        <f>IF(db[[#This Row],[STN K]]="",IF(db[[#This Row],[STN TG]]="",db[[#This Row],[STN B]],db[[#This Row],[STN TG]]),db[[#This Row],[STN K]])</f>
        <v>BOX</v>
      </c>
    </row>
    <row r="1304" spans="1:25" x14ac:dyDescent="0.25">
      <c r="A1304" s="3" t="str">
        <f>LOWER(SUBSTITUTE(SUBSTITUTE(SUBSTITUTE(SUBSTITUTE(SUBSTITUTE(SUBSTITUTE(db[[#This Row],[NB BM]]," ",),".",""),"-",""),"(",""),")",""),"/",""))</f>
        <v>asahanmejakenkoa5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04" s="1" t="s">
        <v>2758</v>
      </c>
      <c r="E1304" s="4" t="s">
        <v>2757</v>
      </c>
      <c r="F1304" s="56" t="s">
        <v>2759</v>
      </c>
      <c r="G1304" s="1" t="s">
        <v>1681</v>
      </c>
      <c r="H1304" s="32" t="e">
        <f>IF(db[[#This Row],[NB NOTA_C]]="","",COUNTIF([2]!B_MSK[concat],db[[#This Row],[NB NOTA_C]]))</f>
        <v>#REF!</v>
      </c>
      <c r="I1304" s="7" t="s">
        <v>1694</v>
      </c>
      <c r="J1304" s="3" t="s">
        <v>1894</v>
      </c>
      <c r="K1304" s="1" t="s">
        <v>2942</v>
      </c>
      <c r="M1304" s="1" t="str">
        <f>IF(db[[#This Row],[QTY/ CTN]]="","",SUBSTITUTE(SUBSTITUTE(SUBSTITUTE(db[[#This Row],[QTY/ CTN]]," ","_",2),"(",""),")","")&amp;"_")</f>
        <v>36 PCS_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7</v>
      </c>
      <c r="P1304" s="98" t="str">
        <f>IF(db[[#This Row],[H_QTY/ CTN]]="","",LEFT(db[[#This Row],[H_QTY/ CTN]],db[[#This Row],[H_1]]-1))</f>
        <v>36 PCS</v>
      </c>
      <c r="Q1304" s="95" t="str">
        <f>IF(NOT(db[[#This Row],[H_1]]=db[[#This Row],[H_2]]),MID(db[[#This Row],[H_QTY/ CTN]],db[[#This Row],[H_1]]+1,db[[#This Row],[H_2]]-db[[#This Row],[H_1]]-1),"")</f>
        <v/>
      </c>
      <c r="R1304" s="95" t="str">
        <f>IF(db[[#This Row],[QTY/ CTN B]]="","",LEFT(db[[#This Row],[QTY/ CTN B]],SEARCH(" ",db[[#This Row],[QTY/ CTN B]],1)-1))</f>
        <v>36</v>
      </c>
      <c r="S1304" s="95" t="str">
        <f>IF(db[[#This Row],[QTY/ CTN B]]="","",RIGHT(db[[#This Row],[QTY/ CTN B]],LEN(db[[#This Row],[QTY/ CTN B]])-SEARCH(" ",db[[#This Row],[QTY/ CTN B]],1)))</f>
        <v>PCS</v>
      </c>
      <c r="T1304" s="95" t="str">
        <f>IF(db[[#This Row],[QTY/ CTN TG]]="",IF(db[[#This Row],[STN TG]]="","",12),LEFT(db[[#This Row],[QTY/ CTN TG]],SEARCH(" ",db[[#This Row],[QTY/ CTN TG]],1)-1))</f>
        <v/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36</v>
      </c>
      <c r="Y1304" s="95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tapedispenserkenkotd321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05" s="1" t="s">
        <v>2742</v>
      </c>
      <c r="E1305" s="4" t="s">
        <v>2433</v>
      </c>
      <c r="F1305" s="56" t="s">
        <v>2432</v>
      </c>
      <c r="G1305" s="1" t="s">
        <v>1681</v>
      </c>
      <c r="H1305" s="32" t="e">
        <f>IF(db[[#This Row],[NB NOTA_C]]="","",COUNTIF([2]!B_MSK[concat],db[[#This Row],[NB NOTA_C]]))</f>
        <v>#REF!</v>
      </c>
      <c r="I1305" s="7" t="s">
        <v>1694</v>
      </c>
      <c r="J1305" s="3" t="s">
        <v>1756</v>
      </c>
      <c r="K1305" s="1" t="s">
        <v>2956</v>
      </c>
      <c r="M1305" s="1" t="str">
        <f>IF(db[[#This Row],[QTY/ CTN]]="","",SUBSTITUTE(SUBSTITUTE(SUBSTITUTE(db[[#This Row],[QTY/ CTN]]," ","_",2),"(",""),")","")&amp;"_")</f>
        <v>24 PCS_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24 PCS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24</v>
      </c>
      <c r="S1305" s="95" t="str">
        <f>IF(db[[#This Row],[QTY/ CTN B]]="","",RIGHT(db[[#This Row],[QTY/ CTN B]],LEN(db[[#This Row],[QTY/ CTN B]])-SEARCH(" ",db[[#This Row],[QTY/ CTN B]],1)))</f>
        <v>PCS</v>
      </c>
      <c r="T1305" s="95" t="str">
        <f>IF(db[[#This Row],[QTY/ CTN TG]]="",IF(db[[#This Row],[STN TG]]="","",12),LEFT(db[[#This Row],[QTY/ CTN TG]],SEARCH(" ",db[[#This Row],[QTY/ CTN TG]],1)-1))</f>
        <v/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24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tapedispenserkenkotd201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06" s="1" t="s">
        <v>2444</v>
      </c>
      <c r="E1306" s="4" t="s">
        <v>2431</v>
      </c>
      <c r="F1306" s="56" t="s">
        <v>2434</v>
      </c>
      <c r="G1306" s="1" t="s">
        <v>1681</v>
      </c>
      <c r="H1306" s="32" t="e">
        <f>IF(db[[#This Row],[NB NOTA_C]]="","",COUNTIF([2]!B_MSK[concat],db[[#This Row],[NB NOTA_C]]))</f>
        <v>#REF!</v>
      </c>
      <c r="I1306" s="7" t="s">
        <v>1694</v>
      </c>
      <c r="J1306" s="3" t="s">
        <v>1756</v>
      </c>
      <c r="K1306" s="1" t="s">
        <v>2956</v>
      </c>
      <c r="M1306" s="1" t="str">
        <f>IF(db[[#This Row],[QTY/ CTN]]="","",SUBSTITUTE(SUBSTITUTE(SUBSTITUTE(db[[#This Row],[QTY/ CTN]]," ","_",2),"(",""),")","")&amp;"_")</f>
        <v>24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24 PCS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24</v>
      </c>
      <c r="S1306" s="95" t="str">
        <f>IF(db[[#This Row],[QTY/ CTN B]]="","",RIGHT(db[[#This Row],[QTY/ CTN B]],LEN(db[[#This Row],[QTY/ CTN B]])-SEARCH(" ",db[[#This Row],[QTY/ CTN B]],1)))</f>
        <v>PCS</v>
      </c>
      <c r="T1306" s="95" t="str">
        <f>IF(db[[#This Row],[QTY/ CTN TG]]="",IF(db[[#This Row],[STN TG]]="","",12),LEFT(db[[#This Row],[QTY/ CTN TG]],SEARCH(" ",db[[#This Row],[QTY/ CTN TG]],1)-1))</f>
        <v/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tapedispenserkenkotd323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07" s="1" t="s">
        <v>3640</v>
      </c>
      <c r="E1307" s="4" t="s">
        <v>2470</v>
      </c>
      <c r="F1307" s="56" t="s">
        <v>2471</v>
      </c>
      <c r="G1307" s="1" t="s">
        <v>1681</v>
      </c>
      <c r="H1307" s="32" t="e">
        <f>IF(db[[#This Row],[NB NOTA_C]]="","",COUNTIF([2]!B_MSK[concat],db[[#This Row],[NB NOTA_C]]))</f>
        <v>#REF!</v>
      </c>
      <c r="I1307" s="7" t="s">
        <v>1694</v>
      </c>
      <c r="J1307" s="3" t="s">
        <v>1756</v>
      </c>
      <c r="K1307" s="1" t="s">
        <v>2956</v>
      </c>
      <c r="M1307" s="1" t="str">
        <f>IF(db[[#This Row],[QTY/ CTN]]="","",SUBSTITUTE(SUBSTITUTE(SUBSTITUTE(db[[#This Row],[QTY/ CTN]]," ","_",2),"(",""),")","")&amp;"_")</f>
        <v>24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24 PCS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24</v>
      </c>
      <c r="S1307" s="95" t="str">
        <f>IF(db[[#This Row],[QTY/ CTN B]]="","",RIGHT(db[[#This Row],[QTY/ CTN B]],LEN(db[[#This Row],[QTY/ CTN B]])-SEARCH(" ",db[[#This Row],[QTY/ CTN B]],1)))</f>
        <v>PCS</v>
      </c>
      <c r="T1307" s="95" t="str">
        <f>IF(db[[#This Row],[QTY/ CTN TG]]="",IF(db[[#This Row],[STN TG]]="","",12),LEFT(db[[#This Row],[QTY/ CTN TG]],SEARCH(" ",db[[#This Row],[QTY/ CTN TG]],1)-1))</f>
        <v/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tapedispenserkenkotd323nc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08" s="1" t="s">
        <v>3641</v>
      </c>
      <c r="E1308" s="4" t="s">
        <v>2984</v>
      </c>
      <c r="F1308" s="56" t="s">
        <v>2985</v>
      </c>
      <c r="G1308" s="1" t="s">
        <v>1681</v>
      </c>
      <c r="H1308" s="32" t="e">
        <f>IF(db[[#This Row],[NB NOTA_C]]="","",COUNTIF([2]!B_MSK[concat],db[[#This Row],[NB NOTA_C]]))</f>
        <v>#REF!</v>
      </c>
      <c r="I1308" s="7" t="s">
        <v>1694</v>
      </c>
      <c r="J1308" s="3" t="s">
        <v>1756</v>
      </c>
      <c r="K1308" s="1" t="s">
        <v>2956</v>
      </c>
      <c r="M1308" s="1" t="str">
        <f>IF(db[[#This Row],[QTY/ CTN]]="","",SUBSTITUTE(SUBSTITUTE(SUBSTITUTE(db[[#This Row],[QTY/ CTN]]," ","_",2),"(",""),")","")&amp;"_")</f>
        <v>24 PCS_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24 PCS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24</v>
      </c>
      <c r="S1308" s="95" t="str">
        <f>IF(db[[#This Row],[QTY/ CTN B]]="","",RIGHT(db[[#This Row],[QTY/ CTN B]],LEN(db[[#This Row],[QTY/ CTN B]])-SEARCH(" ",db[[#This Row],[QTY/ CTN B]],1)))</f>
        <v>PCS</v>
      </c>
      <c r="T1308" s="95" t="str">
        <f>IF(db[[#This Row],[QTY/ CTN TG]]="",IF(db[[#This Row],[STN TG]]="","",12),LEFT(db[[#This Row],[QTY/ CTN TG]],SEARCH(" ",db[[#This Row],[QTY/ CTN TG]],1)-1))</f>
        <v/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tapedispenserkenkotd501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09" s="1" t="s">
        <v>3343</v>
      </c>
      <c r="E1309" s="4" t="s">
        <v>3276</v>
      </c>
      <c r="F1309" s="2" t="s">
        <v>3278</v>
      </c>
      <c r="G1309" s="1" t="s">
        <v>1681</v>
      </c>
      <c r="H1309" s="32" t="e">
        <f>IF(db[[#This Row],[NB NOTA_C]]="","",COUNTIF([2]!B_MSK[concat],db[[#This Row],[NB NOTA_C]]))</f>
        <v>#REF!</v>
      </c>
      <c r="I1309" s="7" t="s">
        <v>1694</v>
      </c>
      <c r="J1309" s="3" t="s">
        <v>1756</v>
      </c>
      <c r="K1309" s="1" t="s">
        <v>2956</v>
      </c>
      <c r="M1309" s="1" t="str">
        <f>IF(db[[#This Row],[QTY/ CTN]]="","",SUBSTITUTE(SUBSTITUTE(SUBSTITUTE(db[[#This Row],[QTY/ CTN]]," ","_",2),"(",""),")","")&amp;"_")</f>
        <v>24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24 PCS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24</v>
      </c>
      <c r="S1309" s="95" t="str">
        <f>IF(db[[#This Row],[QTY/ CTN B]]="","",RIGHT(db[[#This Row],[QTY/ CTN B]],LEN(db[[#This Row],[QTY/ CTN B]])-SEARCH(" ",db[[#This Row],[QTY/ CTN B]],1)))</f>
        <v>PCS</v>
      </c>
      <c r="T1309" s="95" t="str">
        <f>IF(db[[#This Row],[QTY/ CTN TG]]="",IF(db[[#This Row],[STN TG]]="","",12),LEFT(db[[#This Row],[QTY/ CTN TG]],SEARCH(" ",db[[#This Row],[QTY/ CTN TG]],1)-1))</f>
        <v/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24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tapedispenserkenkotd503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10" s="1" t="s">
        <v>943</v>
      </c>
      <c r="E1310" s="4" t="s">
        <v>3063</v>
      </c>
      <c r="F1310" s="2" t="s">
        <v>3275</v>
      </c>
      <c r="G1310" s="1" t="s">
        <v>1681</v>
      </c>
      <c r="H1310" s="32" t="e">
        <f>IF(db[[#This Row],[NB NOTA_C]]="","",COUNTIF([2]!B_MSK[concat],db[[#This Row],[NB NOTA_C]]))</f>
        <v>#REF!</v>
      </c>
      <c r="I1310" s="7" t="s">
        <v>1694</v>
      </c>
      <c r="J1310" s="3" t="s">
        <v>1854</v>
      </c>
      <c r="K1310" s="1" t="s">
        <v>2956</v>
      </c>
      <c r="M1310" s="1" t="str">
        <f>IF(db[[#This Row],[QTY/ CTN]]="","",SUBSTITUTE(SUBSTITUTE(SUBSTITUTE(db[[#This Row],[QTY/ CTN]]," ","_",2),"(",""),")","")&amp;"_")</f>
        <v>12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12 PCS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12</v>
      </c>
      <c r="S1310" s="95" t="str">
        <f>IF(db[[#This Row],[QTY/ CTN B]]="","",RIGHT(db[[#This Row],[QTY/ CTN B]],LEN(db[[#This Row],[QTY/ CTN B]])-SEARCH(" ",db[[#This Row],[QTY/ CTN B]],1)))</f>
        <v>PCS</v>
      </c>
      <c r="T1310" s="95" t="str">
        <f>IF(db[[#This Row],[QTY/ CTN TG]]="",IF(db[[#This Row],[STN TG]]="","",12),LEFT(db[[#This Row],[QTY/ CTN TG]],SEARCH(" ",db[[#This Row],[QTY/ CTN TG]],1)-1))</f>
        <v/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12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tapedispenserkenkotd505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11" s="1" t="s">
        <v>3639</v>
      </c>
      <c r="E1311" s="4" t="s">
        <v>3637</v>
      </c>
      <c r="F1311" s="56" t="s">
        <v>3638</v>
      </c>
      <c r="G1311" s="1" t="s">
        <v>1681</v>
      </c>
      <c r="H1311" s="32" t="e">
        <f>IF(db[[#This Row],[NB NOTA_C]]="","",COUNTIF([2]!B_MSK[concat],db[[#This Row],[NB NOTA_C]]))</f>
        <v>#REF!</v>
      </c>
      <c r="I1311" s="7" t="s">
        <v>1694</v>
      </c>
      <c r="J1311" s="3" t="s">
        <v>1854</v>
      </c>
      <c r="K1311" s="1" t="s">
        <v>2956</v>
      </c>
      <c r="M1311" s="1" t="str">
        <f>IF(db[[#This Row],[QTY/ CTN]]="","",SUBSTITUTE(SUBSTITUTE(SUBSTITUTE(db[[#This Row],[QTY/ CTN]]," ","_",2),"(",""),")","")&amp;"_")</f>
        <v>12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12 PCS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12</v>
      </c>
      <c r="S1311" s="95" t="str">
        <f>IF(db[[#This Row],[QTY/ CTN B]]="","",RIGHT(db[[#This Row],[QTY/ CTN B]],LEN(db[[#This Row],[QTY/ CTN B]])-SEARCH(" ",db[[#This Row],[QTY/ CTN B]],1)))</f>
        <v>PCS</v>
      </c>
      <c r="T1311" s="95" t="str">
        <f>IF(db[[#This Row],[QTY/ CTN TG]]="",IF(db[[#This Row],[STN TG]]="","",12),LEFT(db[[#This Row],[QTY/ CTN TG]],SEARCH(" ",db[[#This Row],[QTY/ CTN TG]],1)-1))</f>
        <v/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1" t="str">
        <f>LOWER(SUBSTITUTE(SUBSTITUTE(SUBSTITUTE(SUBSTITUTE(SUBSTITUTE(SUBSTITUTE(db[[#This Row],[NB BM]]," ",),".",""),"-",""),"(",""),")",""),"/",""))</f>
        <v>cliptrigonalkenkono3</v>
      </c>
      <c r="B1312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12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12" s="1" t="s">
        <v>650</v>
      </c>
      <c r="E1312" s="4" t="s">
        <v>651</v>
      </c>
      <c r="F1312" s="56" t="s">
        <v>652</v>
      </c>
      <c r="G1312" s="1" t="s">
        <v>1681</v>
      </c>
      <c r="H1312" s="32" t="e">
        <f>IF(db[[#This Row],[NB NOTA_C]]="","",COUNTIF([2]!B_MSK[concat],db[[#This Row],[NB NOTA_C]]))</f>
        <v>#REF!</v>
      </c>
      <c r="I1312" s="6" t="s">
        <v>1694</v>
      </c>
      <c r="J1312" s="1" t="s">
        <v>1775</v>
      </c>
      <c r="K1312" s="1" t="s">
        <v>2947</v>
      </c>
      <c r="L1312" s="94" t="s">
        <v>5261</v>
      </c>
      <c r="M1312" s="94" t="str">
        <f>IF(db[[#This Row],[QTY/ CTN]]="","",SUBSTITUTE(SUBSTITUTE(SUBSTITUTE(db[[#This Row],[QTY/ CTN]]," ","_",2),"(",""),")","")&amp;"_")</f>
        <v>50 PAK_10 BOX_</v>
      </c>
      <c r="N1312" s="94">
        <f>IF(db[[#This Row],[H_QTY/ CTN]]="","",SEARCH("_",db[[#This Row],[H_QTY/ CTN]]))</f>
        <v>7</v>
      </c>
      <c r="O1312" s="94">
        <f>IF(db[[#This Row],[H_QTY/ CTN]]="","",LEN(db[[#This Row],[H_QTY/ CTN]]))</f>
        <v>14</v>
      </c>
      <c r="P1312" s="98" t="str">
        <f>IF(db[[#This Row],[H_QTY/ CTN]]="","",LEFT(db[[#This Row],[H_QTY/ CTN]],db[[#This Row],[H_1]]-1))</f>
        <v>50 PAK</v>
      </c>
      <c r="Q1312" s="95" t="str">
        <f>IF(NOT(db[[#This Row],[H_1]]=db[[#This Row],[H_2]]),MID(db[[#This Row],[H_QTY/ CTN]],db[[#This Row],[H_1]]+1,db[[#This Row],[H_2]]-db[[#This Row],[H_1]]-1),"")</f>
        <v>10 BOX</v>
      </c>
      <c r="R1312" s="95" t="str">
        <f>IF(db[[#This Row],[QTY/ CTN B]]="","",LEFT(db[[#This Row],[QTY/ CTN B]],SEARCH(" ",db[[#This Row],[QTY/ CTN B]],1)-1))</f>
        <v>50</v>
      </c>
      <c r="S1312" s="95" t="str">
        <f>IF(db[[#This Row],[QTY/ CTN B]]="","",RIGHT(db[[#This Row],[QTY/ CTN B]],LEN(db[[#This Row],[QTY/ CTN B]])-SEARCH(" ",db[[#This Row],[QTY/ CTN B]],1)))</f>
        <v>PAK</v>
      </c>
      <c r="T1312" s="95" t="str">
        <f>IF(db[[#This Row],[QTY/ CTN TG]]="",IF(db[[#This Row],[STN TG]]="","",12),LEFT(db[[#This Row],[QTY/ CTN TG]],SEARCH(" ",db[[#This Row],[QTY/ CTN TG]],1)-1))</f>
        <v>10</v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500</v>
      </c>
      <c r="Y1312" s="95" t="str">
        <f>IF(db[[#This Row],[STN K]]="",IF(db[[#This Row],[STN TG]]="",db[[#This Row],[STN B]],db[[#This Row],[STN TG]]),db[[#This Row],[STN K]])</f>
        <v>BOX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cliptrigonalkenkono1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13" s="1" t="s">
        <v>959</v>
      </c>
      <c r="E1313" s="4" t="s">
        <v>960</v>
      </c>
      <c r="F1313" s="56" t="s">
        <v>961</v>
      </c>
      <c r="G1313" s="1" t="s">
        <v>1681</v>
      </c>
      <c r="H1313" s="32" t="e">
        <f>IF(db[[#This Row],[NB NOTA_C]]="","",COUNTIF([2]!B_MSK[concat],db[[#This Row],[NB NOTA_C]]))</f>
        <v>#REF!</v>
      </c>
      <c r="I1313" s="6" t="s">
        <v>1694</v>
      </c>
      <c r="J1313" s="1" t="s">
        <v>1775</v>
      </c>
      <c r="K1313" s="1" t="s">
        <v>2947</v>
      </c>
      <c r="L1313" s="1" t="s">
        <v>5142</v>
      </c>
      <c r="M1313" s="1" t="str">
        <f>IF(db[[#This Row],[QTY/ CTN]]="","",SUBSTITUTE(SUBSTITUTE(SUBSTITUTE(db[[#This Row],[QTY/ CTN]]," ","_",2),"(",""),")","")&amp;"_")</f>
        <v>50 PAK_10 BOX_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14</v>
      </c>
      <c r="P1313" s="98" t="str">
        <f>IF(db[[#This Row],[H_QTY/ CTN]]="","",LEFT(db[[#This Row],[H_QTY/ CTN]],db[[#This Row],[H_1]]-1))</f>
        <v>50 PAK</v>
      </c>
      <c r="Q1313" s="95" t="str">
        <f>IF(NOT(db[[#This Row],[H_1]]=db[[#This Row],[H_2]]),MID(db[[#This Row],[H_QTY/ CTN]],db[[#This Row],[H_1]]+1,db[[#This Row],[H_2]]-db[[#This Row],[H_1]]-1),"")</f>
        <v>10 BOX</v>
      </c>
      <c r="R1313" s="95" t="str">
        <f>IF(db[[#This Row],[QTY/ CTN B]]="","",LEFT(db[[#This Row],[QTY/ CTN B]],SEARCH(" ",db[[#This Row],[QTY/ CTN B]],1)-1))</f>
        <v>50</v>
      </c>
      <c r="S1313" s="95" t="str">
        <f>IF(db[[#This Row],[QTY/ CTN B]]="","",RIGHT(db[[#This Row],[QTY/ CTN B]],LEN(db[[#This Row],[QTY/ CTN B]])-SEARCH(" ",db[[#This Row],[QTY/ CTN B]],1)))</f>
        <v>PAK</v>
      </c>
      <c r="T1313" s="95" t="str">
        <f>IF(db[[#This Row],[QTY/ CTN TG]]="",IF(db[[#This Row],[STN TG]]="","",12),LEFT(db[[#This Row],[QTY/ CTN TG]],SEARCH(" ",db[[#This Row],[QTY/ CTN TG]],1)-1))</f>
        <v>10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500</v>
      </c>
      <c r="Y1313" s="95" t="str">
        <f>IF(db[[#This Row],[STN K]]="",IF(db[[#This Row],[STN TG]]="",db[[#This Row],[STN B]],db[[#This Row],[STN TG]]),db[[#This Row],[STN K]])</f>
        <v>BOX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markerwbkenkowm100hitam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14" s="1" t="s">
        <v>653</v>
      </c>
      <c r="E1314" s="4" t="s">
        <v>654</v>
      </c>
      <c r="F1314" s="56" t="s">
        <v>3243</v>
      </c>
      <c r="G1314" s="1" t="s">
        <v>1681</v>
      </c>
      <c r="H1314" s="32" t="e">
        <f>IF(db[[#This Row],[NB NOTA_C]]="","",COUNTIF([2]!B_MSK[concat],db[[#This Row],[NB NOTA_C]]))</f>
        <v>#REF!</v>
      </c>
      <c r="I1314" s="6" t="s">
        <v>1694</v>
      </c>
      <c r="J1314" s="1" t="s">
        <v>1731</v>
      </c>
      <c r="K1314" s="1" t="s">
        <v>2977</v>
      </c>
      <c r="M1314" s="1" t="str">
        <f>IF(db[[#This Row],[QTY/ CTN]]="","",SUBSTITUTE(SUBSTITUTE(SUBSTITUTE(db[[#This Row],[QTY/ CTN]]," ","_",2),"(",""),")","")&amp;"_")</f>
        <v>60 LSN_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7</v>
      </c>
      <c r="P1314" s="98" t="str">
        <f>IF(db[[#This Row],[H_QTY/ CTN]]="","",LEFT(db[[#This Row],[H_QTY/ CTN]],db[[#This Row],[H_1]]-1))</f>
        <v>60 LSN</v>
      </c>
      <c r="Q1314" s="95" t="str">
        <f>IF(NOT(db[[#This Row],[H_1]]=db[[#This Row],[H_2]]),MID(db[[#This Row],[H_QTY/ CTN]],db[[#This Row],[H_1]]+1,db[[#This Row],[H_2]]-db[[#This Row],[H_1]]-1),"")</f>
        <v/>
      </c>
      <c r="R1314" s="95" t="str">
        <f>IF(db[[#This Row],[QTY/ CTN B]]="","",LEFT(db[[#This Row],[QTY/ CTN B]],SEARCH(" ",db[[#This Row],[QTY/ CTN B]],1)-1))</f>
        <v>60</v>
      </c>
      <c r="S1314" s="95" t="str">
        <f>IF(db[[#This Row],[QTY/ CTN B]]="","",RIGHT(db[[#This Row],[QTY/ CTN B]],LEN(db[[#This Row],[QTY/ CTN B]])-SEARCH(" ",db[[#This Row],[QTY/ CTN B]],1)))</f>
        <v>LSN</v>
      </c>
      <c r="T1314" s="95">
        <f>IF(db[[#This Row],[QTY/ CTN TG]]="",IF(db[[#This Row],[STN TG]]="","",12),LEFT(db[[#This Row],[QTY/ CTN TG]],SEARCH(" ",db[[#This Row],[QTY/ CTN TG]],1)-1))</f>
        <v>12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720</v>
      </c>
      <c r="Y1314" s="95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stipkenkoerw20sqputih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15" s="1" t="s">
        <v>469</v>
      </c>
      <c r="E1315" s="4" t="s">
        <v>2154</v>
      </c>
      <c r="F1315" s="56" t="s">
        <v>2253</v>
      </c>
      <c r="G1315" s="1" t="s">
        <v>1681</v>
      </c>
      <c r="H1315" s="32" t="e">
        <f>IF(db[[#This Row],[NB NOTA_C]]="","",COUNTIF([2]!B_MSK[concat],db[[#This Row],[NB NOTA_C]]))</f>
        <v>#REF!</v>
      </c>
      <c r="I1315" s="7" t="s">
        <v>1694</v>
      </c>
      <c r="J1315" s="3" t="s">
        <v>1849</v>
      </c>
      <c r="K1315" s="1" t="s">
        <v>2980</v>
      </c>
      <c r="L1315" s="94" t="s">
        <v>5257</v>
      </c>
      <c r="M1315" s="94" t="str">
        <f>IF(db[[#This Row],[QTY/ CTN]]="","",SUBSTITUTE(SUBSTITUTE(SUBSTITUTE(db[[#This Row],[QTY/ CTN]]," ","_",2),"(",""),")","")&amp;"_")</f>
        <v>50 BOX_</v>
      </c>
      <c r="N1315" s="94">
        <f>IF(db[[#This Row],[H_QTY/ CTN]]="","",SEARCH("_",db[[#This Row],[H_QTY/ CTN]]))</f>
        <v>7</v>
      </c>
      <c r="O1315" s="94">
        <f>IF(db[[#This Row],[H_QTY/ CTN]]="","",LEN(db[[#This Row],[H_QTY/ CTN]]))</f>
        <v>7</v>
      </c>
      <c r="P1315" s="98" t="str">
        <f>IF(db[[#This Row],[H_QTY/ CTN]]="","",LEFT(db[[#This Row],[H_QTY/ CTN]],db[[#This Row],[H_1]]-1))</f>
        <v>50 BOX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50</v>
      </c>
      <c r="S1315" s="95" t="str">
        <f>IF(db[[#This Row],[QTY/ CTN B]]="","",RIGHT(db[[#This Row],[QTY/ CTN B]],LEN(db[[#This Row],[QTY/ CTN B]])-SEARCH(" ",db[[#This Row],[QTY/ CTN B]],1)))</f>
        <v>BOX</v>
      </c>
      <c r="T1315" s="95" t="str">
        <f>IF(db[[#This Row],[QTY/ CTN TG]]="",IF(db[[#This Row],[STN TG]]="","",12),LEFT(db[[#This Row],[QTY/ CTN TG]],SEARCH(" ",db[[#This Row],[QTY/ CTN TG]],1)-1))</f>
        <v/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50</v>
      </c>
      <c r="Y1315" s="95" t="str">
        <f>IF(db[[#This Row],[STN K]]="",IF(db[[#This Row],[STN TG]]="",db[[#This Row],[STN B]],db[[#This Row],[STN TG]]),db[[#This Row],[STN K]])</f>
        <v>BOX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staplerkenkohd10dnewcolor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16" s="1" t="s">
        <v>640</v>
      </c>
      <c r="E1316" s="4" t="s">
        <v>2152</v>
      </c>
      <c r="F1316" s="56" t="s">
        <v>2251</v>
      </c>
      <c r="G1316" s="1" t="s">
        <v>1681</v>
      </c>
      <c r="H1316" s="32" t="e">
        <f>IF(db[[#This Row],[NB NOTA_C]]="","",COUNTIF([2]!B_MSK[concat],db[[#This Row],[NB NOTA_C]]))</f>
        <v>#REF!</v>
      </c>
      <c r="I1316" s="7" t="s">
        <v>1694</v>
      </c>
      <c r="J1316" s="3" t="s">
        <v>1779</v>
      </c>
      <c r="K1316" s="1" t="s">
        <v>2979</v>
      </c>
      <c r="M1316" s="1" t="str">
        <f>IF(db[[#This Row],[QTY/ CTN]]="","",SUBSTITUTE(SUBSTITUTE(SUBSTITUTE(db[[#This Row],[QTY/ CTN]]," ","_",2),"(",""),")","")&amp;"_")</f>
        <v>20 LSN_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7</v>
      </c>
      <c r="P1316" s="98" t="str">
        <f>IF(db[[#This Row],[H_QTY/ CTN]]="","",LEFT(db[[#This Row],[H_QTY/ CTN]],db[[#This Row],[H_1]]-1))</f>
        <v>20 LSN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20</v>
      </c>
      <c r="S1316" s="95" t="str">
        <f>IF(db[[#This Row],[QTY/ CTN B]]="","",RIGHT(db[[#This Row],[QTY/ CTN B]],LEN(db[[#This Row],[QTY/ CTN B]])-SEARCH(" ",db[[#This Row],[QTY/ CTN B]],1)))</f>
        <v>LSN</v>
      </c>
      <c r="T1316" s="95">
        <f>IF(db[[#This Row],[QTY/ CTN TG]]="",IF(db[[#This Row],[STN TG]]="","",12),LEFT(db[[#This Row],[QTY/ CTN TG]],SEARCH(" ",db[[#This Row],[QTY/ CTN TG]],1)-1))</f>
        <v>12</v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240</v>
      </c>
      <c r="Y1316" s="95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staplerkenkohd10newcolor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17" s="1" t="s">
        <v>4403</v>
      </c>
      <c r="E1317" s="4" t="s">
        <v>4401</v>
      </c>
      <c r="F1317" s="56" t="s">
        <v>4402</v>
      </c>
      <c r="G1317" s="1" t="s">
        <v>1681</v>
      </c>
      <c r="H1317" s="32" t="e">
        <f>IF(db[[#This Row],[NB NOTA_C]]="","",COUNTIF([2]!B_MSK[concat],db[[#This Row],[NB NOTA_C]]))</f>
        <v>#REF!</v>
      </c>
      <c r="I1317" s="7" t="s">
        <v>1694</v>
      </c>
      <c r="J1317" s="3" t="s">
        <v>1779</v>
      </c>
      <c r="K1317" s="1" t="s">
        <v>2979</v>
      </c>
      <c r="M1317" s="1" t="str">
        <f>IF(db[[#This Row],[QTY/ CTN]]="","",SUBSTITUTE(SUBSTITUTE(SUBSTITUTE(db[[#This Row],[QTY/ CTN]]," ","_",2),"(",""),")","")&amp;"_")</f>
        <v>20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LSN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LSN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asahanmejakenkoa2sb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18" s="1" t="s">
        <v>649</v>
      </c>
      <c r="E1318" s="4" t="s">
        <v>2153</v>
      </c>
      <c r="F1318" s="56" t="s">
        <v>2252</v>
      </c>
      <c r="G1318" s="1" t="s">
        <v>1681</v>
      </c>
      <c r="H1318" s="32" t="e">
        <f>IF(db[[#This Row],[NB NOTA_C]]="","",COUNTIF([2]!B_MSK[concat],db[[#This Row],[NB NOTA_C]]))</f>
        <v>#REF!</v>
      </c>
      <c r="I1318" s="7" t="s">
        <v>1694</v>
      </c>
      <c r="J1318" s="3" t="s">
        <v>1726</v>
      </c>
      <c r="K1318" s="1" t="s">
        <v>2942</v>
      </c>
      <c r="M1318" s="1" t="str">
        <f>IF(db[[#This Row],[QTY/ CTN]]="","",SUBSTITUTE(SUBSTITUTE(SUBSTITUTE(db[[#This Row],[QTY/ CTN]]," ","_",2),"(",""),")","")&amp;"_")</f>
        <v>60 PCS_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60 PCS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60</v>
      </c>
      <c r="S1318" s="95" t="str">
        <f>IF(db[[#This Row],[QTY/ CTN B]]="","",RIGHT(db[[#This Row],[QTY/ CTN B]],LEN(db[[#This Row],[QTY/ CTN B]])-SEARCH(" ",db[[#This Row],[QTY/ CTN B]],1)))</f>
        <v>PCS</v>
      </c>
      <c r="T1318" s="95" t="str">
        <f>IF(db[[#This Row],[QTY/ CTN TG]]="",IF(db[[#This Row],[STN TG]]="","",12),LEFT(db[[#This Row],[QTY/ CTN TG]],SEARCH(" ",db[[#This Row],[QTY/ CTN TG]],1)-1))</f>
        <v/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60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82" t="str">
        <f>LOWER(SUBSTITUTE(SUBSTITUTE(SUBSTITUTE(SUBSTITUTE(SUBSTITUTE(SUBSTITUTE(db[[#This Row],[NB BM]]," ",),".",""),"-",""),"(",""),")",""),"/",""))</f>
        <v>kertascrepepotongankoala</v>
      </c>
      <c r="B1319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19" s="82" t="str">
        <f>LOWER(SUBSTITUTE(SUBSTITUTE(SUBSTITUTE(SUBSTITUTE(SUBSTITUTE(SUBSTITUTE(SUBSTITUTE(SUBSTITUTE(SUBSTITUTE(db[[#This Row],[NB PAJAK]]," ",""),"-",""),"(",""),")",""),".",""),",",""),"/",""),"""",""),"+",""))</f>
        <v/>
      </c>
      <c r="D1319" s="83" t="s">
        <v>5181</v>
      </c>
      <c r="E1319" s="83" t="s">
        <v>5182</v>
      </c>
      <c r="F1319" s="84"/>
      <c r="G1319" s="1" t="s">
        <v>1682</v>
      </c>
      <c r="H1319" s="86" t="e">
        <f>IF(db[[#This Row],[NB NOTA_C]]="","",COUNTIF([2]!B_MSK[concat],db[[#This Row],[NB NOTA_C]]))</f>
        <v>#REF!</v>
      </c>
      <c r="I1319" s="87" t="s">
        <v>1689</v>
      </c>
      <c r="J1319" s="82" t="s">
        <v>3540</v>
      </c>
      <c r="K1319" s="85" t="s">
        <v>2962</v>
      </c>
      <c r="L1319" s="82"/>
      <c r="M1319" s="82" t="str">
        <f>IF(db[[#This Row],[QTY/ CTN]]="","",SUBSTITUTE(SUBSTITUTE(SUBSTITUTE(db[[#This Row],[QTY/ CTN]]," ","_",2),"(",""),")","")&amp;"_")</f>
        <v>270 PAK_</v>
      </c>
      <c r="N1319" s="82">
        <f>IF(db[[#This Row],[H_QTY/ CTN]]="","",SEARCH("_",db[[#This Row],[H_QTY/ CTN]]))</f>
        <v>8</v>
      </c>
      <c r="O1319" s="82">
        <f>IF(db[[#This Row],[H_QTY/ CTN]]="","",LEN(db[[#This Row],[H_QTY/ CTN]]))</f>
        <v>8</v>
      </c>
      <c r="P1319" s="102" t="str">
        <f>IF(db[[#This Row],[H_QTY/ CTN]]="","",LEFT(db[[#This Row],[H_QTY/ CTN]],db[[#This Row],[H_1]]-1))</f>
        <v>270 PAK</v>
      </c>
      <c r="Q1319" s="102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270</v>
      </c>
      <c r="S1319" s="95" t="str">
        <f>IF(db[[#This Row],[QTY/ CTN B]]="","",RIGHT(db[[#This Row],[QTY/ CTN B]],LEN(db[[#This Row],[QTY/ CTN B]])-SEARCH(" ",db[[#This Row],[QTY/ CTN B]],1)))</f>
        <v>PAK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270</v>
      </c>
      <c r="Y1319" s="95" t="str">
        <f>IF(db[[#This Row],[STN K]]="",IF(db[[#This Row],[STN TG]]="",db[[#This Row],[STN B]],db[[#This Row],[STN TG]]),db[[#This Row],[STN K]])</f>
        <v>PAK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kertascrepepotonganjersy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2451</v>
      </c>
      <c r="E1320" s="4" t="s">
        <v>2448</v>
      </c>
      <c r="F1320" s="56"/>
      <c r="H1320" s="32" t="e">
        <f>IF(db[[#This Row],[NB NOTA_C]]="","",COUNTIF([2]!B_MSK[concat],db[[#This Row],[NB NOTA_C]]))</f>
        <v>#REF!</v>
      </c>
      <c r="I1320" s="7" t="s">
        <v>1714</v>
      </c>
      <c r="J1320" s="3" t="s">
        <v>2450</v>
      </c>
      <c r="K1320" s="1" t="s">
        <v>2962</v>
      </c>
      <c r="M1320" s="1" t="str">
        <f>IF(db[[#This Row],[QTY/ CTN]]="","",SUBSTITUTE(SUBSTITUTE(SUBSTITUTE(db[[#This Row],[QTY/ CTN]]," ","_",2),"(",""),")","")&amp;"_")</f>
        <v>210 PAK_</v>
      </c>
      <c r="N1320" s="1">
        <f>IF(db[[#This Row],[H_QTY/ CTN]]="","",SEARCH("_",db[[#This Row],[H_QTY/ CTN]]))</f>
        <v>8</v>
      </c>
      <c r="O1320" s="1">
        <f>IF(db[[#This Row],[H_QTY/ CTN]]="","",LEN(db[[#This Row],[H_QTY/ CTN]]))</f>
        <v>8</v>
      </c>
      <c r="P1320" s="98" t="str">
        <f>IF(db[[#This Row],[H_QTY/ CTN]]="","",LEFT(db[[#This Row],[H_QTY/ CTN]],db[[#This Row],[H_1]]-1))</f>
        <v>210 PAK</v>
      </c>
      <c r="Q1320" s="95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210</v>
      </c>
      <c r="S1320" s="95" t="str">
        <f>IF(db[[#This Row],[QTY/ CTN B]]="","",RIGHT(db[[#This Row],[QTY/ CTN B]],LEN(db[[#This Row],[QTY/ CTN B]])-SEARCH(" ",db[[#This Row],[QTY/ CTN B]],1)))</f>
        <v>PAK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210</v>
      </c>
      <c r="Y1320" s="95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16" t="str">
        <f>LOWER(SUBSTITUTE(SUBSTITUTE(SUBSTITUTE(SUBSTITUTE(SUBSTITUTE(SUBSTITUTE(db[[#This Row],[NB BM]]," ",),".",""),"-",""),"(",""),")",""),"/",""))</f>
        <v>kertascrepekeciljersy</v>
      </c>
      <c r="B1321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21" s="16" t="str">
        <f>LOWER(SUBSTITUTE(SUBSTITUTE(SUBSTITUTE(SUBSTITUTE(SUBSTITUTE(SUBSTITUTE(SUBSTITUTE(SUBSTITUTE(SUBSTITUTE(db[[#This Row],[NB PAJAK]]," ",""),"-",""),"(",""),")",""),".",""),",",""),"/",""),"""",""),"+",""))</f>
        <v/>
      </c>
      <c r="D1321" s="17" t="s">
        <v>4332</v>
      </c>
      <c r="E1321" s="21" t="s">
        <v>4331</v>
      </c>
      <c r="F1321" s="57"/>
      <c r="G1321" s="17"/>
      <c r="H1321" s="33" t="e">
        <f>IF(db[[#This Row],[NB NOTA_C]]="","",COUNTIF([2]!B_MSK[concat],db[[#This Row],[NB NOTA_C]]))</f>
        <v>#REF!</v>
      </c>
      <c r="I1321" s="18" t="s">
        <v>4333</v>
      </c>
      <c r="J1321" s="16" t="s">
        <v>4334</v>
      </c>
      <c r="K1321" s="17" t="s">
        <v>2962</v>
      </c>
      <c r="L1321" s="16"/>
      <c r="M1321" s="16" t="str">
        <f>IF(db[[#This Row],[QTY/ CTN]]="","",SUBSTITUTE(SUBSTITUTE(SUBSTITUTE(db[[#This Row],[QTY/ CTN]]," ","_",2),"(",""),")","")&amp;"_")</f>
        <v>235 PAK_</v>
      </c>
      <c r="N1321" s="16">
        <f>IF(db[[#This Row],[H_QTY/ CTN]]="","",SEARCH("_",db[[#This Row],[H_QTY/ CTN]]))</f>
        <v>8</v>
      </c>
      <c r="O1321" s="16">
        <f>IF(db[[#This Row],[H_QTY/ CTN]]="","",LEN(db[[#This Row],[H_QTY/ CTN]]))</f>
        <v>8</v>
      </c>
      <c r="P1321" s="99" t="str">
        <f>IF(db[[#This Row],[H_QTY/ CTN]]="","",LEFT(db[[#This Row],[H_QTY/ CTN]],db[[#This Row],[H_1]]-1))</f>
        <v>235 PAK</v>
      </c>
      <c r="Q1321" s="99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235</v>
      </c>
      <c r="S1321" s="95" t="str">
        <f>IF(db[[#This Row],[QTY/ CTN B]]="","",RIGHT(db[[#This Row],[QTY/ CTN B]],LEN(db[[#This Row],[QTY/ CTN B]])-SEARCH(" ",db[[#This Row],[QTY/ CTN B]],1)))</f>
        <v>PAK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235</v>
      </c>
      <c r="Y1321" s="95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16" t="str">
        <f>LOWER(SUBSTITUTE(SUBSTITUTE(SUBSTITUTE(SUBSTITUTE(SUBSTITUTE(SUBSTITUTE(db[[#This Row],[NB BM]]," ",),".",""),"-",""),"(",""),")",""),"/",""))</f>
        <v>kertaskadoparsel75x90</v>
      </c>
      <c r="B1322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22" s="16" t="str">
        <f>LOWER(SUBSTITUTE(SUBSTITUTE(SUBSTITUTE(SUBSTITUTE(SUBSTITUTE(SUBSTITUTE(SUBSTITUTE(SUBSTITUTE(SUBSTITUTE(db[[#This Row],[NB PAJAK]]," ",""),"-",""),"(",""),")",""),".",""),",",""),"/",""),"""",""),"+",""))</f>
        <v/>
      </c>
      <c r="D1322" s="17" t="s">
        <v>4189</v>
      </c>
      <c r="E1322" s="21" t="s">
        <v>4184</v>
      </c>
      <c r="F1322" s="57"/>
      <c r="G1322" s="17"/>
      <c r="H1322" s="33" t="e">
        <f>IF(db[[#This Row],[NB NOTA_C]]="","",COUNTIF([2]!B_MSK[concat],db[[#This Row],[NB NOTA_C]]))</f>
        <v>#REF!</v>
      </c>
      <c r="I1322" s="18" t="s">
        <v>1700</v>
      </c>
      <c r="J1322" s="16" t="s">
        <v>4194</v>
      </c>
      <c r="K1322" s="17" t="s">
        <v>3708</v>
      </c>
      <c r="L1322" s="16"/>
      <c r="M1322" s="16" t="str">
        <f>IF(db[[#This Row],[QTY/ CTN]]="","",SUBSTITUTE(SUBSTITUTE(SUBSTITUTE(db[[#This Row],[QTY/ CTN]]," ","_",2),"(",""),")","")&amp;"_")</f>
        <v>2500 LBR_</v>
      </c>
      <c r="N1322" s="16">
        <f>IF(db[[#This Row],[H_QTY/ CTN]]="","",SEARCH("_",db[[#This Row],[H_QTY/ CTN]]))</f>
        <v>9</v>
      </c>
      <c r="O1322" s="16">
        <f>IF(db[[#This Row],[H_QTY/ CTN]]="","",LEN(db[[#This Row],[H_QTY/ CTN]]))</f>
        <v>9</v>
      </c>
      <c r="P1322" s="99" t="str">
        <f>IF(db[[#This Row],[H_QTY/ CTN]]="","",LEFT(db[[#This Row],[H_QTY/ CTN]],db[[#This Row],[H_1]]-1))</f>
        <v>2500 LBR</v>
      </c>
      <c r="Q1322" s="99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2500</v>
      </c>
      <c r="S1322" s="95" t="str">
        <f>IF(db[[#This Row],[QTY/ CTN B]]="","",RIGHT(db[[#This Row],[QTY/ CTN B]],LEN(db[[#This Row],[QTY/ CTN B]])-SEARCH(" ",db[[#This Row],[QTY/ CTN B]],1)))</f>
        <v>LBR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2500</v>
      </c>
      <c r="Y1322" s="95" t="str">
        <f>IF(db[[#This Row],[STN K]]="",IF(db[[#This Row],[STN TG]]="",db[[#This Row],[STN B]],db[[#This Row],[STN TG]]),db[[#This Row],[STN K]])</f>
        <v>LBR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keyringdebozzdbkc003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1219</v>
      </c>
      <c r="E1323" s="4" t="s">
        <v>1515</v>
      </c>
      <c r="F1323" s="56"/>
      <c r="G1323" s="1" t="s">
        <v>1682</v>
      </c>
      <c r="H1323" s="32" t="e">
        <f>IF(db[[#This Row],[NB NOTA_C]]="","",COUNTIF([2]!B_MSK[concat],db[[#This Row],[NB NOTA_C]]))</f>
        <v>#REF!</v>
      </c>
      <c r="I1323" s="6" t="s">
        <v>1695</v>
      </c>
      <c r="J1323" s="1" t="s">
        <v>1818</v>
      </c>
      <c r="K1323" s="1" t="s">
        <v>3285</v>
      </c>
      <c r="M1323" s="1" t="str">
        <f>IF(db[[#This Row],[QTY/ CTN]]="","",SUBSTITUTE(SUBSTITUTE(SUBSTITUTE(db[[#This Row],[QTY/ CTN]]," ","_",2),"(",""),")","")&amp;"_")</f>
        <v>96 TUB_50 PCS_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14</v>
      </c>
      <c r="P1323" s="98" t="str">
        <f>IF(db[[#This Row],[H_QTY/ CTN]]="","",LEFT(db[[#This Row],[H_QTY/ CTN]],db[[#This Row],[H_1]]-1))</f>
        <v>96 TUB</v>
      </c>
      <c r="Q1323" s="95" t="str">
        <f>IF(NOT(db[[#This Row],[H_1]]=db[[#This Row],[H_2]]),MID(db[[#This Row],[H_QTY/ CTN]],db[[#This Row],[H_1]]+1,db[[#This Row],[H_2]]-db[[#This Row],[H_1]]-1),"")</f>
        <v>50 PCS</v>
      </c>
      <c r="R1323" s="95" t="str">
        <f>IF(db[[#This Row],[QTY/ CTN B]]="","",LEFT(db[[#This Row],[QTY/ CTN B]],SEARCH(" ",db[[#This Row],[QTY/ CTN B]],1)-1))</f>
        <v>96</v>
      </c>
      <c r="S1323" s="95" t="str">
        <f>IF(db[[#This Row],[QTY/ CTN B]]="","",RIGHT(db[[#This Row],[QTY/ CTN B]],LEN(db[[#This Row],[QTY/ CTN B]])-SEARCH(" ",db[[#This Row],[QTY/ CTN B]],1)))</f>
        <v>TUB</v>
      </c>
      <c r="T1323" s="95" t="str">
        <f>IF(db[[#This Row],[QTY/ CTN TG]]="",IF(db[[#This Row],[STN TG]]="","",12),LEFT(db[[#This Row],[QTY/ CTN TG]],SEARCH(" ",db[[#This Row],[QTY/ CTN TG]],1)-1))</f>
        <v>50</v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4800</v>
      </c>
      <c r="Y1323" s="95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keyringdebozzdbkc003l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1220</v>
      </c>
      <c r="E1324" s="4" t="s">
        <v>1516</v>
      </c>
      <c r="F1324" s="56"/>
      <c r="G1324" s="1" t="s">
        <v>1682</v>
      </c>
      <c r="H1324" s="32" t="e">
        <f>IF(db[[#This Row],[NB NOTA_C]]="","",COUNTIF([2]!B_MSK[concat],db[[#This Row],[NB NOTA_C]]))</f>
        <v>#REF!</v>
      </c>
      <c r="I1324" s="6" t="s">
        <v>1695</v>
      </c>
      <c r="J1324" s="1" t="s">
        <v>1819</v>
      </c>
      <c r="K1324" s="1" t="s">
        <v>3285</v>
      </c>
      <c r="M1324" s="1" t="str">
        <f>IF(db[[#This Row],[QTY/ CTN]]="","",SUBSTITUTE(SUBSTITUTE(SUBSTITUTE(db[[#This Row],[QTY/ CTN]]," ","_",2),"(",""),")","")&amp;"_")</f>
        <v>93 TUB_50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14</v>
      </c>
      <c r="P1324" s="98" t="str">
        <f>IF(db[[#This Row],[H_QTY/ CTN]]="","",LEFT(db[[#This Row],[H_QTY/ CTN]],db[[#This Row],[H_1]]-1))</f>
        <v>93 TUB</v>
      </c>
      <c r="Q1324" s="95" t="str">
        <f>IF(NOT(db[[#This Row],[H_1]]=db[[#This Row],[H_2]]),MID(db[[#This Row],[H_QTY/ CTN]],db[[#This Row],[H_1]]+1,db[[#This Row],[H_2]]-db[[#This Row],[H_1]]-1),"")</f>
        <v>50 PCS</v>
      </c>
      <c r="R1324" s="95" t="str">
        <f>IF(db[[#This Row],[QTY/ CTN B]]="","",LEFT(db[[#This Row],[QTY/ CTN B]],SEARCH(" ",db[[#This Row],[QTY/ CTN B]],1)-1))</f>
        <v>93</v>
      </c>
      <c r="S1324" s="95" t="str">
        <f>IF(db[[#This Row],[QTY/ CTN B]]="","",RIGHT(db[[#This Row],[QTY/ CTN B]],LEN(db[[#This Row],[QTY/ CTN B]])-SEARCH(" ",db[[#This Row],[QTY/ CTN B]],1)))</f>
        <v>TUB</v>
      </c>
      <c r="T1324" s="95" t="str">
        <f>IF(db[[#This Row],[QTY/ CTN TG]]="",IF(db[[#This Row],[STN TG]]="","",12),LEFT(db[[#This Row],[QTY/ CTN TG]],SEARCH(" ",db[[#This Row],[QTY/ CTN TG]],1)-1))</f>
        <v>50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4650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8" t="str">
        <f>LOWER(SUBSTITUTE(SUBSTITUTE(SUBSTITUTE(SUBSTITUTE(SUBSTITUTE(SUBSTITUTE(db[[#This Row],[NB BM]]," ",),".",""),"-",""),"(",""),")",""),"/",""))</f>
        <v>keyringjkkr8</v>
      </c>
      <c r="B1325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25" s="8" t="str">
        <f>LOWER(SUBSTITUTE(SUBSTITUTE(SUBSTITUTE(SUBSTITUTE(SUBSTITUTE(SUBSTITUTE(SUBSTITUTE(SUBSTITUTE(SUBSTITUTE(db[[#This Row],[NB PAJAK]]," ",""),"-",""),"(",""),")",""),".",""),",",""),"/",""),"""",""),"+",""))</f>
        <v/>
      </c>
      <c r="D1325" s="8" t="s">
        <v>655</v>
      </c>
      <c r="E1325" s="20" t="s">
        <v>656</v>
      </c>
      <c r="F1325" s="2"/>
      <c r="G1325" s="1" t="s">
        <v>1681</v>
      </c>
      <c r="H1325" s="32" t="e">
        <f>IF(db[[#This Row],[NB NOTA_C]]="","",COUNTIF([2]!B_MSK[concat],db[[#This Row],[NB NOTA_C]]))</f>
        <v>#REF!</v>
      </c>
      <c r="I1325" s="6" t="s">
        <v>1692</v>
      </c>
      <c r="J1325" s="1" t="s">
        <v>1820</v>
      </c>
      <c r="K1325" s="1" t="s">
        <v>3285</v>
      </c>
      <c r="M1325" s="1" t="str">
        <f>IF(db[[#This Row],[QTY/ CTN]]="","",SUBSTITUTE(SUBSTITUTE(SUBSTITUTE(db[[#This Row],[QTY/ CTN]]," ","_",2),"(",""),")","")&amp;"_")</f>
        <v>40 DRM_50 PCS_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14</v>
      </c>
      <c r="P1325" s="98" t="str">
        <f>IF(db[[#This Row],[H_QTY/ CTN]]="","",LEFT(db[[#This Row],[H_QTY/ CTN]],db[[#This Row],[H_1]]-1))</f>
        <v>40 DRM</v>
      </c>
      <c r="Q1325" s="95" t="str">
        <f>IF(NOT(db[[#This Row],[H_1]]=db[[#This Row],[H_2]]),MID(db[[#This Row],[H_QTY/ CTN]],db[[#This Row],[H_1]]+1,db[[#This Row],[H_2]]-db[[#This Row],[H_1]]-1),"")</f>
        <v>50 PCS</v>
      </c>
      <c r="R1325" s="95" t="str">
        <f>IF(db[[#This Row],[QTY/ CTN B]]="","",LEFT(db[[#This Row],[QTY/ CTN B]],SEARCH(" ",db[[#This Row],[QTY/ CTN B]],1)-1))</f>
        <v>40</v>
      </c>
      <c r="S1325" s="95" t="str">
        <f>IF(db[[#This Row],[QTY/ CTN B]]="","",RIGHT(db[[#This Row],[QTY/ CTN B]],LEN(db[[#This Row],[QTY/ CTN B]])-SEARCH(" ",db[[#This Row],[QTY/ CTN B]],1)))</f>
        <v>DRM</v>
      </c>
      <c r="T1325" s="95" t="str">
        <f>IF(db[[#This Row],[QTY/ CTN TG]]="",IF(db[[#This Row],[STN TG]]="","",12),LEFT(db[[#This Row],[QTY/ CTN TG]],SEARCH(" ",db[[#This Row],[QTY/ CTN TG]],1)-1))</f>
        <v>50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2000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1" t="str">
        <f>LOWER(SUBSTITUTE(SUBSTITUTE(SUBSTITUTE(SUBSTITUTE(SUBSTITUTE(SUBSTITUTE(db[[#This Row],[NB BM]]," ",),".",""),"-",""),"(",""),")",""),"/",""))</f>
        <v>keyringjkkr9</v>
      </c>
      <c r="B1326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26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26" s="1" t="s">
        <v>657</v>
      </c>
      <c r="E1326" s="4" t="s">
        <v>658</v>
      </c>
      <c r="F1326" s="56" t="s">
        <v>2413</v>
      </c>
      <c r="G1326" s="1" t="s">
        <v>1681</v>
      </c>
      <c r="H1326" s="32" t="e">
        <f>IF(db[[#This Row],[NB NOTA_C]]="","",COUNTIF([2]!B_MSK[concat],db[[#This Row],[NB NOTA_C]]))</f>
        <v>#REF!</v>
      </c>
      <c r="I1326" s="6" t="s">
        <v>1692</v>
      </c>
      <c r="J1326" s="1" t="s">
        <v>1821</v>
      </c>
      <c r="K1326" s="1" t="s">
        <v>3285</v>
      </c>
      <c r="M1326" s="1" t="str">
        <f>IF(db[[#This Row],[QTY/ CTN]]="","",SUBSTITUTE(SUBSTITUTE(SUBSTITUTE(db[[#This Row],[QTY/ CTN]]," ","_",2),"(",""),")","")&amp;"_")</f>
        <v>48 DRM_50 PCS_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48 DRM</v>
      </c>
      <c r="Q1326" s="95" t="str">
        <f>IF(NOT(db[[#This Row],[H_1]]=db[[#This Row],[H_2]]),MID(db[[#This Row],[H_QTY/ CTN]],db[[#This Row],[H_1]]+1,db[[#This Row],[H_2]]-db[[#This Row],[H_1]]-1),"")</f>
        <v>50 PCS</v>
      </c>
      <c r="R1326" s="95" t="str">
        <f>IF(db[[#This Row],[QTY/ CTN B]]="","",LEFT(db[[#This Row],[QTY/ CTN B]],SEARCH(" ",db[[#This Row],[QTY/ CTN B]],1)-1))</f>
        <v>48</v>
      </c>
      <c r="S1326" s="95" t="str">
        <f>IF(db[[#This Row],[QTY/ CTN B]]="","",RIGHT(db[[#This Row],[QTY/ CTN B]],LEN(db[[#This Row],[QTY/ CTN B]])-SEARCH(" ",db[[#This Row],[QTY/ CTN B]],1)))</f>
        <v>DRM</v>
      </c>
      <c r="T1326" s="95" t="str">
        <f>IF(db[[#This Row],[QTY/ CTN TG]]="",IF(db[[#This Row],[STN TG]]="","",12),LEFT(db[[#This Row],[QTY/ CTN TG]],SEARCH(" ",db[[#This Row],[QTY/ CTN TG]],1)-1))</f>
        <v>50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2400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3" t="str">
        <f>LOWER(SUBSTITUTE(SUBSTITUTE(SUBSTITUTE(SUBSTITUTE(SUBSTITUTE(SUBSTITUTE(db[[#This Row],[NB BM]]," ",),".",""),"-",""),"(",""),")",""),"/",""))</f>
        <v>pwkiko1212</v>
      </c>
      <c r="B1327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2788</v>
      </c>
      <c r="E1327" s="4" t="s">
        <v>2163</v>
      </c>
      <c r="F1327" s="56"/>
      <c r="H1327" s="32" t="e">
        <f>IF(db[[#This Row],[NB NOTA_C]]="","",COUNTIF([2]!B_MSK[concat],db[[#This Row],[NB NOTA_C]]))</f>
        <v>#REF!</v>
      </c>
      <c r="I1327" s="7" t="s">
        <v>1689</v>
      </c>
      <c r="J1327" s="3" t="s">
        <v>1779</v>
      </c>
      <c r="K1327" s="1" t="s">
        <v>2976</v>
      </c>
      <c r="M1327" s="1" t="str">
        <f>IF(db[[#This Row],[QTY/ CTN]]="","",SUBSTITUTE(SUBSTITUTE(SUBSTITUTE(db[[#This Row],[QTY/ CTN]]," ","_",2),"(",""),")","")&amp;"_")</f>
        <v>20 LSN_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8" t="str">
        <f>IF(db[[#This Row],[H_QTY/ CTN]]="","",LEFT(db[[#This Row],[H_QTY/ CTN]],db[[#This Row],[H_1]]-1))</f>
        <v>20 LSN</v>
      </c>
      <c r="Q1327" s="95" t="str">
        <f>IF(NOT(db[[#This Row],[H_1]]=db[[#This Row],[H_2]]),MID(db[[#This Row],[H_QTY/ CTN]],db[[#This Row],[H_1]]+1,db[[#This Row],[H_2]]-db[[#This Row],[H_1]]-1),"")</f>
        <v/>
      </c>
      <c r="R1327" s="95" t="str">
        <f>IF(db[[#This Row],[QTY/ CTN B]]="","",LEFT(db[[#This Row],[QTY/ CTN B]],SEARCH(" ",db[[#This Row],[QTY/ CTN B]],1)-1))</f>
        <v>20</v>
      </c>
      <c r="S1327" s="95" t="str">
        <f>IF(db[[#This Row],[QTY/ CTN B]]="","",RIGHT(db[[#This Row],[QTY/ CTN B]],LEN(db[[#This Row],[QTY/ CTN B]])-SEARCH(" ",db[[#This Row],[QTY/ CTN B]],1)))</f>
        <v>LSN</v>
      </c>
      <c r="T1327" s="95">
        <f>IF(db[[#This Row],[QTY/ CTN TG]]="",IF(db[[#This Row],[STN TG]]="","",12),LEFT(db[[#This Row],[QTY/ CTN TG]],SEARCH(" ",db[[#This Row],[QTY/ CTN TG]],1)-1))</f>
        <v>12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240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pwkiko1224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2790</v>
      </c>
      <c r="E1328" s="4" t="s">
        <v>2787</v>
      </c>
      <c r="F1328" s="56"/>
      <c r="H1328" s="32" t="e">
        <f>IF(db[[#This Row],[NB NOTA_C]]="","",COUNTIF([2]!B_MSK[concat],db[[#This Row],[NB NOTA_C]]))</f>
        <v>#REF!</v>
      </c>
      <c r="I1328" s="7" t="s">
        <v>1689</v>
      </c>
      <c r="J1328" s="3" t="s">
        <v>1779</v>
      </c>
      <c r="K1328" s="1" t="s">
        <v>2976</v>
      </c>
      <c r="M1328" s="1" t="str">
        <f>IF(db[[#This Row],[QTY/ CTN]]="","",SUBSTITUTE(SUBSTITUTE(SUBSTITUTE(db[[#This Row],[QTY/ CTN]]," ","_",2),"(",""),")","")&amp;"_")</f>
        <v>20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LSN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LSN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240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pwkiko1836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2789</v>
      </c>
      <c r="E1329" s="4" t="s">
        <v>2164</v>
      </c>
      <c r="F1329" s="56"/>
      <c r="H1329" s="32" t="e">
        <f>IF(db[[#This Row],[NB NOTA_C]]="","",COUNTIF([2]!B_MSK[concat],db[[#This Row],[NB NOTA_C]]))</f>
        <v>#REF!</v>
      </c>
      <c r="I1329" s="7" t="s">
        <v>1689</v>
      </c>
      <c r="J1329" s="3" t="s">
        <v>1798</v>
      </c>
      <c r="K1329" s="1" t="s">
        <v>2976</v>
      </c>
      <c r="M1329" s="1" t="str">
        <f>IF(db[[#This Row],[QTY/ CTN]]="","",SUBSTITUTE(SUBSTITUTE(SUBSTITUTE(db[[#This Row],[QTY/ CTN]]," ","_",2),"(",""),")","")&amp;"_")</f>
        <v>16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16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16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192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1" t="str">
        <f>LOWER(SUBSTITUTE(SUBSTITUTE(SUBSTITUTE(SUBSTITUTE(SUBSTITUTE(SUBSTITUTE(db[[#This Row],[NB BM]]," ",),".",""),"-",""),"(",""),")",""),"/",""))</f>
        <v>gelpenjkkingjellerjk100</v>
      </c>
      <c r="B1330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30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30" s="1" t="s">
        <v>2930</v>
      </c>
      <c r="E1330" s="4" t="s">
        <v>659</v>
      </c>
      <c r="F1330" s="67" t="s">
        <v>2911</v>
      </c>
      <c r="G1330" s="1" t="s">
        <v>1681</v>
      </c>
      <c r="H1330" s="32" t="e">
        <f>IF(db[[#This Row],[NB NOTA_C]]="","",COUNTIF([2]!B_MSK[concat],db[[#This Row],[NB NOTA_C]]))</f>
        <v>#REF!</v>
      </c>
      <c r="I1330" s="6" t="s">
        <v>1692</v>
      </c>
      <c r="J1330" s="1" t="s">
        <v>1738</v>
      </c>
      <c r="K1330" s="1" t="s">
        <v>2972</v>
      </c>
      <c r="M1330" s="1" t="str">
        <f>IF(db[[#This Row],[QTY/ CTN]]="","",SUBSTITUTE(SUBSTITUTE(SUBSTITUTE(db[[#This Row],[QTY/ CTN]]," ","_",2),"(",""),")","")&amp;"_")</f>
        <v>144 LSN_</v>
      </c>
      <c r="N1330" s="1">
        <f>IF(db[[#This Row],[H_QTY/ CTN]]="","",SEARCH("_",db[[#This Row],[H_QTY/ CTN]]))</f>
        <v>8</v>
      </c>
      <c r="O1330" s="1">
        <f>IF(db[[#This Row],[H_QTY/ CTN]]="","",LEN(db[[#This Row],[H_QTY/ CTN]]))</f>
        <v>8</v>
      </c>
      <c r="P1330" s="98" t="str">
        <f>IF(db[[#This Row],[H_QTY/ CTN]]="","",LEFT(db[[#This Row],[H_QTY/ CTN]],db[[#This Row],[H_1]]-1))</f>
        <v>144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144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1728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3" t="str">
        <f>LOWER(SUBSTITUTE(SUBSTITUTE(SUBSTITUTE(SUBSTITUTE(SUBSTITUTE(SUBSTITUTE(db[[#This Row],[NB BM]]," ",),".",""),"-",""),"(",""),")",""),"/",""))</f>
        <v>kartuundanganultahanakap233</v>
      </c>
      <c r="B1331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1218</v>
      </c>
      <c r="E1331" s="4" t="s">
        <v>1514</v>
      </c>
      <c r="F1331" s="56"/>
      <c r="G1331" s="1" t="s">
        <v>1682</v>
      </c>
      <c r="H1331" s="32" t="e">
        <f>IF(db[[#This Row],[NB NOTA_C]]="","",COUNTIF([2]!B_MSK[concat],db[[#This Row],[NB NOTA_C]]))</f>
        <v>#REF!</v>
      </c>
      <c r="I1331" s="6" t="s">
        <v>1701</v>
      </c>
      <c r="J1331" s="1" t="s">
        <v>1817</v>
      </c>
      <c r="K1331" s="1" t="s">
        <v>2961</v>
      </c>
      <c r="M1331" s="1" t="str">
        <f>IF(db[[#This Row],[QTY/ CTN]]="","",SUBSTITUTE(SUBSTITUTE(SUBSTITUTE(db[[#This Row],[QTY/ CTN]]," ","_",2),"(",""),")","")&amp;"_")</f>
        <v>4000 PAK_</v>
      </c>
      <c r="N1331" s="1">
        <f>IF(db[[#This Row],[H_QTY/ CTN]]="","",SEARCH("_",db[[#This Row],[H_QTY/ CTN]]))</f>
        <v>9</v>
      </c>
      <c r="O1331" s="1">
        <f>IF(db[[#This Row],[H_QTY/ CTN]]="","",LEN(db[[#This Row],[H_QTY/ CTN]]))</f>
        <v>9</v>
      </c>
      <c r="P1331" s="98" t="str">
        <f>IF(db[[#This Row],[H_QTY/ CTN]]="","",LEFT(db[[#This Row],[H_QTY/ CTN]],db[[#This Row],[H_1]]-1))</f>
        <v>4000 PAK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4000</v>
      </c>
      <c r="S1331" s="95" t="str">
        <f>IF(db[[#This Row],[QTY/ CTN B]]="","",RIGHT(db[[#This Row],[QTY/ CTN B]],LEN(db[[#This Row],[QTY/ CTN B]])-SEARCH(" ",db[[#This Row],[QTY/ CTN B]],1)))</f>
        <v>PAK</v>
      </c>
      <c r="T1331" s="95" t="str">
        <f>IF(db[[#This Row],[QTY/ CTN TG]]="",IF(db[[#This Row],[STN TG]]="","",12),LEFT(db[[#This Row],[QTY/ CTN TG]],SEARCH(" ",db[[#This Row],[QTY/ CTN TG]],1)-1))</f>
        <v/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4000</v>
      </c>
      <c r="Y1331" s="95" t="str">
        <f>IF(db[[#This Row],[STN K]]="",IF(db[[#This Row],[STN TG]]="",db[[#This Row],[STN B]],db[[#This Row],[STN TG]]),db[[#This Row],[STN K]])</f>
        <v>PAK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labelkojiko103p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1226</v>
      </c>
      <c r="E1332" s="4" t="s">
        <v>1522</v>
      </c>
      <c r="F1332" s="56"/>
      <c r="G1332" s="1" t="s">
        <v>1682</v>
      </c>
      <c r="H1332" s="32" t="e">
        <f>IF(db[[#This Row],[NB NOTA_C]]="","",COUNTIF([2]!B_MSK[concat],db[[#This Row],[NB NOTA_C]]))</f>
        <v>#REF!</v>
      </c>
      <c r="I1332" s="6" t="s">
        <v>1712</v>
      </c>
      <c r="J1332" s="1" t="s">
        <v>1833</v>
      </c>
      <c r="K1332" s="1" t="s">
        <v>2964</v>
      </c>
      <c r="M1332" s="1" t="str">
        <f>IF(db[[#This Row],[QTY/ CTN]]="","",SUBSTITUTE(SUBSTITUTE(SUBSTITUTE(db[[#This Row],[QTY/ CTN]]," ","_",2),"(",""),")","")&amp;"_")</f>
        <v>800 PAK_</v>
      </c>
      <c r="N1332" s="1">
        <f>IF(db[[#This Row],[H_QTY/ CTN]]="","",SEARCH("_",db[[#This Row],[H_QTY/ CTN]]))</f>
        <v>8</v>
      </c>
      <c r="O1332" s="1">
        <f>IF(db[[#This Row],[H_QTY/ CTN]]="","",LEN(db[[#This Row],[H_QTY/ CTN]]))</f>
        <v>8</v>
      </c>
      <c r="P1332" s="98" t="str">
        <f>IF(db[[#This Row],[H_QTY/ CTN]]="","",LEFT(db[[#This Row],[H_QTY/ CTN]],db[[#This Row],[H_1]]-1))</f>
        <v>800 PAK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800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800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kartuabsensikojikodosmerah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1216</v>
      </c>
      <c r="E1333" s="4" t="s">
        <v>1512</v>
      </c>
      <c r="F1333" s="2"/>
      <c r="G1333" s="1" t="s">
        <v>1682</v>
      </c>
      <c r="H1333" s="32" t="e">
        <f>IF(db[[#This Row],[NB NOTA_C]]="","",COUNTIF([2]!B_MSK[concat],db[[#This Row],[NB NOTA_C]]))</f>
        <v>#REF!</v>
      </c>
      <c r="I1333" s="6" t="s">
        <v>1712</v>
      </c>
      <c r="J1333" s="1" t="s">
        <v>1815</v>
      </c>
      <c r="K1333" s="1" t="s">
        <v>2961</v>
      </c>
      <c r="M1333" s="1" t="str">
        <f>IF(db[[#This Row],[QTY/ CTN]]="","",SUBSTITUTE(SUBSTITUTE(SUBSTITUTE(db[[#This Row],[QTY/ CTN]]," ","_",2),"(",""),")","")&amp;"_")</f>
        <v>100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100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100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100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3" t="str">
        <f>LOWER(SUBSTITUTE(SUBSTITUTE(SUBSTITUTE(SUBSTITUTE(SUBSTITUTE(SUBSTITUTE(db[[#This Row],[NB BM]]," ",),".",""),"-",""),"(",""),")",""),"/",""))</f>
        <v>labelkojiko99</v>
      </c>
      <c r="B1334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2933</v>
      </c>
      <c r="E1334" s="4" t="s">
        <v>2932</v>
      </c>
      <c r="F1334" s="2"/>
      <c r="G1334" s="1" t="s">
        <v>1682</v>
      </c>
      <c r="H1334" s="32" t="e">
        <f>IF(db[[#This Row],[NB NOTA_C]]="","",COUNTIF([2]!B_MSK[concat],db[[#This Row],[NB NOTA_C]]))</f>
        <v>#REF!</v>
      </c>
      <c r="I1334" s="7" t="s">
        <v>1712</v>
      </c>
      <c r="J1334" s="3" t="s">
        <v>1833</v>
      </c>
      <c r="K1334" s="1" t="s">
        <v>2964</v>
      </c>
      <c r="M1334" s="1" t="str">
        <f>IF(db[[#This Row],[QTY/ CTN]]="","",SUBSTITUTE(SUBSTITUTE(SUBSTITUTE(db[[#This Row],[QTY/ CTN]]," ","_",2),"(",""),")","")&amp;"_")</f>
        <v>800 PAK_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8</v>
      </c>
      <c r="P1334" s="98" t="str">
        <f>IF(db[[#This Row],[H_QTY/ CTN]]="","",LEFT(db[[#This Row],[H_QTY/ CTN]],db[[#This Row],[H_1]]-1))</f>
        <v>800 PAK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800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800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labelhargakojiko103polos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2866</v>
      </c>
      <c r="E1335" s="4" t="s">
        <v>2865</v>
      </c>
      <c r="F1335" s="56"/>
      <c r="H1335" s="32" t="e">
        <f>IF(db[[#This Row],[NB NOTA_C]]="","",COUNTIF([2]!B_MSK[concat],db[[#This Row],[NB NOTA_C]]))</f>
        <v>#REF!</v>
      </c>
      <c r="I1335" s="7" t="s">
        <v>1712</v>
      </c>
      <c r="J1335" s="3" t="s">
        <v>1833</v>
      </c>
      <c r="K1335" s="1" t="s">
        <v>2964</v>
      </c>
      <c r="M1335" s="1" t="str">
        <f>IF(db[[#This Row],[QTY/ CTN]]="","",SUBSTITUTE(SUBSTITUTE(SUBSTITUTE(db[[#This Row],[QTY/ CTN]]," ","_",2),"(",""),")","")&amp;"_")</f>
        <v>800 PAK_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8</v>
      </c>
      <c r="P1335" s="98" t="str">
        <f>IF(db[[#This Row],[H_QTY/ CTN]]="","",LEFT(db[[#This Row],[H_QTY/ CTN]],db[[#This Row],[H_1]]-1))</f>
        <v>800 PAK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800</v>
      </c>
      <c r="S1335" s="95" t="str">
        <f>IF(db[[#This Row],[QTY/ CTN B]]="","",RIGHT(db[[#This Row],[QTY/ CTN B]],LEN(db[[#This Row],[QTY/ CTN B]])-SEARCH(" ",db[[#This Row],[QTY/ CTN B]],1)))</f>
        <v>PAK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800</v>
      </c>
      <c r="Y1335" s="95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garisansegitigskojikono8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1117</v>
      </c>
      <c r="E1336" s="4" t="s">
        <v>3213</v>
      </c>
      <c r="F1336" s="56"/>
      <c r="H1336" s="32" t="e">
        <f>IF(db[[#This Row],[NB NOTA_C]]="","",COUNTIF([2]!B_MSK[concat],db[[#This Row],[NB NOTA_C]]))</f>
        <v>#REF!</v>
      </c>
      <c r="I1336" s="6" t="s">
        <v>1712</v>
      </c>
      <c r="J1336" s="1" t="s">
        <v>1782</v>
      </c>
      <c r="K1336" s="1" t="s">
        <v>2953</v>
      </c>
      <c r="M1336" s="1" t="str">
        <f>IF(db[[#This Row],[QTY/ CTN]]="","",SUBSTITUTE(SUBSTITUTE(SUBSTITUTE(db[[#This Row],[QTY/ CTN]]," ","_",2),"(",""),")","")&amp;"_")</f>
        <v>24 LSN_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7</v>
      </c>
      <c r="P1336" s="98" t="str">
        <f>IF(db[[#This Row],[H_QTY/ CTN]]="","",LEFT(db[[#This Row],[H_QTY/ CTN]],db[[#This Row],[H_1]]-1))</f>
        <v>24 LSN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24</v>
      </c>
      <c r="S1336" s="95" t="str">
        <f>IF(db[[#This Row],[QTY/ CTN B]]="","",RIGHT(db[[#This Row],[QTY/ CTN B]],LEN(db[[#This Row],[QTY/ CTN B]])-SEARCH(" ",db[[#This Row],[QTY/ CTN B]],1)))</f>
        <v>LSN</v>
      </c>
      <c r="T1336" s="95">
        <f>IF(db[[#This Row],[QTY/ CTN TG]]="",IF(db[[#This Row],[STN TG]]="","",12),LEFT(db[[#This Row],[QTY/ CTN TG]],SEARCH(" ",db[[#This Row],[QTY/ CTN TG]],1)-1))</f>
        <v>12</v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288</v>
      </c>
      <c r="Y1336" s="95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garisansegitigakojikono10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1116</v>
      </c>
      <c r="E1337" s="4" t="s">
        <v>3214</v>
      </c>
      <c r="F1337" s="56"/>
      <c r="H1337" s="32" t="e">
        <f>IF(db[[#This Row],[NB NOTA_C]]="","",COUNTIF([2]!B_MSK[concat],db[[#This Row],[NB NOTA_C]]))</f>
        <v>#REF!</v>
      </c>
      <c r="I1337" s="6" t="s">
        <v>1712</v>
      </c>
      <c r="J1337" s="1" t="s">
        <v>1798</v>
      </c>
      <c r="K1337" s="1" t="s">
        <v>2953</v>
      </c>
      <c r="M1337" s="1" t="str">
        <f>IF(db[[#This Row],[QTY/ CTN]]="","",SUBSTITUTE(SUBSTITUTE(SUBSTITUTE(db[[#This Row],[QTY/ CTN]]," ","_",2),"(",""),")","")&amp;"_")</f>
        <v>16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16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16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192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garisansegitigakojikono12</v>
      </c>
      <c r="B1338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2699</v>
      </c>
      <c r="E1338" s="4" t="s">
        <v>2698</v>
      </c>
      <c r="F1338" s="56"/>
      <c r="H1338" s="32" t="e">
        <f>IF(db[[#This Row],[NB NOTA_C]]="","",COUNTIF([2]!B_MSK[concat],db[[#This Row],[NB NOTA_C]]))</f>
        <v>#REF!</v>
      </c>
      <c r="I1338" s="6" t="s">
        <v>1712</v>
      </c>
      <c r="J1338" s="1" t="s">
        <v>1798</v>
      </c>
      <c r="K1338" s="1" t="s">
        <v>2953</v>
      </c>
      <c r="M1338" s="1" t="str">
        <f>IF(db[[#This Row],[QTY/ CTN]]="","",SUBSTITUTE(SUBSTITUTE(SUBSTITUTE(db[[#This Row],[QTY/ CTN]]," ","_",2),"(",""),")","")&amp;"_")</f>
        <v>16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16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16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192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garisansegitigakojikono10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1116</v>
      </c>
      <c r="E1339" s="4" t="s">
        <v>3131</v>
      </c>
      <c r="F1339" s="56"/>
      <c r="G1339" s="1" t="s">
        <v>1682</v>
      </c>
      <c r="H1339" s="32" t="e">
        <f>IF(db[[#This Row],[NB NOTA_C]]="","",COUNTIF([2]!B_MSK[concat],db[[#This Row],[NB NOTA_C]]))</f>
        <v>#REF!</v>
      </c>
      <c r="I1339" s="6" t="s">
        <v>1712</v>
      </c>
      <c r="J1339" s="1" t="s">
        <v>1798</v>
      </c>
      <c r="K1339" s="1" t="s">
        <v>2953</v>
      </c>
      <c r="M1339" s="1" t="str">
        <f>IF(db[[#This Row],[QTY/ CTN]]="","",SUBSTITUTE(SUBSTITUTE(SUBSTITUTE(db[[#This Row],[QTY/ CTN]]," ","_",2),"(",""),")","")&amp;"_")</f>
        <v>16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16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16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192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garisansegitigskojikono8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1117</v>
      </c>
      <c r="E1340" s="4" t="s">
        <v>3130</v>
      </c>
      <c r="F1340" s="56"/>
      <c r="G1340" s="1" t="s">
        <v>1682</v>
      </c>
      <c r="H1340" s="32" t="e">
        <f>IF(db[[#This Row],[NB NOTA_C]]="","",COUNTIF([2]!B_MSK[concat],db[[#This Row],[NB NOTA_C]]))</f>
        <v>#REF!</v>
      </c>
      <c r="I1340" s="6" t="s">
        <v>1712</v>
      </c>
      <c r="J1340" s="1" t="s">
        <v>1782</v>
      </c>
      <c r="K1340" s="1" t="s">
        <v>2953</v>
      </c>
      <c r="M1340" s="1" t="str">
        <f>IF(db[[#This Row],[QTY/ CTN]]="","",SUBSTITUTE(SUBSTITUTE(SUBSTITUTE(db[[#This Row],[QTY/ CTN]]," ","_",2),"(",""),")","")&amp;"_")</f>
        <v>24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24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24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288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kuastrifeloarttf2023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4867</v>
      </c>
      <c r="E1341" s="4" t="s">
        <v>4866</v>
      </c>
      <c r="F1341" s="56"/>
      <c r="H1341" s="32" t="e">
        <f>IF(db[[#This Row],[NB NOTA_C]]="","",COUNTIF([2]!B_MSK[concat],db[[#This Row],[NB NOTA_C]]))</f>
        <v>#REF!</v>
      </c>
      <c r="I1341" s="7" t="s">
        <v>1688</v>
      </c>
      <c r="J1341" s="3" t="s">
        <v>3436</v>
      </c>
      <c r="K1341" s="1" t="s">
        <v>2963</v>
      </c>
      <c r="L1341" s="3"/>
      <c r="M1341" s="3" t="str">
        <f>IF(db[[#This Row],[QTY/ CTN]]="","",SUBSTITUTE(SUBSTITUTE(SUBSTITUTE(db[[#This Row],[QTY/ CTN]]," ","_",2),"(",""),")","")&amp;"_")</f>
        <v>240 SET_</v>
      </c>
      <c r="N1341" s="3">
        <f>IF(db[[#This Row],[H_QTY/ CTN]]="","",SEARCH("_",db[[#This Row],[H_QTY/ CTN]]))</f>
        <v>8</v>
      </c>
      <c r="O1341" s="3">
        <f>IF(db[[#This Row],[H_QTY/ CTN]]="","",LEN(db[[#This Row],[H_QTY/ CTN]]))</f>
        <v>8</v>
      </c>
      <c r="P1341" s="98" t="str">
        <f>IF(db[[#This Row],[H_QTY/ CTN]]="","",LEFT(db[[#This Row],[H_QTY/ CTN]],db[[#This Row],[H_1]]-1))</f>
        <v>240 SET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240</v>
      </c>
      <c r="S1341" s="95" t="str">
        <f>IF(db[[#This Row],[QTY/ CTN B]]="","",RIGHT(db[[#This Row],[QTY/ CTN B]],LEN(db[[#This Row],[QTY/ CTN B]])-SEARCH(" ",db[[#This Row],[QTY/ CTN B]],1)))</f>
        <v>SET</v>
      </c>
      <c r="T1341" s="95" t="str">
        <f>IF(db[[#This Row],[QTY/ CTN TG]]="",IF(db[[#This Row],[STN TG]]="","",12),LEFT(db[[#This Row],[QTY/ CTN TG]],SEARCH(" ",db[[#This Row],[QTY/ CTN TG]],1)-1))</f>
        <v/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240</v>
      </c>
      <c r="Y1341" s="95" t="str">
        <f>IF(db[[#This Row],[STN K]]="",IF(db[[#This Row],[STN TG]]="",db[[#This Row],[STN B]],db[[#This Row],[STN TG]]),db[[#This Row],[STN K]])</f>
        <v>SET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kuastrifeloarttf2023no4,6,8,10,12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3429</v>
      </c>
      <c r="E1342" s="4" t="s">
        <v>3419</v>
      </c>
      <c r="F1342" s="56"/>
      <c r="G1342" s="1" t="s">
        <v>1682</v>
      </c>
      <c r="H1342" s="32" t="e">
        <f>IF(db[[#This Row],[NB NOTA_C]]="","",COUNTIF([2]!B_MSK[concat],db[[#This Row],[NB NOTA_C]]))</f>
        <v>#REF!</v>
      </c>
      <c r="I1342" s="7" t="s">
        <v>1688</v>
      </c>
      <c r="J1342" s="3" t="s">
        <v>3436</v>
      </c>
      <c r="K1342" s="1" t="s">
        <v>2963</v>
      </c>
      <c r="L1342" s="3"/>
      <c r="M1342" s="3" t="str">
        <f>IF(db[[#This Row],[QTY/ CTN]]="","",SUBSTITUTE(SUBSTITUTE(SUBSTITUTE(db[[#This Row],[QTY/ CTN]]," ","_",2),"(",""),")","")&amp;"_")</f>
        <v>240 SET_</v>
      </c>
      <c r="N1342" s="3">
        <f>IF(db[[#This Row],[H_QTY/ CTN]]="","",SEARCH("_",db[[#This Row],[H_QTY/ CTN]]))</f>
        <v>8</v>
      </c>
      <c r="O1342" s="3">
        <f>IF(db[[#This Row],[H_QTY/ CTN]]="","",LEN(db[[#This Row],[H_QTY/ CTN]]))</f>
        <v>8</v>
      </c>
      <c r="P1342" s="95" t="str">
        <f>IF(db[[#This Row],[H_QTY/ CTN]]="","",LEFT(db[[#This Row],[H_QTY/ CTN]],db[[#This Row],[H_1]]-1))</f>
        <v>240 SET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240</v>
      </c>
      <c r="S1342" s="95" t="str">
        <f>IF(db[[#This Row],[QTY/ CTN B]]="","",RIGHT(db[[#This Row],[QTY/ CTN B]],LEN(db[[#This Row],[QTY/ CTN B]])-SEARCH(" ",db[[#This Row],[QTY/ CTN B]],1)))</f>
        <v>SET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240</v>
      </c>
      <c r="Y1342" s="95" t="str">
        <f>IF(db[[#This Row],[STN K]]="",IF(db[[#This Row],[STN TG]]="",db[[#This Row],[STN B]],db[[#This Row],[STN TG]]),db[[#This Row],[STN K]])</f>
        <v>SET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kuastrifeloarttf2023no2,4,6,8,10,13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4516</v>
      </c>
      <c r="E1343" s="4" t="s">
        <v>4515</v>
      </c>
      <c r="F1343" s="56"/>
      <c r="H1343" s="32" t="e">
        <f>IF(db[[#This Row],[NB NOTA_C]]="","",COUNTIF([2]!B_MSK[concat],db[[#This Row],[NB NOTA_C]]))</f>
        <v>#REF!</v>
      </c>
      <c r="I1343" s="7" t="s">
        <v>1688</v>
      </c>
      <c r="J1343" s="3" t="s">
        <v>3436</v>
      </c>
      <c r="K1343" s="1" t="s">
        <v>2963</v>
      </c>
      <c r="L1343" s="3"/>
      <c r="M1343" s="3" t="str">
        <f>IF(db[[#This Row],[QTY/ CTN]]="","",SUBSTITUTE(SUBSTITUTE(SUBSTITUTE(db[[#This Row],[QTY/ CTN]]," ","_",2),"(",""),")","")&amp;"_")</f>
        <v>240 SET_</v>
      </c>
      <c r="N1343" s="3">
        <f>IF(db[[#This Row],[H_QTY/ CTN]]="","",SEARCH("_",db[[#This Row],[H_QTY/ CTN]]))</f>
        <v>8</v>
      </c>
      <c r="O1343" s="3">
        <f>IF(db[[#This Row],[H_QTY/ CTN]]="","",LEN(db[[#This Row],[H_QTY/ CTN]]))</f>
        <v>8</v>
      </c>
      <c r="P1343" s="95" t="str">
        <f>IF(db[[#This Row],[H_QTY/ CTN]]="","",LEFT(db[[#This Row],[H_QTY/ CTN]],db[[#This Row],[H_1]]-1))</f>
        <v>240 SET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240</v>
      </c>
      <c r="S1343" s="95" t="str">
        <f>IF(db[[#This Row],[QTY/ CTN B]]="","",RIGHT(db[[#This Row],[QTY/ CTN B]],LEN(db[[#This Row],[QTY/ CTN B]])-SEARCH(" ",db[[#This Row],[QTY/ CTN B]],1)))</f>
        <v>SET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240</v>
      </c>
      <c r="Y1343" s="95" t="str">
        <f>IF(db[[#This Row],[STN K]]="",IF(db[[#This Row],[STN TG]]="",db[[#This Row],[STN B]],db[[#This Row],[STN TG]]),db[[#This Row],[STN K]])</f>
        <v>SET</v>
      </c>
    </row>
    <row r="1344" spans="1:25" x14ac:dyDescent="0.25">
      <c r="A1344" s="1" t="str">
        <f>LOWER(SUBSTITUTE(SUBSTITUTE(SUBSTITUTE(SUBSTITUTE(SUBSTITUTE(SUBSTITUTE(db[[#This Row],[NB BM]]," ",),".",""),"-",""),"(",""),")",""),"/",""))</f>
        <v>lleafjka57020100lbr</v>
      </c>
      <c r="B1344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44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44" s="1" t="s">
        <v>662</v>
      </c>
      <c r="E1344" s="4" t="s">
        <v>663</v>
      </c>
      <c r="F1344" s="2" t="s">
        <v>664</v>
      </c>
      <c r="G1344" s="1" t="s">
        <v>1681</v>
      </c>
      <c r="H1344" s="32" t="e">
        <f>IF(db[[#This Row],[NB NOTA_C]]="","",COUNTIF([2]!B_MSK[concat],db[[#This Row],[NB NOTA_C]]))</f>
        <v>#REF!</v>
      </c>
      <c r="I1344" s="6" t="s">
        <v>1692</v>
      </c>
      <c r="J1344" s="1" t="s">
        <v>1827</v>
      </c>
      <c r="K1344" s="1" t="s">
        <v>3708</v>
      </c>
      <c r="M1344" s="1" t="str">
        <f>IF(db[[#This Row],[QTY/ CTN]]="","",SUBSTITUTE(SUBSTITUTE(SUBSTITUTE(db[[#This Row],[QTY/ CTN]]," ","_",2),"(",""),")","")&amp;"_")</f>
        <v>96 PAK_</v>
      </c>
      <c r="N1344" s="1">
        <f>IF(db[[#This Row],[H_QTY/ CTN]]="","",SEARCH("_",db[[#This Row],[H_QTY/ CTN]]))</f>
        <v>7</v>
      </c>
      <c r="O1344" s="1">
        <f>IF(db[[#This Row],[H_QTY/ CTN]]="","",LEN(db[[#This Row],[H_QTY/ CTN]]))</f>
        <v>7</v>
      </c>
      <c r="P1344" s="98" t="str">
        <f>IF(db[[#This Row],[H_QTY/ CTN]]="","",LEFT(db[[#This Row],[H_QTY/ CTN]],db[[#This Row],[H_1]]-1))</f>
        <v>96 PAK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96</v>
      </c>
      <c r="S1344" s="95" t="str">
        <f>IF(db[[#This Row],[QTY/ CTN B]]="","",RIGHT(db[[#This Row],[QTY/ CTN B]],LEN(db[[#This Row],[QTY/ CTN B]])-SEARCH(" ",db[[#This Row],[QTY/ CTN B]],1)))</f>
        <v>PAK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96</v>
      </c>
      <c r="Y1344" s="95" t="str">
        <f>IF(db[[#This Row],[STN K]]="",IF(db[[#This Row],[STN TG]]="",db[[#This Row],[STN B]],db[[#This Row],[STN TG]]),db[[#This Row],[STN K]])</f>
        <v>PAK</v>
      </c>
    </row>
    <row r="1345" spans="1:25" x14ac:dyDescent="0.25">
      <c r="A1345" s="16" t="str">
        <f>LOWER(SUBSTITUTE(SUBSTITUTE(SUBSTITUTE(SUBSTITUTE(SUBSTITUTE(SUBSTITUTE(db[[#This Row],[NB BM]]," ",),".",""),"-",""),"(",""),")",""),"/",""))</f>
        <v>lleafjka5702050lbr</v>
      </c>
      <c r="B1345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45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45" s="1" t="s">
        <v>4321</v>
      </c>
      <c r="E1345" s="21" t="s">
        <v>4204</v>
      </c>
      <c r="F1345" s="57" t="s">
        <v>4206</v>
      </c>
      <c r="G1345" s="1" t="s">
        <v>1681</v>
      </c>
      <c r="H1345" s="33" t="e">
        <f>IF(db[[#This Row],[NB NOTA_C]]="","",COUNTIF([2]!B_MSK[concat],db[[#This Row],[NB NOTA_C]]))</f>
        <v>#REF!</v>
      </c>
      <c r="I1345" s="18" t="s">
        <v>1692</v>
      </c>
      <c r="J1345" s="16" t="s">
        <v>4208</v>
      </c>
      <c r="K1345" s="17" t="s">
        <v>3708</v>
      </c>
      <c r="L1345" s="94" t="s">
        <v>5281</v>
      </c>
      <c r="M1345" s="16" t="str">
        <f>IF(db[[#This Row],[QTY/ CTN]]="","",SUBSTITUTE(SUBSTITUTE(SUBSTITUTE(db[[#This Row],[QTY/ CTN]]," ","_",2),"(",""),")","")&amp;"_")</f>
        <v>192 PAK_</v>
      </c>
      <c r="N1345" s="16">
        <f>IF(db[[#This Row],[H_QTY/ CTN]]="","",SEARCH("_",db[[#This Row],[H_QTY/ CTN]]))</f>
        <v>8</v>
      </c>
      <c r="O1345" s="16">
        <f>IF(db[[#This Row],[H_QTY/ CTN]]="","",LEN(db[[#This Row],[H_QTY/ CTN]]))</f>
        <v>8</v>
      </c>
      <c r="P1345" s="99" t="str">
        <f>IF(db[[#This Row],[H_QTY/ CTN]]="","",LEFT(db[[#This Row],[H_QTY/ CTN]],db[[#This Row],[H_1]]-1))</f>
        <v>192 PAK</v>
      </c>
      <c r="Q1345" s="99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192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192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1" t="str">
        <f>LOWER(SUBSTITUTE(SUBSTITUTE(SUBSTITUTE(SUBSTITUTE(SUBSTITUTE(SUBSTITUTE(db[[#This Row],[NB BM]]," ",),".",""),"-",""),"(",""),")",""),"/",""))</f>
        <v>lleafjkb57026100lbr</v>
      </c>
      <c r="B1346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46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46" s="1" t="s">
        <v>665</v>
      </c>
      <c r="E1346" s="4" t="s">
        <v>666</v>
      </c>
      <c r="F1346" s="56" t="s">
        <v>667</v>
      </c>
      <c r="G1346" s="1" t="s">
        <v>1681</v>
      </c>
      <c r="H1346" s="32" t="e">
        <f>IF(db[[#This Row],[NB NOTA_C]]="","",COUNTIF([2]!B_MSK[concat],db[[#This Row],[NB NOTA_C]]))</f>
        <v>#REF!</v>
      </c>
      <c r="I1346" s="6" t="s">
        <v>1692</v>
      </c>
      <c r="J1346" s="1" t="s">
        <v>1828</v>
      </c>
      <c r="K1346" s="1" t="s">
        <v>2967</v>
      </c>
      <c r="M1346" s="1" t="str">
        <f>IF(db[[#This Row],[QTY/ CTN]]="","",SUBSTITUTE(SUBSTITUTE(SUBSTITUTE(db[[#This Row],[QTY/ CTN]]," ","_",2),"(",""),")","")&amp;"_")</f>
        <v>80 PAK_</v>
      </c>
      <c r="N1346" s="1">
        <f>IF(db[[#This Row],[H_QTY/ CTN]]="","",SEARCH("_",db[[#This Row],[H_QTY/ CTN]]))</f>
        <v>7</v>
      </c>
      <c r="O1346" s="1">
        <f>IF(db[[#This Row],[H_QTY/ CTN]]="","",LEN(db[[#This Row],[H_QTY/ CTN]]))</f>
        <v>7</v>
      </c>
      <c r="P1346" s="98" t="str">
        <f>IF(db[[#This Row],[H_QTY/ CTN]]="","",LEFT(db[[#This Row],[H_QTY/ CTN]],db[[#This Row],[H_1]]-1))</f>
        <v>80 PAK</v>
      </c>
      <c r="Q1346" s="95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80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80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16" t="str">
        <f>LOWER(SUBSTITUTE(SUBSTITUTE(SUBSTITUTE(SUBSTITUTE(SUBSTITUTE(SUBSTITUTE(db[[#This Row],[NB BM]]," ",),".",""),"-",""),"(",""),")",""),"/",""))</f>
        <v>lleafjkb5702650lbr</v>
      </c>
      <c r="B1347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47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47" s="1" t="s">
        <v>4322</v>
      </c>
      <c r="E1347" s="21" t="s">
        <v>4205</v>
      </c>
      <c r="F1347" s="57" t="s">
        <v>4207</v>
      </c>
      <c r="G1347" s="1" t="s">
        <v>1681</v>
      </c>
      <c r="H1347" s="33" t="e">
        <f>IF(db[[#This Row],[NB NOTA_C]]="","",COUNTIF([2]!B_MSK[concat],db[[#This Row],[NB NOTA_C]]))</f>
        <v>#REF!</v>
      </c>
      <c r="I1347" s="18" t="s">
        <v>1692</v>
      </c>
      <c r="J1347" s="16" t="s">
        <v>1825</v>
      </c>
      <c r="K1347" s="17" t="s">
        <v>3708</v>
      </c>
      <c r="L1347" s="16"/>
      <c r="M1347" s="16" t="str">
        <f>IF(db[[#This Row],[QTY/ CTN]]="","",SUBSTITUTE(SUBSTITUTE(SUBSTITUTE(db[[#This Row],[QTY/ CTN]]," ","_",2),"(",""),")","")&amp;"_")</f>
        <v>160 PAK_</v>
      </c>
      <c r="N1347" s="16">
        <f>IF(db[[#This Row],[H_QTY/ CTN]]="","",SEARCH("_",db[[#This Row],[H_QTY/ CTN]]))</f>
        <v>8</v>
      </c>
      <c r="O1347" s="16">
        <f>IF(db[[#This Row],[H_QTY/ CTN]]="","",LEN(db[[#This Row],[H_QTY/ CTN]]))</f>
        <v>8</v>
      </c>
      <c r="P1347" s="99" t="str">
        <f>IF(db[[#This Row],[H_QTY/ CTN]]="","",LEFT(db[[#This Row],[H_QTY/ CTN]],db[[#This Row],[H_1]]-1))</f>
        <v>160 PAK</v>
      </c>
      <c r="Q1347" s="99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160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160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1" t="str">
        <f>LOWER(SUBSTITUTE(SUBSTITUTE(SUBSTITUTE(SUBSTITUTE(SUBSTITUTE(SUBSTITUTE(db[[#This Row],[NB BM]]," ",),".",""),"-",""),"(",""),")",""),"/",""))</f>
        <v>labeljklb1ly1brskuning</v>
      </c>
      <c r="B1348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48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48" s="1" t="s">
        <v>668</v>
      </c>
      <c r="E1348" s="4" t="s">
        <v>669</v>
      </c>
      <c r="F1348" s="56" t="s">
        <v>4102</v>
      </c>
      <c r="G1348" s="1" t="s">
        <v>1681</v>
      </c>
      <c r="H1348" s="32" t="e">
        <f>IF(db[[#This Row],[NB NOTA_C]]="","",COUNTIF([2]!B_MSK[concat],db[[#This Row],[NB NOTA_C]]))</f>
        <v>#REF!</v>
      </c>
      <c r="I1348" s="6" t="s">
        <v>1692</v>
      </c>
      <c r="J1348" s="1" t="s">
        <v>1831</v>
      </c>
      <c r="K1348" s="1" t="s">
        <v>2964</v>
      </c>
      <c r="M1348" s="1" t="str">
        <f>IF(db[[#This Row],[QTY/ CTN]]="","",SUBSTITUTE(SUBSTITUTE(SUBSTITUTE(db[[#This Row],[QTY/ CTN]]," ","_",2),"(",""),")","")&amp;"_")</f>
        <v>100 PAK_10 ROL_</v>
      </c>
      <c r="N1348" s="1">
        <f>IF(db[[#This Row],[H_QTY/ CTN]]="","",SEARCH("_",db[[#This Row],[H_QTY/ CTN]]))</f>
        <v>8</v>
      </c>
      <c r="O1348" s="1">
        <f>IF(db[[#This Row],[H_QTY/ CTN]]="","",LEN(db[[#This Row],[H_QTY/ CTN]]))</f>
        <v>15</v>
      </c>
      <c r="P1348" s="98" t="str">
        <f>IF(db[[#This Row],[H_QTY/ CTN]]="","",LEFT(db[[#This Row],[H_QTY/ CTN]],db[[#This Row],[H_1]]-1))</f>
        <v>100 PAK</v>
      </c>
      <c r="Q1348" s="95" t="str">
        <f>IF(NOT(db[[#This Row],[H_1]]=db[[#This Row],[H_2]]),MID(db[[#This Row],[H_QTY/ CTN]],db[[#This Row],[H_1]]+1,db[[#This Row],[H_2]]-db[[#This Row],[H_1]]-1),"")</f>
        <v>10 ROL</v>
      </c>
      <c r="R1348" s="95" t="str">
        <f>IF(db[[#This Row],[QTY/ CTN B]]="","",LEFT(db[[#This Row],[QTY/ CTN B]],SEARCH(" ",db[[#This Row],[QTY/ CTN B]],1)-1))</f>
        <v>100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>10</v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1000</v>
      </c>
      <c r="Y1348" s="95" t="str">
        <f>IF(db[[#This Row],[STN K]]="",IF(db[[#This Row],[STN TG]]="",db[[#This Row],[STN B]],db[[#This Row],[STN TG]]),db[[#This Row],[STN K]])</f>
        <v>ROL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labeljklb2rl1brs</v>
      </c>
      <c r="B1349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49" s="1" t="s">
        <v>670</v>
      </c>
      <c r="E1349" s="4" t="s">
        <v>671</v>
      </c>
      <c r="F1349" s="56" t="s">
        <v>672</v>
      </c>
      <c r="G1349" s="1" t="s">
        <v>1681</v>
      </c>
      <c r="H1349" s="32" t="e">
        <f>IF(db[[#This Row],[NB NOTA_C]]="","",COUNTIF([2]!B_MSK[concat],db[[#This Row],[NB NOTA_C]]))</f>
        <v>#REF!</v>
      </c>
      <c r="I1349" s="6" t="s">
        <v>1692</v>
      </c>
      <c r="J1349" s="1" t="s">
        <v>1831</v>
      </c>
      <c r="K1349" s="1" t="s">
        <v>2964</v>
      </c>
      <c r="L1349" s="1" t="s">
        <v>5646</v>
      </c>
      <c r="M1349" s="1" t="str">
        <f>IF(db[[#This Row],[QTY/ CTN]]="","",SUBSTITUTE(SUBSTITUTE(SUBSTITUTE(db[[#This Row],[QTY/ CTN]]," ","_",2),"(",""),")","")&amp;"_")</f>
        <v>100 PAK_10 ROL_</v>
      </c>
      <c r="N1349" s="1">
        <f>IF(db[[#This Row],[H_QTY/ CTN]]="","",SEARCH("_",db[[#This Row],[H_QTY/ CTN]]))</f>
        <v>8</v>
      </c>
      <c r="O1349" s="1">
        <f>IF(db[[#This Row],[H_QTY/ CTN]]="","",LEN(db[[#This Row],[H_QTY/ CTN]]))</f>
        <v>15</v>
      </c>
      <c r="P1349" s="98" t="str">
        <f>IF(db[[#This Row],[H_QTY/ CTN]]="","",LEFT(db[[#This Row],[H_QTY/ CTN]],db[[#This Row],[H_1]]-1))</f>
        <v>100 PAK</v>
      </c>
      <c r="Q1349" s="95" t="str">
        <f>IF(NOT(db[[#This Row],[H_1]]=db[[#This Row],[H_2]]),MID(db[[#This Row],[H_QTY/ CTN]],db[[#This Row],[H_1]]+1,db[[#This Row],[H_2]]-db[[#This Row],[H_1]]-1),"")</f>
        <v>10 ROL</v>
      </c>
      <c r="R1349" s="95" t="str">
        <f>IF(db[[#This Row],[QTY/ CTN B]]="","",LEFT(db[[#This Row],[QTY/ CTN B]],SEARCH(" ",db[[#This Row],[QTY/ CTN B]],1)-1))</f>
        <v>100</v>
      </c>
      <c r="S1349" s="95" t="str">
        <f>IF(db[[#This Row],[QTY/ CTN B]]="","",RIGHT(db[[#This Row],[QTY/ CTN B]],LEN(db[[#This Row],[QTY/ CTN B]])-SEARCH(" ",db[[#This Row],[QTY/ CTN B]],1)))</f>
        <v>PAK</v>
      </c>
      <c r="T1349" s="95" t="str">
        <f>IF(db[[#This Row],[QTY/ CTN TG]]="",IF(db[[#This Row],[STN TG]]="","",12),LEFT(db[[#This Row],[QTY/ CTN TG]],SEARCH(" ",db[[#This Row],[QTY/ CTN TG]],1)-1))</f>
        <v>10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1000</v>
      </c>
      <c r="Y1349" s="95" t="str">
        <f>IF(db[[#This Row],[STN K]]="",IF(db[[#This Row],[STN TG]]="",db[[#This Row],[STN B]],db[[#This Row],[STN TG]]),db[[#This Row],[STN K]])</f>
        <v>ROL</v>
      </c>
    </row>
    <row r="1350" spans="1:25" x14ac:dyDescent="0.25">
      <c r="A1350" s="1" t="str">
        <f>LOWER(SUBSTITUTE(SUBSTITUTE(SUBSTITUTE(SUBSTITUTE(SUBSTITUTE(SUBSTITUTE(db[[#This Row],[NB BM]]," ",),".",""),"-",""),"(",""),")",""),"/",""))</f>
        <v>labeljklb32brskuning</v>
      </c>
      <c r="B1350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50" s="1" t="s">
        <v>673</v>
      </c>
      <c r="E1350" s="4" t="s">
        <v>674</v>
      </c>
      <c r="F1350" s="2" t="s">
        <v>4088</v>
      </c>
      <c r="G1350" s="1" t="s">
        <v>1681</v>
      </c>
      <c r="H1350" s="32" t="e">
        <f>IF(db[[#This Row],[NB NOTA_C]]="","",COUNTIF([2]!B_MSK[concat],db[[#This Row],[NB NOTA_C]]))</f>
        <v>#REF!</v>
      </c>
      <c r="I1350" s="6" t="s">
        <v>1692</v>
      </c>
      <c r="J1350" s="1" t="s">
        <v>1832</v>
      </c>
      <c r="K1350" s="1" t="s">
        <v>2964</v>
      </c>
      <c r="L1350" s="1" t="s">
        <v>5209</v>
      </c>
      <c r="M1350" s="1" t="str">
        <f>IF(db[[#This Row],[QTY/ CTN]]="","",SUBSTITUTE(SUBSTITUTE(SUBSTITUTE(db[[#This Row],[QTY/ CTN]]," ","_",2),"(",""),")","")&amp;"_")</f>
        <v>50 PAK_10 ROL_</v>
      </c>
      <c r="N1350" s="1">
        <f>IF(db[[#This Row],[H_QTY/ CTN]]="","",SEARCH("_",db[[#This Row],[H_QTY/ CTN]]))</f>
        <v>7</v>
      </c>
      <c r="O1350" s="1">
        <f>IF(db[[#This Row],[H_QTY/ CTN]]="","",LEN(db[[#This Row],[H_QTY/ CTN]]))</f>
        <v>14</v>
      </c>
      <c r="P1350" s="98" t="str">
        <f>IF(db[[#This Row],[H_QTY/ CTN]]="","",LEFT(db[[#This Row],[H_QTY/ CTN]],db[[#This Row],[H_1]]-1))</f>
        <v>50 PAK</v>
      </c>
      <c r="Q1350" s="95" t="str">
        <f>IF(NOT(db[[#This Row],[H_1]]=db[[#This Row],[H_2]]),MID(db[[#This Row],[H_QTY/ CTN]],db[[#This Row],[H_1]]+1,db[[#This Row],[H_2]]-db[[#This Row],[H_1]]-1),"")</f>
        <v>10 ROL</v>
      </c>
      <c r="R1350" s="95" t="str">
        <f>IF(db[[#This Row],[QTY/ CTN B]]="","",LEFT(db[[#This Row],[QTY/ CTN B]],SEARCH(" ",db[[#This Row],[QTY/ CTN B]],1)-1))</f>
        <v>50</v>
      </c>
      <c r="S1350" s="95" t="str">
        <f>IF(db[[#This Row],[QTY/ CTN B]]="","",RIGHT(db[[#This Row],[QTY/ CTN B]],LEN(db[[#This Row],[QTY/ CTN B]])-SEARCH(" ",db[[#This Row],[QTY/ CTN B]],1)))</f>
        <v>PAK</v>
      </c>
      <c r="T1350" s="95" t="str">
        <f>IF(db[[#This Row],[QTY/ CTN TG]]="",IF(db[[#This Row],[STN TG]]="","",12),LEFT(db[[#This Row],[QTY/ CTN TG]],SEARCH(" ",db[[#This Row],[QTY/ CTN TG]],1)-1))</f>
        <v>10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500</v>
      </c>
      <c r="Y1350" s="95" t="str">
        <f>IF(db[[#This Row],[STN K]]="",IF(db[[#This Row],[STN TG]]="",db[[#This Row],[STN B]],db[[#This Row],[STN TG]]),db[[#This Row],[STN K]])</f>
        <v>ROL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labeljklb91brshijau</v>
      </c>
      <c r="B1351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675</v>
      </c>
      <c r="E1351" s="4" t="s">
        <v>676</v>
      </c>
      <c r="F1351" s="56"/>
      <c r="G1351" s="1" t="s">
        <v>1681</v>
      </c>
      <c r="H1351" s="32" t="e">
        <f>IF(db[[#This Row],[NB NOTA_C]]="","",COUNTIF([2]!B_MSK[concat],db[[#This Row],[NB NOTA_C]]))</f>
        <v>#REF!</v>
      </c>
      <c r="I1351" s="6" t="s">
        <v>1692</v>
      </c>
      <c r="J1351" s="1" t="s">
        <v>1831</v>
      </c>
      <c r="K1351" s="1" t="s">
        <v>2964</v>
      </c>
      <c r="M1351" s="1" t="str">
        <f>IF(db[[#This Row],[QTY/ CTN]]="","",SUBSTITUTE(SUBSTITUTE(SUBSTITUTE(db[[#This Row],[QTY/ CTN]]," ","_",2),"(",""),")","")&amp;"_")</f>
        <v>100 PAK_10 ROL_</v>
      </c>
      <c r="N1351" s="1">
        <f>IF(db[[#This Row],[H_QTY/ CTN]]="","",SEARCH("_",db[[#This Row],[H_QTY/ CTN]]))</f>
        <v>8</v>
      </c>
      <c r="O1351" s="1">
        <f>IF(db[[#This Row],[H_QTY/ CTN]]="","",LEN(db[[#This Row],[H_QTY/ CTN]]))</f>
        <v>15</v>
      </c>
      <c r="P1351" s="98" t="str">
        <f>IF(db[[#This Row],[H_QTY/ CTN]]="","",LEFT(db[[#This Row],[H_QTY/ CTN]],db[[#This Row],[H_1]]-1))</f>
        <v>100 PAK</v>
      </c>
      <c r="Q1351" s="95" t="str">
        <f>IF(NOT(db[[#This Row],[H_1]]=db[[#This Row],[H_2]]),MID(db[[#This Row],[H_QTY/ CTN]],db[[#This Row],[H_1]]+1,db[[#This Row],[H_2]]-db[[#This Row],[H_1]]-1),"")</f>
        <v>10 ROL</v>
      </c>
      <c r="R1351" s="95" t="str">
        <f>IF(db[[#This Row],[QTY/ CTN B]]="","",LEFT(db[[#This Row],[QTY/ CTN B]],SEARCH(" ",db[[#This Row],[QTY/ CTN B]],1)-1))</f>
        <v>100</v>
      </c>
      <c r="S1351" s="95" t="str">
        <f>IF(db[[#This Row],[QTY/ CTN B]]="","",RIGHT(db[[#This Row],[QTY/ CTN B]],LEN(db[[#This Row],[QTY/ CTN B]])-SEARCH(" ",db[[#This Row],[QTY/ CTN B]],1)))</f>
        <v>PAK</v>
      </c>
      <c r="T1351" s="95" t="str">
        <f>IF(db[[#This Row],[QTY/ CTN TG]]="",IF(db[[#This Row],[STN TG]]="","",12),LEFT(db[[#This Row],[QTY/ CTN TG]],SEARCH(" ",db[[#This Row],[QTY/ CTN TG]],1)-1))</f>
        <v>10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1000</v>
      </c>
      <c r="Y1351" s="95" t="str">
        <f>IF(db[[#This Row],[STN K]]="",IF(db[[#This Row],[STN TG]]="",db[[#This Row],[STN B]],db[[#This Row],[STN TG]]),db[[#This Row],[STN K]])</f>
        <v>ROL</v>
      </c>
    </row>
    <row r="1352" spans="1:25" x14ac:dyDescent="0.25">
      <c r="A1352" s="1" t="str">
        <f>LOWER(SUBSTITUTE(SUBSTITUTE(SUBSTITUTE(SUBSTITUTE(SUBSTITUTE(SUBSTITUTE(db[[#This Row],[NB BM]]," ",),".",""),"-",""),"(",""),")",""),"/",""))</f>
        <v>labeljklbp2cy2brskuning</v>
      </c>
      <c r="B1352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52" s="1" t="s">
        <v>677</v>
      </c>
      <c r="E1352" s="4" t="s">
        <v>678</v>
      </c>
      <c r="F1352" s="56" t="s">
        <v>2990</v>
      </c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1692</v>
      </c>
      <c r="J1352" s="1" t="s">
        <v>1832</v>
      </c>
      <c r="K1352" s="1" t="s">
        <v>2964</v>
      </c>
      <c r="M1352" s="1" t="str">
        <f>IF(db[[#This Row],[QTY/ CTN]]="","",SUBSTITUTE(SUBSTITUTE(SUBSTITUTE(db[[#This Row],[QTY/ CTN]]," ","_",2),"(",""),")","")&amp;"_")</f>
        <v>50 PAK_10 ROL_</v>
      </c>
      <c r="N1352" s="1">
        <f>IF(db[[#This Row],[H_QTY/ CTN]]="","",SEARCH("_",db[[#This Row],[H_QTY/ CTN]]))</f>
        <v>7</v>
      </c>
      <c r="O1352" s="1">
        <f>IF(db[[#This Row],[H_QTY/ CTN]]="","",LEN(db[[#This Row],[H_QTY/ CTN]]))</f>
        <v>14</v>
      </c>
      <c r="P1352" s="98" t="str">
        <f>IF(db[[#This Row],[H_QTY/ CTN]]="","",LEFT(db[[#This Row],[H_QTY/ CTN]],db[[#This Row],[H_1]]-1))</f>
        <v>50 PAK</v>
      </c>
      <c r="Q1352" s="95" t="str">
        <f>IF(NOT(db[[#This Row],[H_1]]=db[[#This Row],[H_2]]),MID(db[[#This Row],[H_QTY/ CTN]],db[[#This Row],[H_1]]+1,db[[#This Row],[H_2]]-db[[#This Row],[H_1]]-1),"")</f>
        <v>10 ROL</v>
      </c>
      <c r="R1352" s="95" t="str">
        <f>IF(db[[#This Row],[QTY/ CTN B]]="","",LEFT(db[[#This Row],[QTY/ CTN B]],SEARCH(" ",db[[#This Row],[QTY/ CTN B]],1)-1))</f>
        <v>50</v>
      </c>
      <c r="S1352" s="95" t="str">
        <f>IF(db[[#This Row],[QTY/ CTN B]]="","",RIGHT(db[[#This Row],[QTY/ CTN B]],LEN(db[[#This Row],[QTY/ CTN B]])-SEARCH(" ",db[[#This Row],[QTY/ CTN B]],1)))</f>
        <v>PAK</v>
      </c>
      <c r="T1352" s="95" t="str">
        <f>IF(db[[#This Row],[QTY/ CTN TG]]="",IF(db[[#This Row],[STN TG]]="","",12),LEFT(db[[#This Row],[QTY/ CTN TG]],SEARCH(" ",db[[#This Row],[QTY/ CTN TG]],1)-1))</f>
        <v>10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500</v>
      </c>
      <c r="Y1352" s="95" t="str">
        <f>IF(db[[#This Row],[STN K]]="",IF(db[[#This Row],[STN TG]]="",db[[#This Row],[STN B]],db[[#This Row],[STN TG]]),db[[#This Row],[STN K]])</f>
        <v>ROL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labeljklbp2ln2brs</v>
      </c>
      <c r="B1353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53" s="1" t="s">
        <v>679</v>
      </c>
      <c r="E1353" s="4" t="s">
        <v>680</v>
      </c>
      <c r="F1353" s="56" t="s">
        <v>681</v>
      </c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1692</v>
      </c>
      <c r="J1353" s="1" t="s">
        <v>1832</v>
      </c>
      <c r="K1353" s="1" t="s">
        <v>2964</v>
      </c>
      <c r="L1353" s="1" t="s">
        <v>5286</v>
      </c>
      <c r="M1353" s="1" t="str">
        <f>IF(db[[#This Row],[QTY/ CTN]]="","",SUBSTITUTE(SUBSTITUTE(SUBSTITUTE(db[[#This Row],[QTY/ CTN]]," ","_",2),"(",""),")","")&amp;"_")</f>
        <v>50 PAK_10 ROL_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14</v>
      </c>
      <c r="P1353" s="98" t="str">
        <f>IF(db[[#This Row],[H_QTY/ CTN]]="","",LEFT(db[[#This Row],[H_QTY/ CTN]],db[[#This Row],[H_1]]-1))</f>
        <v>50 PAK</v>
      </c>
      <c r="Q1353" s="95" t="str">
        <f>IF(NOT(db[[#This Row],[H_1]]=db[[#This Row],[H_2]]),MID(db[[#This Row],[H_QTY/ CTN]],db[[#This Row],[H_1]]+1,db[[#This Row],[H_2]]-db[[#This Row],[H_1]]-1),"")</f>
        <v>10 ROL</v>
      </c>
      <c r="R1353" s="95" t="str">
        <f>IF(db[[#This Row],[QTY/ CTN B]]="","",LEFT(db[[#This Row],[QTY/ CTN B]],SEARCH(" ",db[[#This Row],[QTY/ CTN B]],1)-1))</f>
        <v>50</v>
      </c>
      <c r="S1353" s="95" t="str">
        <f>IF(db[[#This Row],[QTY/ CTN B]]="","",RIGHT(db[[#This Row],[QTY/ CTN B]],LEN(db[[#This Row],[QTY/ CTN B]])-SEARCH(" ",db[[#This Row],[QTY/ CTN B]],1)))</f>
        <v>PAK</v>
      </c>
      <c r="T1353" s="95" t="str">
        <f>IF(db[[#This Row],[QTY/ CTN TG]]="",IF(db[[#This Row],[STN TG]]="","",12),LEFT(db[[#This Row],[QTY/ CTN TG]],SEARCH(" ",db[[#This Row],[QTY/ CTN TG]],1)-1))</f>
        <v>10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500</v>
      </c>
      <c r="Y1353" s="95" t="str">
        <f>IF(db[[#This Row],[STN K]]="",IF(db[[#This Row],[STN TG]]="",db[[#This Row],[STN B]],db[[#This Row],[STN TG]]),db[[#This Row],[STN K]])</f>
        <v>ROL</v>
      </c>
    </row>
    <row r="1354" spans="1:25" x14ac:dyDescent="0.25">
      <c r="A1354" s="1" t="str">
        <f>LOWER(SUBSTITUTE(SUBSTITUTE(SUBSTITUTE(SUBSTITUTE(SUBSTITUTE(SUBSTITUTE(db[[#This Row],[NB BM]]," ",),".",""),"-",""),"(",""),")",""),"/",""))</f>
        <v>labelstickerjklsp09</v>
      </c>
      <c r="B1354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54" s="1" t="s">
        <v>682</v>
      </c>
      <c r="E1354" s="4" t="s">
        <v>683</v>
      </c>
      <c r="F1354" s="61" t="s">
        <v>684</v>
      </c>
      <c r="G1354" s="1" t="s">
        <v>1681</v>
      </c>
      <c r="H1354" s="32" t="e">
        <f>IF(db[[#This Row],[NB NOTA_C]]="","",COUNTIF([2]!B_MSK[concat],db[[#This Row],[NB NOTA_C]]))</f>
        <v>#REF!</v>
      </c>
      <c r="I1354" s="6" t="s">
        <v>1692</v>
      </c>
      <c r="J1354" s="1" t="s">
        <v>1834</v>
      </c>
      <c r="K1354" s="1" t="s">
        <v>2964</v>
      </c>
      <c r="M1354" s="1" t="str">
        <f>IF(db[[#This Row],[QTY/ CTN]]="","",SUBSTITUTE(SUBSTITUTE(SUBSTITUTE(db[[#This Row],[QTY/ CTN]]," ","_",2),"(",""),")","")&amp;"_")</f>
        <v>50 PAK_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7</v>
      </c>
      <c r="P1354" s="98" t="str">
        <f>IF(db[[#This Row],[H_QTY/ CTN]]="","",LEFT(db[[#This Row],[H_QTY/ CTN]],db[[#This Row],[H_1]]-1))</f>
        <v>50 PAK</v>
      </c>
      <c r="Q1354" s="95" t="str">
        <f>IF(NOT(db[[#This Row],[H_1]]=db[[#This Row],[H_2]]),MID(db[[#This Row],[H_QTY/ CTN]],db[[#This Row],[H_1]]+1,db[[#This Row],[H_2]]-db[[#This Row],[H_1]]-1),"")</f>
        <v/>
      </c>
      <c r="R1354" s="95" t="str">
        <f>IF(db[[#This Row],[QTY/ CTN B]]="","",LEFT(db[[#This Row],[QTY/ CTN B]],SEARCH(" ",db[[#This Row],[QTY/ CTN B]],1)-1))</f>
        <v>50</v>
      </c>
      <c r="S1354" s="95" t="str">
        <f>IF(db[[#This Row],[QTY/ CTN B]]="","",RIGHT(db[[#This Row],[QTY/ CTN B]],LEN(db[[#This Row],[QTY/ CTN B]])-SEARCH(" ",db[[#This Row],[QTY/ CTN B]],1)))</f>
        <v>PAK</v>
      </c>
      <c r="T1354" s="95" t="str">
        <f>IF(db[[#This Row],[QTY/ CTN TG]]="",IF(db[[#This Row],[STN TG]]="","",12),LEFT(db[[#This Row],[QTY/ CTN TG]],SEARCH(" ",db[[#This Row],[QTY/ CTN TG]],1)-1))</f>
        <v/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50</v>
      </c>
      <c r="Y1354" s="95" t="str">
        <f>IF(db[[#This Row],[STN K]]="",IF(db[[#This Row],[STN TG]]="",db[[#This Row],[STN B]],db[[#This Row],[STN TG]]),db[[#This Row],[STN K]])</f>
        <v>PAK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mesinlabelhargajkmx5500m</v>
      </c>
      <c r="B1355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55" s="1" t="s">
        <v>685</v>
      </c>
      <c r="E1355" s="4" t="s">
        <v>686</v>
      </c>
      <c r="F1355" s="56" t="s">
        <v>687</v>
      </c>
      <c r="G1355" s="1" t="s">
        <v>1681</v>
      </c>
      <c r="H1355" s="32" t="e">
        <f>IF(db[[#This Row],[NB NOTA_C]]="","",COUNTIF([2]!B_MSK[concat],db[[#This Row],[NB NOTA_C]]))</f>
        <v>#REF!</v>
      </c>
      <c r="I1355" s="6" t="s">
        <v>1692</v>
      </c>
      <c r="J1355" s="1" t="s">
        <v>1850</v>
      </c>
      <c r="K1355" s="1" t="s">
        <v>2964</v>
      </c>
      <c r="L1355" s="1" t="s">
        <v>5329</v>
      </c>
      <c r="M1355" s="1" t="str">
        <f>IF(db[[#This Row],[QTY/ CTN]]="","",SUBSTITUTE(SUBSTITUTE(SUBSTITUTE(db[[#This Row],[QTY/ CTN]]," ","_",2),"(",""),")","")&amp;"_")</f>
        <v>20 PCS_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8" t="str">
        <f>IF(db[[#This Row],[H_QTY/ CTN]]="","",LEFT(db[[#This Row],[H_QTY/ CTN]],db[[#This Row],[H_1]]-1))</f>
        <v>20 PCS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20</v>
      </c>
      <c r="S1355" s="95" t="str">
        <f>IF(db[[#This Row],[QTY/ CTN B]]="","",RIGHT(db[[#This Row],[QTY/ CTN B]],LEN(db[[#This Row],[QTY/ CTN B]])-SEARCH(" ",db[[#This Row],[QTY/ CTN B]],1)))</f>
        <v>PCS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20</v>
      </c>
      <c r="Y1355" s="95" t="str">
        <f>IF(db[[#This Row],[STN K]]="",IF(db[[#This Row],[STN TG]]="",db[[#This Row],[STN B]],db[[#This Row],[STN TG]]),db[[#This Row],[STN K]])</f>
        <v>PCS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mesinlabelhargajkmx6600a</v>
      </c>
      <c r="B1356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56" s="4" t="s">
        <v>5089</v>
      </c>
      <c r="E1356" s="4" t="s">
        <v>5079</v>
      </c>
      <c r="F1356" s="56" t="s">
        <v>5090</v>
      </c>
      <c r="G1356" s="1" t="s">
        <v>1681</v>
      </c>
      <c r="H1356" s="34" t="e">
        <f>IF(db[[#This Row],[NB NOTA_C]]="","",COUNTIF([2]!B_MSK[concat],db[[#This Row],[NB NOTA_C]]))</f>
        <v>#REF!</v>
      </c>
      <c r="I1356" s="7" t="s">
        <v>1692</v>
      </c>
      <c r="J1356" s="3" t="s">
        <v>1850</v>
      </c>
      <c r="K1356" s="1" t="s">
        <v>2964</v>
      </c>
      <c r="L1356" s="3"/>
      <c r="M1356" s="3" t="str">
        <f>IF(db[[#This Row],[QTY/ CTN]]="","",SUBSTITUTE(SUBSTITUTE(SUBSTITUTE(db[[#This Row],[QTY/ CTN]]," ","_",2),"(",""),")","")&amp;"_")</f>
        <v>20 PCS_</v>
      </c>
      <c r="N1356" s="3">
        <f>IF(db[[#This Row],[H_QTY/ CTN]]="","",SEARCH("_",db[[#This Row],[H_QTY/ CTN]]))</f>
        <v>7</v>
      </c>
      <c r="O1356" s="3">
        <f>IF(db[[#This Row],[H_QTY/ CTN]]="","",LEN(db[[#This Row],[H_QTY/ CTN]]))</f>
        <v>7</v>
      </c>
      <c r="P1356" s="95" t="str">
        <f>IF(db[[#This Row],[H_QTY/ CTN]]="","",LEFT(db[[#This Row],[H_QTY/ CTN]],db[[#This Row],[H_1]]-1))</f>
        <v>20 PCS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20</v>
      </c>
      <c r="S1356" s="95" t="str">
        <f>IF(db[[#This Row],[QTY/ CTN B]]="","",RIGHT(db[[#This Row],[QTY/ CTN B]],LEN(db[[#This Row],[QTY/ CTN B]])-SEARCH(" ",db[[#This Row],[QTY/ CTN B]],1)))</f>
        <v>PCS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20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lakbanbening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3875</v>
      </c>
      <c r="E1357" s="4" t="s">
        <v>3874</v>
      </c>
      <c r="F1357" s="56"/>
      <c r="H1357" s="34" t="e">
        <f>IF(db[[#This Row],[NB NOTA_C]]="","",COUNTIF([2]!B_MSK[concat],db[[#This Row],[NB NOTA_C]]))</f>
        <v>#REF!</v>
      </c>
      <c r="I1357" s="7" t="s">
        <v>2280</v>
      </c>
      <c r="J1357" s="3" t="s">
        <v>1850</v>
      </c>
      <c r="K1357" s="1" t="s">
        <v>2956</v>
      </c>
      <c r="L1357" s="3"/>
      <c r="M1357" s="3" t="str">
        <f>IF(db[[#This Row],[QTY/ CTN]]="","",SUBSTITUTE(SUBSTITUTE(SUBSTITUTE(db[[#This Row],[QTY/ CTN]]," ","_",2),"(",""),")","")&amp;"_")</f>
        <v>20 PCS_</v>
      </c>
      <c r="N1357" s="3">
        <f>IF(db[[#This Row],[H_QTY/ CTN]]="","",SEARCH("_",db[[#This Row],[H_QTY/ CTN]]))</f>
        <v>7</v>
      </c>
      <c r="O1357" s="3">
        <f>IF(db[[#This Row],[H_QTY/ CTN]]="","",LEN(db[[#This Row],[H_QTY/ CTN]]))</f>
        <v>7</v>
      </c>
      <c r="P1357" s="95" t="str">
        <f>IF(db[[#This Row],[H_QTY/ CTN]]="","",LEFT(db[[#This Row],[H_QTY/ CTN]],db[[#This Row],[H_1]]-1))</f>
        <v>20 PCS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20</v>
      </c>
      <c r="S1357" s="95" t="str">
        <f>IF(db[[#This Row],[QTY/ CTN B]]="","",RIGHT(db[[#This Row],[QTY/ CTN B]],LEN(db[[#This Row],[QTY/ CTN B]])-SEARCH(" ",db[[#This Row],[QTY/ CTN B]],1)))</f>
        <v>PCS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20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plakbanbening010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2114</v>
      </c>
      <c r="E1358" s="4" t="s">
        <v>2177</v>
      </c>
      <c r="F1358" s="56"/>
      <c r="H1358" s="32" t="e">
        <f>IF(db[[#This Row],[NB NOTA_C]]="","",COUNTIF([2]!B_MSK[concat],db[[#This Row],[NB NOTA_C]]))</f>
        <v>#REF!</v>
      </c>
      <c r="I1358" s="7" t="s">
        <v>2280</v>
      </c>
      <c r="J1358" s="3" t="s">
        <v>1784</v>
      </c>
      <c r="K1358" s="1" t="s">
        <v>2956</v>
      </c>
      <c r="M1358" s="1" t="str">
        <f>IF(db[[#This Row],[QTY/ CTN]]="","",SUBSTITUTE(SUBSTITUTE(SUBSTITUTE(db[[#This Row],[QTY/ CTN]]," ","_",2),"(",""),")","")&amp;"_")</f>
        <v>120 LSN_</v>
      </c>
      <c r="N1358" s="1">
        <f>IF(db[[#This Row],[H_QTY/ CTN]]="","",SEARCH("_",db[[#This Row],[H_QTY/ CTN]]))</f>
        <v>8</v>
      </c>
      <c r="O1358" s="1">
        <f>IF(db[[#This Row],[H_QTY/ CTN]]="","",LEN(db[[#This Row],[H_QTY/ CTN]]))</f>
        <v>8</v>
      </c>
      <c r="P1358" s="98" t="str">
        <f>IF(db[[#This Row],[H_QTY/ CTN]]="","",LEFT(db[[#This Row],[H_QTY/ CTN]],db[[#This Row],[H_1]]-1))</f>
        <v>120 LSN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120</v>
      </c>
      <c r="S1358" s="95" t="str">
        <f>IF(db[[#This Row],[QTY/ CTN B]]="","",RIGHT(db[[#This Row],[QTY/ CTN B]],LEN(db[[#This Row],[QTY/ CTN B]])-SEARCH(" ",db[[#This Row],[QTY/ CTN B]],1)))</f>
        <v>LSN</v>
      </c>
      <c r="T1358" s="95">
        <f>IF(db[[#This Row],[QTY/ CTN TG]]="",IF(db[[#This Row],[STN TG]]="","",12),LEFT(db[[#This Row],[QTY/ CTN TG]],SEARCH(" ",db[[#This Row],[QTY/ CTN TG]],1)-1))</f>
        <v>12</v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1440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8" t="str">
        <f>LOWER(SUBSTITUTE(SUBSTITUTE(SUBSTITUTE(SUBSTITUTE(SUBSTITUTE(SUBSTITUTE(db[[#This Row],[NB BM]]," ",),".",""),"-",""),"(",""),")",""),"/",""))</f>
        <v>mikalaminatingjklf1002231a4</v>
      </c>
      <c r="B1359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59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59" s="8" t="s">
        <v>4609</v>
      </c>
      <c r="E1359" s="20" t="s">
        <v>4607</v>
      </c>
      <c r="F1359" s="56" t="s">
        <v>4610</v>
      </c>
      <c r="G1359" s="1" t="s">
        <v>1681</v>
      </c>
      <c r="H1359" s="32" t="e">
        <f>IF(db[[#This Row],[NB NOTA_C]]="","",COUNTIF([2]!B_MSK[concat],db[[#This Row],[NB NOTA_C]]))</f>
        <v>#REF!</v>
      </c>
      <c r="I1359" s="6" t="s">
        <v>1692</v>
      </c>
      <c r="J1359" s="1" t="s">
        <v>1852</v>
      </c>
      <c r="K1359" s="1" t="s">
        <v>3286</v>
      </c>
      <c r="M1359" s="1" t="str">
        <f>IF(db[[#This Row],[QTY/ CTN]]="","",SUBSTITUTE(SUBSTITUTE(SUBSTITUTE(db[[#This Row],[QTY/ CTN]]," ","_",2),"(",""),")","")&amp;"_")</f>
        <v>10 PAK_100 PCS_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15</v>
      </c>
      <c r="P1359" s="98" t="str">
        <f>IF(db[[#This Row],[H_QTY/ CTN]]="","",LEFT(db[[#This Row],[H_QTY/ CTN]],db[[#This Row],[H_1]]-1))</f>
        <v>10 PAK</v>
      </c>
      <c r="Q1359" s="95" t="str">
        <f>IF(NOT(db[[#This Row],[H_1]]=db[[#This Row],[H_2]]),MID(db[[#This Row],[H_QTY/ CTN]],db[[#This Row],[H_1]]+1,db[[#This Row],[H_2]]-db[[#This Row],[H_1]]-1),"")</f>
        <v>100 PCS</v>
      </c>
      <c r="R1359" s="95" t="str">
        <f>IF(db[[#This Row],[QTY/ CTN B]]="","",LEFT(db[[#This Row],[QTY/ CTN B]],SEARCH(" ",db[[#This Row],[QTY/ CTN B]],1)-1))</f>
        <v>10</v>
      </c>
      <c r="S1359" s="95" t="str">
        <f>IF(db[[#This Row],[QTY/ CTN B]]="","",RIGHT(db[[#This Row],[QTY/ CTN B]],LEN(db[[#This Row],[QTY/ CTN B]])-SEARCH(" ",db[[#This Row],[QTY/ CTN B]],1)))</f>
        <v>PAK</v>
      </c>
      <c r="T1359" s="95" t="str">
        <f>IF(db[[#This Row],[QTY/ CTN TG]]="",IF(db[[#This Row],[STN TG]]="","",12),LEFT(db[[#This Row],[QTY/ CTN TG]],SEARCH(" ",db[[#This Row],[QTY/ CTN TG]],1)-1))</f>
        <v>100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1000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8" t="str">
        <f>LOWER(SUBSTITUTE(SUBSTITUTE(SUBSTITUTE(SUBSTITUTE(SUBSTITUTE(SUBSTITUTE(db[[#This Row],[NB BM]]," ",),".",""),"-",""),"(",""),")",""),"/",""))</f>
        <v>mikalaminatingjklf1002234f4</v>
      </c>
      <c r="B1360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60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60" s="8" t="s">
        <v>4608</v>
      </c>
      <c r="E1360" s="20" t="s">
        <v>688</v>
      </c>
      <c r="F1360" s="56" t="s">
        <v>3369</v>
      </c>
      <c r="G1360" s="1" t="s">
        <v>1681</v>
      </c>
      <c r="H1360" s="32" t="e">
        <f>IF(db[[#This Row],[NB NOTA_C]]="","",COUNTIF([2]!B_MSK[concat],db[[#This Row],[NB NOTA_C]]))</f>
        <v>#REF!</v>
      </c>
      <c r="I1360" s="6" t="s">
        <v>1692</v>
      </c>
      <c r="J1360" s="1" t="s">
        <v>1852</v>
      </c>
      <c r="K1360" s="1" t="s">
        <v>3286</v>
      </c>
      <c r="M1360" s="1" t="str">
        <f>IF(db[[#This Row],[QTY/ CTN]]="","",SUBSTITUTE(SUBSTITUTE(SUBSTITUTE(db[[#This Row],[QTY/ CTN]]," ","_",2),"(",""),")","")&amp;"_")</f>
        <v>10 PAK_100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15</v>
      </c>
      <c r="P1360" s="98" t="str">
        <f>IF(db[[#This Row],[H_QTY/ CTN]]="","",LEFT(db[[#This Row],[H_QTY/ CTN]],db[[#This Row],[H_1]]-1))</f>
        <v>10 PAK</v>
      </c>
      <c r="Q1360" s="95" t="str">
        <f>IF(NOT(db[[#This Row],[H_1]]=db[[#This Row],[H_2]]),MID(db[[#This Row],[H_QTY/ CTN]],db[[#This Row],[H_1]]+1,db[[#This Row],[H_2]]-db[[#This Row],[H_1]]-1),"")</f>
        <v>100 PCS</v>
      </c>
      <c r="R1360" s="95" t="str">
        <f>IF(db[[#This Row],[QTY/ CTN B]]="","",LEFT(db[[#This Row],[QTY/ CTN B]],SEARCH(" ",db[[#This Row],[QTY/ CTN B]],1)-1))</f>
        <v>10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>100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1000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3" t="str">
        <f>LOWER(SUBSTITUTE(SUBSTITUTE(SUBSTITUTE(SUBSTITUTE(SUBSTITUTE(SUBSTITUTE(db[[#This Row],[NB BM]]," ",),".",""),"-",""),"(",""),")",""),"/",""))</f>
        <v>laminatingidcarddb6898</v>
      </c>
      <c r="B1361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3234</v>
      </c>
      <c r="E1361" s="4" t="s">
        <v>3232</v>
      </c>
      <c r="F1361" s="56"/>
      <c r="H1361" s="32" t="e">
        <f>IF(db[[#This Row],[NB NOTA_C]]="","",COUNTIF([2]!B_MSK[concat],db[[#This Row],[NB NOTA_C]]))</f>
        <v>#REF!</v>
      </c>
      <c r="I1361" s="7" t="s">
        <v>2798</v>
      </c>
      <c r="J1361" s="3" t="s">
        <v>3233</v>
      </c>
      <c r="K1361" s="1" t="s">
        <v>2951</v>
      </c>
      <c r="L1361" s="3"/>
      <c r="M1361" s="3" t="str">
        <f>IF(db[[#This Row],[QTY/ CTN]]="","",SUBSTITUTE(SUBSTITUTE(SUBSTITUTE(db[[#This Row],[QTY/ CTN]]," ","_",2),"(",""),")","")&amp;"_")</f>
        <v>130 PCS_</v>
      </c>
      <c r="N1361" s="3">
        <f>IF(db[[#This Row],[H_QTY/ CTN]]="","",SEARCH("_",db[[#This Row],[H_QTY/ CTN]]))</f>
        <v>8</v>
      </c>
      <c r="O1361" s="3">
        <f>IF(db[[#This Row],[H_QTY/ CTN]]="","",LEN(db[[#This Row],[H_QTY/ CTN]]))</f>
        <v>8</v>
      </c>
      <c r="P1361" s="98" t="str">
        <f>IF(db[[#This Row],[H_QTY/ CTN]]="","",LEFT(db[[#This Row],[H_QTY/ CTN]],db[[#This Row],[H_1]]-1))</f>
        <v>130 PCS</v>
      </c>
      <c r="Q1361" s="95" t="str">
        <f>IF(NOT(db[[#This Row],[H_1]]=db[[#This Row],[H_2]]),MID(db[[#This Row],[H_QTY/ CTN]],db[[#This Row],[H_1]]+1,db[[#This Row],[H_2]]-db[[#This Row],[H_1]]-1),"")</f>
        <v/>
      </c>
      <c r="R1361" s="95" t="str">
        <f>IF(db[[#This Row],[QTY/ CTN B]]="","",LEFT(db[[#This Row],[QTY/ CTN B]],SEARCH(" ",db[[#This Row],[QTY/ CTN B]],1)-1))</f>
        <v>130</v>
      </c>
      <c r="S1361" s="95" t="str">
        <f>IF(db[[#This Row],[QTY/ CTN B]]="","",RIGHT(db[[#This Row],[QTY/ CTN B]],LEN(db[[#This Row],[QTY/ CTN B]])-SEARCH(" ",db[[#This Row],[QTY/ CTN B]],1)))</f>
        <v>PCS</v>
      </c>
      <c r="T1361" s="95" t="str">
        <f>IF(db[[#This Row],[QTY/ CTN TG]]="",IF(db[[#This Row],[STN TG]]="","",12),LEFT(db[[#This Row],[QTY/ CTN TG]],SEARCH(" ",db[[#This Row],[QTY/ CTN TG]],1)-1))</f>
        <v/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130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52" t="str">
        <f>LOWER(SUBSTITUTE(SUBSTITUTE(SUBSTITUTE(SUBSTITUTE(SUBSTITUTE(SUBSTITUTE(db[[#This Row],[NB BM]]," ",),".",""),"-",""),"(",""),")",""),"/",""))</f>
        <v>lcdtabwriting85"</v>
      </c>
      <c r="B1362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62" s="52" t="str">
        <f>LOWER(SUBSTITUTE(SUBSTITUTE(SUBSTITUTE(SUBSTITUTE(SUBSTITUTE(SUBSTITUTE(SUBSTITUTE(SUBSTITUTE(SUBSTITUTE(db[[#This Row],[NB PAJAK]]," ",""),"-",""),"(",""),")",""),".",""),",",""),"/",""),"""",""),"+",""))</f>
        <v/>
      </c>
      <c r="D1362" s="53" t="s">
        <v>4928</v>
      </c>
      <c r="E1362" s="72" t="s">
        <v>4927</v>
      </c>
      <c r="F1362" s="65"/>
      <c r="G1362" s="53" t="s">
        <v>1682</v>
      </c>
      <c r="H1362" s="54" t="e">
        <f>IF(db[[#This Row],[NB NOTA_C]]="","",COUNTIF([2]!B_MSK[concat],db[[#This Row],[NB NOTA_C]]))</f>
        <v>#REF!</v>
      </c>
      <c r="I1362" s="55" t="s">
        <v>4929</v>
      </c>
      <c r="J1362" s="52" t="s">
        <v>1727</v>
      </c>
      <c r="K1362" s="53" t="s">
        <v>2951</v>
      </c>
      <c r="L1362" s="52"/>
      <c r="M1362" s="52" t="str">
        <f>IF(db[[#This Row],[QTY/ CTN]]="","",SUBSTITUTE(SUBSTITUTE(SUBSTITUTE(db[[#This Row],[QTY/ CTN]]," ","_",2),"(",""),")","")&amp;"_")</f>
        <v>100 PCS_</v>
      </c>
      <c r="N1362" s="52">
        <f>IF(db[[#This Row],[H_QTY/ CTN]]="","",SEARCH("_",db[[#This Row],[H_QTY/ CTN]]))</f>
        <v>8</v>
      </c>
      <c r="O1362" s="52">
        <f>IF(db[[#This Row],[H_QTY/ CTN]]="","",LEN(db[[#This Row],[H_QTY/ CTN]]))</f>
        <v>8</v>
      </c>
      <c r="P1362" s="103" t="str">
        <f>IF(db[[#This Row],[H_QTY/ CTN]]="","",LEFT(db[[#This Row],[H_QTY/ CTN]],db[[#This Row],[H_1]]-1))</f>
        <v>100 PCS</v>
      </c>
      <c r="Q1362" s="103" t="str">
        <f>IF(NOT(db[[#This Row],[H_1]]=db[[#This Row],[H_2]]),MID(db[[#This Row],[H_QTY/ CTN]],db[[#This Row],[H_1]]+1,db[[#This Row],[H_2]]-db[[#This Row],[H_1]]-1),"")</f>
        <v/>
      </c>
      <c r="R1362" s="95" t="str">
        <f>IF(db[[#This Row],[QTY/ CTN B]]="","",LEFT(db[[#This Row],[QTY/ CTN B]],SEARCH(" ",db[[#This Row],[QTY/ CTN B]],1)-1))</f>
        <v>100</v>
      </c>
      <c r="S1362" s="95" t="str">
        <f>IF(db[[#This Row],[QTY/ CTN B]]="","",RIGHT(db[[#This Row],[QTY/ CTN B]],LEN(db[[#This Row],[QTY/ CTN B]])-SEARCH(" ",db[[#This Row],[QTY/ CTN B]],1)))</f>
        <v>PCS</v>
      </c>
      <c r="T1362" s="95" t="str">
        <f>IF(db[[#This Row],[QTY/ CTN TG]]="",IF(db[[#This Row],[STN TG]]="","",12),LEFT(db[[#This Row],[QTY/ CTN TG]],SEARCH(" ",db[[#This Row],[QTY/ CTN TG]],1)-1))</f>
        <v/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100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3" t="str">
        <f>LOWER(SUBSTITUTE(SUBSTITUTE(SUBSTITUTE(SUBSTITUTE(SUBSTITUTE(SUBSTITUTE(db[[#This Row],[NB BM]]," ",),".",""),"-",""),"(",""),")",""),"/",""))</f>
        <v>lembakarkecillbk57msputih</v>
      </c>
      <c r="B1363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1" t="s">
        <v>1227</v>
      </c>
      <c r="E1363" s="4" t="s">
        <v>1523</v>
      </c>
      <c r="F1363" s="56"/>
      <c r="G1363" s="1" t="s">
        <v>1682</v>
      </c>
      <c r="H1363" s="32" t="e">
        <f>IF(db[[#This Row],[NB NOTA_C]]="","",COUNTIF([2]!B_MSK[concat],db[[#This Row],[NB NOTA_C]]))</f>
        <v>#REF!</v>
      </c>
      <c r="I1363" s="6" t="s">
        <v>1715</v>
      </c>
      <c r="J1363" s="1" t="s">
        <v>1835</v>
      </c>
      <c r="K1363" s="1" t="s">
        <v>2965</v>
      </c>
      <c r="M1363" s="1" t="str">
        <f>IF(db[[#This Row],[QTY/ CTN]]="","",SUBSTITUTE(SUBSTITUTE(SUBSTITUTE(db[[#This Row],[QTY/ CTN]]," ","_",2),"(",""),")","")&amp;"_")</f>
        <v>25 PAK_</v>
      </c>
      <c r="N1363" s="1">
        <f>IF(db[[#This Row],[H_QTY/ CTN]]="","",SEARCH("_",db[[#This Row],[H_QTY/ CTN]]))</f>
        <v>7</v>
      </c>
      <c r="O1363" s="1">
        <f>IF(db[[#This Row],[H_QTY/ CTN]]="","",LEN(db[[#This Row],[H_QTY/ CTN]]))</f>
        <v>7</v>
      </c>
      <c r="P1363" s="98" t="str">
        <f>IF(db[[#This Row],[H_QTY/ CTN]]="","",LEFT(db[[#This Row],[H_QTY/ CTN]],db[[#This Row],[H_1]]-1))</f>
        <v>25 PAK</v>
      </c>
      <c r="Q1363" s="95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25</v>
      </c>
      <c r="S1363" s="95" t="str">
        <f>IF(db[[#This Row],[QTY/ CTN B]]="","",RIGHT(db[[#This Row],[QTY/ CTN B]],LEN(db[[#This Row],[QTY/ CTN B]])-SEARCH(" ",db[[#This Row],[QTY/ CTN B]],1)))</f>
        <v>PAK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25</v>
      </c>
      <c r="Y1363" s="95" t="str">
        <f>IF(db[[#This Row],[STN K]]="",IF(db[[#This Row],[STN TG]]="",db[[#This Row],[STN B]],db[[#This Row],[STN TG]]),db[[#This Row],[STN K]])</f>
        <v>PAK</v>
      </c>
    </row>
    <row r="1364" spans="1:25" x14ac:dyDescent="0.25">
      <c r="A1364" s="112" t="str">
        <f>LOWER(SUBSTITUTE(SUBSTITUTE(SUBSTITUTE(SUBSTITUTE(SUBSTITUTE(SUBSTITUTE(db[[#This Row],[NB BM]]," ",),".",""),"-",""),"(",""),")",""),"/",""))</f>
        <v>lemcairf503650ml</v>
      </c>
      <c r="B1364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64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64" s="4" t="s">
        <v>5636</v>
      </c>
      <c r="E1364" s="4" t="s">
        <v>5637</v>
      </c>
      <c r="F1364" s="56" t="s">
        <v>5637</v>
      </c>
      <c r="G1364" s="115" t="s">
        <v>1681</v>
      </c>
      <c r="H1364" s="116" t="e">
        <f>IF(db[[#This Row],[NB NOTA_C]]="","",COUNTIF([2]!B_MSK[concat],db[[#This Row],[NB NOTA_C]]))</f>
        <v>#REF!</v>
      </c>
      <c r="I1364" s="117" t="s">
        <v>2277</v>
      </c>
      <c r="J1364" s="112" t="s">
        <v>1861</v>
      </c>
      <c r="K1364" s="115" t="s">
        <v>2965</v>
      </c>
      <c r="L1364" s="112"/>
      <c r="M1364" s="112" t="str">
        <f>IF(db[[#This Row],[QTY/ CTN]]="","",SUBSTITUTE(SUBSTITUTE(SUBSTITUTE(db[[#This Row],[QTY/ CTN]]," ","_",2),"(",""),")","")&amp;"_")</f>
        <v>432 PCS_</v>
      </c>
      <c r="N1364" s="112">
        <f>IF(db[[#This Row],[H_QTY/ CTN]]="","",SEARCH("_",db[[#This Row],[H_QTY/ CTN]]))</f>
        <v>8</v>
      </c>
      <c r="O1364" s="112">
        <f>IF(db[[#This Row],[H_QTY/ CTN]]="","",LEN(db[[#This Row],[H_QTY/ CTN]]))</f>
        <v>8</v>
      </c>
      <c r="P1364" s="118" t="str">
        <f>IF(db[[#This Row],[H_QTY/ CTN]]="","",LEFT(db[[#This Row],[H_QTY/ CTN]],db[[#This Row],[H_1]]-1))</f>
        <v>432 PCS</v>
      </c>
      <c r="Q1364" s="118" t="str">
        <f>IF(NOT(db[[#This Row],[H_1]]=db[[#This Row],[H_2]]),MID(db[[#This Row],[H_QTY/ CTN]],db[[#This Row],[H_1]]+1,db[[#This Row],[H_2]]-db[[#This Row],[H_1]]-1),"")</f>
        <v/>
      </c>
      <c r="R1364" s="118" t="str">
        <f>IF(db[[#This Row],[QTY/ CTN B]]="","",LEFT(db[[#This Row],[QTY/ CTN B]],SEARCH(" ",db[[#This Row],[QTY/ CTN B]],1)-1))</f>
        <v>432</v>
      </c>
      <c r="S1364" s="118" t="str">
        <f>IF(db[[#This Row],[QTY/ CTN B]]="","",RIGHT(db[[#This Row],[QTY/ CTN B]],LEN(db[[#This Row],[QTY/ CTN B]])-SEARCH(" ",db[[#This Row],[QTY/ CTN B]],1)))</f>
        <v>PCS</v>
      </c>
      <c r="T1364" s="118" t="str">
        <f>IF(db[[#This Row],[QTY/ CTN TG]]="",IF(db[[#This Row],[STN TG]]="","",12),LEFT(db[[#This Row],[QTY/ CTN TG]],SEARCH(" ",db[[#This Row],[QTY/ CTN TG]],1)-1))</f>
        <v/>
      </c>
      <c r="U136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118" t="str">
        <f>IF(db[[#This Row],[STN K]]="","",IF(db[[#This Row],[STN TG]]="LSN",12,""))</f>
        <v/>
      </c>
      <c r="W1364" s="118" t="str">
        <f>IF(db[[#This Row],[STN TG]]="LSN","PCS","")</f>
        <v/>
      </c>
      <c r="X1364" s="118">
        <f>db[[#This Row],[QTY B]]*IF(db[[#This Row],[QTY TG]]="",1,db[[#This Row],[QTY TG]])*IF(db[[#This Row],[QTY K]]="",1,db[[#This Row],[QTY K]])</f>
        <v>432</v>
      </c>
      <c r="Y1364" s="118" t="str">
        <f>IF(db[[#This Row],[STN K]]="",IF(db[[#This Row],[STN TG]]="",db[[#This Row],[STN B]],db[[#This Row],[STN TG]]),db[[#This Row],[STN K]])</f>
        <v>PCS</v>
      </c>
    </row>
    <row r="1365" spans="1:25" x14ac:dyDescent="0.25">
      <c r="A1365" s="16" t="str">
        <f>LOWER(SUBSTITUTE(SUBSTITUTE(SUBSTITUTE(SUBSTITUTE(SUBSTITUTE(SUBSTITUTE(db[[#This Row],[NB BM]]," ",),".",""),"-",""),"(",""),")",""),"/",""))</f>
        <v>lemrenteng158815ml</v>
      </c>
      <c r="B1365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65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65" s="17" t="s">
        <v>4399</v>
      </c>
      <c r="E1365" s="21" t="s">
        <v>4397</v>
      </c>
      <c r="F1365" s="56" t="s">
        <v>4426</v>
      </c>
      <c r="G1365" s="17"/>
      <c r="H1365" s="33" t="e">
        <f>IF(db[[#This Row],[NB NOTA_C]]="","",COUNTIF([2]!B_MSK[concat],db[[#This Row],[NB NOTA_C]]))</f>
        <v>#REF!</v>
      </c>
      <c r="I1365" s="18" t="s">
        <v>4226</v>
      </c>
      <c r="J1365" s="16" t="s">
        <v>1795</v>
      </c>
      <c r="K1365" s="17" t="s">
        <v>2965</v>
      </c>
      <c r="L1365" s="16"/>
      <c r="M1365" s="16" t="str">
        <f>IF(db[[#This Row],[QTY/ CTN]]="","",SUBSTITUTE(SUBSTITUTE(SUBSTITUTE(db[[#This Row],[QTY/ CTN]]," ","_",2),"(",""),")","")&amp;"_")</f>
        <v>160 LSN_</v>
      </c>
      <c r="N1365" s="16">
        <f>IF(db[[#This Row],[H_QTY/ CTN]]="","",SEARCH("_",db[[#This Row],[H_QTY/ CTN]]))</f>
        <v>8</v>
      </c>
      <c r="O1365" s="16">
        <f>IF(db[[#This Row],[H_QTY/ CTN]]="","",LEN(db[[#This Row],[H_QTY/ CTN]]))</f>
        <v>8</v>
      </c>
      <c r="P1365" s="99" t="str">
        <f>IF(db[[#This Row],[H_QTY/ CTN]]="","",LEFT(db[[#This Row],[H_QTY/ CTN]],db[[#This Row],[H_1]]-1))</f>
        <v>160 LSN</v>
      </c>
      <c r="Q1365" s="99" t="str">
        <f>IF(NOT(db[[#This Row],[H_1]]=db[[#This Row],[H_2]]),MID(db[[#This Row],[H_QTY/ CTN]],db[[#This Row],[H_1]]+1,db[[#This Row],[H_2]]-db[[#This Row],[H_1]]-1),"")</f>
        <v/>
      </c>
      <c r="R1365" s="95" t="str">
        <f>IF(db[[#This Row],[QTY/ CTN B]]="","",LEFT(db[[#This Row],[QTY/ CTN B]],SEARCH(" ",db[[#This Row],[QTY/ CTN B]],1)-1))</f>
        <v>160</v>
      </c>
      <c r="S1365" s="95" t="str">
        <f>IF(db[[#This Row],[QTY/ CTN B]]="","",RIGHT(db[[#This Row],[QTY/ CTN B]],LEN(db[[#This Row],[QTY/ CTN B]])-SEARCH(" ",db[[#This Row],[QTY/ CTN B]],1)))</f>
        <v>LSN</v>
      </c>
      <c r="T1365" s="95">
        <f>IF(db[[#This Row],[QTY/ CTN TG]]="",IF(db[[#This Row],[STN TG]]="","",12),LEFT(db[[#This Row],[QTY/ CTN TG]],SEARCH(" ",db[[#This Row],[QTY/ CTN TG]],1)-1))</f>
        <v>12</v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1920</v>
      </c>
      <c r="Y1365" s="95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3" t="str">
        <f>LOWER(SUBSTITUTE(SUBSTITUTE(SUBSTITUTE(SUBSTITUTE(SUBSTITUTE(SUBSTITUTE(db[[#This Row],[NB BM]]," ",),".",""),"-",""),"(",""),")",""),"/",""))</f>
        <v>lemsticktf010</v>
      </c>
      <c r="B1366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1" t="s">
        <v>3414</v>
      </c>
      <c r="E1366" s="4" t="s">
        <v>3412</v>
      </c>
      <c r="F1366" s="56"/>
      <c r="G1366" s="1" t="s">
        <v>1682</v>
      </c>
      <c r="H1366" s="32" t="e">
        <f>IF(db[[#This Row],[NB NOTA_C]]="","",COUNTIF([2]!B_MSK[concat],db[[#This Row],[NB NOTA_C]]))</f>
        <v>#REF!</v>
      </c>
      <c r="I1366" s="7" t="s">
        <v>1688</v>
      </c>
      <c r="J1366" s="3" t="s">
        <v>1848</v>
      </c>
      <c r="K1366" s="1" t="s">
        <v>2965</v>
      </c>
      <c r="L1366" s="3"/>
      <c r="M1366" s="3" t="str">
        <f>IF(db[[#This Row],[QTY/ CTN]]="","",SUBSTITUTE(SUBSTITUTE(SUBSTITUTE(db[[#This Row],[QTY/ CTN]]," ","_",2),"(",""),")","")&amp;"_")</f>
        <v>600 PCS_</v>
      </c>
      <c r="N1366" s="3">
        <f>IF(db[[#This Row],[H_QTY/ CTN]]="","",SEARCH("_",db[[#This Row],[H_QTY/ CTN]]))</f>
        <v>8</v>
      </c>
      <c r="O1366" s="3">
        <f>IF(db[[#This Row],[H_QTY/ CTN]]="","",LEN(db[[#This Row],[H_QTY/ CTN]]))</f>
        <v>8</v>
      </c>
      <c r="P1366" s="95" t="str">
        <f>IF(db[[#This Row],[H_QTY/ CTN]]="","",LEFT(db[[#This Row],[H_QTY/ CTN]],db[[#This Row],[H_1]]-1))</f>
        <v>600 PCS</v>
      </c>
      <c r="Q1366" s="95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600</v>
      </c>
      <c r="S1366" s="95" t="str">
        <f>IF(db[[#This Row],[QTY/ CTN B]]="","",RIGHT(db[[#This Row],[QTY/ CTN B]],LEN(db[[#This Row],[QTY/ CTN B]])-SEARCH(" ",db[[#This Row],[QTY/ CTN B]],1)))</f>
        <v>PCS</v>
      </c>
      <c r="T1366" s="95" t="str">
        <f>IF(db[[#This Row],[QTY/ CTN TG]]="",IF(db[[#This Row],[STN TG]]="","",12),LEFT(db[[#This Row],[QTY/ CTN TG]],SEARCH(" ",db[[#This Row],[QTY/ CTN TG]],1)-1))</f>
        <v/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600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lemtembakkeciladtek119ts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1228</v>
      </c>
      <c r="E1367" s="4" t="s">
        <v>1524</v>
      </c>
      <c r="F1367" s="56"/>
      <c r="G1367" s="1" t="s">
        <v>1682</v>
      </c>
      <c r="H1367" s="32" t="e">
        <f>IF(db[[#This Row],[NB NOTA_C]]="","",COUNTIF([2]!B_MSK[concat],db[[#This Row],[NB NOTA_C]]))</f>
        <v>#REF!</v>
      </c>
      <c r="I1367" s="6" t="s">
        <v>1712</v>
      </c>
      <c r="J1367" s="1" t="s">
        <v>1841</v>
      </c>
      <c r="K1367" s="1" t="s">
        <v>2965</v>
      </c>
      <c r="M1367" s="1" t="str">
        <f>IF(db[[#This Row],[QTY/ CTN]]="","",SUBSTITUTE(SUBSTITUTE(SUBSTITUTE(db[[#This Row],[QTY/ CTN]]," ","_",2),"(",""),")","")&amp;"_")</f>
        <v>25 KG_</v>
      </c>
      <c r="N1367" s="1">
        <f>IF(db[[#This Row],[H_QTY/ CTN]]="","",SEARCH("_",db[[#This Row],[H_QTY/ CTN]]))</f>
        <v>6</v>
      </c>
      <c r="O1367" s="1">
        <f>IF(db[[#This Row],[H_QTY/ CTN]]="","",LEN(db[[#This Row],[H_QTY/ CTN]]))</f>
        <v>6</v>
      </c>
      <c r="P1367" s="98" t="str">
        <f>IF(db[[#This Row],[H_QTY/ CTN]]="","",LEFT(db[[#This Row],[H_QTY/ CTN]],db[[#This Row],[H_1]]-1))</f>
        <v>25 KG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25</v>
      </c>
      <c r="S1367" s="95" t="str">
        <f>IF(db[[#This Row],[QTY/ CTN B]]="","",RIGHT(db[[#This Row],[QTY/ CTN B]],LEN(db[[#This Row],[QTY/ CTN B]])-SEARCH(" ",db[[#This Row],[QTY/ CTN B]],1)))</f>
        <v>KG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25</v>
      </c>
      <c r="Y1367" s="95" t="str">
        <f>IF(db[[#This Row],[STN K]]="",IF(db[[#This Row],[STN TG]]="",db[[#This Row],[STN B]],db[[#This Row],[STN TG]]),db[[#This Row],[STN K]])</f>
        <v>KG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lemcairtf603860ml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3415</v>
      </c>
      <c r="E1368" s="4" t="s">
        <v>3413</v>
      </c>
      <c r="F1368" s="56"/>
      <c r="G1368" s="1" t="s">
        <v>1682</v>
      </c>
      <c r="H1368" s="32" t="e">
        <f>IF(db[[#This Row],[NB NOTA_C]]="","",COUNTIF([2]!B_MSK[concat],db[[#This Row],[NB NOTA_C]]))</f>
        <v>#REF!</v>
      </c>
      <c r="I1368" s="7" t="s">
        <v>1688</v>
      </c>
      <c r="J1368" s="3" t="s">
        <v>1783</v>
      </c>
      <c r="K1368" s="1" t="s">
        <v>2965</v>
      </c>
      <c r="L1368" s="3"/>
      <c r="M1368" s="3" t="str">
        <f>IF(db[[#This Row],[QTY/ CTN]]="","",SUBSTITUTE(SUBSTITUTE(SUBSTITUTE(db[[#This Row],[QTY/ CTN]]," ","_",2),"(",""),")","")&amp;"_")</f>
        <v>30 LSN_</v>
      </c>
      <c r="N1368" s="3">
        <f>IF(db[[#This Row],[H_QTY/ CTN]]="","",SEARCH("_",db[[#This Row],[H_QTY/ CTN]]))</f>
        <v>7</v>
      </c>
      <c r="O1368" s="3">
        <f>IF(db[[#This Row],[H_QTY/ CTN]]="","",LEN(db[[#This Row],[H_QTY/ CTN]]))</f>
        <v>7</v>
      </c>
      <c r="P1368" s="95" t="str">
        <f>IF(db[[#This Row],[H_QTY/ CTN]]="","",LEFT(db[[#This Row],[H_QTY/ CTN]],db[[#This Row],[H_1]]-1))</f>
        <v>30 LSN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30</v>
      </c>
      <c r="S1368" s="95" t="str">
        <f>IF(db[[#This Row],[QTY/ CTN B]]="","",RIGHT(db[[#This Row],[QTY/ CTN B]],LEN(db[[#This Row],[QTY/ CTN B]])-SEARCH(" ",db[[#This Row],[QTY/ CTN B]],1)))</f>
        <v>LSN</v>
      </c>
      <c r="T1368" s="95">
        <f>IF(db[[#This Row],[QTY/ CTN TG]]="",IF(db[[#This Row],[STN TG]]="","",12),LEFT(db[[#This Row],[QTY/ CTN TG]],SEARCH(" ",db[[#This Row],[QTY/ CTN TG]],1)-1))</f>
        <v>12</v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360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lettertraybesimicrotopmt11822ssn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2183</v>
      </c>
      <c r="E1369" s="4" t="s">
        <v>2181</v>
      </c>
      <c r="F1369" s="56"/>
      <c r="H1369" s="32" t="e">
        <f>IF(db[[#This Row],[NB NOTA_C]]="","",COUNTIF([2]!B_MSK[concat],db[[#This Row],[NB NOTA_C]]))</f>
        <v>#REF!</v>
      </c>
      <c r="I1369" s="7" t="s">
        <v>1698</v>
      </c>
      <c r="J1369" s="3" t="s">
        <v>1854</v>
      </c>
      <c r="K1369" s="1" t="s">
        <v>2952</v>
      </c>
      <c r="M1369" s="1" t="str">
        <f>IF(db[[#This Row],[QTY/ CTN]]="","",SUBSTITUTE(SUBSTITUTE(SUBSTITUTE(db[[#This Row],[QTY/ CTN]]," ","_",2),"(",""),")","")&amp;"_")</f>
        <v>12 PCS_</v>
      </c>
      <c r="N1369" s="1">
        <f>IF(db[[#This Row],[H_QTY/ CTN]]="","",SEARCH("_",db[[#This Row],[H_QTY/ CTN]]))</f>
        <v>7</v>
      </c>
      <c r="O1369" s="1">
        <f>IF(db[[#This Row],[H_QTY/ CTN]]="","",LEN(db[[#This Row],[H_QTY/ CTN]]))</f>
        <v>7</v>
      </c>
      <c r="P1369" s="98" t="str">
        <f>IF(db[[#This Row],[H_QTY/ CTN]]="","",LEFT(db[[#This Row],[H_QTY/ CTN]],db[[#This Row],[H_1]]-1))</f>
        <v>12 PCS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12</v>
      </c>
      <c r="S1369" s="95" t="str">
        <f>IF(db[[#This Row],[QTY/ CTN B]]="","",RIGHT(db[[#This Row],[QTY/ CTN B]],LEN(db[[#This Row],[QTY/ CTN B]])-SEARCH(" ",db[[#This Row],[QTY/ CTN B]],1)))</f>
        <v>PCS</v>
      </c>
      <c r="T1369" s="95" t="str">
        <f>IF(db[[#This Row],[QTY/ CTN TG]]="",IF(db[[#This Row],[STN TG]]="","",12),LEFT(db[[#This Row],[QTY/ CTN TG]],SEARCH(" ",db[[#This Row],[QTY/ CTN TG]],1)-1))</f>
        <v/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12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lettertraybesimicrotopmt11833ssn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2182</v>
      </c>
      <c r="E1370" s="4" t="s">
        <v>2185</v>
      </c>
      <c r="F1370" s="56"/>
      <c r="H1370" s="32" t="e">
        <f>IF(db[[#This Row],[NB NOTA_C]]="","",COUNTIF([2]!B_MSK[concat],db[[#This Row],[NB NOTA_C]]))</f>
        <v>#REF!</v>
      </c>
      <c r="I1370" s="7" t="s">
        <v>1698</v>
      </c>
      <c r="J1370" s="3" t="s">
        <v>1854</v>
      </c>
      <c r="K1370" s="1" t="s">
        <v>2952</v>
      </c>
      <c r="M1370" s="1" t="str">
        <f>IF(db[[#This Row],[QTY/ CTN]]="","",SUBSTITUTE(SUBSTITUTE(SUBSTITUTE(db[[#This Row],[QTY/ CTN]]," ","_",2),"(",""),")","")&amp;"_")</f>
        <v>12 PCS_</v>
      </c>
      <c r="N1370" s="1">
        <f>IF(db[[#This Row],[H_QTY/ CTN]]="","",SEARCH("_",db[[#This Row],[H_QTY/ CTN]]))</f>
        <v>7</v>
      </c>
      <c r="O1370" s="1">
        <f>IF(db[[#This Row],[H_QTY/ CTN]]="","",LEN(db[[#This Row],[H_QTY/ CTN]]))</f>
        <v>7</v>
      </c>
      <c r="P1370" s="98" t="str">
        <f>IF(db[[#This Row],[H_QTY/ CTN]]="","",LEFT(db[[#This Row],[H_QTY/ CTN]],db[[#This Row],[H_1]]-1))</f>
        <v>12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12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12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lettertraybesimicrotopmt11844ssn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2014</v>
      </c>
      <c r="E1371" s="4" t="s">
        <v>2184</v>
      </c>
      <c r="F1371" s="56"/>
      <c r="H1371" s="32" t="e">
        <f>IF(db[[#This Row],[NB NOTA_C]]="","",COUNTIF([2]!B_MSK[concat],db[[#This Row],[NB NOTA_C]]))</f>
        <v>#REF!</v>
      </c>
      <c r="I1371" s="7" t="s">
        <v>1698</v>
      </c>
      <c r="J1371" s="3" t="s">
        <v>1854</v>
      </c>
      <c r="K1371" s="1" t="s">
        <v>2952</v>
      </c>
      <c r="M1371" s="1" t="str">
        <f>IF(db[[#This Row],[QTY/ CTN]]="","",SUBSTITUTE(SUBSTITUTE(SUBSTITUTE(db[[#This Row],[QTY/ CTN]]," ","_",2),"(",""),")","")&amp;"_")</f>
        <v>12 PCS_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12 PCS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</v>
      </c>
      <c r="S1371" s="95" t="str">
        <f>IF(db[[#This Row],[QTY/ CTN B]]="","",RIGHT(db[[#This Row],[QTY/ CTN B]],LEN(db[[#This Row],[QTY/ CTN B]])-SEARCH(" ",db[[#This Row],[QTY/ CTN B]],1)))</f>
        <v>PCS</v>
      </c>
      <c r="T1371" s="95" t="str">
        <f>IF(db[[#This Row],[QTY/ CTN TG]]="",IF(db[[#This Row],[STN TG]]="","",12),LEFT(db[[#This Row],[QTY/ CTN TG]],SEARCH(" ",db[[#This Row],[QTY/ CTN TG]],1)-1))</f>
        <v/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12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lettertraybesino3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4" t="s">
        <v>5554</v>
      </c>
      <c r="E1372" s="4" t="s">
        <v>5513</v>
      </c>
      <c r="F1372" s="56"/>
      <c r="G1372" s="1" t="s">
        <v>1682</v>
      </c>
      <c r="H1372" s="34" t="e">
        <f>IF(db[[#This Row],[NB NOTA_C]]="","",COUNTIF([2]!B_MSK[concat],db[[#This Row],[NB NOTA_C]]))</f>
        <v>#REF!</v>
      </c>
      <c r="I1372" s="7" t="s">
        <v>1698</v>
      </c>
      <c r="J1372" s="3" t="s">
        <v>4730</v>
      </c>
      <c r="K1372" s="1" t="s">
        <v>2952</v>
      </c>
      <c r="L1372" s="3"/>
      <c r="M1372" s="3" t="str">
        <f>IF(db[[#This Row],[QTY/ CTN]]="","",SUBSTITUTE(SUBSTITUTE(SUBSTITUTE(db[[#This Row],[QTY/ CTN]]," ","_",2),"(",""),")","")&amp;"_")</f>
        <v>1 CTN_</v>
      </c>
      <c r="N1372" s="3">
        <f>IF(db[[#This Row],[H_QTY/ CTN]]="","",SEARCH("_",db[[#This Row],[H_QTY/ CTN]]))</f>
        <v>6</v>
      </c>
      <c r="O1372" s="3">
        <f>IF(db[[#This Row],[H_QTY/ CTN]]="","",LEN(db[[#This Row],[H_QTY/ CTN]]))</f>
        <v>6</v>
      </c>
      <c r="P1372" s="95" t="str">
        <f>IF(db[[#This Row],[H_QTY/ CTN]]="","",LEFT(db[[#This Row],[H_QTY/ CTN]],db[[#This Row],[H_1]]-1))</f>
        <v>1 CTN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1</v>
      </c>
      <c r="S1372" s="95" t="str">
        <f>IF(db[[#This Row],[QTY/ CTN B]]="","",RIGHT(db[[#This Row],[QTY/ CTN B]],LEN(db[[#This Row],[QTY/ CTN B]])-SEARCH(" ",db[[#This Row],[QTY/ CTN B]],1)))</f>
        <v>CTN</v>
      </c>
      <c r="T1372" s="95" t="str">
        <f>IF(db[[#This Row],[QTY/ CTN TG]]="",IF(db[[#This Row],[STN TG]]="","",12),LEFT(db[[#This Row],[QTY/ CTN TG]],SEARCH(" ",db[[#This Row],[QTY/ CTN TG]],1)-1))</f>
        <v/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</v>
      </c>
      <c r="Y1372" s="95" t="str">
        <f>IF(db[[#This Row],[STN K]]="",IF(db[[#This Row],[STN TG]]="",db[[#This Row],[STN B]],db[[#This Row],[STN TG]]),db[[#This Row],[STN K]])</f>
        <v>CTN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lettertraybesimicrotopmt11822ssn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2638</v>
      </c>
      <c r="E1373" s="4" t="s">
        <v>2634</v>
      </c>
      <c r="F1373" s="2"/>
      <c r="H1373" s="32" t="e">
        <f>IF(db[[#This Row],[NB NOTA_C]]="","",COUNTIF([2]!B_MSK[concat],db[[#This Row],[NB NOTA_C]]))</f>
        <v>#REF!</v>
      </c>
      <c r="I1373" s="7" t="s">
        <v>1698</v>
      </c>
      <c r="J1373" s="3" t="s">
        <v>1854</v>
      </c>
      <c r="K1373" s="1" t="s">
        <v>2952</v>
      </c>
      <c r="M1373" s="1" t="str">
        <f>IF(db[[#This Row],[QTY/ CTN]]="","",SUBSTITUTE(SUBSTITUTE(SUBSTITUTE(db[[#This Row],[QTY/ CTN]]," ","_",2),"(",""),")","")&amp;"_")</f>
        <v>12 PCS_</v>
      </c>
      <c r="N1373" s="1">
        <f>IF(db[[#This Row],[H_QTY/ CTN]]="","",SEARCH("_",db[[#This Row],[H_QTY/ CTN]]))</f>
        <v>7</v>
      </c>
      <c r="O1373" s="1">
        <f>IF(db[[#This Row],[H_QTY/ CTN]]="","",LEN(db[[#This Row],[H_QTY/ CTN]]))</f>
        <v>7</v>
      </c>
      <c r="P1373" s="98" t="str">
        <f>IF(db[[#This Row],[H_QTY/ CTN]]="","",LEFT(db[[#This Row],[H_QTY/ CTN]],db[[#This Row],[H_1]]-1))</f>
        <v>12 PCS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12</v>
      </c>
      <c r="S1373" s="95" t="str">
        <f>IF(db[[#This Row],[QTY/ CTN B]]="","",RIGHT(db[[#This Row],[QTY/ CTN B]],LEN(db[[#This Row],[QTY/ CTN B]])-SEARCH(" ",db[[#This Row],[QTY/ CTN B]],1)))</f>
        <v>PCS</v>
      </c>
      <c r="T1373" s="95" t="str">
        <f>IF(db[[#This Row],[QTY/ CTN TG]]="",IF(db[[#This Row],[STN TG]]="","",12),LEFT(db[[#This Row],[QTY/ CTN TG]],SEARCH(" ",db[[#This Row],[QTY/ CTN TG]],1)-1))</f>
        <v/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12</v>
      </c>
      <c r="Y1373" s="95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lettertraybesimicrotopmt11833ssn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4" t="s">
        <v>2182</v>
      </c>
      <c r="E1374" s="4" t="s">
        <v>2635</v>
      </c>
      <c r="F1374" s="56"/>
      <c r="H1374" s="32" t="e">
        <f>IF(db[[#This Row],[NB NOTA_C]]="","",COUNTIF([2]!B_MSK[concat],db[[#This Row],[NB NOTA_C]]))</f>
        <v>#REF!</v>
      </c>
      <c r="I1374" s="7" t="s">
        <v>1698</v>
      </c>
      <c r="J1374" s="3" t="s">
        <v>1854</v>
      </c>
      <c r="K1374" s="1" t="s">
        <v>2952</v>
      </c>
      <c r="M1374" s="1" t="str">
        <f>IF(db[[#This Row],[QTY/ CTN]]="","",SUBSTITUTE(SUBSTITUTE(SUBSTITUTE(db[[#This Row],[QTY/ CTN]]," ","_",2),"(",""),")","")&amp;"_")</f>
        <v>12 PCS_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8" t="str">
        <f>IF(db[[#This Row],[H_QTY/ CTN]]="","",LEFT(db[[#This Row],[H_QTY/ CTN]],db[[#This Row],[H_1]]-1))</f>
        <v>12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12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12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lettertraybesimicrotopmt11844ssn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4" t="s">
        <v>2014</v>
      </c>
      <c r="E1375" s="4" t="s">
        <v>2636</v>
      </c>
      <c r="F1375" s="2"/>
      <c r="H1375" s="32" t="e">
        <f>IF(db[[#This Row],[NB NOTA_C]]="","",COUNTIF([2]!B_MSK[concat],db[[#This Row],[NB NOTA_C]]))</f>
        <v>#REF!</v>
      </c>
      <c r="I1375" s="7" t="s">
        <v>1698</v>
      </c>
      <c r="J1375" s="3" t="s">
        <v>1854</v>
      </c>
      <c r="K1375" s="1" t="s">
        <v>2952</v>
      </c>
      <c r="M1375" s="1" t="str">
        <f>IF(db[[#This Row],[QTY/ CTN]]="","",SUBSTITUTE(SUBSTITUTE(SUBSTITUTE(db[[#This Row],[QTY/ CTN]]," ","_",2),"(",""),")","")&amp;"_")</f>
        <v>12 PCS_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12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12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12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lilinhbdnc9915a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4" t="s">
        <v>2021</v>
      </c>
      <c r="E1376" s="4" t="s">
        <v>4506</v>
      </c>
      <c r="F1376" s="56"/>
      <c r="G1376" s="1" t="s">
        <v>1682</v>
      </c>
      <c r="H1376" s="34" t="e">
        <f>IF(db[[#This Row],[NB NOTA_C]]="","",COUNTIF([2]!B_MSK[concat],db[[#This Row],[NB NOTA_C]]))</f>
        <v>#REF!</v>
      </c>
      <c r="I1376" s="7" t="s">
        <v>1699</v>
      </c>
      <c r="J1376" s="3" t="s">
        <v>1780</v>
      </c>
      <c r="K1376" s="1" t="s">
        <v>2966</v>
      </c>
      <c r="L1376" s="3"/>
      <c r="M1376" s="3" t="str">
        <f>IF(db[[#This Row],[QTY/ CTN]]="","",SUBSTITUTE(SUBSTITUTE(SUBSTITUTE(db[[#This Row],[QTY/ CTN]]," ","_",2),"(",""),")","")&amp;"_")</f>
        <v>144 SET_</v>
      </c>
      <c r="N1376" s="3">
        <f>IF(db[[#This Row],[H_QTY/ CTN]]="","",SEARCH("_",db[[#This Row],[H_QTY/ CTN]]))</f>
        <v>8</v>
      </c>
      <c r="O1376" s="3">
        <f>IF(db[[#This Row],[H_QTY/ CTN]]="","",LEN(db[[#This Row],[H_QTY/ CTN]]))</f>
        <v>8</v>
      </c>
      <c r="P1376" s="95" t="str">
        <f>IF(db[[#This Row],[H_QTY/ CTN]]="","",LEFT(db[[#This Row],[H_QTY/ CTN]],db[[#This Row],[H_1]]-1))</f>
        <v>144 SET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144</v>
      </c>
      <c r="S1376" s="95" t="str">
        <f>IF(db[[#This Row],[QTY/ CTN B]]="","",RIGHT(db[[#This Row],[QTY/ CTN B]],LEN(db[[#This Row],[QTY/ CTN B]])-SEARCH(" ",db[[#This Row],[QTY/ CTN B]],1)))</f>
        <v>SET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144</v>
      </c>
      <c r="Y1376" s="95" t="str">
        <f>IF(db[[#This Row],[STN K]]="",IF(db[[#This Row],[STN TG]]="",db[[#This Row],[STN B]],db[[#This Row],[STN TG]]),db[[#This Row],[STN K]])</f>
        <v>SET</v>
      </c>
    </row>
    <row r="1377" spans="1:25" x14ac:dyDescent="0.25">
      <c r="A1377" s="52" t="str">
        <f>LOWER(SUBSTITUTE(SUBSTITUTE(SUBSTITUTE(SUBSTITUTE(SUBSTITUTE(SUBSTITUTE(db[[#This Row],[NB BM]]," ",),".",""),"-",""),"(",""),")",""),"/",""))</f>
        <v>lilinangkashintoeng</v>
      </c>
      <c r="B1377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77" s="52" t="str">
        <f>LOWER(SUBSTITUTE(SUBSTITUTE(SUBSTITUTE(SUBSTITUTE(SUBSTITUTE(SUBSTITUTE(SUBSTITUTE(SUBSTITUTE(SUBSTITUTE(db[[#This Row],[NB PAJAK]]," ",""),"-",""),"(",""),")",""),".",""),",",""),"/",""),"""",""),"+",""))</f>
        <v/>
      </c>
      <c r="D1377" s="72" t="s">
        <v>5006</v>
      </c>
      <c r="E1377" s="72" t="s">
        <v>4985</v>
      </c>
      <c r="F1377" s="65"/>
      <c r="G1377" s="53"/>
      <c r="H1377" s="54" t="e">
        <f>IF(db[[#This Row],[NB NOTA_C]]="","",COUNTIF([2]!B_MSK[concat],db[[#This Row],[NB NOTA_C]]))</f>
        <v>#REF!</v>
      </c>
      <c r="I1377" s="55" t="s">
        <v>1716</v>
      </c>
      <c r="J1377" s="52" t="s">
        <v>1842</v>
      </c>
      <c r="K1377" s="53" t="s">
        <v>2966</v>
      </c>
      <c r="L1377" s="52"/>
      <c r="M1377" s="52" t="str">
        <f>IF(db[[#This Row],[QTY/ CTN]]="","",SUBSTITUTE(SUBSTITUTE(SUBSTITUTE(db[[#This Row],[QTY/ CTN]]," ","_",2),"(",""),")","")&amp;"_")</f>
        <v>100 LSN_</v>
      </c>
      <c r="N1377" s="52">
        <f>IF(db[[#This Row],[H_QTY/ CTN]]="","",SEARCH("_",db[[#This Row],[H_QTY/ CTN]]))</f>
        <v>8</v>
      </c>
      <c r="O1377" s="52">
        <f>IF(db[[#This Row],[H_QTY/ CTN]]="","",LEN(db[[#This Row],[H_QTY/ CTN]]))</f>
        <v>8</v>
      </c>
      <c r="P1377" s="103" t="str">
        <f>IF(db[[#This Row],[H_QTY/ CTN]]="","",LEFT(db[[#This Row],[H_QTY/ CTN]],db[[#This Row],[H_1]]-1))</f>
        <v>100 LSN</v>
      </c>
      <c r="Q1377" s="103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100</v>
      </c>
      <c r="S1377" s="95" t="str">
        <f>IF(db[[#This Row],[QTY/ CTN B]]="","",RIGHT(db[[#This Row],[QTY/ CTN B]],LEN(db[[#This Row],[QTY/ CTN B]])-SEARCH(" ",db[[#This Row],[QTY/ CTN B]],1)))</f>
        <v>LSN</v>
      </c>
      <c r="T1377" s="95">
        <f>IF(db[[#This Row],[QTY/ CTN TG]]="",IF(db[[#This Row],[STN TG]]="","",12),LEFT(db[[#This Row],[QTY/ CTN TG]],SEARCH(" ",db[[#This Row],[QTY/ CTN TG]],1)-1))</f>
        <v>12</v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1200</v>
      </c>
      <c r="Y1377" s="95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lilinangkashintoengno12348</v>
      </c>
      <c r="B1378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4" t="s">
        <v>3580</v>
      </c>
      <c r="E1378" s="4" t="s">
        <v>3577</v>
      </c>
      <c r="F1378" s="56"/>
      <c r="H1378" s="34" t="e">
        <f>IF(db[[#This Row],[NB NOTA_C]]="","",COUNTIF([2]!B_MSK[concat],db[[#This Row],[NB NOTA_C]]))</f>
        <v>#REF!</v>
      </c>
      <c r="I1378" s="7" t="s">
        <v>1716</v>
      </c>
      <c r="J1378" s="3" t="s">
        <v>1842</v>
      </c>
      <c r="K1378" s="1" t="s">
        <v>2966</v>
      </c>
      <c r="L1378" s="3"/>
      <c r="M1378" s="3" t="str">
        <f>IF(db[[#This Row],[QTY/ CTN]]="","",SUBSTITUTE(SUBSTITUTE(SUBSTITUTE(db[[#This Row],[QTY/ CTN]]," ","_",2),"(",""),")","")&amp;"_")</f>
        <v>100 LSN_</v>
      </c>
      <c r="N1378" s="3">
        <f>IF(db[[#This Row],[H_QTY/ CTN]]="","",SEARCH("_",db[[#This Row],[H_QTY/ CTN]]))</f>
        <v>8</v>
      </c>
      <c r="O1378" s="3">
        <f>IF(db[[#This Row],[H_QTY/ CTN]]="","",LEN(db[[#This Row],[H_QTY/ CTN]]))</f>
        <v>8</v>
      </c>
      <c r="P1378" s="95" t="str">
        <f>IF(db[[#This Row],[H_QTY/ CTN]]="","",LEFT(db[[#This Row],[H_QTY/ CTN]],db[[#This Row],[H_1]]-1))</f>
        <v>100 LSN</v>
      </c>
      <c r="Q1378" s="95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100</v>
      </c>
      <c r="S1378" s="95" t="str">
        <f>IF(db[[#This Row],[QTY/ CTN B]]="","",RIGHT(db[[#This Row],[QTY/ CTN B]],LEN(db[[#This Row],[QTY/ CTN B]])-SEARCH(" ",db[[#This Row],[QTY/ CTN B]],1)))</f>
        <v>LSN</v>
      </c>
      <c r="T1378" s="95">
        <f>IF(db[[#This Row],[QTY/ CTN TG]]="",IF(db[[#This Row],[STN TG]]="","",12),LEFT(db[[#This Row],[QTY/ CTN TG]],SEARCH(" ",db[[#This Row],[QTY/ CTN TG]],1)-1))</f>
        <v>12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1200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lilinangkashintoengno9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4" t="s">
        <v>3581</v>
      </c>
      <c r="E1379" s="4" t="s">
        <v>3576</v>
      </c>
      <c r="F1379" s="56"/>
      <c r="H1379" s="34" t="e">
        <f>IF(db[[#This Row],[NB NOTA_C]]="","",COUNTIF([2]!B_MSK[concat],db[[#This Row],[NB NOTA_C]]))</f>
        <v>#REF!</v>
      </c>
      <c r="I1379" s="7" t="s">
        <v>1716</v>
      </c>
      <c r="J1379" s="3" t="s">
        <v>1842</v>
      </c>
      <c r="K1379" s="1" t="s">
        <v>2966</v>
      </c>
      <c r="L1379" s="3"/>
      <c r="M1379" s="3" t="str">
        <f>IF(db[[#This Row],[QTY/ CTN]]="","",SUBSTITUTE(SUBSTITUTE(SUBSTITUTE(db[[#This Row],[QTY/ CTN]]," ","_",2),"(",""),")","")&amp;"_")</f>
        <v>100 LSN_</v>
      </c>
      <c r="N1379" s="3">
        <f>IF(db[[#This Row],[H_QTY/ CTN]]="","",SEARCH("_",db[[#This Row],[H_QTY/ CTN]]))</f>
        <v>8</v>
      </c>
      <c r="O1379" s="3">
        <f>IF(db[[#This Row],[H_QTY/ CTN]]="","",LEN(db[[#This Row],[H_QTY/ CTN]]))</f>
        <v>8</v>
      </c>
      <c r="P1379" s="95" t="str">
        <f>IF(db[[#This Row],[H_QTY/ CTN]]="","",LEFT(db[[#This Row],[H_QTY/ CTN]],db[[#This Row],[H_1]]-1))</f>
        <v>100 LSN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100</v>
      </c>
      <c r="S1379" s="95" t="str">
        <f>IF(db[[#This Row],[QTY/ CTN B]]="","",RIGHT(db[[#This Row],[QTY/ CTN B]],LEN(db[[#This Row],[QTY/ CTN B]])-SEARCH(" ",db[[#This Row],[QTY/ CTN B]],1)))</f>
        <v>LSN</v>
      </c>
      <c r="T1379" s="95">
        <f>IF(db[[#This Row],[QTY/ CTN TG]]="",IF(db[[#This Row],[STN TG]]="","",12),LEFT(db[[#This Row],[QTY/ CTN TG]],SEARCH(" ",db[[#This Row],[QTY/ CTN TG]],1)-1))</f>
        <v>12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lilinangkashintoengno0sd9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4" t="s">
        <v>2724</v>
      </c>
      <c r="E1380" s="4" t="s">
        <v>2723</v>
      </c>
      <c r="F1380" s="56"/>
      <c r="H1380" s="32" t="e">
        <f>IF(db[[#This Row],[NB NOTA_C]]="","",COUNTIF([2]!B_MSK[concat],db[[#This Row],[NB NOTA_C]]))</f>
        <v>#REF!</v>
      </c>
      <c r="I1380" s="7" t="s">
        <v>1716</v>
      </c>
      <c r="J1380" s="3"/>
      <c r="K1380" s="1" t="s">
        <v>2966</v>
      </c>
      <c r="M1380" s="1" t="str">
        <f>IF(db[[#This Row],[QTY/ CTN]]="","",SUBSTITUTE(SUBSTITUTE(SUBSTITUTE(db[[#This Row],[QTY/ CTN]]," ","_",2),"(",""),")","")&amp;"_")</f>
        <v/>
      </c>
      <c r="N1380" s="1" t="str">
        <f>IF(db[[#This Row],[H_QTY/ CTN]]="","",SEARCH("_",db[[#This Row],[H_QTY/ CTN]]))</f>
        <v/>
      </c>
      <c r="O1380" s="1" t="str">
        <f>IF(db[[#This Row],[H_QTY/ CTN]]="","",LEN(db[[#This Row],[H_QTY/ CTN]]))</f>
        <v/>
      </c>
      <c r="P1380" s="98" t="str">
        <f>IF(db[[#This Row],[H_QTY/ CTN]]="","",LEFT(db[[#This Row],[H_QTY/ CTN]],db[[#This Row],[H_1]]-1))</f>
        <v/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/>
      </c>
      <c r="S1380" s="95" t="str">
        <f>IF(db[[#This Row],[QTY/ CTN B]]="","",RIGHT(db[[#This Row],[QTY/ CTN B]],LEN(db[[#This Row],[QTY/ CTN B]])-SEARCH(" ",db[[#This Row],[QTY/ CTN B]],1)))</f>
        <v/>
      </c>
      <c r="T1380" s="95" t="str">
        <f>IF(db[[#This Row],[QTY/ CTN TG]]="",IF(db[[#This Row],[STN TG]]="","",12),LEFT(db[[#This Row],[QTY/ CTN TG]],SEARCH(" ",db[[#This Row],[QTY/ CTN TG]],1)-1))</f>
        <v/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 t="e">
        <f>db[[#This Row],[QTY B]]*IF(db[[#This Row],[QTY TG]]="",1,db[[#This Row],[QTY TG]])*IF(db[[#This Row],[QTY K]]="",1,db[[#This Row],[QTY K]])</f>
        <v>#VALUE!</v>
      </c>
      <c r="Y1380" s="95" t="str">
        <f>IF(db[[#This Row],[STN K]]="",IF(db[[#This Row],[STN TG]]="",db[[#This Row],[STN B]],db[[#This Row],[STN TG]]),db[[#This Row],[STN K]])</f>
        <v/>
      </c>
    </row>
    <row r="1381" spans="1:25" x14ac:dyDescent="0.25">
      <c r="A1381" s="12" t="str">
        <f>LOWER(SUBSTITUTE(SUBSTITUTE(SUBSTITUTE(SUBSTITUTE(SUBSTITUTE(SUBSTITUTE(db[[#This Row],[NB BM]]," ",),".",""),"-",""),"(",""),")",""),"/",""))</f>
        <v>lilinangkashintoengno0123456</v>
      </c>
      <c r="B1381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81" s="12" t="str">
        <f>LOWER(SUBSTITUTE(SUBSTITUTE(SUBSTITUTE(SUBSTITUTE(SUBSTITUTE(SUBSTITUTE(SUBSTITUTE(SUBSTITUTE(SUBSTITUTE(db[[#This Row],[NB PAJAK]]," ",""),"-",""),"(",""),")",""),".",""),",",""),"/",""),"""",""),"+",""))</f>
        <v/>
      </c>
      <c r="D1381" s="22" t="s">
        <v>3673</v>
      </c>
      <c r="E1381" s="22" t="s">
        <v>3672</v>
      </c>
      <c r="F1381" s="64"/>
      <c r="G1381" s="13"/>
      <c r="H1381" s="35" t="e">
        <f>IF(db[[#This Row],[NB NOTA_C]]="","",COUNTIF([2]!B_MSK[concat],db[[#This Row],[NB NOTA_C]]))</f>
        <v>#REF!</v>
      </c>
      <c r="I1381" s="14" t="s">
        <v>1716</v>
      </c>
      <c r="J1381" s="12" t="s">
        <v>1842</v>
      </c>
      <c r="K1381" s="13" t="s">
        <v>2966</v>
      </c>
      <c r="L1381" s="12"/>
      <c r="M1381" s="12" t="str">
        <f>IF(db[[#This Row],[QTY/ CTN]]="","",SUBSTITUTE(SUBSTITUTE(SUBSTITUTE(db[[#This Row],[QTY/ CTN]]," ","_",2),"(",""),")","")&amp;"_")</f>
        <v>100 LSN_</v>
      </c>
      <c r="N1381" s="12">
        <f>IF(db[[#This Row],[H_QTY/ CTN]]="","",SEARCH("_",db[[#This Row],[H_QTY/ CTN]]))</f>
        <v>8</v>
      </c>
      <c r="O1381" s="12">
        <f>IF(db[[#This Row],[H_QTY/ CTN]]="","",LEN(db[[#This Row],[H_QTY/ CTN]]))</f>
        <v>8</v>
      </c>
      <c r="P1381" s="101" t="str">
        <f>IF(db[[#This Row],[H_QTY/ CTN]]="","",LEFT(db[[#This Row],[H_QTY/ CTN]],db[[#This Row],[H_1]]-1))</f>
        <v>100 LSN</v>
      </c>
      <c r="Q1381" s="101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>100</v>
      </c>
      <c r="S1381" s="95" t="str">
        <f>IF(db[[#This Row],[QTY/ CTN B]]="","",RIGHT(db[[#This Row],[QTY/ CTN B]],LEN(db[[#This Row],[QTY/ CTN B]])-SEARCH(" ",db[[#This Row],[QTY/ CTN B]],1)))</f>
        <v>LSN</v>
      </c>
      <c r="T1381" s="95">
        <f>IF(db[[#This Row],[QTY/ CTN TG]]="",IF(db[[#This Row],[STN TG]]="","",12),LEFT(db[[#This Row],[QTY/ CTN TG]],SEARCH(" ",db[[#This Row],[QTY/ CTN TG]],1)-1))</f>
        <v>12</v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1200</v>
      </c>
      <c r="Y1381" s="95" t="str">
        <f>IF(db[[#This Row],[STN K]]="",IF(db[[#This Row],[STN TG]]="",db[[#This Row],[STN B]],db[[#This Row],[STN TG]]),db[[#This Row],[STN K]])</f>
        <v>PCS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lilinangkashintoengno0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4" t="s">
        <v>1229</v>
      </c>
      <c r="E1382" s="4" t="s">
        <v>1525</v>
      </c>
      <c r="F1382" s="56"/>
      <c r="G1382" s="1" t="s">
        <v>1682</v>
      </c>
      <c r="H1382" s="32" t="e">
        <f>IF(db[[#This Row],[NB NOTA_C]]="","",COUNTIF([2]!B_MSK[concat],db[[#This Row],[NB NOTA_C]]))</f>
        <v>#REF!</v>
      </c>
      <c r="I1382" s="6" t="s">
        <v>1716</v>
      </c>
      <c r="J1382" s="1" t="s">
        <v>1842</v>
      </c>
      <c r="K1382" s="1" t="s">
        <v>2966</v>
      </c>
      <c r="M1382" s="1" t="str">
        <f>IF(db[[#This Row],[QTY/ CTN]]="","",SUBSTITUTE(SUBSTITUTE(SUBSTITUTE(db[[#This Row],[QTY/ CTN]]," ","_",2),"(",""),")","")&amp;"_")</f>
        <v>100 LSN_</v>
      </c>
      <c r="N1382" s="1">
        <f>IF(db[[#This Row],[H_QTY/ CTN]]="","",SEARCH("_",db[[#This Row],[H_QTY/ CTN]]))</f>
        <v>8</v>
      </c>
      <c r="O1382" s="1">
        <f>IF(db[[#This Row],[H_QTY/ CTN]]="","",LEN(db[[#This Row],[H_QTY/ CTN]]))</f>
        <v>8</v>
      </c>
      <c r="P1382" s="98" t="str">
        <f>IF(db[[#This Row],[H_QTY/ CTN]]="","",LEFT(db[[#This Row],[H_QTY/ CTN]],db[[#This Row],[H_1]]-1))</f>
        <v>100 LSN</v>
      </c>
      <c r="Q1382" s="95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100</v>
      </c>
      <c r="S1382" s="95" t="str">
        <f>IF(db[[#This Row],[QTY/ CTN B]]="","",RIGHT(db[[#This Row],[QTY/ CTN B]],LEN(db[[#This Row],[QTY/ CTN B]])-SEARCH(" ",db[[#This Row],[QTY/ CTN B]],1)))</f>
        <v>LSN</v>
      </c>
      <c r="T1382" s="95">
        <f>IF(db[[#This Row],[QTY/ CTN TG]]="",IF(db[[#This Row],[STN TG]]="","",12),LEFT(db[[#This Row],[QTY/ CTN TG]],SEARCH(" ",db[[#This Row],[QTY/ CTN TG]],1)-1))</f>
        <v>12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1200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lilinangkashintoengno1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1230</v>
      </c>
      <c r="E1383" s="4" t="s">
        <v>1526</v>
      </c>
      <c r="F1383" s="56"/>
      <c r="G1383" s="1" t="s">
        <v>1682</v>
      </c>
      <c r="H1383" s="32" t="e">
        <f>IF(db[[#This Row],[NB NOTA_C]]="","",COUNTIF([2]!B_MSK[concat],db[[#This Row],[NB NOTA_C]]))</f>
        <v>#REF!</v>
      </c>
      <c r="I1383" s="6" t="s">
        <v>1716</v>
      </c>
      <c r="J1383" s="1" t="s">
        <v>1842</v>
      </c>
      <c r="K1383" s="1" t="s">
        <v>2966</v>
      </c>
      <c r="M1383" s="1" t="str">
        <f>IF(db[[#This Row],[QTY/ CTN]]="","",SUBSTITUTE(SUBSTITUTE(SUBSTITUTE(db[[#This Row],[QTY/ CTN]]," ","_",2),"(",""),")","")&amp;"_")</f>
        <v>100 LSN_</v>
      </c>
      <c r="N1383" s="1">
        <f>IF(db[[#This Row],[H_QTY/ CTN]]="","",SEARCH("_",db[[#This Row],[H_QTY/ CTN]]))</f>
        <v>8</v>
      </c>
      <c r="O1383" s="1">
        <f>IF(db[[#This Row],[H_QTY/ CTN]]="","",LEN(db[[#This Row],[H_QTY/ CTN]]))</f>
        <v>8</v>
      </c>
      <c r="P1383" s="98" t="str">
        <f>IF(db[[#This Row],[H_QTY/ CTN]]="","",LEFT(db[[#This Row],[H_QTY/ CTN]],db[[#This Row],[H_1]]-1))</f>
        <v>100 LSN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100</v>
      </c>
      <c r="S1383" s="95" t="str">
        <f>IF(db[[#This Row],[QTY/ CTN B]]="","",RIGHT(db[[#This Row],[QTY/ CTN B]],LEN(db[[#This Row],[QTY/ CTN B]])-SEARCH(" ",db[[#This Row],[QTY/ CTN B]],1)))</f>
        <v>LSN</v>
      </c>
      <c r="T1383" s="95">
        <f>IF(db[[#This Row],[QTY/ CTN TG]]="",IF(db[[#This Row],[STN TG]]="","",12),LEFT(db[[#This Row],[QTY/ CTN TG]],SEARCH(" ",db[[#This Row],[QTY/ CTN TG]],1)-1))</f>
        <v>12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1200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lilinangkashintoengno1234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3703</v>
      </c>
      <c r="E1384" s="4" t="s">
        <v>3702</v>
      </c>
      <c r="F1384" s="56"/>
      <c r="H1384" s="34" t="e">
        <f>IF(db[[#This Row],[NB NOTA_C]]="","",COUNTIF([2]!B_MSK[concat],db[[#This Row],[NB NOTA_C]]))</f>
        <v>#REF!</v>
      </c>
      <c r="I1384" s="7" t="s">
        <v>1716</v>
      </c>
      <c r="J1384" s="3" t="s">
        <v>1842</v>
      </c>
      <c r="K1384" s="1" t="s">
        <v>2966</v>
      </c>
      <c r="L1384" s="3"/>
      <c r="M1384" s="3" t="str">
        <f>IF(db[[#This Row],[QTY/ CTN]]="","",SUBSTITUTE(SUBSTITUTE(SUBSTITUTE(db[[#This Row],[QTY/ CTN]]," ","_",2),"(",""),")","")&amp;"_")</f>
        <v>100 LSN_</v>
      </c>
      <c r="N1384" s="3">
        <f>IF(db[[#This Row],[H_QTY/ CTN]]="","",SEARCH("_",db[[#This Row],[H_QTY/ CTN]]))</f>
        <v>8</v>
      </c>
      <c r="O1384" s="3">
        <f>IF(db[[#This Row],[H_QTY/ CTN]]="","",LEN(db[[#This Row],[H_QTY/ CTN]]))</f>
        <v>8</v>
      </c>
      <c r="P1384" s="95" t="str">
        <f>IF(db[[#This Row],[H_QTY/ CTN]]="","",LEFT(db[[#This Row],[H_QTY/ CTN]],db[[#This Row],[H_1]]-1))</f>
        <v>100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100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1200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lilinangkashintoengno12345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3701</v>
      </c>
      <c r="E1385" s="4" t="s">
        <v>3578</v>
      </c>
      <c r="F1385" s="56"/>
      <c r="H1385" s="34" t="e">
        <f>IF(db[[#This Row],[NB NOTA_C]]="","",COUNTIF([2]!B_MSK[concat],db[[#This Row],[NB NOTA_C]]))</f>
        <v>#REF!</v>
      </c>
      <c r="I1385" s="7" t="s">
        <v>1716</v>
      </c>
      <c r="J1385" s="3" t="s">
        <v>1842</v>
      </c>
      <c r="K1385" s="1" t="s">
        <v>2966</v>
      </c>
      <c r="L1385" s="3"/>
      <c r="M1385" s="3" t="str">
        <f>IF(db[[#This Row],[QTY/ CTN]]="","",SUBSTITUTE(SUBSTITUTE(SUBSTITUTE(db[[#This Row],[QTY/ CTN]]," ","_",2),"(",""),")","")&amp;"_")</f>
        <v>100 LSN_</v>
      </c>
      <c r="N1385" s="3">
        <f>IF(db[[#This Row],[H_QTY/ CTN]]="","",SEARCH("_",db[[#This Row],[H_QTY/ CTN]]))</f>
        <v>8</v>
      </c>
      <c r="O1385" s="3">
        <f>IF(db[[#This Row],[H_QTY/ CTN]]="","",LEN(db[[#This Row],[H_QTY/ CTN]]))</f>
        <v>8</v>
      </c>
      <c r="P1385" s="95" t="str">
        <f>IF(db[[#This Row],[H_QTY/ CTN]]="","",LEFT(db[[#This Row],[H_QTY/ CTN]],db[[#This Row],[H_1]]-1))</f>
        <v>100 LSN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100</v>
      </c>
      <c r="S1385" s="95" t="str">
        <f>IF(db[[#This Row],[QTY/ CTN B]]="","",RIGHT(db[[#This Row],[QTY/ CTN B]],LEN(db[[#This Row],[QTY/ CTN B]])-SEARCH(" ",db[[#This Row],[QTY/ CTN B]],1)))</f>
        <v>LSN</v>
      </c>
      <c r="T1385" s="95">
        <f>IF(db[[#This Row],[QTY/ CTN TG]]="",IF(db[[#This Row],[STN TG]]="","",12),LEFT(db[[#This Row],[QTY/ CTN TG]],SEARCH(" ",db[[#This Row],[QTY/ CTN TG]],1)-1))</f>
        <v>12</v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1200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lilinangkashintoengno123456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3579</v>
      </c>
      <c r="E1386" s="4" t="s">
        <v>3575</v>
      </c>
      <c r="F1386" s="56"/>
      <c r="H1386" s="34" t="e">
        <f>IF(db[[#This Row],[NB NOTA_C]]="","",COUNTIF([2]!B_MSK[concat],db[[#This Row],[NB NOTA_C]]))</f>
        <v>#REF!</v>
      </c>
      <c r="I1386" s="7" t="s">
        <v>1716</v>
      </c>
      <c r="J1386" s="3" t="s">
        <v>1842</v>
      </c>
      <c r="K1386" s="1" t="s">
        <v>2966</v>
      </c>
      <c r="L1386" s="3"/>
      <c r="M1386" s="3" t="str">
        <f>IF(db[[#This Row],[QTY/ CTN]]="","",SUBSTITUTE(SUBSTITUTE(SUBSTITUTE(db[[#This Row],[QTY/ CTN]]," ","_",2),"(",""),")","")&amp;"_")</f>
        <v>100 LSN_</v>
      </c>
      <c r="N1386" s="3">
        <f>IF(db[[#This Row],[H_QTY/ CTN]]="","",SEARCH("_",db[[#This Row],[H_QTY/ CTN]]))</f>
        <v>8</v>
      </c>
      <c r="O1386" s="3">
        <f>IF(db[[#This Row],[H_QTY/ CTN]]="","",LEN(db[[#This Row],[H_QTY/ CTN]]))</f>
        <v>8</v>
      </c>
      <c r="P1386" s="95" t="str">
        <f>IF(db[[#This Row],[H_QTY/ CTN]]="","",LEFT(db[[#This Row],[H_QTY/ CTN]],db[[#This Row],[H_1]]-1))</f>
        <v>100 LSN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100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lilinangkashintoengno1245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3571</v>
      </c>
      <c r="E1387" s="4" t="s">
        <v>3569</v>
      </c>
      <c r="F1387" s="56"/>
      <c r="H1387" s="34" t="e">
        <f>IF(db[[#This Row],[NB NOTA_C]]="","",COUNTIF([2]!B_MSK[concat],db[[#This Row],[NB NOTA_C]]))</f>
        <v>#REF!</v>
      </c>
      <c r="I1387" s="7" t="s">
        <v>1716</v>
      </c>
      <c r="J1387" s="3" t="s">
        <v>1842</v>
      </c>
      <c r="K1387" s="1" t="s">
        <v>2966</v>
      </c>
      <c r="L1387" s="3"/>
      <c r="M1387" s="3" t="str">
        <f>IF(db[[#This Row],[QTY/ CTN]]="","",SUBSTITUTE(SUBSTITUTE(SUBSTITUTE(db[[#This Row],[QTY/ CTN]]," ","_",2),"(",""),")","")&amp;"_")</f>
        <v>100 LSN_</v>
      </c>
      <c r="N1387" s="3">
        <f>IF(db[[#This Row],[H_QTY/ CTN]]="","",SEARCH("_",db[[#This Row],[H_QTY/ CTN]]))</f>
        <v>8</v>
      </c>
      <c r="O1387" s="3">
        <f>IF(db[[#This Row],[H_QTY/ CTN]]="","",LEN(db[[#This Row],[H_QTY/ CTN]]))</f>
        <v>8</v>
      </c>
      <c r="P1387" s="95" t="str">
        <f>IF(db[[#This Row],[H_QTY/ CTN]]="","",LEFT(db[[#This Row],[H_QTY/ CTN]],db[[#This Row],[H_1]]-1))</f>
        <v>100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100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1200</v>
      </c>
      <c r="Y1387" s="95" t="str">
        <f>IF(db[[#This Row],[STN K]]="",IF(db[[#This Row],[STN TG]]="",db[[#This Row],[STN B]],db[[#This Row],[STN TG]]),db[[#This Row],[STN K]])</f>
        <v>PCS</v>
      </c>
    </row>
    <row r="1388" spans="1:25" ht="15" customHeight="1" x14ac:dyDescent="0.25">
      <c r="A1388" s="3" t="str">
        <f>LOWER(SUBSTITUTE(SUBSTITUTE(SUBSTITUTE(SUBSTITUTE(SUBSTITUTE(SUBSTITUTE(db[[#This Row],[NB BM]]," ",),".",""),"-",""),"(",""),")",""),"/",""))</f>
        <v>lilinangkashintoengno2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2803</v>
      </c>
      <c r="E1388" s="4" t="s">
        <v>2801</v>
      </c>
      <c r="F1388" s="56"/>
      <c r="H1388" s="32" t="e">
        <f>IF(db[[#This Row],[NB NOTA_C]]="","",COUNTIF([2]!B_MSK[concat],db[[#This Row],[NB NOTA_C]]))</f>
        <v>#REF!</v>
      </c>
      <c r="I1388" s="7" t="s">
        <v>1716</v>
      </c>
      <c r="J1388" s="1" t="s">
        <v>1842</v>
      </c>
      <c r="K1388" s="1" t="s">
        <v>2966</v>
      </c>
      <c r="M1388" s="1" t="str">
        <f>IF(db[[#This Row],[QTY/ CTN]]="","",SUBSTITUTE(SUBSTITUTE(SUBSTITUTE(db[[#This Row],[QTY/ CTN]]," ","_",2),"(",""),")","")&amp;"_")</f>
        <v>100 LSN_</v>
      </c>
      <c r="N1388" s="1">
        <f>IF(db[[#This Row],[H_QTY/ CTN]]="","",SEARCH("_",db[[#This Row],[H_QTY/ CTN]]))</f>
        <v>8</v>
      </c>
      <c r="O1388" s="1">
        <f>IF(db[[#This Row],[H_QTY/ CTN]]="","",LEN(db[[#This Row],[H_QTY/ CTN]]))</f>
        <v>8</v>
      </c>
      <c r="P1388" s="98" t="str">
        <f>IF(db[[#This Row],[H_QTY/ CTN]]="","",LEFT(db[[#This Row],[H_QTY/ CTN]],db[[#This Row],[H_1]]-1))</f>
        <v>100 LSN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100</v>
      </c>
      <c r="S1388" s="95" t="str">
        <f>IF(db[[#This Row],[QTY/ CTN B]]="","",RIGHT(db[[#This Row],[QTY/ CTN B]],LEN(db[[#This Row],[QTY/ CTN B]])-SEARCH(" ",db[[#This Row],[QTY/ CTN B]],1)))</f>
        <v>LSN</v>
      </c>
      <c r="T1388" s="95">
        <f>IF(db[[#This Row],[QTY/ CTN TG]]="",IF(db[[#This Row],[STN TG]]="","",12),LEFT(db[[#This Row],[QTY/ CTN TG]],SEARCH(" ",db[[#This Row],[QTY/ CTN TG]],1)-1))</f>
        <v>12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1200</v>
      </c>
      <c r="Y1388" s="95" t="str">
        <f>IF(db[[#This Row],[STN K]]="",IF(db[[#This Row],[STN TG]]="",db[[#This Row],[STN B]],db[[#This Row],[STN TG]]),db[[#This Row],[STN K]])</f>
        <v>PCS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lilinangkashintoengno234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2806</v>
      </c>
      <c r="E1389" s="4" t="s">
        <v>2805</v>
      </c>
      <c r="F1389" s="56"/>
      <c r="H1389" s="32" t="e">
        <f>IF(db[[#This Row],[NB NOTA_C]]="","",COUNTIF([2]!B_MSK[concat],db[[#This Row],[NB NOTA_C]]))</f>
        <v>#REF!</v>
      </c>
      <c r="I1389" s="7" t="s">
        <v>1716</v>
      </c>
      <c r="J1389" s="1" t="s">
        <v>1842</v>
      </c>
      <c r="K1389" s="1" t="s">
        <v>2966</v>
      </c>
      <c r="M1389" s="1" t="str">
        <f>IF(db[[#This Row],[QTY/ CTN]]="","",SUBSTITUTE(SUBSTITUTE(SUBSTITUTE(db[[#This Row],[QTY/ CTN]]," ","_",2),"(",""),")","")&amp;"_")</f>
        <v>100 LSN_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8" t="str">
        <f>IF(db[[#This Row],[H_QTY/ CTN]]="","",LEFT(db[[#This Row],[H_QTY/ CTN]],db[[#This Row],[H_1]]-1))</f>
        <v>100 LSN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100</v>
      </c>
      <c r="S1389" s="95" t="str">
        <f>IF(db[[#This Row],[QTY/ CTN B]]="","",RIGHT(db[[#This Row],[QTY/ CTN B]],LEN(db[[#This Row],[QTY/ CTN B]])-SEARCH(" ",db[[#This Row],[QTY/ CTN B]],1)))</f>
        <v>LSN</v>
      </c>
      <c r="T1389" s="95">
        <f>IF(db[[#This Row],[QTY/ CTN TG]]="",IF(db[[#This Row],[STN TG]]="","",12),LEFT(db[[#This Row],[QTY/ CTN TG]],SEARCH(" ",db[[#This Row],[QTY/ CTN TG]],1)-1))</f>
        <v>12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1200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lilinangkashintoengno23456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3514</v>
      </c>
      <c r="E1390" s="4" t="s">
        <v>1527</v>
      </c>
      <c r="F1390" s="56"/>
      <c r="G1390" s="1" t="s">
        <v>1682</v>
      </c>
      <c r="H1390" s="32" t="e">
        <f>IF(db[[#This Row],[NB NOTA_C]]="","",COUNTIF([2]!B_MSK[concat],db[[#This Row],[NB NOTA_C]]))</f>
        <v>#REF!</v>
      </c>
      <c r="I1390" s="6" t="s">
        <v>1716</v>
      </c>
      <c r="J1390" s="1" t="s">
        <v>1842</v>
      </c>
      <c r="K1390" s="1" t="s">
        <v>2966</v>
      </c>
      <c r="M1390" s="1" t="str">
        <f>IF(db[[#This Row],[QTY/ CTN]]="","",SUBSTITUTE(SUBSTITUTE(SUBSTITUTE(db[[#This Row],[QTY/ CTN]]," ","_",2),"(",""),")","")&amp;"_")</f>
        <v>100 LSN_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8" t="str">
        <f>IF(db[[#This Row],[H_QTY/ CTN]]="","",LEFT(db[[#This Row],[H_QTY/ CTN]],db[[#This Row],[H_1]]-1))</f>
        <v>100 LSN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lilinangkashintoengno,235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3516</v>
      </c>
      <c r="E1391" s="4" t="s">
        <v>3515</v>
      </c>
      <c r="F1391" s="56"/>
      <c r="G1391" s="1" t="s">
        <v>1682</v>
      </c>
      <c r="H1391" s="32" t="e">
        <f>IF(db[[#This Row],[NB NOTA_C]]="","",COUNTIF([2]!B_MSK[concat],db[[#This Row],[NB NOTA_C]]))</f>
        <v>#REF!</v>
      </c>
      <c r="I1391" s="7" t="s">
        <v>1716</v>
      </c>
      <c r="J1391" s="1" t="s">
        <v>1842</v>
      </c>
      <c r="K1391" s="1" t="s">
        <v>2966</v>
      </c>
      <c r="M1391" s="1" t="str">
        <f>IF(db[[#This Row],[QTY/ CTN]]="","",SUBSTITUTE(SUBSTITUTE(SUBSTITUTE(db[[#This Row],[QTY/ CTN]]," ","_",2),"(",""),")","")&amp;"_")</f>
        <v>100 LSN_</v>
      </c>
      <c r="N1391" s="1">
        <f>IF(db[[#This Row],[H_QTY/ CTN]]="","",SEARCH("_",db[[#This Row],[H_QTY/ CTN]]))</f>
        <v>8</v>
      </c>
      <c r="O1391" s="1">
        <f>IF(db[[#This Row],[H_QTY/ CTN]]="","",LEN(db[[#This Row],[H_QTY/ CTN]]))</f>
        <v>8</v>
      </c>
      <c r="P1391" s="98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lilinangkashintoengno378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2804</v>
      </c>
      <c r="E1392" s="4" t="s">
        <v>2802</v>
      </c>
      <c r="F1392" s="56"/>
      <c r="H1392" s="32" t="e">
        <f>IF(db[[#This Row],[NB NOTA_C]]="","",COUNTIF([2]!B_MSK[concat],db[[#This Row],[NB NOTA_C]]))</f>
        <v>#REF!</v>
      </c>
      <c r="I1392" s="7" t="s">
        <v>1716</v>
      </c>
      <c r="J1392" s="1" t="s">
        <v>1842</v>
      </c>
      <c r="K1392" s="1" t="s">
        <v>2966</v>
      </c>
      <c r="M1392" s="1" t="str">
        <f>IF(db[[#This Row],[QTY/ CTN]]="","",SUBSTITUTE(SUBSTITUTE(SUBSTITUTE(db[[#This Row],[QTY/ CTN]]," ","_",2),"(",""),")","")&amp;"_")</f>
        <v>100 LSN_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8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lilinshintoengbesarbp66w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1235</v>
      </c>
      <c r="E1393" s="4" t="s">
        <v>1530</v>
      </c>
      <c r="F1393" s="56"/>
      <c r="G1393" s="1" t="s">
        <v>3704</v>
      </c>
      <c r="H1393" s="32" t="e">
        <f>IF(db[[#This Row],[NB NOTA_C]]="","",COUNTIF([2]!B_MSK[concat],db[[#This Row],[NB NOTA_C]]))</f>
        <v>#REF!</v>
      </c>
      <c r="I1393" s="6" t="s">
        <v>1716</v>
      </c>
      <c r="J1393" s="1" t="s">
        <v>3705</v>
      </c>
      <c r="K1393" s="1" t="s">
        <v>2966</v>
      </c>
      <c r="M1393" s="1" t="str">
        <f>IF(db[[#This Row],[QTY/ CTN]]="","",SUBSTITUTE(SUBSTITUTE(SUBSTITUTE(db[[#This Row],[QTY/ CTN]]," ","_",2),"(",""),")","")&amp;"_")</f>
        <v xml:space="preserve"> _        _</v>
      </c>
      <c r="N1393" s="1">
        <f>IF(db[[#This Row],[H_QTY/ CTN]]="","",SEARCH("_",db[[#This Row],[H_QTY/ CTN]]))</f>
        <v>2</v>
      </c>
      <c r="O1393" s="1">
        <f>IF(db[[#This Row],[H_QTY/ CTN]]="","",LEN(db[[#This Row],[H_QTY/ CTN]]))</f>
        <v>11</v>
      </c>
      <c r="P1393" s="98" t="str">
        <f>IF(db[[#This Row],[H_QTY/ CTN]]="","",LEFT(db[[#This Row],[H_QTY/ CTN]],db[[#This Row],[H_1]]-1))</f>
        <v xml:space="preserve"> </v>
      </c>
      <c r="Q1393" s="95" t="str">
        <f>IF(NOT(db[[#This Row],[H_1]]=db[[#This Row],[H_2]]),MID(db[[#This Row],[H_QTY/ CTN]],db[[#This Row],[H_1]]+1,db[[#This Row],[H_2]]-db[[#This Row],[H_1]]-1),"")</f>
        <v xml:space="preserve">        </v>
      </c>
      <c r="R1393" s="95" t="str">
        <f>IF(db[[#This Row],[QTY/ CTN B]]="","",LEFT(db[[#This Row],[QTY/ CTN B]],SEARCH(" ",db[[#This Row],[QTY/ CTN B]],1)-1))</f>
        <v/>
      </c>
      <c r="S1393" s="95" t="str">
        <f>IF(db[[#This Row],[QTY/ CTN B]]="","",RIGHT(db[[#This Row],[QTY/ CTN B]],LEN(db[[#This Row],[QTY/ CTN B]])-SEARCH(" ",db[[#This Row],[QTY/ CTN B]],1)))</f>
        <v/>
      </c>
      <c r="T1393" s="95" t="str">
        <f>IF(db[[#This Row],[QTY/ CTN TG]]="",IF(db[[#This Row],[STN TG]]="","",12),LEFT(db[[#This Row],[QTY/ CTN TG]],SEARCH(" ",db[[#This Row],[QTY/ CTN TG]],1)-1))</f>
        <v/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 t="e">
        <f>db[[#This Row],[QTY B]]*IF(db[[#This Row],[QTY TG]]="",1,db[[#This Row],[QTY TG]])*IF(db[[#This Row],[QTY K]]="",1,db[[#This Row],[QTY K]])</f>
        <v>#VALUE!</v>
      </c>
      <c r="Y1393" s="95" t="str">
        <f>IF(db[[#This Row],[STN K]]="",IF(db[[#This Row],[STN TG]]="",db[[#This Row],[STN B]],db[[#This Row],[STN TG]]),db[[#This Row],[STN K]])</f>
        <v xml:space="preserve">       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lilinhbdmahkotanc8810hb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2020</v>
      </c>
      <c r="E1394" s="4" t="s">
        <v>3103</v>
      </c>
      <c r="F1394" s="56"/>
      <c r="H1394" s="32" t="e">
        <f>IF(db[[#This Row],[NB NOTA_C]]="","",COUNTIF([2]!B_MSK[concat],db[[#This Row],[NB NOTA_C]]))</f>
        <v>#REF!</v>
      </c>
      <c r="I1394" s="7" t="s">
        <v>1699</v>
      </c>
      <c r="J1394" s="3" t="s">
        <v>1780</v>
      </c>
      <c r="K1394" s="1" t="s">
        <v>2966</v>
      </c>
      <c r="M1394" s="1" t="str">
        <f>IF(db[[#This Row],[QTY/ CTN]]="","",SUBSTITUTE(SUBSTITUTE(SUBSTITUTE(db[[#This Row],[QTY/ CTN]]," ","_",2),"(",""),")","")&amp;"_")</f>
        <v>144 SET_</v>
      </c>
      <c r="N1394" s="1">
        <f>IF(db[[#This Row],[H_QTY/ CTN]]="","",SEARCH("_",db[[#This Row],[H_QTY/ CTN]]))</f>
        <v>8</v>
      </c>
      <c r="O1394" s="1">
        <f>IF(db[[#This Row],[H_QTY/ CTN]]="","",LEN(db[[#This Row],[H_QTY/ CTN]]))</f>
        <v>8</v>
      </c>
      <c r="P1394" s="98" t="str">
        <f>IF(db[[#This Row],[H_QTY/ CTN]]="","",LEFT(db[[#This Row],[H_QTY/ CTN]],db[[#This Row],[H_1]]-1))</f>
        <v>144 SET</v>
      </c>
      <c r="Q1394" s="95" t="str">
        <f>IF(NOT(db[[#This Row],[H_1]]=db[[#This Row],[H_2]]),MID(db[[#This Row],[H_QTY/ CTN]],db[[#This Row],[H_1]]+1,db[[#This Row],[H_2]]-db[[#This Row],[H_1]]-1),"")</f>
        <v/>
      </c>
      <c r="R1394" s="95" t="str">
        <f>IF(db[[#This Row],[QTY/ CTN B]]="","",LEFT(db[[#This Row],[QTY/ CTN B]],SEARCH(" ",db[[#This Row],[QTY/ CTN B]],1)-1))</f>
        <v>144</v>
      </c>
      <c r="S1394" s="95" t="str">
        <f>IF(db[[#This Row],[QTY/ CTN B]]="","",RIGHT(db[[#This Row],[QTY/ CTN B]],LEN(db[[#This Row],[QTY/ CTN B]])-SEARCH(" ",db[[#This Row],[QTY/ CTN B]],1)))</f>
        <v>SET</v>
      </c>
      <c r="T1394" s="95" t="str">
        <f>IF(db[[#This Row],[QTY/ CTN TG]]="",IF(db[[#This Row],[STN TG]]="","",12),LEFT(db[[#This Row],[QTY/ CTN TG]],SEARCH(" ",db[[#This Row],[QTY/ CTN TG]],1)-1))</f>
        <v/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144</v>
      </c>
      <c r="Y1394" s="95" t="str">
        <f>IF(db[[#This Row],[STN K]]="",IF(db[[#This Row],[STN TG]]="",db[[#This Row],[STN B]],db[[#This Row],[STN TG]]),db[[#This Row],[STN K]])</f>
        <v>SET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lilinhbdnc9915a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2021</v>
      </c>
      <c r="E1395" s="4" t="s">
        <v>3104</v>
      </c>
      <c r="F1395" s="56"/>
      <c r="H1395" s="32" t="e">
        <f>IF(db[[#This Row],[NB NOTA_C]]="","",COUNTIF([2]!B_MSK[concat],db[[#This Row],[NB NOTA_C]]))</f>
        <v>#REF!</v>
      </c>
      <c r="I1395" s="7" t="s">
        <v>1699</v>
      </c>
      <c r="J1395" s="3" t="s">
        <v>1780</v>
      </c>
      <c r="K1395" s="1" t="s">
        <v>2966</v>
      </c>
      <c r="M1395" s="1" t="str">
        <f>IF(db[[#This Row],[QTY/ CTN]]="","",SUBSTITUTE(SUBSTITUTE(SUBSTITUTE(db[[#This Row],[QTY/ CTN]]," ","_",2),"(",""),")","")&amp;"_")</f>
        <v>144 SET_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144 SET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144</v>
      </c>
      <c r="S1395" s="95" t="str">
        <f>IF(db[[#This Row],[QTY/ CTN B]]="","",RIGHT(db[[#This Row],[QTY/ CTN B]],LEN(db[[#This Row],[QTY/ CTN B]])-SEARCH(" ",db[[#This Row],[QTY/ CTN B]],1)))</f>
        <v>SET</v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144</v>
      </c>
      <c r="Y1395" s="95" t="str">
        <f>IF(db[[#This Row],[STN K]]="",IF(db[[#This Row],[STN TG]]="",db[[#This Row],[STN B]],db[[#This Row],[STN TG]]),db[[#This Row],[STN K]])</f>
        <v>SET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lilinshintoeng12btg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1233</v>
      </c>
      <c r="E1396" s="4" t="s">
        <v>1528</v>
      </c>
      <c r="F1396" s="56"/>
      <c r="G1396" s="1" t="s">
        <v>1682</v>
      </c>
      <c r="H1396" s="32" t="e">
        <f>IF(db[[#This Row],[NB NOTA_C]]="","",COUNTIF([2]!B_MSK[concat],db[[#This Row],[NB NOTA_C]]))</f>
        <v>#REF!</v>
      </c>
      <c r="I1396" s="6" t="s">
        <v>1716</v>
      </c>
      <c r="J1396" s="1" t="s">
        <v>1799</v>
      </c>
      <c r="K1396" s="1" t="s">
        <v>2966</v>
      </c>
      <c r="M1396" s="1" t="str">
        <f>IF(db[[#This Row],[QTY/ CTN]]="","",SUBSTITUTE(SUBSTITUTE(SUBSTITUTE(db[[#This Row],[QTY/ CTN]]," ","_",2),"(",""),")","")&amp;"_")</f>
        <v>50 LSN_</v>
      </c>
      <c r="N1396" s="1">
        <f>IF(db[[#This Row],[H_QTY/ CTN]]="","",SEARCH("_",db[[#This Row],[H_QTY/ CTN]]))</f>
        <v>7</v>
      </c>
      <c r="O1396" s="1">
        <f>IF(db[[#This Row],[H_QTY/ CTN]]="","",LEN(db[[#This Row],[H_QTY/ CTN]]))</f>
        <v>7</v>
      </c>
      <c r="P1396" s="98" t="str">
        <f>IF(db[[#This Row],[H_QTY/ CTN]]="","",LEFT(db[[#This Row],[H_QTY/ CTN]],db[[#This Row],[H_1]]-1))</f>
        <v>50 LSN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50</v>
      </c>
      <c r="S1396" s="95" t="str">
        <f>IF(db[[#This Row],[QTY/ CTN B]]="","",RIGHT(db[[#This Row],[QTY/ CTN B]],LEN(db[[#This Row],[QTY/ CTN B]])-SEARCH(" ",db[[#This Row],[QTY/ CTN B]],1)))</f>
        <v>LSN</v>
      </c>
      <c r="T1396" s="95">
        <f>IF(db[[#This Row],[QTY/ CTN TG]]="",IF(db[[#This Row],[STN TG]]="","",12),LEFT(db[[#This Row],[QTY/ CTN TG]],SEARCH(" ",db[[#This Row],[QTY/ CTN TG]],1)-1))</f>
        <v>12</v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600</v>
      </c>
      <c r="Y1396" s="95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lilinshintoeng24btg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1234</v>
      </c>
      <c r="E1397" s="4" t="s">
        <v>1529</v>
      </c>
      <c r="F1397" s="56"/>
      <c r="G1397" s="1" t="s">
        <v>1682</v>
      </c>
      <c r="H1397" s="32" t="e">
        <f>IF(db[[#This Row],[NB NOTA_C]]="","",COUNTIF([2]!B_MSK[concat],db[[#This Row],[NB NOTA_C]]))</f>
        <v>#REF!</v>
      </c>
      <c r="I1397" s="6" t="s">
        <v>1716</v>
      </c>
      <c r="J1397" s="1" t="s">
        <v>1741</v>
      </c>
      <c r="K1397" s="1" t="s">
        <v>2966</v>
      </c>
      <c r="M1397" s="1" t="str">
        <f>IF(db[[#This Row],[QTY/ CTN]]="","",SUBSTITUTE(SUBSTITUTE(SUBSTITUTE(db[[#This Row],[QTY/ CTN]]," ","_",2),"(",""),")","")&amp;"_")</f>
        <v>40 LSN_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40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40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480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1" t="str">
        <f>LOWER(SUBSTITUTE(SUBSTITUTE(SUBSTITUTE(SUBSTITUTE(SUBSTITUTE(SUBSTITUTE(db[[#This Row],[NB BM]]," ",),".",""),"-",""),"(",""),")",""),"/",""))</f>
        <v>staplerjkhd35lalongreach</v>
      </c>
      <c r="B1398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98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98" s="1" t="s">
        <v>2743</v>
      </c>
      <c r="E1398" s="19" t="s">
        <v>689</v>
      </c>
      <c r="F1398" s="24" t="s">
        <v>690</v>
      </c>
      <c r="G1398" s="1" t="s">
        <v>1681</v>
      </c>
      <c r="H1398" s="32" t="e">
        <f>IF(db[[#This Row],[NB NOTA_C]]="","",COUNTIF([2]!B_MSK[concat],db[[#This Row],[NB NOTA_C]]))</f>
        <v>#REF!</v>
      </c>
      <c r="I1398" s="6" t="s">
        <v>1692</v>
      </c>
      <c r="J1398" s="1" t="s">
        <v>1894</v>
      </c>
      <c r="K1398" s="1" t="s">
        <v>2979</v>
      </c>
      <c r="L1398" s="1" t="s">
        <v>5543</v>
      </c>
      <c r="M1398" s="1" t="str">
        <f>IF(db[[#This Row],[QTY/ CTN]]="","",SUBSTITUTE(SUBSTITUTE(SUBSTITUTE(db[[#This Row],[QTY/ CTN]]," ","_",2),"(",""),")","")&amp;"_")</f>
        <v>36 PCS_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36 PCS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36</v>
      </c>
      <c r="S1398" s="95" t="str">
        <f>IF(db[[#This Row],[QTY/ CTN B]]="","",RIGHT(db[[#This Row],[QTY/ CTN B]],LEN(db[[#This Row],[QTY/ CTN B]])-SEARCH(" ",db[[#This Row],[QTY/ CTN B]],1)))</f>
        <v>PCS</v>
      </c>
      <c r="T1398" s="95" t="str">
        <f>IF(db[[#This Row],[QTY/ CTN TG]]="",IF(db[[#This Row],[STN TG]]="","",12),LEFT(db[[#This Row],[QTY/ CTN TG]],SEARCH(" ",db[[#This Row],[QTY/ CTN TG]],1)-1))</f>
        <v/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36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lleafa5100mtkkotakbesarkoala</v>
      </c>
      <c r="B1399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1221</v>
      </c>
      <c r="E1399" s="4" t="s">
        <v>1517</v>
      </c>
      <c r="F1399" s="56"/>
      <c r="G1399" s="1" t="s">
        <v>1682</v>
      </c>
      <c r="H1399" s="32" t="e">
        <f>IF(db[[#This Row],[NB NOTA_C]]="","",COUNTIF([2]!B_MSK[concat],db[[#This Row],[NB NOTA_C]]))</f>
        <v>#REF!</v>
      </c>
      <c r="I1399" s="6" t="s">
        <v>1689</v>
      </c>
      <c r="J1399" s="1" t="s">
        <v>1823</v>
      </c>
      <c r="K1399" s="1" t="s">
        <v>3708</v>
      </c>
      <c r="M1399" s="1" t="str">
        <f>IF(db[[#This Row],[QTY/ CTN]]="","",SUBSTITUTE(SUBSTITUTE(SUBSTITUTE(db[[#This Row],[QTY/ CTN]]," ","_",2),"(",""),")","")&amp;"_")</f>
        <v>150 PAK_</v>
      </c>
      <c r="N1399" s="1">
        <f>IF(db[[#This Row],[H_QTY/ CTN]]="","",SEARCH("_",db[[#This Row],[H_QTY/ CTN]]))</f>
        <v>8</v>
      </c>
      <c r="O1399" s="1">
        <f>IF(db[[#This Row],[H_QTY/ CTN]]="","",LEN(db[[#This Row],[H_QTY/ CTN]]))</f>
        <v>8</v>
      </c>
      <c r="P1399" s="98" t="str">
        <f>IF(db[[#This Row],[H_QTY/ CTN]]="","",LEFT(db[[#This Row],[H_QTY/ CTN]],db[[#This Row],[H_1]]-1))</f>
        <v>150 PAK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150</v>
      </c>
      <c r="S1399" s="95" t="str">
        <f>IF(db[[#This Row],[QTY/ CTN B]]="","",RIGHT(db[[#This Row],[QTY/ CTN B]],LEN(db[[#This Row],[QTY/ CTN B]])-SEARCH(" ",db[[#This Row],[QTY/ CTN B]],1)))</f>
        <v>PAK</v>
      </c>
      <c r="T1399" s="95" t="str">
        <f>IF(db[[#This Row],[QTY/ CTN TG]]="",IF(db[[#This Row],[STN TG]]="","",12),LEFT(db[[#This Row],[QTY/ CTN TG]],SEARCH(" ",db[[#This Row],[QTY/ CTN TG]],1)-1))</f>
        <v/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150</v>
      </c>
      <c r="Y1399" s="95" t="str">
        <f>IF(db[[#This Row],[STN K]]="",IF(db[[#This Row],[STN TG]]="",db[[#This Row],[STN B]],db[[#This Row],[STN TG]]),db[[#This Row],[STN K]])</f>
        <v>PAK</v>
      </c>
    </row>
    <row r="1400" spans="1:25" x14ac:dyDescent="0.25">
      <c r="A1400" s="16" t="str">
        <f>LOWER(SUBSTITUTE(SUBSTITUTE(SUBSTITUTE(SUBSTITUTE(SUBSTITUTE(SUBSTITUTE(db[[#This Row],[NB BM]]," ",),".",""),"-",""),"(",""),")",""),"/",""))</f>
        <v>lleafa550lbrkoalamtk</v>
      </c>
      <c r="B1400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00" s="16" t="str">
        <f>LOWER(SUBSTITUTE(SUBSTITUTE(SUBSTITUTE(SUBSTITUTE(SUBSTITUTE(SUBSTITUTE(SUBSTITUTE(SUBSTITUTE(SUBSTITUTE(db[[#This Row],[NB PAJAK]]," ",""),"-",""),"(",""),")",""),".",""),",",""),"/",""),"""",""),"+",""))</f>
        <v/>
      </c>
      <c r="D1400" s="17" t="s">
        <v>4190</v>
      </c>
      <c r="E1400" s="21" t="s">
        <v>4185</v>
      </c>
      <c r="F1400" s="59"/>
      <c r="G1400" s="17"/>
      <c r="H1400" s="33" t="e">
        <f>IF(db[[#This Row],[NB NOTA_C]]="","",COUNTIF([2]!B_MSK[concat],db[[#This Row],[NB NOTA_C]]))</f>
        <v>#REF!</v>
      </c>
      <c r="I1400" s="18" t="s">
        <v>1700</v>
      </c>
      <c r="J1400" s="16" t="s">
        <v>1824</v>
      </c>
      <c r="K1400" s="17" t="s">
        <v>3708</v>
      </c>
      <c r="L1400" s="16"/>
      <c r="M1400" s="16" t="str">
        <f>IF(db[[#This Row],[QTY/ CTN]]="","",SUBSTITUTE(SUBSTITUTE(SUBSTITUTE(db[[#This Row],[QTY/ CTN]]," ","_",2),"(",""),")","")&amp;"_")</f>
        <v>300 PAK_</v>
      </c>
      <c r="N1400" s="16">
        <f>IF(db[[#This Row],[H_QTY/ CTN]]="","",SEARCH("_",db[[#This Row],[H_QTY/ CTN]]))</f>
        <v>8</v>
      </c>
      <c r="O1400" s="16">
        <f>IF(db[[#This Row],[H_QTY/ CTN]]="","",LEN(db[[#This Row],[H_QTY/ CTN]]))</f>
        <v>8</v>
      </c>
      <c r="P1400" s="99" t="str">
        <f>IF(db[[#This Row],[H_QTY/ CTN]]="","",LEFT(db[[#This Row],[H_QTY/ CTN]],db[[#This Row],[H_1]]-1))</f>
        <v>300 PAK</v>
      </c>
      <c r="Q1400" s="99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300</v>
      </c>
      <c r="S1400" s="95" t="str">
        <f>IF(db[[#This Row],[QTY/ CTN B]]="","",RIGHT(db[[#This Row],[QTY/ CTN B]],LEN(db[[#This Row],[QTY/ CTN B]])-SEARCH(" ",db[[#This Row],[QTY/ CTN B]],1)))</f>
        <v>PAK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300</v>
      </c>
      <c r="Y1400" s="95" t="str">
        <f>IF(db[[#This Row],[STN K]]="",IF(db[[#This Row],[STN TG]]="",db[[#This Row],[STN B]],db[[#This Row],[STN TG]]),db[[#This Row],[STN K]])</f>
        <v>PAK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lleafa550mtkkotakbesarkoala</v>
      </c>
      <c r="B1401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1222</v>
      </c>
      <c r="E1401" s="4" t="s">
        <v>1518</v>
      </c>
      <c r="F1401" s="56"/>
      <c r="G1401" s="1" t="s">
        <v>1682</v>
      </c>
      <c r="H1401" s="32" t="e">
        <f>IF(db[[#This Row],[NB NOTA_C]]="","",COUNTIF([2]!B_MSK[concat],db[[#This Row],[NB NOTA_C]]))</f>
        <v>#REF!</v>
      </c>
      <c r="I1401" s="6" t="s">
        <v>1689</v>
      </c>
      <c r="J1401" s="1" t="s">
        <v>1824</v>
      </c>
      <c r="K1401" s="1" t="s">
        <v>3708</v>
      </c>
      <c r="M1401" s="1" t="str">
        <f>IF(db[[#This Row],[QTY/ CTN]]="","",SUBSTITUTE(SUBSTITUTE(SUBSTITUTE(db[[#This Row],[QTY/ CTN]]," ","_",2),"(",""),")","")&amp;"_")</f>
        <v>300 PAK_</v>
      </c>
      <c r="N1401" s="1">
        <f>IF(db[[#This Row],[H_QTY/ CTN]]="","",SEARCH("_",db[[#This Row],[H_QTY/ CTN]]))</f>
        <v>8</v>
      </c>
      <c r="O1401" s="1">
        <f>IF(db[[#This Row],[H_QTY/ CTN]]="","",LEN(db[[#This Row],[H_QTY/ CTN]]))</f>
        <v>8</v>
      </c>
      <c r="P1401" s="98" t="str">
        <f>IF(db[[#This Row],[H_QTY/ CTN]]="","",LEFT(db[[#This Row],[H_QTY/ CTN]],db[[#This Row],[H_1]]-1))</f>
        <v>300 PAK</v>
      </c>
      <c r="Q1401" s="95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300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/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300</v>
      </c>
      <c r="Y1401" s="95" t="str">
        <f>IF(db[[#This Row],[STN K]]="",IF(db[[#This Row],[STN TG]]="",db[[#This Row],[STN B]],db[[#This Row],[STN TG]]),db[[#This Row],[STN K]])</f>
        <v>PAK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lleafa5100lbrkoalamtk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1223</v>
      </c>
      <c r="E1402" s="4" t="s">
        <v>1519</v>
      </c>
      <c r="F1402" s="56"/>
      <c r="G1402" s="1" t="s">
        <v>1682</v>
      </c>
      <c r="H1402" s="32" t="e">
        <f>IF(db[[#This Row],[NB NOTA_C]]="","",COUNTIF([2]!B_MSK[concat],db[[#This Row],[NB NOTA_C]]))</f>
        <v>#REF!</v>
      </c>
      <c r="I1402" s="6" t="s">
        <v>1689</v>
      </c>
      <c r="J1402" s="1" t="s">
        <v>1823</v>
      </c>
      <c r="K1402" s="1" t="s">
        <v>3708</v>
      </c>
      <c r="M1402" s="1" t="str">
        <f>IF(db[[#This Row],[QTY/ CTN]]="","",SUBSTITUTE(SUBSTITUTE(SUBSTITUTE(db[[#This Row],[QTY/ CTN]]," ","_",2),"(",""),")","")&amp;"_")</f>
        <v>150 PAK_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150 PAK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150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150</v>
      </c>
      <c r="Y1402" s="95" t="str">
        <f>IF(db[[#This Row],[STN K]]="",IF(db[[#This Row],[STN TG]]="",db[[#This Row],[STN B]],db[[#This Row],[STN TG]]),db[[#This Row],[STN K]])</f>
        <v>PAK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lleafa550lbrdotedtitik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5030</v>
      </c>
      <c r="E1403" s="4" t="s">
        <v>5029</v>
      </c>
      <c r="F1403" s="56"/>
      <c r="H1403" s="32" t="e">
        <f>IF(db[[#This Row],[NB NOTA_C]]="","",COUNTIF([2]!B_MSK[concat],db[[#This Row],[NB NOTA_C]]))</f>
        <v>#REF!</v>
      </c>
      <c r="I1403" s="6" t="s">
        <v>1689</v>
      </c>
      <c r="J1403" s="1" t="s">
        <v>1826</v>
      </c>
      <c r="K1403" s="1" t="s">
        <v>3708</v>
      </c>
      <c r="M1403" s="1" t="str">
        <f>IF(db[[#This Row],[QTY/ CTN]]="","",SUBSTITUTE(SUBSTITUTE(SUBSTITUTE(db[[#This Row],[QTY/ CTN]]," ","_",2),"(",""),")","")&amp;"_")</f>
        <v>200 PAK_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200 PAK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200</v>
      </c>
      <c r="S1403" s="95" t="str">
        <f>IF(db[[#This Row],[QTY/ CTN B]]="","",RIGHT(db[[#This Row],[QTY/ CTN B]],LEN(db[[#This Row],[QTY/ CTN B]])-SEARCH(" ",db[[#This Row],[QTY/ CTN B]],1)))</f>
        <v>PAK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200</v>
      </c>
      <c r="Y1403" s="95" t="str">
        <f>IF(db[[#This Row],[STN K]]="",IF(db[[#This Row],[STN TG]]="",db[[#This Row],[STN B]],db[[#This Row],[STN TG]]),db[[#This Row],[STN K]])</f>
        <v>PAK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lla550lbrrainbowgaris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4800</v>
      </c>
      <c r="E1404" s="4" t="s">
        <v>4795</v>
      </c>
      <c r="F1404" s="56"/>
      <c r="H1404" s="34" t="e">
        <f>IF(db[[#This Row],[NB NOTA_C]]="","",COUNTIF([2]!B_MSK[concat],db[[#This Row],[NB NOTA_C]]))</f>
        <v>#REF!</v>
      </c>
      <c r="I1404" s="7" t="s">
        <v>1689</v>
      </c>
      <c r="J1404" s="3" t="s">
        <v>1826</v>
      </c>
      <c r="K1404" s="1" t="s">
        <v>3708</v>
      </c>
      <c r="L1404" s="3"/>
      <c r="M1404" s="3" t="str">
        <f>IF(db[[#This Row],[QTY/ CTN]]="","",SUBSTITUTE(SUBSTITUTE(SUBSTITUTE(db[[#This Row],[QTY/ CTN]]," ","_",2),"(",""),")","")&amp;"_")</f>
        <v>200 PAK_</v>
      </c>
      <c r="N1404" s="3">
        <f>IF(db[[#This Row],[H_QTY/ CTN]]="","",SEARCH("_",db[[#This Row],[H_QTY/ CTN]]))</f>
        <v>8</v>
      </c>
      <c r="O1404" s="3">
        <f>IF(db[[#This Row],[H_QTY/ CTN]]="","",LEN(db[[#This Row],[H_QTY/ CTN]]))</f>
        <v>8</v>
      </c>
      <c r="P1404" s="95" t="str">
        <f>IF(db[[#This Row],[H_QTY/ CTN]]="","",LEFT(db[[#This Row],[H_QTY/ CTN]],db[[#This Row],[H_1]]-1))</f>
        <v>200 PAK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200</v>
      </c>
      <c r="S1404" s="95" t="str">
        <f>IF(db[[#This Row],[QTY/ CTN B]]="","",RIGHT(db[[#This Row],[QTY/ CTN B]],LEN(db[[#This Row],[QTY/ CTN B]])-SEARCH(" ",db[[#This Row],[QTY/ CTN B]],1)))</f>
        <v>PAK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200</v>
      </c>
      <c r="Y1404" s="95" t="str">
        <f>IF(db[[#This Row],[STN K]]="",IF(db[[#This Row],[STN TG]]="",db[[#This Row],[STN B]],db[[#This Row],[STN TG]]),db[[#This Row],[STN K]])</f>
        <v>PAK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lla550lbrrainbowpolos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4801</v>
      </c>
      <c r="E1405" s="4" t="s">
        <v>4796</v>
      </c>
      <c r="F1405" s="56"/>
      <c r="H1405" s="34" t="e">
        <f>IF(db[[#This Row],[NB NOTA_C]]="","",COUNTIF([2]!B_MSK[concat],db[[#This Row],[NB NOTA_C]]))</f>
        <v>#REF!</v>
      </c>
      <c r="I1405" s="7" t="s">
        <v>1689</v>
      </c>
      <c r="J1405" s="3" t="s">
        <v>1826</v>
      </c>
      <c r="K1405" s="1" t="s">
        <v>3708</v>
      </c>
      <c r="L1405" s="3"/>
      <c r="M1405" s="3" t="str">
        <f>IF(db[[#This Row],[QTY/ CTN]]="","",SUBSTITUTE(SUBSTITUTE(SUBSTITUTE(db[[#This Row],[QTY/ CTN]]," ","_",2),"(",""),")","")&amp;"_")</f>
        <v>200 PAK_</v>
      </c>
      <c r="N1405" s="3">
        <f>IF(db[[#This Row],[H_QTY/ CTN]]="","",SEARCH("_",db[[#This Row],[H_QTY/ CTN]]))</f>
        <v>8</v>
      </c>
      <c r="O1405" s="3">
        <f>IF(db[[#This Row],[H_QTY/ CTN]]="","",LEN(db[[#This Row],[H_QTY/ CTN]]))</f>
        <v>8</v>
      </c>
      <c r="P1405" s="95" t="str">
        <f>IF(db[[#This Row],[H_QTY/ CTN]]="","",LEFT(db[[#This Row],[H_QTY/ CTN]],db[[#This Row],[H_1]]-1))</f>
        <v>200 PAK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200</v>
      </c>
      <c r="S1405" s="95" t="str">
        <f>IF(db[[#This Row],[QTY/ CTN B]]="","",RIGHT(db[[#This Row],[QTY/ CTN B]],LEN(db[[#This Row],[QTY/ CTN B]])-SEARCH(" ",db[[#This Row],[QTY/ CTN B]],1)))</f>
        <v>PAK</v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200</v>
      </c>
      <c r="Y1405" s="95" t="str">
        <f>IF(db[[#This Row],[STN K]]="",IF(db[[#This Row],[STN TG]]="",db[[#This Row],[STN B]],db[[#This Row],[STN TG]]),db[[#This Row],[STN K]])</f>
        <v>PAK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lleafb5100lbrdotedtitik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3689</v>
      </c>
      <c r="E1406" s="4" t="s">
        <v>3688</v>
      </c>
      <c r="F1406" s="56"/>
      <c r="H1406" s="34" t="e">
        <f>IF(db[[#This Row],[NB NOTA_C]]="","",COUNTIF([2]!B_MSK[concat],db[[#This Row],[NB NOTA_C]]))</f>
        <v>#REF!</v>
      </c>
      <c r="I1406" s="7" t="s">
        <v>1689</v>
      </c>
      <c r="J1406" s="3" t="s">
        <v>1825</v>
      </c>
      <c r="K1406" s="1" t="s">
        <v>3708</v>
      </c>
      <c r="L1406" s="3"/>
      <c r="M1406" s="3" t="str">
        <f>IF(db[[#This Row],[QTY/ CTN]]="","",SUBSTITUTE(SUBSTITUTE(SUBSTITUTE(db[[#This Row],[QTY/ CTN]]," ","_",2),"(",""),")","")&amp;"_")</f>
        <v>160 PAK_</v>
      </c>
      <c r="N1406" s="3">
        <f>IF(db[[#This Row],[H_QTY/ CTN]]="","",SEARCH("_",db[[#This Row],[H_QTY/ CTN]]))</f>
        <v>8</v>
      </c>
      <c r="O1406" s="3">
        <f>IF(db[[#This Row],[H_QTY/ CTN]]="","",LEN(db[[#This Row],[H_QTY/ CTN]]))</f>
        <v>8</v>
      </c>
      <c r="P1406" s="95" t="str">
        <f>IF(db[[#This Row],[H_QTY/ CTN]]="","",LEFT(db[[#This Row],[H_QTY/ CTN]],db[[#This Row],[H_1]]-1))</f>
        <v>160 PAK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160</v>
      </c>
      <c r="S1406" s="95" t="str">
        <f>IF(db[[#This Row],[QTY/ CTN B]]="","",RIGHT(db[[#This Row],[QTY/ CTN B]],LEN(db[[#This Row],[QTY/ CTN B]])-SEARCH(" ",db[[#This Row],[QTY/ CTN B]],1)))</f>
        <v>PAK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160</v>
      </c>
      <c r="Y1406" s="95" t="str">
        <f>IF(db[[#This Row],[STN K]]="",IF(db[[#This Row],[STN TG]]="",db[[#This Row],[STN B]],db[[#This Row],[STN TG]]),db[[#This Row],[STN K]])</f>
        <v>PAK</v>
      </c>
    </row>
    <row r="1407" spans="1:25" x14ac:dyDescent="0.25">
      <c r="A1407" s="16" t="str">
        <f>LOWER(SUBSTITUTE(SUBSTITUTE(SUBSTITUTE(SUBSTITUTE(SUBSTITUTE(SUBSTITUTE(db[[#This Row],[NB BM]]," ",),".",""),"-",""),"(",""),")",""),"/",""))</f>
        <v>lleafb5100lbrkoalamtk</v>
      </c>
      <c r="B1407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07" s="16" t="str">
        <f>LOWER(SUBSTITUTE(SUBSTITUTE(SUBSTITUTE(SUBSTITUTE(SUBSTITUTE(SUBSTITUTE(SUBSTITUTE(SUBSTITUTE(SUBSTITUTE(db[[#This Row],[NB PAJAK]]," ",""),"-",""),"(",""),")",""),".",""),",",""),"/",""),"""",""),"+",""))</f>
        <v/>
      </c>
      <c r="D1407" s="17" t="s">
        <v>4191</v>
      </c>
      <c r="E1407" s="21" t="s">
        <v>4186</v>
      </c>
      <c r="F1407" s="57"/>
      <c r="G1407" s="17"/>
      <c r="H1407" s="33" t="e">
        <f>IF(db[[#This Row],[NB NOTA_C]]="","",COUNTIF([2]!B_MSK[concat],db[[#This Row],[NB NOTA_C]]))</f>
        <v>#REF!</v>
      </c>
      <c r="I1407" s="18" t="s">
        <v>1700</v>
      </c>
      <c r="J1407" s="16" t="s">
        <v>1823</v>
      </c>
      <c r="K1407" s="17" t="s">
        <v>3708</v>
      </c>
      <c r="L1407" s="16"/>
      <c r="M1407" s="16" t="str">
        <f>IF(db[[#This Row],[QTY/ CTN]]="","",SUBSTITUTE(SUBSTITUTE(SUBSTITUTE(db[[#This Row],[QTY/ CTN]]," ","_",2),"(",""),")","")&amp;"_")</f>
        <v>150 PAK_</v>
      </c>
      <c r="N1407" s="16">
        <f>IF(db[[#This Row],[H_QTY/ CTN]]="","",SEARCH("_",db[[#This Row],[H_QTY/ CTN]]))</f>
        <v>8</v>
      </c>
      <c r="O1407" s="16">
        <f>IF(db[[#This Row],[H_QTY/ CTN]]="","",LEN(db[[#This Row],[H_QTY/ CTN]]))</f>
        <v>8</v>
      </c>
      <c r="P1407" s="99" t="str">
        <f>IF(db[[#This Row],[H_QTY/ CTN]]="","",LEFT(db[[#This Row],[H_QTY/ CTN]],db[[#This Row],[H_1]]-1))</f>
        <v>150 PAK</v>
      </c>
      <c r="Q1407" s="99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150</v>
      </c>
      <c r="S1407" s="95" t="str">
        <f>IF(db[[#This Row],[QTY/ CTN B]]="","",RIGHT(db[[#This Row],[QTY/ CTN B]],LEN(db[[#This Row],[QTY/ CTN B]])-SEARCH(" ",db[[#This Row],[QTY/ CTN B]],1)))</f>
        <v>PAK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150</v>
      </c>
      <c r="Y1407" s="95" t="str">
        <f>IF(db[[#This Row],[STN K]]="",IF(db[[#This Row],[STN TG]]="",db[[#This Row],[STN B]],db[[#This Row],[STN TG]]),db[[#This Row],[STN K]])</f>
        <v>PAK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lleafb5100lbrrainbowgaris</v>
      </c>
      <c r="B1408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1224</v>
      </c>
      <c r="E1408" s="4" t="s">
        <v>1520</v>
      </c>
      <c r="F1408" s="56"/>
      <c r="G1408" s="1" t="s">
        <v>1682</v>
      </c>
      <c r="H1408" s="32" t="e">
        <f>IF(db[[#This Row],[NB NOTA_C]]="","",COUNTIF([2]!B_MSK[concat],db[[#This Row],[NB NOTA_C]]))</f>
        <v>#REF!</v>
      </c>
      <c r="I1408" s="6" t="s">
        <v>1689</v>
      </c>
      <c r="J1408" s="1" t="s">
        <v>1825</v>
      </c>
      <c r="K1408" s="1" t="s">
        <v>3708</v>
      </c>
      <c r="M1408" s="1" t="str">
        <f>IF(db[[#This Row],[QTY/ CTN]]="","",SUBSTITUTE(SUBSTITUTE(SUBSTITUTE(db[[#This Row],[QTY/ CTN]]," ","_",2),"(",""),")","")&amp;"_")</f>
        <v>160 PAK_</v>
      </c>
      <c r="N1408" s="1">
        <f>IF(db[[#This Row],[H_QTY/ CTN]]="","",SEARCH("_",db[[#This Row],[H_QTY/ CTN]]))</f>
        <v>8</v>
      </c>
      <c r="O1408" s="1">
        <f>IF(db[[#This Row],[H_QTY/ CTN]]="","",LEN(db[[#This Row],[H_QTY/ CTN]]))</f>
        <v>8</v>
      </c>
      <c r="P1408" s="98" t="str">
        <f>IF(db[[#This Row],[H_QTY/ CTN]]="","",LEFT(db[[#This Row],[H_QTY/ CTN]],db[[#This Row],[H_1]]-1))</f>
        <v>160 PAK</v>
      </c>
      <c r="Q1408" s="95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160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160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16" t="str">
        <f>LOWER(SUBSTITUTE(SUBSTITUTE(SUBSTITUTE(SUBSTITUTE(SUBSTITUTE(SUBSTITUTE(db[[#This Row],[NB BM]]," ",),".",""),"-",""),"(",""),")",""),"/",""))</f>
        <v>lleafb550lbrdotedtitik</v>
      </c>
      <c r="B1409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09" s="16" t="str">
        <f>LOWER(SUBSTITUTE(SUBSTITUTE(SUBSTITUTE(SUBSTITUTE(SUBSTITUTE(SUBSTITUTE(SUBSTITUTE(SUBSTITUTE(SUBSTITUTE(db[[#This Row],[NB PAJAK]]," ",""),"-",""),"(",""),")",""),".",""),",",""),"/",""),"""",""),"+",""))</f>
        <v/>
      </c>
      <c r="D1409" s="17" t="s">
        <v>4192</v>
      </c>
      <c r="E1409" s="21" t="s">
        <v>4187</v>
      </c>
      <c r="F1409" s="57"/>
      <c r="G1409" s="17"/>
      <c r="H1409" s="33" t="e">
        <f>IF(db[[#This Row],[NB NOTA_C]]="","",COUNTIF([2]!B_MSK[concat],db[[#This Row],[NB NOTA_C]]))</f>
        <v>#REF!</v>
      </c>
      <c r="I1409" s="18" t="s">
        <v>1700</v>
      </c>
      <c r="J1409" s="16" t="s">
        <v>1823</v>
      </c>
      <c r="K1409" s="17" t="s">
        <v>3708</v>
      </c>
      <c r="L1409" s="16"/>
      <c r="M1409" s="16" t="str">
        <f>IF(db[[#This Row],[QTY/ CTN]]="","",SUBSTITUTE(SUBSTITUTE(SUBSTITUTE(db[[#This Row],[QTY/ CTN]]," ","_",2),"(",""),")","")&amp;"_")</f>
        <v>150 PAK_</v>
      </c>
      <c r="N1409" s="16">
        <f>IF(db[[#This Row],[H_QTY/ CTN]]="","",SEARCH("_",db[[#This Row],[H_QTY/ CTN]]))</f>
        <v>8</v>
      </c>
      <c r="O1409" s="16">
        <f>IF(db[[#This Row],[H_QTY/ CTN]]="","",LEN(db[[#This Row],[H_QTY/ CTN]]))</f>
        <v>8</v>
      </c>
      <c r="P1409" s="99" t="str">
        <f>IF(db[[#This Row],[H_QTY/ CTN]]="","",LEFT(db[[#This Row],[H_QTY/ CTN]],db[[#This Row],[H_1]]-1))</f>
        <v>150 PAK</v>
      </c>
      <c r="Q1409" s="99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150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150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16" t="str">
        <f>LOWER(SUBSTITUTE(SUBSTITUTE(SUBSTITUTE(SUBSTITUTE(SUBSTITUTE(SUBSTITUTE(db[[#This Row],[NB BM]]," ",),".",""),"-",""),"(",""),")",""),"/",""))</f>
        <v>lleafb550lbrkoalamtk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4193</v>
      </c>
      <c r="E1410" s="21" t="s">
        <v>4188</v>
      </c>
      <c r="F1410" s="57"/>
      <c r="G1410" s="17"/>
      <c r="H1410" s="33" t="e">
        <f>IF(db[[#This Row],[NB NOTA_C]]="","",COUNTIF([2]!B_MSK[concat],db[[#This Row],[NB NOTA_C]]))</f>
        <v>#REF!</v>
      </c>
      <c r="I1410" s="18" t="s">
        <v>1700</v>
      </c>
      <c r="J1410" s="16" t="s">
        <v>1824</v>
      </c>
      <c r="K1410" s="17" t="s">
        <v>3708</v>
      </c>
      <c r="L1410" s="16"/>
      <c r="M1410" s="16" t="str">
        <f>IF(db[[#This Row],[QTY/ CTN]]="","",SUBSTITUTE(SUBSTITUTE(SUBSTITUTE(db[[#This Row],[QTY/ CTN]]," ","_",2),"(",""),")","")&amp;"_")</f>
        <v>300 PAK_</v>
      </c>
      <c r="N1410" s="16">
        <f>IF(db[[#This Row],[H_QTY/ CTN]]="","",SEARCH("_",db[[#This Row],[H_QTY/ CTN]]))</f>
        <v>8</v>
      </c>
      <c r="O1410" s="16">
        <f>IF(db[[#This Row],[H_QTY/ CTN]]="","",LEN(db[[#This Row],[H_QTY/ CTN]]))</f>
        <v>8</v>
      </c>
      <c r="P1410" s="99" t="str">
        <f>IF(db[[#This Row],[H_QTY/ CTN]]="","",LEFT(db[[#This Row],[H_QTY/ CTN]],db[[#This Row],[H_1]]-1))</f>
        <v>300 PAK</v>
      </c>
      <c r="Q1410" s="99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300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300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lleafb550lbrrainbowgaris</v>
      </c>
      <c r="B1411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1225</v>
      </c>
      <c r="E1411" s="4" t="s">
        <v>1521</v>
      </c>
      <c r="F1411" s="56"/>
      <c r="G1411" s="1" t="s">
        <v>1682</v>
      </c>
      <c r="H1411" s="32" t="e">
        <f>IF(db[[#This Row],[NB NOTA_C]]="","",COUNTIF([2]!B_MSK[concat],db[[#This Row],[NB NOTA_C]]))</f>
        <v>#REF!</v>
      </c>
      <c r="I1411" s="6" t="s">
        <v>1689</v>
      </c>
      <c r="J1411" s="1" t="s">
        <v>1826</v>
      </c>
      <c r="K1411" s="1" t="s">
        <v>3708</v>
      </c>
      <c r="M1411" s="1" t="str">
        <f>IF(db[[#This Row],[QTY/ CTN]]="","",SUBSTITUTE(SUBSTITUTE(SUBSTITUTE(db[[#This Row],[QTY/ CTN]]," ","_",2),"(",""),")","")&amp;"_")</f>
        <v>200 PAK_</v>
      </c>
      <c r="N1411" s="1">
        <f>IF(db[[#This Row],[H_QTY/ CTN]]="","",SEARCH("_",db[[#This Row],[H_QTY/ CTN]]))</f>
        <v>8</v>
      </c>
      <c r="O1411" s="1">
        <f>IF(db[[#This Row],[H_QTY/ CTN]]="","",LEN(db[[#This Row],[H_QTY/ CTN]]))</f>
        <v>8</v>
      </c>
      <c r="P1411" s="98" t="str">
        <f>IF(db[[#This Row],[H_QTY/ CTN]]="","",LEFT(db[[#This Row],[H_QTY/ CTN]],db[[#This Row],[H_1]]-1))</f>
        <v>200 PAK</v>
      </c>
      <c r="Q1411" s="95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200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200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magicboard9002</v>
      </c>
      <c r="B1412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2579</v>
      </c>
      <c r="E1412" s="4" t="s">
        <v>2572</v>
      </c>
      <c r="F1412" s="56"/>
      <c r="H1412" s="32" t="e">
        <f>IF(db[[#This Row],[NB NOTA_C]]="","",COUNTIF([2]!B_MSK[concat],db[[#This Row],[NB NOTA_C]]))</f>
        <v>#REF!</v>
      </c>
      <c r="I1412" s="7" t="s">
        <v>1698</v>
      </c>
      <c r="J1412" s="3" t="s">
        <v>1734</v>
      </c>
      <c r="K1412" s="1" t="s">
        <v>3284</v>
      </c>
      <c r="M1412" s="1" t="str">
        <f>IF(db[[#This Row],[QTY/ CTN]]="","",SUBSTITUTE(SUBSTITUTE(SUBSTITUTE(db[[#This Row],[QTY/ CTN]]," ","_",2),"(",""),")","")&amp;"_")</f>
        <v>96 PCS_</v>
      </c>
      <c r="N1412" s="1">
        <f>IF(db[[#This Row],[H_QTY/ CTN]]="","",SEARCH("_",db[[#This Row],[H_QTY/ CTN]]))</f>
        <v>7</v>
      </c>
      <c r="O1412" s="1">
        <f>IF(db[[#This Row],[H_QTY/ CTN]]="","",LEN(db[[#This Row],[H_QTY/ CTN]]))</f>
        <v>7</v>
      </c>
      <c r="P1412" s="98" t="str">
        <f>IF(db[[#This Row],[H_QTY/ CTN]]="","",LEFT(db[[#This Row],[H_QTY/ CTN]],db[[#This Row],[H_1]]-1))</f>
        <v>96 PCS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96</v>
      </c>
      <c r="S1412" s="95" t="str">
        <f>IF(db[[#This Row],[QTY/ CTN B]]="","",RIGHT(db[[#This Row],[QTY/ CTN B]],LEN(db[[#This Row],[QTY/ CTN B]])-SEARCH(" ",db[[#This Row],[QTY/ CTN B]],1)))</f>
        <v>PCS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96</v>
      </c>
      <c r="Y1412" s="95" t="str">
        <f>IF(db[[#This Row],[STN K]]="",IF(db[[#This Row],[STN TG]]="",db[[#This Row],[STN B]],db[[#This Row],[STN TG]]),db[[#This Row],[STN K]])</f>
        <v>PCS</v>
      </c>
    </row>
    <row r="1413" spans="1:25" x14ac:dyDescent="0.25">
      <c r="A1413" s="16" t="str">
        <f>LOWER(SUBSTITUTE(SUBSTITUTE(SUBSTITUTE(SUBSTITUTE(SUBSTITUTE(SUBSTITUTE(db[[#This Row],[NB BM]]," ",),".",""),"-",""),"(",""),")",""),"/",""))</f>
        <v>magicboardtk0811</v>
      </c>
      <c r="B1413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13" s="16" t="str">
        <f>LOWER(SUBSTITUTE(SUBSTITUTE(SUBSTITUTE(SUBSTITUTE(SUBSTITUTE(SUBSTITUTE(SUBSTITUTE(SUBSTITUTE(SUBSTITUTE(db[[#This Row],[NB PAJAK]]," ",""),"-",""),"(",""),")",""),".",""),",",""),"/",""),"""",""),"+",""))</f>
        <v/>
      </c>
      <c r="D1413" s="17" t="s">
        <v>4306</v>
      </c>
      <c r="E1413" s="21" t="s">
        <v>4305</v>
      </c>
      <c r="F1413" s="57"/>
      <c r="G1413" s="17"/>
      <c r="H1413" s="33" t="e">
        <f>IF(db[[#This Row],[NB NOTA_C]]="","",COUNTIF([2]!B_MSK[concat],db[[#This Row],[NB NOTA_C]]))</f>
        <v>#REF!</v>
      </c>
      <c r="I1413" s="18" t="s">
        <v>1698</v>
      </c>
      <c r="J1413" s="16" t="s">
        <v>1736</v>
      </c>
      <c r="K1413" s="17" t="s">
        <v>3284</v>
      </c>
      <c r="L1413" s="16"/>
      <c r="M1413" s="16" t="str">
        <f>IF(db[[#This Row],[QTY/ CTN]]="","",SUBSTITUTE(SUBSTITUTE(SUBSTITUTE(db[[#This Row],[QTY/ CTN]]," ","_",2),"(",""),")","")&amp;"_")</f>
        <v>72 PCS_</v>
      </c>
      <c r="N1413" s="16">
        <f>IF(db[[#This Row],[H_QTY/ CTN]]="","",SEARCH("_",db[[#This Row],[H_QTY/ CTN]]))</f>
        <v>7</v>
      </c>
      <c r="O1413" s="16">
        <f>IF(db[[#This Row],[H_QTY/ CTN]]="","",LEN(db[[#This Row],[H_QTY/ CTN]]))</f>
        <v>7</v>
      </c>
      <c r="P1413" s="99" t="str">
        <f>IF(db[[#This Row],[H_QTY/ CTN]]="","",LEFT(db[[#This Row],[H_QTY/ CTN]],db[[#This Row],[H_1]]-1))</f>
        <v>72 PCS</v>
      </c>
      <c r="Q1413" s="99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72</v>
      </c>
      <c r="S1413" s="95" t="str">
        <f>IF(db[[#This Row],[QTY/ CTN B]]="","",RIGHT(db[[#This Row],[QTY/ CTN B]],LEN(db[[#This Row],[QTY/ CTN B]])-SEARCH(" ",db[[#This Row],[QTY/ CTN B]],1)))</f>
        <v>PCS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72</v>
      </c>
      <c r="Y1413" s="95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magicboardtk2001</v>
      </c>
      <c r="B1414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2622</v>
      </c>
      <c r="E1414" s="4" t="s">
        <v>2606</v>
      </c>
      <c r="F1414" s="56"/>
      <c r="H1414" s="32" t="e">
        <f>IF(db[[#This Row],[NB NOTA_C]]="","",COUNTIF([2]!B_MSK[concat],db[[#This Row],[NB NOTA_C]]))</f>
        <v>#REF!</v>
      </c>
      <c r="I1414" s="7" t="s">
        <v>1698</v>
      </c>
      <c r="J1414" s="3" t="s">
        <v>1736</v>
      </c>
      <c r="K1414" s="1" t="s">
        <v>3284</v>
      </c>
      <c r="M1414" s="1" t="str">
        <f>IF(db[[#This Row],[QTY/ CTN]]="","",SUBSTITUTE(SUBSTITUTE(SUBSTITUTE(db[[#This Row],[QTY/ CTN]]," ","_",2),"(",""),")","")&amp;"_")</f>
        <v>72 PCS_</v>
      </c>
      <c r="N1414" s="1">
        <f>IF(db[[#This Row],[H_QTY/ CTN]]="","",SEARCH("_",db[[#This Row],[H_QTY/ CTN]]))</f>
        <v>7</v>
      </c>
      <c r="O1414" s="1">
        <f>IF(db[[#This Row],[H_QTY/ CTN]]="","",LEN(db[[#This Row],[H_QTY/ CTN]]))</f>
        <v>7</v>
      </c>
      <c r="P1414" s="98" t="str">
        <f>IF(db[[#This Row],[H_QTY/ CTN]]="","",LEFT(db[[#This Row],[H_QTY/ CTN]],db[[#This Row],[H_1]]-1))</f>
        <v>72 PCS</v>
      </c>
      <c r="Q1414" s="95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72</v>
      </c>
      <c r="S1414" s="95" t="str">
        <f>IF(db[[#This Row],[QTY/ CTN B]]="","",RIGHT(db[[#This Row],[QTY/ CTN B]],LEN(db[[#This Row],[QTY/ CTN B]])-SEARCH(" ",db[[#This Row],[QTY/ CTN B]],1)))</f>
        <v>PCS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72</v>
      </c>
      <c r="Y1414" s="95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magicboardtk2002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2623</v>
      </c>
      <c r="E1415" s="4" t="s">
        <v>2607</v>
      </c>
      <c r="F1415" s="2"/>
      <c r="H1415" s="32" t="e">
        <f>IF(db[[#This Row],[NB NOTA_C]]="","",COUNTIF([2]!B_MSK[concat],db[[#This Row],[NB NOTA_C]]))</f>
        <v>#REF!</v>
      </c>
      <c r="I1415" s="7" t="s">
        <v>1698</v>
      </c>
      <c r="J1415" s="3" t="s">
        <v>1734</v>
      </c>
      <c r="K1415" s="1" t="s">
        <v>3284</v>
      </c>
      <c r="M1415" s="1" t="str">
        <f>IF(db[[#This Row],[QTY/ CTN]]="","",SUBSTITUTE(SUBSTITUTE(SUBSTITUTE(db[[#This Row],[QTY/ CTN]]," ","_",2),"(",""),")","")&amp;"_")</f>
        <v>96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8" t="str">
        <f>IF(db[[#This Row],[H_QTY/ CTN]]="","",LEFT(db[[#This Row],[H_QTY/ CTN]],db[[#This Row],[H_1]]-1))</f>
        <v>96 PCS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96</v>
      </c>
      <c r="S1415" s="95" t="str">
        <f>IF(db[[#This Row],[QTY/ CTN B]]="","",RIGHT(db[[#This Row],[QTY/ CTN B]],LEN(db[[#This Row],[QTY/ CTN B]])-SEARCH(" ",db[[#This Row],[QTY/ CTN B]],1)))</f>
        <v>PCS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96</v>
      </c>
      <c r="Y1415" s="95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magicboardtk207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2624</v>
      </c>
      <c r="E1416" s="4" t="s">
        <v>2608</v>
      </c>
      <c r="F1416" s="56"/>
      <c r="H1416" s="32" t="e">
        <f>IF(db[[#This Row],[NB NOTA_C]]="","",COUNTIF([2]!B_MSK[concat],db[[#This Row],[NB NOTA_C]]))</f>
        <v>#REF!</v>
      </c>
      <c r="I1416" s="7" t="s">
        <v>1698</v>
      </c>
      <c r="J1416" s="3" t="s">
        <v>1725</v>
      </c>
      <c r="K1416" s="1" t="s">
        <v>3284</v>
      </c>
      <c r="M1416" s="1" t="str">
        <f>IF(db[[#This Row],[QTY/ CTN]]="","",SUBSTITUTE(SUBSTITUTE(SUBSTITUTE(db[[#This Row],[QTY/ CTN]]," ","_",2),"(",""),")","")&amp;"_")</f>
        <v>144 PCS_</v>
      </c>
      <c r="N1416" s="1">
        <f>IF(db[[#This Row],[H_QTY/ CTN]]="","",SEARCH("_",db[[#This Row],[H_QTY/ CTN]]))</f>
        <v>8</v>
      </c>
      <c r="O1416" s="1">
        <f>IF(db[[#This Row],[H_QTY/ CTN]]="","",LEN(db[[#This Row],[H_QTY/ CTN]]))</f>
        <v>8</v>
      </c>
      <c r="P1416" s="98" t="str">
        <f>IF(db[[#This Row],[H_QTY/ CTN]]="","",LEFT(db[[#This Row],[H_QTY/ CTN]],db[[#This Row],[H_1]]-1))</f>
        <v>144 PCS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144</v>
      </c>
      <c r="S1416" s="95" t="str">
        <f>IF(db[[#This Row],[QTY/ CTN B]]="","",RIGHT(db[[#This Row],[QTY/ CTN B]],LEN(db[[#This Row],[QTY/ CTN B]])-SEARCH(" ",db[[#This Row],[QTY/ CTN B]],1)))</f>
        <v>PCS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144</v>
      </c>
      <c r="Y1416" s="95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magicboardtk606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2625</v>
      </c>
      <c r="E1417" s="4" t="s">
        <v>2609</v>
      </c>
      <c r="F1417" s="56"/>
      <c r="H1417" s="32" t="e">
        <f>IF(db[[#This Row],[NB NOTA_C]]="","",COUNTIF([2]!B_MSK[concat],db[[#This Row],[NB NOTA_C]]))</f>
        <v>#REF!</v>
      </c>
      <c r="I1417" s="7" t="s">
        <v>1698</v>
      </c>
      <c r="J1417" s="3" t="s">
        <v>1736</v>
      </c>
      <c r="K1417" s="1" t="s">
        <v>3284</v>
      </c>
      <c r="M1417" s="1" t="str">
        <f>IF(db[[#This Row],[QTY/ CTN]]="","",SUBSTITUTE(SUBSTITUTE(SUBSTITUTE(db[[#This Row],[QTY/ CTN]]," ","_",2),"(",""),")","")&amp;"_")</f>
        <v>72 PCS_</v>
      </c>
      <c r="N1417" s="1">
        <f>IF(db[[#This Row],[H_QTY/ CTN]]="","",SEARCH("_",db[[#This Row],[H_QTY/ CTN]]))</f>
        <v>7</v>
      </c>
      <c r="O1417" s="1">
        <f>IF(db[[#This Row],[H_QTY/ CTN]]="","",LEN(db[[#This Row],[H_QTY/ CTN]]))</f>
        <v>7</v>
      </c>
      <c r="P1417" s="98" t="str">
        <f>IF(db[[#This Row],[H_QTY/ CTN]]="","",LEFT(db[[#This Row],[H_QTY/ CTN]],db[[#This Row],[H_1]]-1))</f>
        <v>72 PCS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72</v>
      </c>
      <c r="S1417" s="95" t="str">
        <f>IF(db[[#This Row],[QTY/ CTN B]]="","",RIGHT(db[[#This Row],[QTY/ CTN B]],LEN(db[[#This Row],[QTY/ CTN B]])-SEARCH(" ",db[[#This Row],[QTY/ CTN B]],1)))</f>
        <v>PCS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72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magicboardtk721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2630</v>
      </c>
      <c r="E1418" s="4" t="s">
        <v>2614</v>
      </c>
      <c r="F1418" s="2"/>
      <c r="H1418" s="32" t="e">
        <f>IF(db[[#This Row],[NB NOTA_C]]="","",COUNTIF([2]!B_MSK[concat],db[[#This Row],[NB NOTA_C]]))</f>
        <v>#REF!</v>
      </c>
      <c r="I1418" s="7" t="s">
        <v>1698</v>
      </c>
      <c r="J1418" s="3" t="s">
        <v>1736</v>
      </c>
      <c r="K1418" s="1" t="s">
        <v>3284</v>
      </c>
      <c r="M1418" s="1" t="str">
        <f>IF(db[[#This Row],[QTY/ CTN]]="","",SUBSTITUTE(SUBSTITUTE(SUBSTITUTE(db[[#This Row],[QTY/ CTN]]," ","_",2),"(",""),")","")&amp;"_")</f>
        <v>72 PCS_</v>
      </c>
      <c r="N1418" s="1">
        <f>IF(db[[#This Row],[H_QTY/ CTN]]="","",SEARCH("_",db[[#This Row],[H_QTY/ CTN]]))</f>
        <v>7</v>
      </c>
      <c r="O1418" s="1">
        <f>IF(db[[#This Row],[H_QTY/ CTN]]="","",LEN(db[[#This Row],[H_QTY/ CTN]]))</f>
        <v>7</v>
      </c>
      <c r="P1418" s="98" t="str">
        <f>IF(db[[#This Row],[H_QTY/ CTN]]="","",LEFT(db[[#This Row],[H_QTY/ CTN]],db[[#This Row],[H_1]]-1))</f>
        <v>72 PCS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72</v>
      </c>
      <c r="S1418" s="95" t="str">
        <f>IF(db[[#This Row],[QTY/ CTN B]]="","",RIGHT(db[[#This Row],[QTY/ CTN B]],LEN(db[[#This Row],[QTY/ CTN B]])-SEARCH(" ",db[[#This Row],[QTY/ CTN B]],1)))</f>
        <v>PCS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72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magicboardtk716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2626</v>
      </c>
      <c r="E1419" s="4" t="s">
        <v>2610</v>
      </c>
      <c r="F1419" s="56"/>
      <c r="H1419" s="32" t="e">
        <f>IF(db[[#This Row],[NB NOTA_C]]="","",COUNTIF([2]!B_MSK[concat],db[[#This Row],[NB NOTA_C]]))</f>
        <v>#REF!</v>
      </c>
      <c r="I1419" s="7" t="s">
        <v>1698</v>
      </c>
      <c r="J1419" s="3" t="s">
        <v>1736</v>
      </c>
      <c r="K1419" s="1" t="s">
        <v>3284</v>
      </c>
      <c r="M1419" s="1" t="str">
        <f>IF(db[[#This Row],[QTY/ CTN]]="","",SUBSTITUTE(SUBSTITUTE(SUBSTITUTE(db[[#This Row],[QTY/ CTN]]," ","_",2),"(",""),")","")&amp;"_")</f>
        <v>72 PCS_</v>
      </c>
      <c r="N1419" s="1">
        <f>IF(db[[#This Row],[H_QTY/ CTN]]="","",SEARCH("_",db[[#This Row],[H_QTY/ CTN]]))</f>
        <v>7</v>
      </c>
      <c r="O1419" s="1">
        <f>IF(db[[#This Row],[H_QTY/ CTN]]="","",LEN(db[[#This Row],[H_QTY/ CTN]]))</f>
        <v>7</v>
      </c>
      <c r="P1419" s="98" t="str">
        <f>IF(db[[#This Row],[H_QTY/ CTN]]="","",LEFT(db[[#This Row],[H_QTY/ CTN]],db[[#This Row],[H_1]]-1))</f>
        <v>72 PCS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72</v>
      </c>
      <c r="S1419" s="95" t="str">
        <f>IF(db[[#This Row],[QTY/ CTN B]]="","",RIGHT(db[[#This Row],[QTY/ CTN B]],LEN(db[[#This Row],[QTY/ CTN B]])-SEARCH(" ",db[[#This Row],[QTY/ CTN B]],1)))</f>
        <v>PCS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72</v>
      </c>
      <c r="Y1419" s="95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magicboardtx806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2580</v>
      </c>
      <c r="E1420" s="4" t="s">
        <v>2573</v>
      </c>
      <c r="F1420" s="56"/>
      <c r="H1420" s="32" t="e">
        <f>IF(db[[#This Row],[NB NOTA_C]]="","",COUNTIF([2]!B_MSK[concat],db[[#This Row],[NB NOTA_C]]))</f>
        <v>#REF!</v>
      </c>
      <c r="I1420" s="7" t="s">
        <v>1698</v>
      </c>
      <c r="J1420" s="3" t="s">
        <v>1725</v>
      </c>
      <c r="K1420" s="1" t="s">
        <v>3284</v>
      </c>
      <c r="M1420" s="1" t="str">
        <f>IF(db[[#This Row],[QTY/ CTN]]="","",SUBSTITUTE(SUBSTITUTE(SUBSTITUTE(db[[#This Row],[QTY/ CTN]]," ","_",2),"(",""),")","")&amp;"_")</f>
        <v>144 PCS_</v>
      </c>
      <c r="N1420" s="1">
        <f>IF(db[[#This Row],[H_QTY/ CTN]]="","",SEARCH("_",db[[#This Row],[H_QTY/ CTN]]))</f>
        <v>8</v>
      </c>
      <c r="O1420" s="1">
        <f>IF(db[[#This Row],[H_QTY/ CTN]]="","",LEN(db[[#This Row],[H_QTY/ CTN]]))</f>
        <v>8</v>
      </c>
      <c r="P1420" s="98" t="str">
        <f>IF(db[[#This Row],[H_QTY/ CTN]]="","",LEFT(db[[#This Row],[H_QTY/ CTN]],db[[#This Row],[H_1]]-1))</f>
        <v>144 PCS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144</v>
      </c>
      <c r="S1420" s="95" t="str">
        <f>IF(db[[#This Row],[QTY/ CTN B]]="","",RIGHT(db[[#This Row],[QTY/ CTN B]],LEN(db[[#This Row],[QTY/ CTN B]])-SEARCH(" ",db[[#This Row],[QTY/ CTN B]],1)))</f>
        <v>PCS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144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magicboardtk808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2627</v>
      </c>
      <c r="E1421" s="4" t="s">
        <v>2611</v>
      </c>
      <c r="F1421" s="56"/>
      <c r="H1421" s="32" t="e">
        <f>IF(db[[#This Row],[NB NOTA_C]]="","",COUNTIF([2]!B_MSK[concat],db[[#This Row],[NB NOTA_C]]))</f>
        <v>#REF!</v>
      </c>
      <c r="I1421" s="7" t="s">
        <v>1698</v>
      </c>
      <c r="J1421" s="3" t="s">
        <v>1736</v>
      </c>
      <c r="K1421" s="1" t="s">
        <v>3284</v>
      </c>
      <c r="M1421" s="1" t="str">
        <f>IF(db[[#This Row],[QTY/ CTN]]="","",SUBSTITUTE(SUBSTITUTE(SUBSTITUTE(db[[#This Row],[QTY/ CTN]]," ","_",2),"(",""),")","")&amp;"_")</f>
        <v>72 PCS_</v>
      </c>
      <c r="N1421" s="1">
        <f>IF(db[[#This Row],[H_QTY/ CTN]]="","",SEARCH("_",db[[#This Row],[H_QTY/ CTN]]))</f>
        <v>7</v>
      </c>
      <c r="O1421" s="1">
        <f>IF(db[[#This Row],[H_QTY/ CTN]]="","",LEN(db[[#This Row],[H_QTY/ CTN]]))</f>
        <v>7</v>
      </c>
      <c r="P1421" s="98" t="str">
        <f>IF(db[[#This Row],[H_QTY/ CTN]]="","",LEFT(db[[#This Row],[H_QTY/ CTN]],db[[#This Row],[H_1]]-1))</f>
        <v>72 PCS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72</v>
      </c>
      <c r="S1421" s="95" t="str">
        <f>IF(db[[#This Row],[QTY/ CTN B]]="","",RIGHT(db[[#This Row],[QTY/ CTN B]],LEN(db[[#This Row],[QTY/ CTN B]])-SEARCH(" ",db[[#This Row],[QTY/ CTN B]],1)))</f>
        <v>PCS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72</v>
      </c>
      <c r="Y1421" s="95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magicboardtk901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2628</v>
      </c>
      <c r="E1422" s="4" t="s">
        <v>2612</v>
      </c>
      <c r="F1422" s="56"/>
      <c r="H1422" s="32" t="e">
        <f>IF(db[[#This Row],[NB NOTA_C]]="","",COUNTIF([2]!B_MSK[concat],db[[#This Row],[NB NOTA_C]]))</f>
        <v>#REF!</v>
      </c>
      <c r="I1422" s="7" t="s">
        <v>1698</v>
      </c>
      <c r="J1422" s="3" t="s">
        <v>1725</v>
      </c>
      <c r="K1422" s="1" t="s">
        <v>3284</v>
      </c>
      <c r="M1422" s="1" t="str">
        <f>IF(db[[#This Row],[QTY/ CTN]]="","",SUBSTITUTE(SUBSTITUTE(SUBSTITUTE(db[[#This Row],[QTY/ CTN]]," ","_",2),"(",""),")","")&amp;"_")</f>
        <v>144 PCS_</v>
      </c>
      <c r="N1422" s="1">
        <f>IF(db[[#This Row],[H_QTY/ CTN]]="","",SEARCH("_",db[[#This Row],[H_QTY/ CTN]]))</f>
        <v>8</v>
      </c>
      <c r="O1422" s="1">
        <f>IF(db[[#This Row],[H_QTY/ CTN]]="","",LEN(db[[#This Row],[H_QTY/ CTN]]))</f>
        <v>8</v>
      </c>
      <c r="P1422" s="98" t="str">
        <f>IF(db[[#This Row],[H_QTY/ CTN]]="","",LEFT(db[[#This Row],[H_QTY/ CTN]],db[[#This Row],[H_1]]-1))</f>
        <v>144 PCS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144</v>
      </c>
      <c r="S1422" s="95" t="str">
        <f>IF(db[[#This Row],[QTY/ CTN B]]="","",RIGHT(db[[#This Row],[QTY/ CTN B]],LEN(db[[#This Row],[QTY/ CTN B]])-SEARCH(" ",db[[#This Row],[QTY/ CTN B]],1)))</f>
        <v>PCS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144</v>
      </c>
      <c r="Y1422" s="95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magicboardtk9810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2618</v>
      </c>
      <c r="E1423" s="4" t="s">
        <v>2602</v>
      </c>
      <c r="F1423" s="56"/>
      <c r="H1423" s="32" t="e">
        <f>IF(db[[#This Row],[NB NOTA_C]]="","",COUNTIF([2]!B_MSK[concat],db[[#This Row],[NB NOTA_C]]))</f>
        <v>#REF!</v>
      </c>
      <c r="I1423" s="7" t="s">
        <v>1698</v>
      </c>
      <c r="J1423" s="3" t="s">
        <v>1809</v>
      </c>
      <c r="K1423" s="1" t="s">
        <v>3284</v>
      </c>
      <c r="M1423" s="1" t="str">
        <f>IF(db[[#This Row],[QTY/ CTN]]="","",SUBSTITUTE(SUBSTITUTE(SUBSTITUTE(db[[#This Row],[QTY/ CTN]]," ","_",2),"(",""),")","")&amp;"_")</f>
        <v>80 PCS_</v>
      </c>
      <c r="N1423" s="1">
        <f>IF(db[[#This Row],[H_QTY/ CTN]]="","",SEARCH("_",db[[#This Row],[H_QTY/ CTN]]))</f>
        <v>7</v>
      </c>
      <c r="O1423" s="1">
        <f>IF(db[[#This Row],[H_QTY/ CTN]]="","",LEN(db[[#This Row],[H_QTY/ CTN]]))</f>
        <v>7</v>
      </c>
      <c r="P1423" s="98" t="str">
        <f>IF(db[[#This Row],[H_QTY/ CTN]]="","",LEFT(db[[#This Row],[H_QTY/ CTN]],db[[#This Row],[H_1]]-1))</f>
        <v>80 PCS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80</v>
      </c>
      <c r="S1423" s="95" t="str">
        <f>IF(db[[#This Row],[QTY/ CTN B]]="","",RIGHT(db[[#This Row],[QTY/ CTN B]],LEN(db[[#This Row],[QTY/ CTN B]])-SEARCH(" ",db[[#This Row],[QTY/ CTN B]],1)))</f>
        <v>PCS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80</v>
      </c>
      <c r="Y1423" s="95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magicboardtk9811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2619</v>
      </c>
      <c r="E1424" s="4" t="s">
        <v>2603</v>
      </c>
      <c r="F1424" s="56"/>
      <c r="H1424" s="32" t="e">
        <f>IF(db[[#This Row],[NB NOTA_C]]="","",COUNTIF([2]!B_MSK[concat],db[[#This Row],[NB NOTA_C]]))</f>
        <v>#REF!</v>
      </c>
      <c r="I1424" s="7" t="s">
        <v>1698</v>
      </c>
      <c r="J1424" s="3" t="s">
        <v>1725</v>
      </c>
      <c r="K1424" s="1" t="s">
        <v>3284</v>
      </c>
      <c r="M1424" s="1" t="str">
        <f>IF(db[[#This Row],[QTY/ CTN]]="","",SUBSTITUTE(SUBSTITUTE(SUBSTITUTE(db[[#This Row],[QTY/ CTN]]," ","_",2),"(",""),")","")&amp;"_")</f>
        <v>144 PCS_</v>
      </c>
      <c r="N1424" s="1">
        <f>IF(db[[#This Row],[H_QTY/ CTN]]="","",SEARCH("_",db[[#This Row],[H_QTY/ CTN]]))</f>
        <v>8</v>
      </c>
      <c r="O1424" s="1">
        <f>IF(db[[#This Row],[H_QTY/ CTN]]="","",LEN(db[[#This Row],[H_QTY/ CTN]]))</f>
        <v>8</v>
      </c>
      <c r="P1424" s="98" t="str">
        <f>IF(db[[#This Row],[H_QTY/ CTN]]="","",LEFT(db[[#This Row],[H_QTY/ CTN]],db[[#This Row],[H_1]]-1))</f>
        <v>144 PCS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144</v>
      </c>
      <c r="S1424" s="95" t="str">
        <f>IF(db[[#This Row],[QTY/ CTN B]]="","",RIGHT(db[[#This Row],[QTY/ CTN B]],LEN(db[[#This Row],[QTY/ CTN B]])-SEARCH(" ",db[[#This Row],[QTY/ CTN B]],1)))</f>
        <v>PCS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144</v>
      </c>
      <c r="Y1424" s="95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magicboardtk9812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2620</v>
      </c>
      <c r="E1425" s="4" t="s">
        <v>2604</v>
      </c>
      <c r="F1425" s="56"/>
      <c r="H1425" s="32" t="e">
        <f>IF(db[[#This Row],[NB NOTA_C]]="","",COUNTIF([2]!B_MSK[concat],db[[#This Row],[NB NOTA_C]]))</f>
        <v>#REF!</v>
      </c>
      <c r="I1425" s="7" t="s">
        <v>1698</v>
      </c>
      <c r="J1425" s="3" t="s">
        <v>1734</v>
      </c>
      <c r="K1425" s="1" t="s">
        <v>3284</v>
      </c>
      <c r="M1425" s="1" t="str">
        <f>IF(db[[#This Row],[QTY/ CTN]]="","",SUBSTITUTE(SUBSTITUTE(SUBSTITUTE(db[[#This Row],[QTY/ CTN]]," ","_",2),"(",""),")","")&amp;"_")</f>
        <v>96 PCS_</v>
      </c>
      <c r="N1425" s="1">
        <f>IF(db[[#This Row],[H_QTY/ CTN]]="","",SEARCH("_",db[[#This Row],[H_QTY/ CTN]]))</f>
        <v>7</v>
      </c>
      <c r="O1425" s="1">
        <f>IF(db[[#This Row],[H_QTY/ CTN]]="","",LEN(db[[#This Row],[H_QTY/ CTN]]))</f>
        <v>7</v>
      </c>
      <c r="P1425" s="98" t="str">
        <f>IF(db[[#This Row],[H_QTY/ CTN]]="","",LEFT(db[[#This Row],[H_QTY/ CTN]],db[[#This Row],[H_1]]-1))</f>
        <v>96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96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96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magicboardtk9813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2621</v>
      </c>
      <c r="E1426" s="4" t="s">
        <v>2605</v>
      </c>
      <c r="F1426" s="56"/>
      <c r="H1426" s="32" t="e">
        <f>IF(db[[#This Row],[NB NOTA_C]]="","",COUNTIF([2]!B_MSK[concat],db[[#This Row],[NB NOTA_C]]))</f>
        <v>#REF!</v>
      </c>
      <c r="I1426" s="7" t="s">
        <v>1698</v>
      </c>
      <c r="J1426" s="3" t="s">
        <v>1728</v>
      </c>
      <c r="K1426" s="1" t="s">
        <v>3284</v>
      </c>
      <c r="M1426" s="1" t="str">
        <f>IF(db[[#This Row],[QTY/ CTN]]="","",SUBSTITUTE(SUBSTITUTE(SUBSTITUTE(db[[#This Row],[QTY/ CTN]]," ","_",2),"(",""),")","")&amp;"_")</f>
        <v>120 PCS_</v>
      </c>
      <c r="N1426" s="1">
        <f>IF(db[[#This Row],[H_QTY/ CTN]]="","",SEARCH("_",db[[#This Row],[H_QTY/ CTN]]))</f>
        <v>8</v>
      </c>
      <c r="O1426" s="1">
        <f>IF(db[[#This Row],[H_QTY/ CTN]]="","",LEN(db[[#This Row],[H_QTY/ CTN]]))</f>
        <v>8</v>
      </c>
      <c r="P1426" s="98" t="str">
        <f>IF(db[[#This Row],[H_QTY/ CTN]]="","",LEFT(db[[#This Row],[H_QTY/ CTN]],db[[#This Row],[H_1]]-1))</f>
        <v>120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120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120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magicboardtk9903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2629</v>
      </c>
      <c r="E1427" s="4" t="s">
        <v>2613</v>
      </c>
      <c r="F1427" s="56"/>
      <c r="H1427" s="32" t="e">
        <f>IF(db[[#This Row],[NB NOTA_C]]="","",COUNTIF([2]!B_MSK[concat],db[[#This Row],[NB NOTA_C]]))</f>
        <v>#REF!</v>
      </c>
      <c r="I1427" s="7" t="s">
        <v>1698</v>
      </c>
      <c r="J1427" s="3" t="s">
        <v>1736</v>
      </c>
      <c r="K1427" s="1" t="s">
        <v>3284</v>
      </c>
      <c r="M1427" s="1" t="str">
        <f>IF(db[[#This Row],[QTY/ CTN]]="","",SUBSTITUTE(SUBSTITUTE(SUBSTITUTE(db[[#This Row],[QTY/ CTN]]," ","_",2),"(",""),")","")&amp;"_")</f>
        <v>72 PCS_</v>
      </c>
      <c r="N1427" s="1">
        <f>IF(db[[#This Row],[H_QTY/ CTN]]="","",SEARCH("_",db[[#This Row],[H_QTY/ CTN]]))</f>
        <v>7</v>
      </c>
      <c r="O1427" s="1">
        <f>IF(db[[#This Row],[H_QTY/ CTN]]="","",LEN(db[[#This Row],[H_QTY/ CTN]]))</f>
        <v>7</v>
      </c>
      <c r="P1427" s="98" t="str">
        <f>IF(db[[#This Row],[H_QTY/ CTN]]="","",LEFT(db[[#This Row],[H_QTY/ CTN]],db[[#This Row],[H_1]]-1))</f>
        <v>72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72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72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magicboardtk105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2631</v>
      </c>
      <c r="E1428" s="4" t="s">
        <v>2615</v>
      </c>
      <c r="F1428" s="56"/>
      <c r="H1428" s="32" t="e">
        <f>IF(db[[#This Row],[NB NOTA_C]]="","",COUNTIF([2]!B_MSK[concat],db[[#This Row],[NB NOTA_C]]))</f>
        <v>#REF!</v>
      </c>
      <c r="I1428" s="7" t="s">
        <v>1698</v>
      </c>
      <c r="J1428" s="3" t="s">
        <v>1734</v>
      </c>
      <c r="K1428" s="1" t="s">
        <v>3284</v>
      </c>
      <c r="M1428" s="1" t="str">
        <f>IF(db[[#This Row],[QTY/ CTN]]="","",SUBSTITUTE(SUBSTITUTE(SUBSTITUTE(db[[#This Row],[QTY/ CTN]]," ","_",2),"(",""),")","")&amp;"_")</f>
        <v>96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96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96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96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magicboardtk106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2632</v>
      </c>
      <c r="E1429" s="4" t="s">
        <v>2616</v>
      </c>
      <c r="F1429" s="56"/>
      <c r="H1429" s="32" t="e">
        <f>IF(db[[#This Row],[NB NOTA_C]]="","",COUNTIF([2]!B_MSK[concat],db[[#This Row],[NB NOTA_C]]))</f>
        <v>#REF!</v>
      </c>
      <c r="I1429" s="7" t="s">
        <v>1698</v>
      </c>
      <c r="J1429" s="3" t="s">
        <v>1734</v>
      </c>
      <c r="K1429" s="1" t="s">
        <v>3284</v>
      </c>
      <c r="M1429" s="1" t="str">
        <f>IF(db[[#This Row],[QTY/ CTN]]="","",SUBSTITUTE(SUBSTITUTE(SUBSTITUTE(db[[#This Row],[QTY/ CTN]]," ","_",2),"(",""),")","")&amp;"_")</f>
        <v>96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96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96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96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malamshintoengb1wpolos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1236</v>
      </c>
      <c r="E1430" s="4" t="s">
        <v>1531</v>
      </c>
      <c r="F1430" s="56"/>
      <c r="G1430" s="1" t="s">
        <v>1682</v>
      </c>
      <c r="H1430" s="32" t="e">
        <f>IF(db[[#This Row],[NB NOTA_C]]="","",COUNTIF([2]!B_MSK[concat],db[[#This Row],[NB NOTA_C]]))</f>
        <v>#REF!</v>
      </c>
      <c r="I1430" s="6" t="s">
        <v>1716</v>
      </c>
      <c r="J1430" s="1" t="s">
        <v>1843</v>
      </c>
      <c r="K1430" s="1" t="s">
        <v>2966</v>
      </c>
      <c r="M1430" s="1" t="str">
        <f>IF(db[[#This Row],[QTY/ CTN]]="","",SUBSTITUTE(SUBSTITUTE(SUBSTITUTE(db[[#This Row],[QTY/ CTN]]," ","_",2),"(",""),")","")&amp;"_")</f>
        <v>180 PCS_</v>
      </c>
      <c r="N1430" s="1">
        <f>IF(db[[#This Row],[H_QTY/ CTN]]="","",SEARCH("_",db[[#This Row],[H_QTY/ CTN]]))</f>
        <v>8</v>
      </c>
      <c r="O1430" s="1">
        <f>IF(db[[#This Row],[H_QTY/ CTN]]="","",LEN(db[[#This Row],[H_QTY/ CTN]]))</f>
        <v>8</v>
      </c>
      <c r="P1430" s="98" t="str">
        <f>IF(db[[#This Row],[H_QTY/ CTN]]="","",LEFT(db[[#This Row],[H_QTY/ CTN]],db[[#This Row],[H_1]]-1))</f>
        <v>180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180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180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malamshintoengb612w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1237</v>
      </c>
      <c r="E1431" s="4" t="s">
        <v>1532</v>
      </c>
      <c r="F1431" s="56"/>
      <c r="G1431" s="1" t="s">
        <v>1682</v>
      </c>
      <c r="H1431" s="32" t="e">
        <f>IF(db[[#This Row],[NB NOTA_C]]="","",COUNTIF([2]!B_MSK[concat],db[[#This Row],[NB NOTA_C]]))</f>
        <v>#REF!</v>
      </c>
      <c r="I1431" s="6" t="s">
        <v>1716</v>
      </c>
      <c r="J1431" s="1" t="s">
        <v>1844</v>
      </c>
      <c r="K1431" s="1" t="s">
        <v>2966</v>
      </c>
      <c r="M1431" s="1" t="str">
        <f>IF(db[[#This Row],[QTY/ CTN]]="","",SUBSTITUTE(SUBSTITUTE(SUBSTITUTE(db[[#This Row],[QTY/ CTN]]," ","_",2),"(",""),")","")&amp;"_")</f>
        <v>150 PCS_</v>
      </c>
      <c r="N1431" s="1">
        <f>IF(db[[#This Row],[H_QTY/ CTN]]="","",SEARCH("_",db[[#This Row],[H_QTY/ CTN]]))</f>
        <v>8</v>
      </c>
      <c r="O1431" s="1">
        <f>IF(db[[#This Row],[H_QTY/ CTN]]="","",LEN(db[[#This Row],[H_QTY/ CTN]]))</f>
        <v>8</v>
      </c>
      <c r="P1431" s="98" t="str">
        <f>IF(db[[#This Row],[H_QTY/ CTN]]="","",LEFT(db[[#This Row],[H_QTY/ CTN]],db[[#This Row],[H_1]]-1))</f>
        <v>150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150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150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malamshintoengk1wpolos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1238</v>
      </c>
      <c r="E1432" s="4" t="s">
        <v>1533</v>
      </c>
      <c r="F1432" s="56"/>
      <c r="G1432" s="1" t="s">
        <v>1682</v>
      </c>
      <c r="H1432" s="32" t="e">
        <f>IF(db[[#This Row],[NB NOTA_C]]="","",COUNTIF([2]!B_MSK[concat],db[[#This Row],[NB NOTA_C]]))</f>
        <v>#REF!</v>
      </c>
      <c r="I1432" s="6" t="s">
        <v>1716</v>
      </c>
      <c r="J1432" s="1" t="s">
        <v>1845</v>
      </c>
      <c r="K1432" s="1" t="s">
        <v>2966</v>
      </c>
      <c r="M1432" s="1" t="str">
        <f>IF(db[[#This Row],[QTY/ CTN]]="","",SUBSTITUTE(SUBSTITUTE(SUBSTITUTE(db[[#This Row],[QTY/ CTN]]," ","_",2),"(",""),")","")&amp;"_")</f>
        <v>480 PCS_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8</v>
      </c>
      <c r="P1432" s="98" t="str">
        <f>IF(db[[#This Row],[H_QTY/ CTN]]="","",LEFT(db[[#This Row],[H_QTY/ CTN]],db[[#This Row],[H_1]]-1))</f>
        <v>480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480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480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malamshintoengk612w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1239</v>
      </c>
      <c r="E1433" s="4" t="s">
        <v>1534</v>
      </c>
      <c r="F1433" s="56"/>
      <c r="G1433" s="1" t="s">
        <v>1682</v>
      </c>
      <c r="H1433" s="32" t="e">
        <f>IF(db[[#This Row],[NB NOTA_C]]="","",COUNTIF([2]!B_MSK[concat],db[[#This Row],[NB NOTA_C]]))</f>
        <v>#REF!</v>
      </c>
      <c r="I1433" s="6" t="s">
        <v>1716</v>
      </c>
      <c r="J1433" s="1" t="s">
        <v>1845</v>
      </c>
      <c r="K1433" s="1" t="s">
        <v>2966</v>
      </c>
      <c r="M1433" s="1" t="str">
        <f>IF(db[[#This Row],[QTY/ CTN]]="","",SUBSTITUTE(SUBSTITUTE(SUBSTITUTE(db[[#This Row],[QTY/ CTN]]," ","_",2),"(",""),")","")&amp;"_")</f>
        <v>480 PCS_</v>
      </c>
      <c r="N1433" s="1">
        <f>IF(db[[#This Row],[H_QTY/ CTN]]="","",SEARCH("_",db[[#This Row],[H_QTY/ CTN]]))</f>
        <v>8</v>
      </c>
      <c r="O1433" s="1">
        <f>IF(db[[#This Row],[H_QTY/ CTN]]="","",LEN(db[[#This Row],[H_QTY/ CTN]]))</f>
        <v>8</v>
      </c>
      <c r="P1433" s="98" t="str">
        <f>IF(db[[#This Row],[H_QTY/ CTN]]="","",LEFT(db[[#This Row],[H_QTY/ CTN]],db[[#This Row],[H_1]]-1))</f>
        <v>480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480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480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malamshintoengk612w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1239</v>
      </c>
      <c r="E1434" s="4" t="s">
        <v>2894</v>
      </c>
      <c r="F1434" s="56"/>
      <c r="H1434" s="32" t="e">
        <f>IF(db[[#This Row],[NB NOTA_C]]="","",COUNTIF([2]!B_MSK[concat],db[[#This Row],[NB NOTA_C]]))</f>
        <v>#REF!</v>
      </c>
      <c r="I1434" s="7" t="s">
        <v>1716</v>
      </c>
      <c r="J1434" s="3" t="s">
        <v>1845</v>
      </c>
      <c r="K1434" s="1" t="s">
        <v>2966</v>
      </c>
      <c r="M1434" s="1" t="str">
        <f>IF(db[[#This Row],[QTY/ CTN]]="","",SUBSTITUTE(SUBSTITUTE(SUBSTITUTE(db[[#This Row],[QTY/ CTN]]," ","_",2),"(",""),")","")&amp;"_")</f>
        <v>480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480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480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480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malamshintoengtg1wpolos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1240</v>
      </c>
      <c r="E1435" s="4" t="s">
        <v>3052</v>
      </c>
      <c r="F1435" s="56"/>
      <c r="H1435" s="32" t="e">
        <f>IF(db[[#This Row],[NB NOTA_C]]="","",COUNTIF([2]!B_MSK[concat],db[[#This Row],[NB NOTA_C]]))</f>
        <v>#REF!</v>
      </c>
      <c r="I1435" s="7" t="s">
        <v>1716</v>
      </c>
      <c r="J1435" s="3" t="s">
        <v>1846</v>
      </c>
      <c r="K1435" s="1" t="s">
        <v>2966</v>
      </c>
      <c r="L1435" s="3"/>
      <c r="M1435" s="3" t="str">
        <f>IF(db[[#This Row],[QTY/ CTN]]="","",SUBSTITUTE(SUBSTITUTE(SUBSTITUTE(db[[#This Row],[QTY/ CTN]]," ","_",2),"(",""),")","")&amp;"_")</f>
        <v>210 PCS_</v>
      </c>
      <c r="N1435" s="3">
        <f>IF(db[[#This Row],[H_QTY/ CTN]]="","",SEARCH("_",db[[#This Row],[H_QTY/ CTN]]))</f>
        <v>8</v>
      </c>
      <c r="O1435" s="3">
        <f>IF(db[[#This Row],[H_QTY/ CTN]]="","",LEN(db[[#This Row],[H_QTY/ CTN]]))</f>
        <v>8</v>
      </c>
      <c r="P1435" s="98" t="str">
        <f>IF(db[[#This Row],[H_QTY/ CTN]]="","",LEFT(db[[#This Row],[H_QTY/ CTN]],db[[#This Row],[H_1]]-1))</f>
        <v>210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210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210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malamshintoengtg1wpolos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1240</v>
      </c>
      <c r="E1436" s="4" t="s">
        <v>1535</v>
      </c>
      <c r="F1436" s="56"/>
      <c r="G1436" s="1" t="s">
        <v>1682</v>
      </c>
      <c r="H1436" s="32" t="e">
        <f>IF(db[[#This Row],[NB NOTA_C]]="","",COUNTIF([2]!B_MSK[concat],db[[#This Row],[NB NOTA_C]]))</f>
        <v>#REF!</v>
      </c>
      <c r="I1436" s="6" t="s">
        <v>1716</v>
      </c>
      <c r="J1436" s="1" t="s">
        <v>1846</v>
      </c>
      <c r="K1436" s="1" t="s">
        <v>2966</v>
      </c>
      <c r="M1436" s="1" t="str">
        <f>IF(db[[#This Row],[QTY/ CTN]]="","",SUBSTITUTE(SUBSTITUTE(SUBSTITUTE(db[[#This Row],[QTY/ CTN]]," ","_",2),"(",""),")","")&amp;"_")</f>
        <v>210 PCS_</v>
      </c>
      <c r="N1436" s="1">
        <f>IF(db[[#This Row],[H_QTY/ CTN]]="","",SEARCH("_",db[[#This Row],[H_QTY/ CTN]]))</f>
        <v>8</v>
      </c>
      <c r="O1436" s="1">
        <f>IF(db[[#This Row],[H_QTY/ CTN]]="","",LEN(db[[#This Row],[H_QTY/ CTN]]))</f>
        <v>8</v>
      </c>
      <c r="P1436" s="98" t="str">
        <f>IF(db[[#This Row],[H_QTY/ CTN]]="","",LEFT(db[[#This Row],[H_QTY/ CTN]],db[[#This Row],[H_1]]-1))</f>
        <v>210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210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210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malamshintoengtg612w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1241</v>
      </c>
      <c r="E1437" s="4" t="s">
        <v>1536</v>
      </c>
      <c r="F1437" s="56"/>
      <c r="G1437" s="1" t="s">
        <v>1682</v>
      </c>
      <c r="H1437" s="32" t="e">
        <f>IF(db[[#This Row],[NB NOTA_C]]="","",COUNTIF([2]!B_MSK[concat],db[[#This Row],[NB NOTA_C]]))</f>
        <v>#REF!</v>
      </c>
      <c r="I1437" s="6" t="s">
        <v>1716</v>
      </c>
      <c r="J1437" s="1" t="s">
        <v>1846</v>
      </c>
      <c r="K1437" s="1" t="s">
        <v>2966</v>
      </c>
      <c r="M1437" s="1" t="str">
        <f>IF(db[[#This Row],[QTY/ CTN]]="","",SUBSTITUTE(SUBSTITUTE(SUBSTITUTE(db[[#This Row],[QTY/ CTN]]," ","_",2),"(",""),")","")&amp;"_")</f>
        <v>210 PCS_</v>
      </c>
      <c r="N1437" s="1">
        <f>IF(db[[#This Row],[H_QTY/ CTN]]="","",SEARCH("_",db[[#This Row],[H_QTY/ CTN]]))</f>
        <v>8</v>
      </c>
      <c r="O1437" s="1">
        <f>IF(db[[#This Row],[H_QTY/ CTN]]="","",LEN(db[[#This Row],[H_QTY/ CTN]]))</f>
        <v>8</v>
      </c>
      <c r="P1437" s="98" t="str">
        <f>IF(db[[#This Row],[H_QTY/ CTN]]="","",LEFT(db[[#This Row],[H_QTY/ CTN]],db[[#This Row],[H_1]]-1))</f>
        <v>210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210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210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73" t="str">
        <f>LOWER(SUBSTITUTE(SUBSTITUTE(SUBSTITUTE(SUBSTITUTE(SUBSTITUTE(SUBSTITUTE(db[[#This Row],[NB BM]]," ",),".",""),"-",""),"(",""),")",""),"/",""))</f>
        <v>mapbatiksika</v>
      </c>
      <c r="B1438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38" s="73" t="str">
        <f>LOWER(SUBSTITUTE(SUBSTITUTE(SUBSTITUTE(SUBSTITUTE(SUBSTITUTE(SUBSTITUTE(SUBSTITUTE(SUBSTITUTE(SUBSTITUTE(db[[#This Row],[NB PAJAK]]," ",""),"-",""),"(",""),")",""),".",""),",",""),"/",""),"""",""),"+",""))</f>
        <v/>
      </c>
      <c r="D1438" s="74" t="s">
        <v>5068</v>
      </c>
      <c r="E1438" s="74" t="s">
        <v>5067</v>
      </c>
      <c r="F1438" s="75"/>
      <c r="G1438" s="76"/>
      <c r="H1438" s="77" t="e">
        <f>IF(db[[#This Row],[NB NOTA_C]]="","",COUNTIF([2]!B_MSK[concat],db[[#This Row],[NB NOTA_C]]))</f>
        <v>#REF!</v>
      </c>
      <c r="I1438" s="78" t="s">
        <v>1697</v>
      </c>
      <c r="J1438" s="73" t="s">
        <v>1848</v>
      </c>
      <c r="K1438" s="76" t="s">
        <v>2968</v>
      </c>
      <c r="L1438" s="73"/>
      <c r="M1438" s="73" t="str">
        <f>IF(db[[#This Row],[QTY/ CTN]]="","",SUBSTITUTE(SUBSTITUTE(SUBSTITUTE(db[[#This Row],[QTY/ CTN]]," ","_",2),"(",""),")","")&amp;"_")</f>
        <v>600 PCS_</v>
      </c>
      <c r="N1438" s="73">
        <f>IF(db[[#This Row],[H_QTY/ CTN]]="","",SEARCH("_",db[[#This Row],[H_QTY/ CTN]]))</f>
        <v>8</v>
      </c>
      <c r="O1438" s="73">
        <f>IF(db[[#This Row],[H_QTY/ CTN]]="","",LEN(db[[#This Row],[H_QTY/ CTN]]))</f>
        <v>8</v>
      </c>
      <c r="P1438" s="105" t="str">
        <f>IF(db[[#This Row],[H_QTY/ CTN]]="","",LEFT(db[[#This Row],[H_QTY/ CTN]],db[[#This Row],[H_1]]-1))</f>
        <v>600 PCS</v>
      </c>
      <c r="Q1438" s="10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600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600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mapdataamplopmicrotopf53b6115x23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4839</v>
      </c>
      <c r="E1439" s="4" t="s">
        <v>4837</v>
      </c>
      <c r="F1439" s="56"/>
      <c r="H1439" s="34" t="e">
        <f>IF(db[[#This Row],[NB NOTA_C]]="","",COUNTIF([2]!B_MSK[concat],db[[#This Row],[NB NOTA_C]]))</f>
        <v>#REF!</v>
      </c>
      <c r="I1439" s="7" t="s">
        <v>1698</v>
      </c>
      <c r="J1439" s="3" t="s">
        <v>1842</v>
      </c>
      <c r="K1439" s="1" t="s">
        <v>2968</v>
      </c>
      <c r="L1439" s="3"/>
      <c r="M1439" s="3" t="str">
        <f>IF(db[[#This Row],[QTY/ CTN]]="","",SUBSTITUTE(SUBSTITUTE(SUBSTITUTE(db[[#This Row],[QTY/ CTN]]," ","_",2),"(",""),")","")&amp;"_")</f>
        <v>100 LSN_</v>
      </c>
      <c r="N1439" s="3">
        <f>IF(db[[#This Row],[H_QTY/ CTN]]="","",SEARCH("_",db[[#This Row],[H_QTY/ CTN]]))</f>
        <v>8</v>
      </c>
      <c r="O1439" s="3">
        <f>IF(db[[#This Row],[H_QTY/ CTN]]="","",LEN(db[[#This Row],[H_QTY/ CTN]]))</f>
        <v>8</v>
      </c>
      <c r="P1439" s="95" t="str">
        <f>IF(db[[#This Row],[H_QTY/ CTN]]="","",LEFT(db[[#This Row],[H_QTY/ CTN]],db[[#This Row],[H_1]]-1))</f>
        <v>100 LSN</v>
      </c>
      <c r="Q1439" s="9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100</v>
      </c>
      <c r="S1439" s="95" t="str">
        <f>IF(db[[#This Row],[QTY/ CTN B]]="","",RIGHT(db[[#This Row],[QTY/ CTN B]],LEN(db[[#This Row],[QTY/ CTN B]])-SEARCH(" ",db[[#This Row],[QTY/ CTN B]],1)))</f>
        <v>LSN</v>
      </c>
      <c r="T1439" s="95">
        <f>IF(db[[#This Row],[QTY/ CTN TG]]="",IF(db[[#This Row],[STN TG]]="","",12),LEFT(db[[#This Row],[QTY/ CTN TG]],SEARCH(" ",db[[#This Row],[QTY/ CTN TG]],1)-1))</f>
        <v>12</v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1200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mapdataamplopmicrotopf54a517x233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4840</v>
      </c>
      <c r="E1440" s="4" t="s">
        <v>4838</v>
      </c>
      <c r="F1440" s="56"/>
      <c r="H1440" s="34" t="e">
        <f>IF(db[[#This Row],[NB NOTA_C]]="","",COUNTIF([2]!B_MSK[concat],db[[#This Row],[NB NOTA_C]]))</f>
        <v>#REF!</v>
      </c>
      <c r="I1440" s="7" t="s">
        <v>1698</v>
      </c>
      <c r="J1440" s="3" t="s">
        <v>1731</v>
      </c>
      <c r="K1440" s="1" t="s">
        <v>2968</v>
      </c>
      <c r="L1440" s="3"/>
      <c r="M1440" s="3" t="str">
        <f>IF(db[[#This Row],[QTY/ CTN]]="","",SUBSTITUTE(SUBSTITUTE(SUBSTITUTE(db[[#This Row],[QTY/ CTN]]," ","_",2),"(",""),")","")&amp;"_")</f>
        <v>60 LSN_</v>
      </c>
      <c r="N1440" s="3">
        <f>IF(db[[#This Row],[H_QTY/ CTN]]="","",SEARCH("_",db[[#This Row],[H_QTY/ CTN]]))</f>
        <v>7</v>
      </c>
      <c r="O1440" s="3">
        <f>IF(db[[#This Row],[H_QTY/ CTN]]="","",LEN(db[[#This Row],[H_QTY/ CTN]]))</f>
        <v>7</v>
      </c>
      <c r="P1440" s="95" t="str">
        <f>IF(db[[#This Row],[H_QTY/ CTN]]="","",LEFT(db[[#This Row],[H_QTY/ CTN]],db[[#This Row],[H_1]]-1))</f>
        <v>60 LSN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60</v>
      </c>
      <c r="S1440" s="95" t="str">
        <f>IF(db[[#This Row],[QTY/ CTN B]]="","",RIGHT(db[[#This Row],[QTY/ CTN B]],LEN(db[[#This Row],[QTY/ CTN B]])-SEARCH(" ",db[[#This Row],[QTY/ CTN B]],1)))</f>
        <v>LSN</v>
      </c>
      <c r="T1440" s="95">
        <f>IF(db[[#This Row],[QTY/ CTN TG]]="",IF(db[[#This Row],[STN TG]]="","",12),LEFT(db[[#This Row],[QTY/ CTN TG]],SEARCH(" ",db[[#This Row],[QTY/ CTN TG]],1)-1))</f>
        <v>12</v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720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16" t="str">
        <f>LOWER(SUBSTITUTE(SUBSTITUTE(SUBSTITUTE(SUBSTITUTE(SUBSTITUTE(SUBSTITUTE(db[[#This Row],[NB BM]]," ",),".",""),"-",""),"(",""),")",""),"/",""))</f>
        <v>mapdatabm53</v>
      </c>
      <c r="B1441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41" s="16" t="str">
        <f>LOWER(SUBSTITUTE(SUBSTITUTE(SUBSTITUTE(SUBSTITUTE(SUBSTITUTE(SUBSTITUTE(SUBSTITUTE(SUBSTITUTE(SUBSTITUTE(db[[#This Row],[NB PAJAK]]," ",""),"-",""),"(",""),")",""),".",""),",",""),"/",""),"""",""),"+",""))</f>
        <v/>
      </c>
      <c r="D1441" s="17" t="s">
        <v>4046</v>
      </c>
      <c r="E1441" s="21" t="s">
        <v>4039</v>
      </c>
      <c r="F1441" s="57"/>
      <c r="G1441" s="17"/>
      <c r="H1441" s="33" t="e">
        <f>IF(db[[#This Row],[NB NOTA_C]]="","",COUNTIF([2]!B_MSK[concat],db[[#This Row],[NB NOTA_C]]))</f>
        <v>#REF!</v>
      </c>
      <c r="I1441" s="18" t="s">
        <v>1698</v>
      </c>
      <c r="J1441" s="16" t="s">
        <v>1848</v>
      </c>
      <c r="K1441" s="17" t="s">
        <v>2968</v>
      </c>
      <c r="L1441" s="16"/>
      <c r="M1441" s="16" t="str">
        <f>IF(db[[#This Row],[QTY/ CTN]]="","",SUBSTITUTE(SUBSTITUTE(SUBSTITUTE(db[[#This Row],[QTY/ CTN]]," ","_",2),"(",""),")","")&amp;"_")</f>
        <v>600 PCS_</v>
      </c>
      <c r="N1441" s="16">
        <f>IF(db[[#This Row],[H_QTY/ CTN]]="","",SEARCH("_",db[[#This Row],[H_QTY/ CTN]]))</f>
        <v>8</v>
      </c>
      <c r="O1441" s="16">
        <f>IF(db[[#This Row],[H_QTY/ CTN]]="","",LEN(db[[#This Row],[H_QTY/ CTN]]))</f>
        <v>8</v>
      </c>
      <c r="P1441" s="99" t="str">
        <f>IF(db[[#This Row],[H_QTY/ CTN]]="","",LEFT(db[[#This Row],[H_QTY/ CTN]],db[[#This Row],[H_1]]-1))</f>
        <v>600 PCS</v>
      </c>
      <c r="Q1441" s="99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600</v>
      </c>
      <c r="S1441" s="95" t="str">
        <f>IF(db[[#This Row],[QTY/ CTN B]]="","",RIGHT(db[[#This Row],[QTY/ CTN B]],LEN(db[[#This Row],[QTY/ CTN B]])-SEARCH(" ",db[[#This Row],[QTY/ CTN B]],1)))</f>
        <v>PCS</v>
      </c>
      <c r="T1441" s="95" t="str">
        <f>IF(db[[#This Row],[QTY/ CTN TG]]="",IF(db[[#This Row],[STN TG]]="","",12),LEFT(db[[#This Row],[QTY/ CTN TG]],SEARCH(" ",db[[#This Row],[QTY/ CTN TG]],1)-1))</f>
        <v/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600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mapdatacf57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4047</v>
      </c>
      <c r="E1442" s="21" t="s">
        <v>4040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1698</v>
      </c>
      <c r="J1442" s="16" t="s">
        <v>1759</v>
      </c>
      <c r="K1442" s="17" t="s">
        <v>2968</v>
      </c>
      <c r="L1442" s="16"/>
      <c r="M1442" s="16" t="str">
        <f>IF(db[[#This Row],[QTY/ CTN]]="","",SUBSTITUTE(SUBSTITUTE(SUBSTITUTE(db[[#This Row],[QTY/ CTN]]," ","_",2),"(",""),")","")&amp;"_")</f>
        <v>240 PCS_</v>
      </c>
      <c r="N1442" s="16">
        <f>IF(db[[#This Row],[H_QTY/ CTN]]="","",SEARCH("_",db[[#This Row],[H_QTY/ CTN]]))</f>
        <v>8</v>
      </c>
      <c r="O1442" s="16">
        <f>IF(db[[#This Row],[H_QTY/ CTN]]="","",LEN(db[[#This Row],[H_QTY/ CTN]]))</f>
        <v>8</v>
      </c>
      <c r="P1442" s="99" t="str">
        <f>IF(db[[#This Row],[H_QTY/ CTN]]="","",LEFT(db[[#This Row],[H_QTY/ CTN]],db[[#This Row],[H_1]]-1))</f>
        <v>240 PCS</v>
      </c>
      <c r="Q1442" s="99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240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240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3" t="str">
        <f>LOWER(SUBSTITUTE(SUBSTITUTE(SUBSTITUTE(SUBSTITUTE(SUBSTITUTE(SUBSTITUTE(db[[#This Row],[NB BM]]," ",),".",""),"-",""),"(",""),")",""),"/",""))</f>
        <v>mapdokumenkeeper40lbrtnt021</v>
      </c>
      <c r="B1443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1243</v>
      </c>
      <c r="E1443" s="4" t="s">
        <v>1538</v>
      </c>
      <c r="F1443" s="56"/>
      <c r="G1443" s="1" t="s">
        <v>1682</v>
      </c>
      <c r="H1443" s="32" t="e">
        <f>IF(db[[#This Row],[NB NOTA_C]]="","",COUNTIF([2]!B_MSK[concat],db[[#This Row],[NB NOTA_C]]))</f>
        <v>#REF!</v>
      </c>
      <c r="I1443" s="6" t="s">
        <v>1701</v>
      </c>
      <c r="J1443" s="1" t="s">
        <v>1847</v>
      </c>
      <c r="K1443" s="1" t="s">
        <v>2968</v>
      </c>
      <c r="M1443" s="1" t="str">
        <f>IF(db[[#This Row],[QTY/ CTN]]="","",SUBSTITUTE(SUBSTITUTE(SUBSTITUTE(db[[#This Row],[QTY/ CTN]]," ","_",2),"(",""),")","")&amp;"_")</f>
        <v>4 BOX_45 PCS_</v>
      </c>
      <c r="N1443" s="1">
        <f>IF(db[[#This Row],[H_QTY/ CTN]]="","",SEARCH("_",db[[#This Row],[H_QTY/ CTN]]))</f>
        <v>6</v>
      </c>
      <c r="O1443" s="1">
        <f>IF(db[[#This Row],[H_QTY/ CTN]]="","",LEN(db[[#This Row],[H_QTY/ CTN]]))</f>
        <v>13</v>
      </c>
      <c r="P1443" s="98" t="str">
        <f>IF(db[[#This Row],[H_QTY/ CTN]]="","",LEFT(db[[#This Row],[H_QTY/ CTN]],db[[#This Row],[H_1]]-1))</f>
        <v>4 BOX</v>
      </c>
      <c r="Q1443" s="95" t="str">
        <f>IF(NOT(db[[#This Row],[H_1]]=db[[#This Row],[H_2]]),MID(db[[#This Row],[H_QTY/ CTN]],db[[#This Row],[H_1]]+1,db[[#This Row],[H_2]]-db[[#This Row],[H_1]]-1),"")</f>
        <v>45 PCS</v>
      </c>
      <c r="R1443" s="95" t="str">
        <f>IF(db[[#This Row],[QTY/ CTN B]]="","",LEFT(db[[#This Row],[QTY/ CTN B]],SEARCH(" ",db[[#This Row],[QTY/ CTN B]],1)-1))</f>
        <v>4</v>
      </c>
      <c r="S1443" s="95" t="str">
        <f>IF(db[[#This Row],[QTY/ CTN B]]="","",RIGHT(db[[#This Row],[QTY/ CTN B]],LEN(db[[#This Row],[QTY/ CTN B]])-SEARCH(" ",db[[#This Row],[QTY/ CTN B]],1)))</f>
        <v>BOX</v>
      </c>
      <c r="T1443" s="95" t="str">
        <f>IF(db[[#This Row],[QTY/ CTN TG]]="",IF(db[[#This Row],[STN TG]]="","",12),LEFT(db[[#This Row],[QTY/ CTN TG]],SEARCH(" ",db[[#This Row],[QTY/ CTN TG]],1)-1))</f>
        <v>45</v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180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16" t="str">
        <f>LOWER(SUBSTITUTE(SUBSTITUTE(SUBSTITUTE(SUBSTITUTE(SUBSTITUTE(SUBSTITUTE(db[[#This Row],[NB BM]]," ",),".",""),"-",""),"(",""),")",""),"/",""))</f>
        <v>mapjaringtz6003</v>
      </c>
      <c r="B1444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44" s="16" t="str">
        <f>LOWER(SUBSTITUTE(SUBSTITUTE(SUBSTITUTE(SUBSTITUTE(SUBSTITUTE(SUBSTITUTE(SUBSTITUTE(SUBSTITUTE(SUBSTITUTE(db[[#This Row],[NB PAJAK]]," ",""),"-",""),"(",""),")",""),".",""),",",""),"/",""),"""",""),"+",""))</f>
        <v/>
      </c>
      <c r="D1444" s="17" t="s">
        <v>4315</v>
      </c>
      <c r="E1444" s="21" t="s">
        <v>4309</v>
      </c>
      <c r="F1444" s="57"/>
      <c r="G1444" s="17"/>
      <c r="H1444" s="33" t="e">
        <f>IF(db[[#This Row],[NB NOTA_C]]="","",COUNTIF([2]!B_MSK[concat],db[[#This Row],[NB NOTA_C]]))</f>
        <v>#REF!</v>
      </c>
      <c r="I1444" s="18" t="s">
        <v>2276</v>
      </c>
      <c r="J1444" s="16" t="s">
        <v>1766</v>
      </c>
      <c r="K1444" s="17" t="s">
        <v>2968</v>
      </c>
      <c r="L1444" s="16"/>
      <c r="M1444" s="16" t="str">
        <f>IF(db[[#This Row],[QTY/ CTN]]="","",SUBSTITUTE(SUBSTITUTE(SUBSTITUTE(db[[#This Row],[QTY/ CTN]]," ","_",2),"(",""),")","")&amp;"_")</f>
        <v>80 LSN_</v>
      </c>
      <c r="N1444" s="16">
        <f>IF(db[[#This Row],[H_QTY/ CTN]]="","",SEARCH("_",db[[#This Row],[H_QTY/ CTN]]))</f>
        <v>7</v>
      </c>
      <c r="O1444" s="16">
        <f>IF(db[[#This Row],[H_QTY/ CTN]]="","",LEN(db[[#This Row],[H_QTY/ CTN]]))</f>
        <v>7</v>
      </c>
      <c r="P1444" s="99" t="str">
        <f>IF(db[[#This Row],[H_QTY/ CTN]]="","",LEFT(db[[#This Row],[H_QTY/ CTN]],db[[#This Row],[H_1]]-1))</f>
        <v>80 LSN</v>
      </c>
      <c r="Q1444" s="99" t="str">
        <f>IF(NOT(db[[#This Row],[H_1]]=db[[#This Row],[H_2]]),MID(db[[#This Row],[H_QTY/ CTN]],db[[#This Row],[H_1]]+1,db[[#This Row],[H_2]]-db[[#This Row],[H_1]]-1),"")</f>
        <v/>
      </c>
      <c r="R1444" s="95" t="str">
        <f>IF(db[[#This Row],[QTY/ CTN B]]="","",LEFT(db[[#This Row],[QTY/ CTN B]],SEARCH(" ",db[[#This Row],[QTY/ CTN B]],1)-1))</f>
        <v>80</v>
      </c>
      <c r="S1444" s="95" t="str">
        <f>IF(db[[#This Row],[QTY/ CTN B]]="","",RIGHT(db[[#This Row],[QTY/ CTN B]],LEN(db[[#This Row],[QTY/ CTN B]])-SEARCH(" ",db[[#This Row],[QTY/ CTN B]],1)))</f>
        <v>LSN</v>
      </c>
      <c r="T1444" s="95">
        <f>IF(db[[#This Row],[QTY/ CTN TG]]="",IF(db[[#This Row],[STN TG]]="","",12),LEFT(db[[#This Row],[QTY/ CTN TG]],SEARCH(" ",db[[#This Row],[QTY/ CTN TG]],1)-1))</f>
        <v>12</v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960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3" t="str">
        <f>LOWER(SUBSTITUTE(SUBSTITUTE(SUBSTITUTE(SUBSTITUTE(SUBSTITUTE(SUBSTITUTE(db[[#This Row],[NB BM]]," ",),".",""),"-",""),"(",""),")",""),"/",""))</f>
        <v>mapsikakcgac05biru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1244</v>
      </c>
      <c r="E1445" s="4" t="s">
        <v>3685</v>
      </c>
      <c r="F1445" s="2"/>
      <c r="H1445" s="32" t="e">
        <f>IF(db[[#This Row],[NB NOTA_C]]="","",COUNTIF([2]!B_MSK[concat],db[[#This Row],[NB NOTA_C]]))</f>
        <v>#REF!</v>
      </c>
      <c r="I1445" s="6" t="s">
        <v>1697</v>
      </c>
      <c r="J1445" s="1" t="s">
        <v>1799</v>
      </c>
      <c r="K1445" s="1" t="s">
        <v>2968</v>
      </c>
      <c r="M1445" s="1" t="str">
        <f>IF(db[[#This Row],[QTY/ CTN]]="","",SUBSTITUTE(SUBSTITUTE(SUBSTITUTE(db[[#This Row],[QTY/ CTN]]," ","_",2),"(",""),")","")&amp;"_")</f>
        <v>50 LSN_</v>
      </c>
      <c r="N1445" s="1">
        <f>IF(db[[#This Row],[H_QTY/ CTN]]="","",SEARCH("_",db[[#This Row],[H_QTY/ CTN]]))</f>
        <v>7</v>
      </c>
      <c r="O1445" s="1">
        <f>IF(db[[#This Row],[H_QTY/ CTN]]="","",LEN(db[[#This Row],[H_QTY/ CTN]]))</f>
        <v>7</v>
      </c>
      <c r="P1445" s="98" t="str">
        <f>IF(db[[#This Row],[H_QTY/ CTN]]="","",LEFT(db[[#This Row],[H_QTY/ CTN]],db[[#This Row],[H_1]]-1))</f>
        <v>50 LSN</v>
      </c>
      <c r="Q1445" s="95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50</v>
      </c>
      <c r="S1445" s="95" t="str">
        <f>IF(db[[#This Row],[QTY/ CTN B]]="","",RIGHT(db[[#This Row],[QTY/ CTN B]],LEN(db[[#This Row],[QTY/ CTN B]])-SEARCH(" ",db[[#This Row],[QTY/ CTN B]],1)))</f>
        <v>LSN</v>
      </c>
      <c r="T1445" s="95">
        <f>IF(db[[#This Row],[QTY/ CTN TG]]="",IF(db[[#This Row],[STN TG]]="","",12),LEFT(db[[#This Row],[QTY/ CTN TG]],SEARCH(" ",db[[#This Row],[QTY/ CTN TG]],1)-1))</f>
        <v>12</v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600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mapsikakcgac05biru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1244</v>
      </c>
      <c r="E1446" s="4" t="s">
        <v>3399</v>
      </c>
      <c r="F1446" s="56"/>
      <c r="G1446" s="1" t="s">
        <v>1682</v>
      </c>
      <c r="H1446" s="32" t="e">
        <f>IF(db[[#This Row],[NB NOTA_C]]="","",COUNTIF([2]!B_MSK[concat],db[[#This Row],[NB NOTA_C]]))</f>
        <v>#REF!</v>
      </c>
      <c r="I1446" s="7" t="s">
        <v>1697</v>
      </c>
      <c r="J1446" s="3" t="s">
        <v>1799</v>
      </c>
      <c r="K1446" s="1" t="s">
        <v>2968</v>
      </c>
      <c r="L1446" s="3"/>
      <c r="M1446" s="3" t="str">
        <f>IF(db[[#This Row],[QTY/ CTN]]="","",SUBSTITUTE(SUBSTITUTE(SUBSTITUTE(db[[#This Row],[QTY/ CTN]]," ","_",2),"(",""),")","")&amp;"_")</f>
        <v>50 LSN_</v>
      </c>
      <c r="N1446" s="3">
        <f>IF(db[[#This Row],[H_QTY/ CTN]]="","",SEARCH("_",db[[#This Row],[H_QTY/ CTN]]))</f>
        <v>7</v>
      </c>
      <c r="O1446" s="3">
        <f>IF(db[[#This Row],[H_QTY/ CTN]]="","",LEN(db[[#This Row],[H_QTY/ CTN]]))</f>
        <v>7</v>
      </c>
      <c r="P1446" s="95" t="str">
        <f>IF(db[[#This Row],[H_QTY/ CTN]]="","",LEFT(db[[#This Row],[H_QTY/ CTN]],db[[#This Row],[H_1]]-1))</f>
        <v>50 LSN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50</v>
      </c>
      <c r="S1446" s="95" t="str">
        <f>IF(db[[#This Row],[QTY/ CTN B]]="","",RIGHT(db[[#This Row],[QTY/ CTN B]],LEN(db[[#This Row],[QTY/ CTN B]])-SEARCH(" ",db[[#This Row],[QTY/ CTN B]],1)))</f>
        <v>LSN</v>
      </c>
      <c r="T1446" s="95">
        <f>IF(db[[#This Row],[QTY/ CTN TG]]="",IF(db[[#This Row],[STN TG]]="","",12),LEFT(db[[#This Row],[QTY/ CTN TG]],SEARCH(" ",db[[#This Row],[QTY/ CTN TG]],1)-1))</f>
        <v>12</v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600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mapsikakcgac05hijau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4471</v>
      </c>
      <c r="E1447" s="4" t="s">
        <v>4470</v>
      </c>
      <c r="F1447" s="56"/>
      <c r="G1447" s="1" t="s">
        <v>1682</v>
      </c>
      <c r="H1447" s="32" t="e">
        <f>IF(db[[#This Row],[NB NOTA_C]]="","",COUNTIF([2]!B_MSK[concat],db[[#This Row],[NB NOTA_C]]))</f>
        <v>#REF!</v>
      </c>
      <c r="I1447" s="7" t="s">
        <v>1697</v>
      </c>
      <c r="J1447" s="3" t="s">
        <v>1799</v>
      </c>
      <c r="K1447" s="1" t="s">
        <v>2968</v>
      </c>
      <c r="L1447" s="3"/>
      <c r="M1447" s="3" t="str">
        <f>IF(db[[#This Row],[QTY/ CTN]]="","",SUBSTITUTE(SUBSTITUTE(SUBSTITUTE(db[[#This Row],[QTY/ CTN]]," ","_",2),"(",""),")","")&amp;"_")</f>
        <v>50 LSN_</v>
      </c>
      <c r="N1447" s="3">
        <f>IF(db[[#This Row],[H_QTY/ CTN]]="","",SEARCH("_",db[[#This Row],[H_QTY/ CTN]]))</f>
        <v>7</v>
      </c>
      <c r="O1447" s="3">
        <f>IF(db[[#This Row],[H_QTY/ CTN]]="","",LEN(db[[#This Row],[H_QTY/ CTN]]))</f>
        <v>7</v>
      </c>
      <c r="P1447" s="95" t="str">
        <f>IF(db[[#This Row],[H_QTY/ CTN]]="","",LEFT(db[[#This Row],[H_QTY/ CTN]],db[[#This Row],[H_1]]-1))</f>
        <v>50 LSN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50</v>
      </c>
      <c r="S1447" s="95" t="str">
        <f>IF(db[[#This Row],[QTY/ CTN B]]="","",RIGHT(db[[#This Row],[QTY/ CTN B]],LEN(db[[#This Row],[QTY/ CTN B]])-SEARCH(" ",db[[#This Row],[QTY/ CTN B]],1)))</f>
        <v>LSN</v>
      </c>
      <c r="T1447" s="95">
        <f>IF(db[[#This Row],[QTY/ CTN TG]]="",IF(db[[#This Row],[STN TG]]="","",12),LEFT(db[[#This Row],[QTY/ CTN TG]],SEARCH(" ",db[[#This Row],[QTY/ CTN TG]],1)-1))</f>
        <v>12</v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600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mapsikakcgac05kuning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3687</v>
      </c>
      <c r="E1448" s="4" t="s">
        <v>3686</v>
      </c>
      <c r="F1448" s="56"/>
      <c r="H1448" s="32" t="e">
        <f>IF(db[[#This Row],[NB NOTA_C]]="","",COUNTIF([2]!B_MSK[concat],db[[#This Row],[NB NOTA_C]]))</f>
        <v>#REF!</v>
      </c>
      <c r="I1448" s="6" t="s">
        <v>1697</v>
      </c>
      <c r="J1448" s="1" t="s">
        <v>1799</v>
      </c>
      <c r="K1448" s="1" t="s">
        <v>2968</v>
      </c>
      <c r="M1448" s="1" t="str">
        <f>IF(db[[#This Row],[QTY/ CTN]]="","",SUBSTITUTE(SUBSTITUTE(SUBSTITUTE(db[[#This Row],[QTY/ CTN]]," ","_",2),"(",""),")","")&amp;"_")</f>
        <v>50 LSN_</v>
      </c>
      <c r="N1448" s="1">
        <f>IF(db[[#This Row],[H_QTY/ CTN]]="","",SEARCH("_",db[[#This Row],[H_QTY/ CTN]]))</f>
        <v>7</v>
      </c>
      <c r="O1448" s="1">
        <f>IF(db[[#This Row],[H_QTY/ CTN]]="","",LEN(db[[#This Row],[H_QTY/ CTN]]))</f>
        <v>7</v>
      </c>
      <c r="P1448" s="98" t="str">
        <f>IF(db[[#This Row],[H_QTY/ CTN]]="","",LEFT(db[[#This Row],[H_QTY/ CTN]],db[[#This Row],[H_1]]-1))</f>
        <v>50 LSN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50</v>
      </c>
      <c r="S1448" s="95" t="str">
        <f>IF(db[[#This Row],[QTY/ CTN B]]="","",RIGHT(db[[#This Row],[QTY/ CTN B]],LEN(db[[#This Row],[QTY/ CTN B]])-SEARCH(" ",db[[#This Row],[QTY/ CTN B]],1)))</f>
        <v>LSN</v>
      </c>
      <c r="T1448" s="95">
        <f>IF(db[[#This Row],[QTY/ CTN TG]]="",IF(db[[#This Row],[STN TG]]="","",12),LEFT(db[[#This Row],[QTY/ CTN TG]],SEARCH(" ",db[[#This Row],[QTY/ CTN TG]],1)-1))</f>
        <v>12</v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600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mapsikakcgac05kuning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3687</v>
      </c>
      <c r="E1449" s="4" t="s">
        <v>4147</v>
      </c>
      <c r="F1449" s="56"/>
      <c r="H1449" s="32" t="e">
        <f>IF(db[[#This Row],[NB NOTA_C]]="","",COUNTIF([2]!B_MSK[concat],db[[#This Row],[NB NOTA_C]]))</f>
        <v>#REF!</v>
      </c>
      <c r="I1449" s="6" t="s">
        <v>1697</v>
      </c>
      <c r="J1449" s="1" t="s">
        <v>1799</v>
      </c>
      <c r="K1449" s="1" t="s">
        <v>2968</v>
      </c>
      <c r="M1449" s="1" t="str">
        <f>IF(db[[#This Row],[QTY/ CTN]]="","",SUBSTITUTE(SUBSTITUTE(SUBSTITUTE(db[[#This Row],[QTY/ CTN]]," ","_",2),"(",""),")","")&amp;"_")</f>
        <v>50 LSN_</v>
      </c>
      <c r="N1449" s="1">
        <f>IF(db[[#This Row],[H_QTY/ CTN]]="","",SEARCH("_",db[[#This Row],[H_QTY/ CTN]]))</f>
        <v>7</v>
      </c>
      <c r="O1449" s="1">
        <f>IF(db[[#This Row],[H_QTY/ CTN]]="","",LEN(db[[#This Row],[H_QTY/ CTN]]))</f>
        <v>7</v>
      </c>
      <c r="P1449" s="98" t="str">
        <f>IF(db[[#This Row],[H_QTY/ CTN]]="","",LEFT(db[[#This Row],[H_QTY/ CTN]],db[[#This Row],[H_1]]-1))</f>
        <v>50 LSN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50</v>
      </c>
      <c r="S1449" s="95" t="str">
        <f>IF(db[[#This Row],[QTY/ CTN B]]="","",RIGHT(db[[#This Row],[QTY/ CTN B]],LEN(db[[#This Row],[QTY/ CTN B]])-SEARCH(" ",db[[#This Row],[QTY/ CTN B]],1)))</f>
        <v>LSN</v>
      </c>
      <c r="T1449" s="95">
        <f>IF(db[[#This Row],[QTY/ CTN TG]]="",IF(db[[#This Row],[STN TG]]="","",12),LEFT(db[[#This Row],[QTY/ CTN TG]],SEARCH(" ",db[[#This Row],[QTY/ CTN TG]],1)-1))</f>
        <v>12</v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mapsikakcgac05merah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3647</v>
      </c>
      <c r="E1450" s="4" t="s">
        <v>3648</v>
      </c>
      <c r="F1450" s="56"/>
      <c r="H1450" s="32" t="e">
        <f>IF(db[[#This Row],[NB NOTA_C]]="","",COUNTIF([2]!B_MSK[concat],db[[#This Row],[NB NOTA_C]]))</f>
        <v>#REF!</v>
      </c>
      <c r="I1450" s="6" t="s">
        <v>1697</v>
      </c>
      <c r="J1450" s="1" t="s">
        <v>1799</v>
      </c>
      <c r="K1450" s="1" t="s">
        <v>2968</v>
      </c>
      <c r="M1450" s="1" t="str">
        <f>IF(db[[#This Row],[QTY/ CTN]]="","",SUBSTITUTE(SUBSTITUTE(SUBSTITUTE(db[[#This Row],[QTY/ CTN]]," ","_",2),"(",""),")","")&amp;"_")</f>
        <v>50 LSN_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7</v>
      </c>
      <c r="P1450" s="98" t="str">
        <f>IF(db[[#This Row],[H_QTY/ CTN]]="","",LEFT(db[[#This Row],[H_QTY/ CTN]],db[[#This Row],[H_1]]-1))</f>
        <v>50 LSN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50</v>
      </c>
      <c r="S1450" s="95" t="str">
        <f>IF(db[[#This Row],[QTY/ CTN B]]="","",RIGHT(db[[#This Row],[QTY/ CTN B]],LEN(db[[#This Row],[QTY/ CTN B]])-SEARCH(" ",db[[#This Row],[QTY/ CTN B]],1)))</f>
        <v>LSN</v>
      </c>
      <c r="T1450" s="95">
        <f>IF(db[[#This Row],[QTY/ CTN TG]]="",IF(db[[#This Row],[STN TG]]="","",12),LEFT(db[[#This Row],[QTY/ CTN TG]],SEARCH(" ",db[[#This Row],[QTY/ CTN TG]],1)-1))</f>
        <v>12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600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mapsikakcgac05putih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1247</v>
      </c>
      <c r="E1451" s="4" t="s">
        <v>4509</v>
      </c>
      <c r="F1451" s="56"/>
      <c r="G1451" s="1" t="s">
        <v>1682</v>
      </c>
      <c r="H1451" s="32" t="e">
        <f>IF(db[[#This Row],[NB NOTA_C]]="","",COUNTIF([2]!B_MSK[concat],db[[#This Row],[NB NOTA_C]]))</f>
        <v>#REF!</v>
      </c>
      <c r="I1451" s="7" t="s">
        <v>1697</v>
      </c>
      <c r="J1451" s="3" t="s">
        <v>1799</v>
      </c>
      <c r="K1451" s="1" t="s">
        <v>2968</v>
      </c>
      <c r="L1451" s="3"/>
      <c r="M1451" s="3" t="str">
        <f>IF(db[[#This Row],[QTY/ CTN]]="","",SUBSTITUTE(SUBSTITUTE(SUBSTITUTE(db[[#This Row],[QTY/ CTN]]," ","_",2),"(",""),")","")&amp;"_")</f>
        <v>50 LSN_</v>
      </c>
      <c r="N1451" s="3">
        <f>IF(db[[#This Row],[H_QTY/ CTN]]="","",SEARCH("_",db[[#This Row],[H_QTY/ CTN]]))</f>
        <v>7</v>
      </c>
      <c r="O1451" s="3">
        <f>IF(db[[#This Row],[H_QTY/ CTN]]="","",LEN(db[[#This Row],[H_QTY/ CTN]]))</f>
        <v>7</v>
      </c>
      <c r="P1451" s="95" t="str">
        <f>IF(db[[#This Row],[H_QTY/ CTN]]="","",LEFT(db[[#This Row],[H_QTY/ CTN]],db[[#This Row],[H_1]]-1))</f>
        <v>50 LSN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50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600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mapsikakcgac05putih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1247</v>
      </c>
      <c r="E1452" s="4" t="s">
        <v>3400</v>
      </c>
      <c r="F1452" s="56"/>
      <c r="G1452" s="1" t="s">
        <v>1682</v>
      </c>
      <c r="H1452" s="32" t="e">
        <f>IF(db[[#This Row],[NB NOTA_C]]="","",COUNTIF([2]!B_MSK[concat],db[[#This Row],[NB NOTA_C]]))</f>
        <v>#REF!</v>
      </c>
      <c r="I1452" s="7" t="s">
        <v>1697</v>
      </c>
      <c r="J1452" s="3" t="s">
        <v>1799</v>
      </c>
      <c r="K1452" s="1" t="s">
        <v>2968</v>
      </c>
      <c r="L1452" s="3"/>
      <c r="M1452" s="3" t="str">
        <f>IF(db[[#This Row],[QTY/ CTN]]="","",SUBSTITUTE(SUBSTITUTE(SUBSTITUTE(db[[#This Row],[QTY/ CTN]]," ","_",2),"(",""),")","")&amp;"_")</f>
        <v>50 LSN_</v>
      </c>
      <c r="N1452" s="3">
        <f>IF(db[[#This Row],[H_QTY/ CTN]]="","",SEARCH("_",db[[#This Row],[H_QTY/ CTN]]))</f>
        <v>7</v>
      </c>
      <c r="O1452" s="3">
        <f>IF(db[[#This Row],[H_QTY/ CTN]]="","",LEN(db[[#This Row],[H_QTY/ CTN]]))</f>
        <v>7</v>
      </c>
      <c r="P1452" s="95" t="str">
        <f>IF(db[[#This Row],[H_QTY/ CTN]]="","",LEFT(db[[#This Row],[H_QTY/ CTN]],db[[#This Row],[H_1]]-1))</f>
        <v>50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50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mapkancingsikaac25biru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4822</v>
      </c>
      <c r="E1453" s="4" t="s">
        <v>4821</v>
      </c>
      <c r="F1453" s="56"/>
      <c r="H1453" s="34" t="e">
        <f>IF(db[[#This Row],[NB NOTA_C]]="","",COUNTIF([2]!B_MSK[concat],db[[#This Row],[NB NOTA_C]]))</f>
        <v>#REF!</v>
      </c>
      <c r="I1453" s="7" t="s">
        <v>1697</v>
      </c>
      <c r="J1453" s="3" t="s">
        <v>1799</v>
      </c>
      <c r="K1453" s="1" t="s">
        <v>2968</v>
      </c>
      <c r="L1453" s="3"/>
      <c r="M1453" s="3" t="str">
        <f>IF(db[[#This Row],[QTY/ CTN]]="","",SUBSTITUTE(SUBSTITUTE(SUBSTITUTE(db[[#This Row],[QTY/ CTN]]," ","_",2),"(",""),")","")&amp;"_")</f>
        <v>50 LSN_</v>
      </c>
      <c r="N1453" s="3">
        <f>IF(db[[#This Row],[H_QTY/ CTN]]="","",SEARCH("_",db[[#This Row],[H_QTY/ CTN]]))</f>
        <v>7</v>
      </c>
      <c r="O1453" s="3">
        <f>IF(db[[#This Row],[H_QTY/ CTN]]="","",LEN(db[[#This Row],[H_QTY/ CTN]]))</f>
        <v>7</v>
      </c>
      <c r="P1453" s="95" t="str">
        <f>IF(db[[#This Row],[H_QTY/ CTN]]="","",LEFT(db[[#This Row],[H_QTY/ CTN]],db[[#This Row],[H_1]]-1))</f>
        <v>50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50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mapkcgatosgiru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4" t="s">
        <v>5461</v>
      </c>
      <c r="E1454" s="4" t="s">
        <v>5458</v>
      </c>
      <c r="F1454" s="56"/>
      <c r="H1454" s="34" t="e">
        <f>IF(db[[#This Row],[NB NOTA_C]]="","",COUNTIF([2]!B_MSK[concat],db[[#This Row],[NB NOTA_C]]))</f>
        <v>#REF!</v>
      </c>
      <c r="I1454" s="7" t="s">
        <v>1697</v>
      </c>
      <c r="J1454" s="3" t="s">
        <v>1799</v>
      </c>
      <c r="K1454" s="1" t="s">
        <v>2968</v>
      </c>
      <c r="L1454" s="3"/>
      <c r="M1454" s="3" t="str">
        <f>IF(db[[#This Row],[QTY/ CTN]]="","",SUBSTITUTE(SUBSTITUTE(SUBSTITUTE(db[[#This Row],[QTY/ CTN]]," ","_",2),"(",""),")","")&amp;"_")</f>
        <v>50 LSN_</v>
      </c>
      <c r="N1454" s="3">
        <f>IF(db[[#This Row],[H_QTY/ CTN]]="","",SEARCH("_",db[[#This Row],[H_QTY/ CTN]]))</f>
        <v>7</v>
      </c>
      <c r="O1454" s="3">
        <f>IF(db[[#This Row],[H_QTY/ CTN]]="","",LEN(db[[#This Row],[H_QTY/ CTN]]))</f>
        <v>7</v>
      </c>
      <c r="P1454" s="95" t="str">
        <f>IF(db[[#This Row],[H_QTY/ CTN]]="","",LEFT(db[[#This Row],[H_QTY/ CTN]],db[[#This Row],[H_1]]-1))</f>
        <v>50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50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600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mapkcgatosmerah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4" t="s">
        <v>5462</v>
      </c>
      <c r="E1455" s="4" t="s">
        <v>5459</v>
      </c>
      <c r="F1455" s="56"/>
      <c r="H1455" s="34" t="e">
        <f>IF(db[[#This Row],[NB NOTA_C]]="","",COUNTIF([2]!B_MSK[concat],db[[#This Row],[NB NOTA_C]]))</f>
        <v>#REF!</v>
      </c>
      <c r="I1455" s="7" t="s">
        <v>1697</v>
      </c>
      <c r="J1455" s="3" t="s">
        <v>1799</v>
      </c>
      <c r="K1455" s="1" t="s">
        <v>2968</v>
      </c>
      <c r="L1455" s="3"/>
      <c r="M1455" s="3" t="str">
        <f>IF(db[[#This Row],[QTY/ CTN]]="","",SUBSTITUTE(SUBSTITUTE(SUBSTITUTE(db[[#This Row],[QTY/ CTN]]," ","_",2),"(",""),")","")&amp;"_")</f>
        <v>50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50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50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600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mapkcgatoskuning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5463</v>
      </c>
      <c r="E1456" s="4" t="s">
        <v>5460</v>
      </c>
      <c r="F1456" s="56"/>
      <c r="H1456" s="34" t="e">
        <f>IF(db[[#This Row],[NB NOTA_C]]="","",COUNTIF([2]!B_MSK[concat],db[[#This Row],[NB NOTA_C]]))</f>
        <v>#REF!</v>
      </c>
      <c r="I1456" s="7" t="s">
        <v>1697</v>
      </c>
      <c r="J1456" s="3" t="s">
        <v>1799</v>
      </c>
      <c r="K1456" s="1" t="s">
        <v>2968</v>
      </c>
      <c r="L1456" s="3"/>
      <c r="M1456" s="3" t="str">
        <f>IF(db[[#This Row],[QTY/ CTN]]="","",SUBSTITUTE(SUBSTITUTE(SUBSTITUTE(db[[#This Row],[QTY/ CTN]]," ","_",2),"(",""),")","")&amp;"_")</f>
        <v>50 LSN_</v>
      </c>
      <c r="N1456" s="3">
        <f>IF(db[[#This Row],[H_QTY/ CTN]]="","",SEARCH("_",db[[#This Row],[H_QTY/ CTN]]))</f>
        <v>7</v>
      </c>
      <c r="O1456" s="3">
        <f>IF(db[[#This Row],[H_QTY/ CTN]]="","",LEN(db[[#This Row],[H_QTY/ CTN]]))</f>
        <v>7</v>
      </c>
      <c r="P1456" s="95" t="str">
        <f>IF(db[[#This Row],[H_QTY/ CTN]]="","",LEFT(db[[#This Row],[H_QTY/ CTN]],db[[#This Row],[H_1]]-1))</f>
        <v>50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50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mapclearholderac105putih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1" t="s">
        <v>1242</v>
      </c>
      <c r="E1457" s="4" t="s">
        <v>3931</v>
      </c>
      <c r="F1457" s="56"/>
      <c r="H1457" s="34" t="e">
        <f>IF(db[[#This Row],[NB NOTA_C]]="","",COUNTIF([2]!B_MSK[concat],db[[#This Row],[NB NOTA_C]]))</f>
        <v>#REF!</v>
      </c>
      <c r="I1457" s="7" t="s">
        <v>1697</v>
      </c>
      <c r="J1457" s="3" t="s">
        <v>1731</v>
      </c>
      <c r="K1457" s="1" t="s">
        <v>2968</v>
      </c>
      <c r="L1457" s="3"/>
      <c r="M1457" s="3" t="str">
        <f>IF(db[[#This Row],[QTY/ CTN]]="","",SUBSTITUTE(SUBSTITUTE(SUBSTITUTE(db[[#This Row],[QTY/ CTN]]," ","_",2),"(",""),")","")&amp;"_")</f>
        <v>60 LSN_</v>
      </c>
      <c r="N1457" s="3">
        <f>IF(db[[#This Row],[H_QTY/ CTN]]="","",SEARCH("_",db[[#This Row],[H_QTY/ CTN]]))</f>
        <v>7</v>
      </c>
      <c r="O1457" s="3">
        <f>IF(db[[#This Row],[H_QTY/ CTN]]="","",LEN(db[[#This Row],[H_QTY/ CTN]]))</f>
        <v>7</v>
      </c>
      <c r="P1457" s="95" t="str">
        <f>IF(db[[#This Row],[H_QTY/ CTN]]="","",LEFT(db[[#This Row],[H_QTY/ CTN]],db[[#This Row],[H_1]]-1))</f>
        <v>60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60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720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16" t="str">
        <f>LOWER(SUBSTITUTE(SUBSTITUTE(SUBSTITUTE(SUBSTITUTE(SUBSTITUTE(SUBSTITUTE(db[[#This Row],[NB BM]]," ",),".",""),"-",""),"(",""),")",""),"/",""))</f>
        <v>mapclearholderac105biru</v>
      </c>
      <c r="B1458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58" s="16" t="str">
        <f>LOWER(SUBSTITUTE(SUBSTITUTE(SUBSTITUTE(SUBSTITUTE(SUBSTITUTE(SUBSTITUTE(SUBSTITUTE(SUBSTITUTE(SUBSTITUTE(db[[#This Row],[NB PAJAK]]," ",""),"-",""),"(",""),")",""),".",""),",",""),"/",""),"""",""),"+",""))</f>
        <v/>
      </c>
      <c r="D1458" s="17" t="s">
        <v>4175</v>
      </c>
      <c r="E1458" s="21" t="s">
        <v>4171</v>
      </c>
      <c r="F1458" s="57"/>
      <c r="G1458" s="17"/>
      <c r="H1458" s="33" t="e">
        <f>IF(db[[#This Row],[NB NOTA_C]]="","",COUNTIF([2]!B_MSK[concat],db[[#This Row],[NB NOTA_C]]))</f>
        <v>#REF!</v>
      </c>
      <c r="I1458" s="18" t="s">
        <v>1697</v>
      </c>
      <c r="J1458" s="16" t="s">
        <v>1731</v>
      </c>
      <c r="K1458" s="17" t="s">
        <v>2968</v>
      </c>
      <c r="L1458" s="16"/>
      <c r="M1458" s="16" t="str">
        <f>IF(db[[#This Row],[QTY/ CTN]]="","",SUBSTITUTE(SUBSTITUTE(SUBSTITUTE(db[[#This Row],[QTY/ CTN]]," ","_",2),"(",""),")","")&amp;"_")</f>
        <v>60 LSN_</v>
      </c>
      <c r="N1458" s="16">
        <f>IF(db[[#This Row],[H_QTY/ CTN]]="","",SEARCH("_",db[[#This Row],[H_QTY/ CTN]]))</f>
        <v>7</v>
      </c>
      <c r="O1458" s="16">
        <f>IF(db[[#This Row],[H_QTY/ CTN]]="","",LEN(db[[#This Row],[H_QTY/ CTN]]))</f>
        <v>7</v>
      </c>
      <c r="P1458" s="99" t="str">
        <f>IF(db[[#This Row],[H_QTY/ CTN]]="","",LEFT(db[[#This Row],[H_QTY/ CTN]],db[[#This Row],[H_1]]-1))</f>
        <v>60 LSN</v>
      </c>
      <c r="Q1458" s="99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60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720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mapclearholderac105hijau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4176</v>
      </c>
      <c r="E1459" s="21" t="s">
        <v>4172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1697</v>
      </c>
      <c r="J1459" s="16" t="s">
        <v>1731</v>
      </c>
      <c r="K1459" s="17" t="s">
        <v>2968</v>
      </c>
      <c r="L1459" s="16"/>
      <c r="M1459" s="16" t="str">
        <f>IF(db[[#This Row],[QTY/ CTN]]="","",SUBSTITUTE(SUBSTITUTE(SUBSTITUTE(db[[#This Row],[QTY/ CTN]]," ","_",2),"(",""),")","")&amp;"_")</f>
        <v>60 LSN_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99" t="str">
        <f>IF(db[[#This Row],[H_QTY/ CTN]]="","",LEFT(db[[#This Row],[H_QTY/ CTN]],db[[#This Row],[H_1]]-1))</f>
        <v>60 LSN</v>
      </c>
      <c r="Q1459" s="99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60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720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16" t="str">
        <f>LOWER(SUBSTITUTE(SUBSTITUTE(SUBSTITUTE(SUBSTITUTE(SUBSTITUTE(SUBSTITUTE(db[[#This Row],[NB BM]]," ",),".",""),"-",""),"(",""),")",""),"/",""))</f>
        <v>mapclearholderac105kuning</v>
      </c>
      <c r="B1460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60" s="16" t="str">
        <f>LOWER(SUBSTITUTE(SUBSTITUTE(SUBSTITUTE(SUBSTITUTE(SUBSTITUTE(SUBSTITUTE(SUBSTITUTE(SUBSTITUTE(SUBSTITUTE(db[[#This Row],[NB PAJAK]]," ",""),"-",""),"(",""),")",""),".",""),",",""),"/",""),"""",""),"+",""))</f>
        <v/>
      </c>
      <c r="D1460" s="17" t="s">
        <v>4177</v>
      </c>
      <c r="E1460" s="21" t="s">
        <v>4173</v>
      </c>
      <c r="F1460" s="57"/>
      <c r="G1460" s="17"/>
      <c r="H1460" s="33" t="e">
        <f>IF(db[[#This Row],[NB NOTA_C]]="","",COUNTIF([2]!B_MSK[concat],db[[#This Row],[NB NOTA_C]]))</f>
        <v>#REF!</v>
      </c>
      <c r="I1460" s="18" t="s">
        <v>1697</v>
      </c>
      <c r="J1460" s="16" t="s">
        <v>1731</v>
      </c>
      <c r="K1460" s="17" t="s">
        <v>2968</v>
      </c>
      <c r="L1460" s="16"/>
      <c r="M1460" s="16" t="str">
        <f>IF(db[[#This Row],[QTY/ CTN]]="","",SUBSTITUTE(SUBSTITUTE(SUBSTITUTE(db[[#This Row],[QTY/ CTN]]," ","_",2),"(",""),")","")&amp;"_")</f>
        <v>60 LSN_</v>
      </c>
      <c r="N1460" s="16">
        <f>IF(db[[#This Row],[H_QTY/ CTN]]="","",SEARCH("_",db[[#This Row],[H_QTY/ CTN]]))</f>
        <v>7</v>
      </c>
      <c r="O1460" s="16">
        <f>IF(db[[#This Row],[H_QTY/ CTN]]="","",LEN(db[[#This Row],[H_QTY/ CTN]]))</f>
        <v>7</v>
      </c>
      <c r="P1460" s="99" t="str">
        <f>IF(db[[#This Row],[H_QTY/ CTN]]="","",LEFT(db[[#This Row],[H_QTY/ CTN]],db[[#This Row],[H_1]]-1))</f>
        <v>60 LSN</v>
      </c>
      <c r="Q1460" s="99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60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720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16" t="str">
        <f>LOWER(SUBSTITUTE(SUBSTITUTE(SUBSTITUTE(SUBSTITUTE(SUBSTITUTE(SUBSTITUTE(db[[#This Row],[NB BM]]," ",),".",""),"-",""),"(",""),")",""),"/",""))</f>
        <v>mapclearholderac105merah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4178</v>
      </c>
      <c r="E1461" s="21" t="s">
        <v>4174</v>
      </c>
      <c r="F1461" s="57"/>
      <c r="G1461" s="17"/>
      <c r="H1461" s="33" t="e">
        <f>IF(db[[#This Row],[NB NOTA_C]]="","",COUNTIF([2]!B_MSK[concat],db[[#This Row],[NB NOTA_C]]))</f>
        <v>#REF!</v>
      </c>
      <c r="I1461" s="18" t="s">
        <v>1697</v>
      </c>
      <c r="J1461" s="16" t="s">
        <v>1731</v>
      </c>
      <c r="K1461" s="17" t="s">
        <v>2968</v>
      </c>
      <c r="L1461" s="16"/>
      <c r="M1461" s="16" t="str">
        <f>IF(db[[#This Row],[QTY/ CTN]]="","",SUBSTITUTE(SUBSTITUTE(SUBSTITUTE(db[[#This Row],[QTY/ CTN]]," ","_",2),"(",""),")","")&amp;"_")</f>
        <v>60 LSN_</v>
      </c>
      <c r="N1461" s="16">
        <f>IF(db[[#This Row],[H_QTY/ CTN]]="","",SEARCH("_",db[[#This Row],[H_QTY/ CTN]]))</f>
        <v>7</v>
      </c>
      <c r="O1461" s="16">
        <f>IF(db[[#This Row],[H_QTY/ CTN]]="","",LEN(db[[#This Row],[H_QTY/ CTN]]))</f>
        <v>7</v>
      </c>
      <c r="P1461" s="99" t="str">
        <f>IF(db[[#This Row],[H_QTY/ CTN]]="","",LEFT(db[[#This Row],[H_QTY/ CTN]],db[[#This Row],[H_1]]-1))</f>
        <v>60 LSN</v>
      </c>
      <c r="Q1461" s="99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60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720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mapschoolbaghijaumuda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4" t="s">
        <v>5521</v>
      </c>
      <c r="E1462" s="4" t="s">
        <v>5510</v>
      </c>
      <c r="F1462" s="56"/>
      <c r="G1462" s="1" t="s">
        <v>1682</v>
      </c>
      <c r="H1462" s="34" t="e">
        <f>IF(db[[#This Row],[NB NOTA_C]]="","",COUNTIF([2]!B_MSK[concat],db[[#This Row],[NB NOTA_C]]))</f>
        <v>#REF!</v>
      </c>
      <c r="I1462" s="7" t="s">
        <v>1698</v>
      </c>
      <c r="J1462" s="3" t="s">
        <v>4730</v>
      </c>
      <c r="K1462" s="1" t="s">
        <v>2968</v>
      </c>
      <c r="L1462" s="3"/>
      <c r="M1462" s="3" t="str">
        <f>IF(db[[#This Row],[QTY/ CTN]]="","",SUBSTITUTE(SUBSTITUTE(SUBSTITUTE(db[[#This Row],[QTY/ CTN]]," ","_",2),"(",""),")","")&amp;"_")</f>
        <v>1 CTN_</v>
      </c>
      <c r="N1462" s="3">
        <f>IF(db[[#This Row],[H_QTY/ CTN]]="","",SEARCH("_",db[[#This Row],[H_QTY/ CTN]]))</f>
        <v>6</v>
      </c>
      <c r="O1462" s="3">
        <f>IF(db[[#This Row],[H_QTY/ CTN]]="","",LEN(db[[#This Row],[H_QTY/ CTN]]))</f>
        <v>6</v>
      </c>
      <c r="P1462" s="95" t="str">
        <f>IF(db[[#This Row],[H_QTY/ CTN]]="","",LEFT(db[[#This Row],[H_QTY/ CTN]],db[[#This Row],[H_1]]-1))</f>
        <v>1 CTN</v>
      </c>
      <c r="Q1462" s="95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1</v>
      </c>
      <c r="S1462" s="95" t="str">
        <f>IF(db[[#This Row],[QTY/ CTN B]]="","",RIGHT(db[[#This Row],[QTY/ CTN B]],LEN(db[[#This Row],[QTY/ CTN B]])-SEARCH(" ",db[[#This Row],[QTY/ CTN B]],1)))</f>
        <v>CTN</v>
      </c>
      <c r="T1462" s="95" t="str">
        <f>IF(db[[#This Row],[QTY/ CTN TG]]="",IF(db[[#This Row],[STN TG]]="","",12),LEFT(db[[#This Row],[QTY/ CTN TG]],SEARCH(" ",db[[#This Row],[QTY/ CTN TG]],1)-1))</f>
        <v/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1</v>
      </c>
      <c r="Y1462" s="95" t="str">
        <f>IF(db[[#This Row],[STN K]]="",IF(db[[#This Row],[STN TG]]="",db[[#This Row],[STN B]],db[[#This Row],[STN TG]]),db[[#This Row],[STN K]])</f>
        <v>CTN</v>
      </c>
    </row>
    <row r="1463" spans="1:25" x14ac:dyDescent="0.25">
      <c r="A1463" s="16" t="str">
        <f>LOWER(SUBSTITUTE(SUBSTITUTE(SUBSTITUTE(SUBSTITUTE(SUBSTITUTE(SUBSTITUTE(db[[#This Row],[NB BM]]," ",),".",""),"-",""),"(",""),")",""),"/",""))</f>
        <v>maprestbio800biru</v>
      </c>
      <c r="B1463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63" s="16" t="str">
        <f>LOWER(SUBSTITUTE(SUBSTITUTE(SUBSTITUTE(SUBSTITUTE(SUBSTITUTE(SUBSTITUTE(SUBSTITUTE(SUBSTITUTE(SUBSTITUTE(db[[#This Row],[NB PAJAK]]," ",""),"-",""),"(",""),")",""),".",""),",",""),"/",""),"""",""),"+",""))</f>
        <v/>
      </c>
      <c r="D1463" s="17" t="s">
        <v>3732</v>
      </c>
      <c r="E1463" s="21" t="s">
        <v>3727</v>
      </c>
      <c r="F1463" s="57"/>
      <c r="G1463" s="1" t="s">
        <v>1682</v>
      </c>
      <c r="H1463" s="33" t="e">
        <f>IF(db[[#This Row],[NB NOTA_C]]="","",COUNTIF([2]!B_MSK[concat],db[[#This Row],[NB NOTA_C]]))</f>
        <v>#REF!</v>
      </c>
      <c r="I1463" s="7" t="s">
        <v>1704</v>
      </c>
      <c r="J1463" s="16" t="s">
        <v>1759</v>
      </c>
      <c r="K1463" s="17" t="s">
        <v>2968</v>
      </c>
      <c r="L1463" s="16"/>
      <c r="M1463" s="16" t="str">
        <f>IF(db[[#This Row],[QTY/ CTN]]="","",SUBSTITUTE(SUBSTITUTE(SUBSTITUTE(db[[#This Row],[QTY/ CTN]]," ","_",2),"(",""),")","")&amp;"_")</f>
        <v>240 PCS_</v>
      </c>
      <c r="N1463" s="16">
        <f>IF(db[[#This Row],[H_QTY/ CTN]]="","",SEARCH("_",db[[#This Row],[H_QTY/ CTN]]))</f>
        <v>8</v>
      </c>
      <c r="O1463" s="16">
        <f>IF(db[[#This Row],[H_QTY/ CTN]]="","",LEN(db[[#This Row],[H_QTY/ CTN]]))</f>
        <v>8</v>
      </c>
      <c r="P1463" s="99" t="str">
        <f>IF(db[[#This Row],[H_QTY/ CTN]]="","",LEFT(db[[#This Row],[H_QTY/ CTN]],db[[#This Row],[H_1]]-1))</f>
        <v>240 PCS</v>
      </c>
      <c r="Q1463" s="99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240</v>
      </c>
      <c r="S1463" s="95" t="str">
        <f>IF(db[[#This Row],[QTY/ CTN B]]="","",RIGHT(db[[#This Row],[QTY/ CTN B]],LEN(db[[#This Row],[QTY/ CTN B]])-SEARCH(" ",db[[#This Row],[QTY/ CTN B]],1)))</f>
        <v>PCS</v>
      </c>
      <c r="T1463" s="95" t="str">
        <f>IF(db[[#This Row],[QTY/ CTN TG]]="",IF(db[[#This Row],[STN TG]]="","",12),LEFT(db[[#This Row],[QTY/ CTN TG]],SEARCH(" ",db[[#This Row],[QTY/ CTN TG]],1)-1))</f>
        <v/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240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16" t="str">
        <f>LOWER(SUBSTITUTE(SUBSTITUTE(SUBSTITUTE(SUBSTITUTE(SUBSTITUTE(SUBSTITUTE(db[[#This Row],[NB BM]]," ",),".",""),"-",""),"(",""),")",""),"/",""))</f>
        <v>maprestbio800hijau</v>
      </c>
      <c r="B1464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64" s="16" t="str">
        <f>LOWER(SUBSTITUTE(SUBSTITUTE(SUBSTITUTE(SUBSTITUTE(SUBSTITUTE(SUBSTITUTE(SUBSTITUTE(SUBSTITUTE(SUBSTITUTE(db[[#This Row],[NB PAJAK]]," ",""),"-",""),"(",""),")",""),".",""),",",""),"/",""),"""",""),"+",""))</f>
        <v/>
      </c>
      <c r="D1464" s="17" t="s">
        <v>3731</v>
      </c>
      <c r="E1464" s="21" t="s">
        <v>3726</v>
      </c>
      <c r="F1464" s="57"/>
      <c r="G1464" s="1" t="s">
        <v>1682</v>
      </c>
      <c r="H1464" s="33" t="e">
        <f>IF(db[[#This Row],[NB NOTA_C]]="","",COUNTIF([2]!B_MSK[concat],db[[#This Row],[NB NOTA_C]]))</f>
        <v>#REF!</v>
      </c>
      <c r="I1464" s="7" t="s">
        <v>1704</v>
      </c>
      <c r="J1464" s="16" t="s">
        <v>1759</v>
      </c>
      <c r="K1464" s="17" t="s">
        <v>2968</v>
      </c>
      <c r="L1464" s="16"/>
      <c r="M1464" s="16" t="str">
        <f>IF(db[[#This Row],[QTY/ CTN]]="","",SUBSTITUTE(SUBSTITUTE(SUBSTITUTE(db[[#This Row],[QTY/ CTN]]," ","_",2),"(",""),")","")&amp;"_")</f>
        <v>240 PCS_</v>
      </c>
      <c r="N1464" s="16">
        <f>IF(db[[#This Row],[H_QTY/ CTN]]="","",SEARCH("_",db[[#This Row],[H_QTY/ CTN]]))</f>
        <v>8</v>
      </c>
      <c r="O1464" s="16">
        <f>IF(db[[#This Row],[H_QTY/ CTN]]="","",LEN(db[[#This Row],[H_QTY/ CTN]]))</f>
        <v>8</v>
      </c>
      <c r="P1464" s="99" t="str">
        <f>IF(db[[#This Row],[H_QTY/ CTN]]="","",LEFT(db[[#This Row],[H_QTY/ CTN]],db[[#This Row],[H_1]]-1))</f>
        <v>240 PCS</v>
      </c>
      <c r="Q1464" s="99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240</v>
      </c>
      <c r="S1464" s="95" t="str">
        <f>IF(db[[#This Row],[QTY/ CTN B]]="","",RIGHT(db[[#This Row],[QTY/ CTN B]],LEN(db[[#This Row],[QTY/ CTN B]])-SEARCH(" ",db[[#This Row],[QTY/ CTN B]],1)))</f>
        <v>PCS</v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240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maprestbio800hitam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/>
      </c>
      <c r="D1465" s="17" t="s">
        <v>3733</v>
      </c>
      <c r="E1465" s="21" t="s">
        <v>3728</v>
      </c>
      <c r="F1465" s="57"/>
      <c r="G1465" s="1" t="s">
        <v>1682</v>
      </c>
      <c r="H1465" s="33" t="e">
        <f>IF(db[[#This Row],[NB NOTA_C]]="","",COUNTIF([2]!B_MSK[concat],db[[#This Row],[NB NOTA_C]]))</f>
        <v>#REF!</v>
      </c>
      <c r="I1465" s="7" t="s">
        <v>1704</v>
      </c>
      <c r="J1465" s="16" t="s">
        <v>1759</v>
      </c>
      <c r="K1465" s="17" t="s">
        <v>2968</v>
      </c>
      <c r="L1465" s="16"/>
      <c r="M1465" s="16" t="str">
        <f>IF(db[[#This Row],[QTY/ CTN]]="","",SUBSTITUTE(SUBSTITUTE(SUBSTITUTE(db[[#This Row],[QTY/ CTN]]," ","_",2),"(",""),")","")&amp;"_")</f>
        <v>240 PCS_</v>
      </c>
      <c r="N1465" s="16">
        <f>IF(db[[#This Row],[H_QTY/ CTN]]="","",SEARCH("_",db[[#This Row],[H_QTY/ CTN]]))</f>
        <v>8</v>
      </c>
      <c r="O1465" s="16">
        <f>IF(db[[#This Row],[H_QTY/ CTN]]="","",LEN(db[[#This Row],[H_QTY/ CTN]]))</f>
        <v>8</v>
      </c>
      <c r="P1465" s="99" t="str">
        <f>IF(db[[#This Row],[H_QTY/ CTN]]="","",LEFT(db[[#This Row],[H_QTY/ CTN]],db[[#This Row],[H_1]]-1))</f>
        <v>240 PCS</v>
      </c>
      <c r="Q1465" s="99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240</v>
      </c>
      <c r="S1465" s="95" t="str">
        <f>IF(db[[#This Row],[QTY/ CTN B]]="","",RIGHT(db[[#This Row],[QTY/ CTN B]],LEN(db[[#This Row],[QTY/ CTN B]])-SEARCH(" ",db[[#This Row],[QTY/ CTN B]],1)))</f>
        <v>PCS</v>
      </c>
      <c r="T1465" s="95" t="str">
        <f>IF(db[[#This Row],[QTY/ CTN TG]]="",IF(db[[#This Row],[STN TG]]="","",12),LEFT(db[[#This Row],[QTY/ CTN TG]],SEARCH(" ",db[[#This Row],[QTY/ CTN TG]],1)-1))</f>
        <v/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240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6" t="str">
        <f>LOWER(SUBSTITUTE(SUBSTITUTE(SUBSTITUTE(SUBSTITUTE(SUBSTITUTE(SUBSTITUTE(db[[#This Row],[NB BM]]," ",),".",""),"-",""),"(",""),")",""),"/",""))</f>
        <v>maprestbio800kuning</v>
      </c>
      <c r="B1466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66" s="16" t="str">
        <f>LOWER(SUBSTITUTE(SUBSTITUTE(SUBSTITUTE(SUBSTITUTE(SUBSTITUTE(SUBSTITUTE(SUBSTITUTE(SUBSTITUTE(SUBSTITUTE(db[[#This Row],[NB PAJAK]]," ",""),"-",""),"(",""),")",""),".",""),",",""),"/",""),"""",""),"+",""))</f>
        <v/>
      </c>
      <c r="D1466" s="17" t="s">
        <v>3730</v>
      </c>
      <c r="E1466" s="21" t="s">
        <v>3725</v>
      </c>
      <c r="F1466" s="57"/>
      <c r="G1466" s="1" t="s">
        <v>1682</v>
      </c>
      <c r="H1466" s="33" t="e">
        <f>IF(db[[#This Row],[NB NOTA_C]]="","",COUNTIF([2]!B_MSK[concat],db[[#This Row],[NB NOTA_C]]))</f>
        <v>#REF!</v>
      </c>
      <c r="I1466" s="7" t="s">
        <v>1704</v>
      </c>
      <c r="J1466" s="16" t="s">
        <v>1759</v>
      </c>
      <c r="K1466" s="17" t="s">
        <v>2968</v>
      </c>
      <c r="L1466" s="16"/>
      <c r="M1466" s="16" t="str">
        <f>IF(db[[#This Row],[QTY/ CTN]]="","",SUBSTITUTE(SUBSTITUTE(SUBSTITUTE(db[[#This Row],[QTY/ CTN]]," ","_",2),"(",""),")","")&amp;"_")</f>
        <v>240 PCS_</v>
      </c>
      <c r="N1466" s="16">
        <f>IF(db[[#This Row],[H_QTY/ CTN]]="","",SEARCH("_",db[[#This Row],[H_QTY/ CTN]]))</f>
        <v>8</v>
      </c>
      <c r="O1466" s="16">
        <f>IF(db[[#This Row],[H_QTY/ CTN]]="","",LEN(db[[#This Row],[H_QTY/ CTN]]))</f>
        <v>8</v>
      </c>
      <c r="P1466" s="99" t="str">
        <f>IF(db[[#This Row],[H_QTY/ CTN]]="","",LEFT(db[[#This Row],[H_QTY/ CTN]],db[[#This Row],[H_1]]-1))</f>
        <v>240 PCS</v>
      </c>
      <c r="Q1466" s="99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240</v>
      </c>
      <c r="S1466" s="95" t="str">
        <f>IF(db[[#This Row],[QTY/ CTN B]]="","",RIGHT(db[[#This Row],[QTY/ CTN B]],LEN(db[[#This Row],[QTY/ CTN B]])-SEARCH(" ",db[[#This Row],[QTY/ CTN B]],1)))</f>
        <v>PCS</v>
      </c>
      <c r="T1466" s="95" t="str">
        <f>IF(db[[#This Row],[QTY/ CTN TG]]="",IF(db[[#This Row],[STN TG]]="","",12),LEFT(db[[#This Row],[QTY/ CTN TG]],SEARCH(" ",db[[#This Row],[QTY/ CTN TG]],1)-1))</f>
        <v/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240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16" t="str">
        <f>LOWER(SUBSTITUTE(SUBSTITUTE(SUBSTITUTE(SUBSTITUTE(SUBSTITUTE(SUBSTITUTE(db[[#This Row],[NB BM]]," ",),".",""),"-",""),"(",""),")",""),"/",""))</f>
        <v>maprestbio800merah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3729</v>
      </c>
      <c r="E1467" s="21" t="s">
        <v>3724</v>
      </c>
      <c r="F1467" s="57"/>
      <c r="G1467" s="1" t="s">
        <v>1682</v>
      </c>
      <c r="H1467" s="33" t="e">
        <f>IF(db[[#This Row],[NB NOTA_C]]="","",COUNTIF([2]!B_MSK[concat],db[[#This Row],[NB NOTA_C]]))</f>
        <v>#REF!</v>
      </c>
      <c r="I1467" s="7" t="s">
        <v>1704</v>
      </c>
      <c r="J1467" s="16" t="s">
        <v>1759</v>
      </c>
      <c r="K1467" s="17" t="s">
        <v>2968</v>
      </c>
      <c r="L1467" s="16"/>
      <c r="M1467" s="16" t="str">
        <f>IF(db[[#This Row],[QTY/ CTN]]="","",SUBSTITUTE(SUBSTITUTE(SUBSTITUTE(db[[#This Row],[QTY/ CTN]]," ","_",2),"(",""),")","")&amp;"_")</f>
        <v>240 PCS_</v>
      </c>
      <c r="N1467" s="16">
        <f>IF(db[[#This Row],[H_QTY/ CTN]]="","",SEARCH("_",db[[#This Row],[H_QTY/ CTN]]))</f>
        <v>8</v>
      </c>
      <c r="O1467" s="16">
        <f>IF(db[[#This Row],[H_QTY/ CTN]]="","",LEN(db[[#This Row],[H_QTY/ CTN]]))</f>
        <v>8</v>
      </c>
      <c r="P1467" s="99" t="str">
        <f>IF(db[[#This Row],[H_QTY/ CTN]]="","",LEFT(db[[#This Row],[H_QTY/ CTN]],db[[#This Row],[H_1]]-1))</f>
        <v>240 PCS</v>
      </c>
      <c r="Q1467" s="99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240</v>
      </c>
      <c r="S1467" s="95" t="str">
        <f>IF(db[[#This Row],[QTY/ CTN B]]="","",RIGHT(db[[#This Row],[QTY/ CTN B]],LEN(db[[#This Row],[QTY/ CTN B]])-SEARCH(" ",db[[#This Row],[QTY/ CTN B]],1)))</f>
        <v>PCS</v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240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6" t="str">
        <f>LOWER(SUBSTITUTE(SUBSTITUTE(SUBSTITUTE(SUBSTITUTE(SUBSTITUTE(SUBSTITUTE(db[[#This Row],[NB BM]]," ",),".",""),"-",""),"(",""),")",""),"/",""))</f>
        <v>maptalisikakcgac06biru</v>
      </c>
      <c r="B1468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68" s="16" t="str">
        <f>LOWER(SUBSTITUTE(SUBSTITUTE(SUBSTITUTE(SUBSTITUTE(SUBSTITUTE(SUBSTITUTE(SUBSTITUTE(SUBSTITUTE(SUBSTITUTE(db[[#This Row],[NB PAJAK]]," ",""),"-",""),"(",""),")",""),".",""),",",""),"/",""),"""",""),"+",""))</f>
        <v/>
      </c>
      <c r="D1468" s="17" t="s">
        <v>4300</v>
      </c>
      <c r="E1468" s="21" t="s">
        <v>4296</v>
      </c>
      <c r="F1468" s="57"/>
      <c r="G1468" s="17"/>
      <c r="H1468" s="33" t="e">
        <f>IF(db[[#This Row],[NB NOTA_C]]="","",COUNTIF([2]!B_MSK[concat],db[[#This Row],[NB NOTA_C]]))</f>
        <v>#REF!</v>
      </c>
      <c r="I1468" s="7" t="s">
        <v>1697</v>
      </c>
      <c r="J1468" s="16" t="s">
        <v>1799</v>
      </c>
      <c r="K1468" s="17" t="s">
        <v>2968</v>
      </c>
      <c r="L1468" s="16"/>
      <c r="M1468" s="16" t="str">
        <f>IF(db[[#This Row],[QTY/ CTN]]="","",SUBSTITUTE(SUBSTITUTE(SUBSTITUTE(db[[#This Row],[QTY/ CTN]]," ","_",2),"(",""),")","")&amp;"_")</f>
        <v>50 LSN_</v>
      </c>
      <c r="N1468" s="16">
        <f>IF(db[[#This Row],[H_QTY/ CTN]]="","",SEARCH("_",db[[#This Row],[H_QTY/ CTN]]))</f>
        <v>7</v>
      </c>
      <c r="O1468" s="16">
        <f>IF(db[[#This Row],[H_QTY/ CTN]]="","",LEN(db[[#This Row],[H_QTY/ CTN]]))</f>
        <v>7</v>
      </c>
      <c r="P1468" s="99" t="str">
        <f>IF(db[[#This Row],[H_QTY/ CTN]]="","",LEFT(db[[#This Row],[H_QTY/ CTN]],db[[#This Row],[H_1]]-1))</f>
        <v>50 LSN</v>
      </c>
      <c r="Q1468" s="99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50</v>
      </c>
      <c r="S1468" s="95" t="str">
        <f>IF(db[[#This Row],[QTY/ CTN B]]="","",RIGHT(db[[#This Row],[QTY/ CTN B]],LEN(db[[#This Row],[QTY/ CTN B]])-SEARCH(" ",db[[#This Row],[QTY/ CTN B]],1)))</f>
        <v>LSN</v>
      </c>
      <c r="T1468" s="95">
        <f>IF(db[[#This Row],[QTY/ CTN TG]]="",IF(db[[#This Row],[STN TG]]="","",12),LEFT(db[[#This Row],[QTY/ CTN TG]],SEARCH(" ",db[[#This Row],[QTY/ CTN TG]],1)-1))</f>
        <v>12</v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600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16" t="str">
        <f>LOWER(SUBSTITUTE(SUBSTITUTE(SUBSTITUTE(SUBSTITUTE(SUBSTITUTE(SUBSTITUTE(db[[#This Row],[NB BM]]," ",),".",""),"-",""),"(",""),")",""),"/",""))</f>
        <v>maptalisikakcgac06merah</v>
      </c>
      <c r="B1469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69" s="16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4511</v>
      </c>
      <c r="E1469" s="4" t="s">
        <v>4510</v>
      </c>
      <c r="F1469" s="57"/>
      <c r="G1469" s="1" t="s">
        <v>1682</v>
      </c>
      <c r="H1469" s="33" t="e">
        <f>IF(db[[#This Row],[NB NOTA_C]]="","",COUNTIF([2]!B_MSK[concat],db[[#This Row],[NB NOTA_C]]))</f>
        <v>#REF!</v>
      </c>
      <c r="I1469" s="7" t="s">
        <v>1697</v>
      </c>
      <c r="J1469" s="16" t="s">
        <v>1799</v>
      </c>
      <c r="K1469" s="17" t="s">
        <v>2968</v>
      </c>
      <c r="L1469" s="16"/>
      <c r="M1469" s="16" t="str">
        <f>IF(db[[#This Row],[QTY/ CTN]]="","",SUBSTITUTE(SUBSTITUTE(SUBSTITUTE(db[[#This Row],[QTY/ CTN]]," ","_",2),"(",""),")","")&amp;"_")</f>
        <v>50 LSN_</v>
      </c>
      <c r="N1469" s="16">
        <f>IF(db[[#This Row],[H_QTY/ CTN]]="","",SEARCH("_",db[[#This Row],[H_QTY/ CTN]]))</f>
        <v>7</v>
      </c>
      <c r="O1469" s="16">
        <f>IF(db[[#This Row],[H_QTY/ CTN]]="","",LEN(db[[#This Row],[H_QTY/ CTN]]))</f>
        <v>7</v>
      </c>
      <c r="P1469" s="99" t="str">
        <f>IF(db[[#This Row],[H_QTY/ CTN]]="","",LEFT(db[[#This Row],[H_QTY/ CTN]],db[[#This Row],[H_1]]-1))</f>
        <v>50 LSN</v>
      </c>
      <c r="Q1469" s="99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3" t="str">
        <f>LOWER(SUBSTITUTE(SUBSTITUTE(SUBSTITUTE(SUBSTITUTE(SUBSTITUTE(SUBSTITUTE(db[[#This Row],[NB BM]]," ",),".",""),"-",""),"(",""),")",""),"/",""))</f>
        <v>mapzipperbt21ap233</v>
      </c>
      <c r="B1470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1248</v>
      </c>
      <c r="E1470" s="4" t="s">
        <v>1543</v>
      </c>
      <c r="F1470" s="56"/>
      <c r="G1470" s="1" t="s">
        <v>1682</v>
      </c>
      <c r="H1470" s="32" t="e">
        <f>IF(db[[#This Row],[NB NOTA_C]]="","",COUNTIF([2]!B_MSK[concat],db[[#This Row],[NB NOTA_C]]))</f>
        <v>#REF!</v>
      </c>
      <c r="I1470" s="6" t="s">
        <v>1701</v>
      </c>
      <c r="J1470" s="1" t="s">
        <v>1848</v>
      </c>
      <c r="K1470" s="1" t="s">
        <v>2968</v>
      </c>
      <c r="M1470" s="1" t="str">
        <f>IF(db[[#This Row],[QTY/ CTN]]="","",SUBSTITUTE(SUBSTITUTE(SUBSTITUTE(db[[#This Row],[QTY/ CTN]]," ","_",2),"(",""),")","")&amp;"_")</f>
        <v>600 PCS_</v>
      </c>
      <c r="N1470" s="1">
        <f>IF(db[[#This Row],[H_QTY/ CTN]]="","",SEARCH("_",db[[#This Row],[H_QTY/ CTN]]))</f>
        <v>8</v>
      </c>
      <c r="O1470" s="1">
        <f>IF(db[[#This Row],[H_QTY/ CTN]]="","",LEN(db[[#This Row],[H_QTY/ CTN]]))</f>
        <v>8</v>
      </c>
      <c r="P1470" s="98" t="str">
        <f>IF(db[[#This Row],[H_QTY/ CTN]]="","",LEFT(db[[#This Row],[H_QTY/ CTN]],db[[#This Row],[H_1]]-1))</f>
        <v>600 PCS</v>
      </c>
      <c r="Q1470" s="95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600</v>
      </c>
      <c r="S1470" s="95" t="str">
        <f>IF(db[[#This Row],[QTY/ CTN B]]="","",RIGHT(db[[#This Row],[QTY/ CTN B]],LEN(db[[#This Row],[QTY/ CTN B]])-SEARCH(" ",db[[#This Row],[QTY/ CTN B]],1)))</f>
        <v>PCS</v>
      </c>
      <c r="T1470" s="95" t="str">
        <f>IF(db[[#This Row],[QTY/ CTN TG]]="",IF(db[[#This Row],[STN TG]]="","",12),LEFT(db[[#This Row],[QTY/ CTN TG]],SEARCH(" ",db[[#This Row],[QTY/ CTN TG]],1)-1))</f>
        <v/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16" t="str">
        <f>LOWER(SUBSTITUTE(SUBSTITUTE(SUBSTITUTE(SUBSTITUTE(SUBSTITUTE(SUBSTITUTE(db[[#This Row],[NB BM]]," ",),".",""),"-",""),"(",""),")",""),"/",""))</f>
        <v>mapzipperjalabiru</v>
      </c>
      <c r="B1471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71" s="16" t="str">
        <f>LOWER(SUBSTITUTE(SUBSTITUTE(SUBSTITUTE(SUBSTITUTE(SUBSTITUTE(SUBSTITUTE(SUBSTITUTE(SUBSTITUTE(SUBSTITUTE(db[[#This Row],[NB PAJAK]]," ",""),"-",""),"(",""),")",""),".",""),",",""),"/",""),"""",""),"+",""))</f>
        <v/>
      </c>
      <c r="D1471" s="17" t="s">
        <v>3777</v>
      </c>
      <c r="E1471" s="21" t="s">
        <v>3762</v>
      </c>
      <c r="F1471" s="57"/>
      <c r="G1471" s="17"/>
      <c r="H1471" s="33" t="e">
        <f>IF(db[[#This Row],[NB NOTA_C]]="","",COUNTIF([2]!B_MSK[concat],db[[#This Row],[NB NOTA_C]]))</f>
        <v>#REF!</v>
      </c>
      <c r="I1471" s="18" t="s">
        <v>1697</v>
      </c>
      <c r="J1471" s="16" t="s">
        <v>1759</v>
      </c>
      <c r="K1471" s="17" t="s">
        <v>2968</v>
      </c>
      <c r="L1471" s="16"/>
      <c r="M1471" s="16" t="str">
        <f>IF(db[[#This Row],[QTY/ CTN]]="","",SUBSTITUTE(SUBSTITUTE(SUBSTITUTE(db[[#This Row],[QTY/ CTN]]," ","_",2),"(",""),")","")&amp;"_")</f>
        <v>240 PCS_</v>
      </c>
      <c r="N1471" s="16">
        <f>IF(db[[#This Row],[H_QTY/ CTN]]="","",SEARCH("_",db[[#This Row],[H_QTY/ CTN]]))</f>
        <v>8</v>
      </c>
      <c r="O1471" s="16">
        <f>IF(db[[#This Row],[H_QTY/ CTN]]="","",LEN(db[[#This Row],[H_QTY/ CTN]]))</f>
        <v>8</v>
      </c>
      <c r="P1471" s="99" t="str">
        <f>IF(db[[#This Row],[H_QTY/ CTN]]="","",LEFT(db[[#This Row],[H_QTY/ CTN]],db[[#This Row],[H_1]]-1))</f>
        <v>240 PCS</v>
      </c>
      <c r="Q1471" s="99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240</v>
      </c>
      <c r="S1471" s="95" t="str">
        <f>IF(db[[#This Row],[QTY/ CTN B]]="","",RIGHT(db[[#This Row],[QTY/ CTN B]],LEN(db[[#This Row],[QTY/ CTN B]])-SEARCH(" ",db[[#This Row],[QTY/ CTN B]],1)))</f>
        <v>PCS</v>
      </c>
      <c r="T1471" s="95" t="str">
        <f>IF(db[[#This Row],[QTY/ CTN TG]]="",IF(db[[#This Row],[STN TG]]="","",12),LEFT(db[[#This Row],[QTY/ CTN TG]],SEARCH(" ",db[[#This Row],[QTY/ CTN TG]],1)-1))</f>
        <v/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240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6" t="str">
        <f>LOWER(SUBSTITUTE(SUBSTITUTE(SUBSTITUTE(SUBSTITUTE(SUBSTITUTE(SUBSTITUTE(db[[#This Row],[NB BM]]," ",),".",""),"-",""),"(",""),")",""),"/",""))</f>
        <v>mapzipperjalahijau</v>
      </c>
      <c r="B1472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72" s="1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7" t="s">
        <v>3780</v>
      </c>
      <c r="E1472" s="21" t="s">
        <v>3781</v>
      </c>
      <c r="F1472" s="57"/>
      <c r="G1472" s="17"/>
      <c r="H1472" s="33" t="e">
        <f>IF(db[[#This Row],[NB NOTA_C]]="","",COUNTIF([2]!B_MSK[concat],db[[#This Row],[NB NOTA_C]]))</f>
        <v>#REF!</v>
      </c>
      <c r="I1472" s="18" t="s">
        <v>1697</v>
      </c>
      <c r="J1472" s="16" t="s">
        <v>1759</v>
      </c>
      <c r="K1472" s="17" t="s">
        <v>2968</v>
      </c>
      <c r="L1472" s="16"/>
      <c r="M1472" s="16" t="str">
        <f>IF(db[[#This Row],[QTY/ CTN]]="","",SUBSTITUTE(SUBSTITUTE(SUBSTITUTE(db[[#This Row],[QTY/ CTN]]," ","_",2),"(",""),")","")&amp;"_")</f>
        <v>240 PCS_</v>
      </c>
      <c r="N1472" s="16">
        <f>IF(db[[#This Row],[H_QTY/ CTN]]="","",SEARCH("_",db[[#This Row],[H_QTY/ CTN]]))</f>
        <v>8</v>
      </c>
      <c r="O1472" s="16">
        <f>IF(db[[#This Row],[H_QTY/ CTN]]="","",LEN(db[[#This Row],[H_QTY/ CTN]]))</f>
        <v>8</v>
      </c>
      <c r="P1472" s="99" t="str">
        <f>IF(db[[#This Row],[H_QTY/ CTN]]="","",LEFT(db[[#This Row],[H_QTY/ CTN]],db[[#This Row],[H_1]]-1))</f>
        <v>240 PCS</v>
      </c>
      <c r="Q1472" s="99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240</v>
      </c>
      <c r="S1472" s="95" t="str">
        <f>IF(db[[#This Row],[QTY/ CTN B]]="","",RIGHT(db[[#This Row],[QTY/ CTN B]],LEN(db[[#This Row],[QTY/ CTN B]])-SEARCH(" ",db[[#This Row],[QTY/ CTN B]],1)))</f>
        <v>PCS</v>
      </c>
      <c r="T1472" s="95" t="str">
        <f>IF(db[[#This Row],[QTY/ CTN TG]]="",IF(db[[#This Row],[STN TG]]="","",12),LEFT(db[[#This Row],[QTY/ CTN TG]],SEARCH(" ",db[[#This Row],[QTY/ CTN TG]],1)-1))</f>
        <v/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240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mapzipperjalakuning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3778</v>
      </c>
      <c r="E1473" s="21" t="s">
        <v>3763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1697</v>
      </c>
      <c r="J1473" s="16" t="s">
        <v>1759</v>
      </c>
      <c r="K1473" s="17" t="s">
        <v>2968</v>
      </c>
      <c r="L1473" s="16"/>
      <c r="M1473" s="16" t="str">
        <f>IF(db[[#This Row],[QTY/ CTN]]="","",SUBSTITUTE(SUBSTITUTE(SUBSTITUTE(db[[#This Row],[QTY/ CTN]]," ","_",2),"(",""),")","")&amp;"_")</f>
        <v>240 PCS_</v>
      </c>
      <c r="N1473" s="16">
        <f>IF(db[[#This Row],[H_QTY/ CTN]]="","",SEARCH("_",db[[#This Row],[H_QTY/ CTN]]))</f>
        <v>8</v>
      </c>
      <c r="O1473" s="16">
        <f>IF(db[[#This Row],[H_QTY/ CTN]]="","",LEN(db[[#This Row],[H_QTY/ CTN]]))</f>
        <v>8</v>
      </c>
      <c r="P1473" s="99" t="str">
        <f>IF(db[[#This Row],[H_QTY/ CTN]]="","",LEFT(db[[#This Row],[H_QTY/ CTN]],db[[#This Row],[H_1]]-1))</f>
        <v>240 PCS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240</v>
      </c>
      <c r="S1473" s="95" t="str">
        <f>IF(db[[#This Row],[QTY/ CTN B]]="","",RIGHT(db[[#This Row],[QTY/ CTN B]],LEN(db[[#This Row],[QTY/ CTN B]])-SEARCH(" ",db[[#This Row],[QTY/ CTN B]],1)))</f>
        <v>PCS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240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mapzipperjalamerah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3779</v>
      </c>
      <c r="E1474" s="21" t="s">
        <v>3764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1697</v>
      </c>
      <c r="J1474" s="16" t="s">
        <v>1759</v>
      </c>
      <c r="K1474" s="17" t="s">
        <v>2968</v>
      </c>
      <c r="L1474" s="16"/>
      <c r="M1474" s="16" t="str">
        <f>IF(db[[#This Row],[QTY/ CTN]]="","",SUBSTITUTE(SUBSTITUTE(SUBSTITUTE(db[[#This Row],[QTY/ CTN]]," ","_",2),"(",""),")","")&amp;"_")</f>
        <v>240 PCS_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240 PCS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240</v>
      </c>
      <c r="S1474" s="95" t="str">
        <f>IF(db[[#This Row],[QTY/ CTN B]]="","",RIGHT(db[[#This Row],[QTY/ CTN B]],LEN(db[[#This Row],[QTY/ CTN B]])-SEARCH(" ",db[[#This Row],[QTY/ CTN B]],1)))</f>
        <v>PCS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240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2" t="str">
        <f>LOWER(SUBSTITUTE(SUBSTITUTE(SUBSTITUTE(SUBSTITUTE(SUBSTITUTE(SUBSTITUTE(db[[#This Row],[NB BM]]," ",),".",""),"-",""),"(",""),")",""),"/",""))</f>
        <v>mapzipperkcg2hijau</v>
      </c>
      <c r="B1475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75" s="12" t="str">
        <f>LOWER(SUBSTITUTE(SUBSTITUTE(SUBSTITUTE(SUBSTITUTE(SUBSTITUTE(SUBSTITUTE(SUBSTITUTE(SUBSTITUTE(SUBSTITUTE(db[[#This Row],[NB PAJAK]]," ",""),"-",""),"(",""),")",""),".",""),",",""),"/",""),"""",""),"+",""))</f>
        <v/>
      </c>
      <c r="D1475" s="13" t="s">
        <v>3650</v>
      </c>
      <c r="E1475" s="22" t="s">
        <v>3649</v>
      </c>
      <c r="F1475" s="64"/>
      <c r="G1475" s="13"/>
      <c r="H1475" s="35" t="e">
        <f>IF(db[[#This Row],[NB NOTA_C]]="","",COUNTIF([2]!B_MSK[concat],db[[#This Row],[NB NOTA_C]]))</f>
        <v>#REF!</v>
      </c>
      <c r="I1475" s="14" t="s">
        <v>1697</v>
      </c>
      <c r="J1475" s="12" t="s">
        <v>1759</v>
      </c>
      <c r="K1475" s="13" t="s">
        <v>2968</v>
      </c>
      <c r="L1475" s="12"/>
      <c r="M1475" s="12" t="str">
        <f>IF(db[[#This Row],[QTY/ CTN]]="","",SUBSTITUTE(SUBSTITUTE(SUBSTITUTE(db[[#This Row],[QTY/ CTN]]," ","_",2),"(",""),")","")&amp;"_")</f>
        <v>240 PCS_</v>
      </c>
      <c r="N1475" s="12">
        <f>IF(db[[#This Row],[H_QTY/ CTN]]="","",SEARCH("_",db[[#This Row],[H_QTY/ CTN]]))</f>
        <v>8</v>
      </c>
      <c r="O1475" s="12">
        <f>IF(db[[#This Row],[H_QTY/ CTN]]="","",LEN(db[[#This Row],[H_QTY/ CTN]]))</f>
        <v>8</v>
      </c>
      <c r="P1475" s="101" t="str">
        <f>IF(db[[#This Row],[H_QTY/ CTN]]="","",LEFT(db[[#This Row],[H_QTY/ CTN]],db[[#This Row],[H_1]]-1))</f>
        <v>240 PCS</v>
      </c>
      <c r="Q1475" s="101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240</v>
      </c>
      <c r="S1475" s="95" t="str">
        <f>IF(db[[#This Row],[QTY/ CTN B]]="","",RIGHT(db[[#This Row],[QTY/ CTN B]],LEN(db[[#This Row],[QTY/ CTN B]])-SEARCH(" ",db[[#This Row],[QTY/ CTN B]],1)))</f>
        <v>PCS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240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wcolormarriese1386b</v>
      </c>
      <c r="B1476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1329</v>
      </c>
      <c r="E1476" s="4" t="s">
        <v>1619</v>
      </c>
      <c r="F1476" s="56"/>
      <c r="G1476" s="1" t="s">
        <v>1682</v>
      </c>
      <c r="H1476" s="32" t="e">
        <f>IF(db[[#This Row],[NB NOTA_C]]="","",COUNTIF([2]!B_MSK[concat],db[[#This Row],[NB NOTA_C]]))</f>
        <v>#REF!</v>
      </c>
      <c r="I1476" s="6" t="s">
        <v>1687</v>
      </c>
      <c r="J1476" s="1" t="s">
        <v>1724</v>
      </c>
      <c r="K1476" s="1" t="s">
        <v>2946</v>
      </c>
      <c r="M1476" s="1" t="str">
        <f>IF(db[[#This Row],[QTY/ CTN]]="","",SUBSTITUTE(SUBSTITUTE(SUBSTITUTE(db[[#This Row],[QTY/ CTN]]," ","_",2),"(",""),")","")&amp;"_")</f>
        <v>60 SET_</v>
      </c>
      <c r="N1476" s="1">
        <f>IF(db[[#This Row],[H_QTY/ CTN]]="","",SEARCH("_",db[[#This Row],[H_QTY/ CTN]]))</f>
        <v>7</v>
      </c>
      <c r="O1476" s="1">
        <f>IF(db[[#This Row],[H_QTY/ CTN]]="","",LEN(db[[#This Row],[H_QTY/ CTN]]))</f>
        <v>7</v>
      </c>
      <c r="P1476" s="98" t="str">
        <f>IF(db[[#This Row],[H_QTY/ CTN]]="","",LEFT(db[[#This Row],[H_QTY/ CTN]],db[[#This Row],[H_1]]-1))</f>
        <v>60 SET</v>
      </c>
      <c r="Q1476" s="95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60</v>
      </c>
      <c r="S1476" s="95" t="str">
        <f>IF(db[[#This Row],[QTY/ CTN B]]="","",RIGHT(db[[#This Row],[QTY/ CTN B]],LEN(db[[#This Row],[QTY/ CTN B]])-SEARCH(" ",db[[#This Row],[QTY/ CTN B]],1)))</f>
        <v>SET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60</v>
      </c>
      <c r="Y1476" s="95" t="str">
        <f>IF(db[[#This Row],[STN K]]="",IF(db[[#This Row],[STN TG]]="",db[[#This Row],[STN B]],db[[#This Row],[STN TG]]),db[[#This Row],[STN K]])</f>
        <v>SET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wcolormarries12w1325b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4029</v>
      </c>
      <c r="E1477" s="4" t="s">
        <v>4028</v>
      </c>
      <c r="F1477" s="56"/>
      <c r="H1477" s="32" t="e">
        <f>IF(db[[#This Row],[NB NOTA_C]]="","",COUNTIF([2]!B_MSK[concat],db[[#This Row],[NB NOTA_C]]))</f>
        <v>#REF!</v>
      </c>
      <c r="I1477" s="6" t="s">
        <v>1687</v>
      </c>
      <c r="J1477" s="1" t="s">
        <v>4030</v>
      </c>
      <c r="K1477" s="1" t="s">
        <v>2949</v>
      </c>
      <c r="M1477" s="1" t="str">
        <f>IF(db[[#This Row],[QTY/ CTN]]="","",SUBSTITUTE(SUBSTITUTE(SUBSTITUTE(db[[#This Row],[QTY/ CTN]]," ","_",2),"(",""),")","")&amp;"_")</f>
        <v>96 SET_</v>
      </c>
      <c r="N1477" s="1">
        <f>IF(db[[#This Row],[H_QTY/ CTN]]="","",SEARCH("_",db[[#This Row],[H_QTY/ CTN]]))</f>
        <v>7</v>
      </c>
      <c r="O1477" s="1">
        <f>IF(db[[#This Row],[H_QTY/ CTN]]="","",LEN(db[[#This Row],[H_QTY/ CTN]]))</f>
        <v>7</v>
      </c>
      <c r="P1477" s="98" t="str">
        <f>IF(db[[#This Row],[H_QTY/ CTN]]="","",LEFT(db[[#This Row],[H_QTY/ CTN]],db[[#This Row],[H_1]]-1))</f>
        <v>96 SET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96</v>
      </c>
      <c r="S1477" s="95" t="str">
        <f>IF(db[[#This Row],[QTY/ CTN B]]="","",RIGHT(db[[#This Row],[QTY/ CTN B]],LEN(db[[#This Row],[QTY/ CTN B]])-SEARCH(" ",db[[#This Row],[QTY/ CTN B]],1)))</f>
        <v>SET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96</v>
      </c>
      <c r="Y1477" s="95" t="str">
        <f>IF(db[[#This Row],[STN K]]="",IF(db[[#This Row],[STN TG]]="",db[[#This Row],[STN B]],db[[#This Row],[STN TG]]),db[[#This Row],[STN K]])</f>
        <v>SET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masker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1249</v>
      </c>
      <c r="E1478" s="4" t="s">
        <v>1544</v>
      </c>
      <c r="F1478" s="2"/>
      <c r="G1478" s="1" t="s">
        <v>1682</v>
      </c>
      <c r="H1478" s="32" t="e">
        <f>IF(db[[#This Row],[NB NOTA_C]]="","",COUNTIF([2]!B_MSK[concat],db[[#This Row],[NB NOTA_C]]))</f>
        <v>#REF!</v>
      </c>
      <c r="I1478" s="6" t="s">
        <v>1695</v>
      </c>
      <c r="J1478" s="1" t="s">
        <v>1849</v>
      </c>
      <c r="K1478" s="1" t="s">
        <v>2951</v>
      </c>
      <c r="M1478" s="1" t="str">
        <f>IF(db[[#This Row],[QTY/ CTN]]="","",SUBSTITUTE(SUBSTITUTE(SUBSTITUTE(db[[#This Row],[QTY/ CTN]]," ","_",2),"(",""),")","")&amp;"_")</f>
        <v>50 BOX_</v>
      </c>
      <c r="N1478" s="1">
        <f>IF(db[[#This Row],[H_QTY/ CTN]]="","",SEARCH("_",db[[#This Row],[H_QTY/ CTN]]))</f>
        <v>7</v>
      </c>
      <c r="O1478" s="1">
        <f>IF(db[[#This Row],[H_QTY/ CTN]]="","",LEN(db[[#This Row],[H_QTY/ CTN]]))</f>
        <v>7</v>
      </c>
      <c r="P1478" s="98" t="str">
        <f>IF(db[[#This Row],[H_QTY/ CTN]]="","",LEFT(db[[#This Row],[H_QTY/ CTN]],db[[#This Row],[H_1]]-1))</f>
        <v>50 BOX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50</v>
      </c>
      <c r="S1478" s="95" t="str">
        <f>IF(db[[#This Row],[QTY/ CTN B]]="","",RIGHT(db[[#This Row],[QTY/ CTN B]],LEN(db[[#This Row],[QTY/ CTN B]])-SEARCH(" ",db[[#This Row],[QTY/ CTN B]],1)))</f>
        <v>BOX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50</v>
      </c>
      <c r="Y1478" s="95" t="str">
        <f>IF(db[[#This Row],[STN K]]="",IF(db[[#This Row],[STN TG]]="",db[[#This Row],[STN B]],db[[#This Row],[STN TG]]),db[[#This Row],[STN K]])</f>
        <v>BOX</v>
      </c>
    </row>
    <row r="1479" spans="1:25" x14ac:dyDescent="0.25">
      <c r="A1479" s="16" t="str">
        <f>LOWER(SUBSTITUTE(SUBSTITUTE(SUBSTITUTE(SUBSTITUTE(SUBSTITUTE(SUBSTITUTE(db[[#This Row],[NB BM]]," ",),".",""),"-",""),"(",""),")",""),"/",""))</f>
        <v>masker</v>
      </c>
      <c r="B1479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79" s="16" t="str">
        <f>LOWER(SUBSTITUTE(SUBSTITUTE(SUBSTITUTE(SUBSTITUTE(SUBSTITUTE(SUBSTITUTE(SUBSTITUTE(SUBSTITUTE(SUBSTITUTE(db[[#This Row],[NB PAJAK]]," ",""),"-",""),"(",""),")",""),".",""),",",""),"/",""),"""",""),"+",""))</f>
        <v/>
      </c>
      <c r="D1479" s="17" t="s">
        <v>1249</v>
      </c>
      <c r="E1479" s="21" t="s">
        <v>4179</v>
      </c>
      <c r="F1479" s="57"/>
      <c r="G1479" s="17"/>
      <c r="H1479" s="33" t="e">
        <f>IF(db[[#This Row],[NB NOTA_C]]="","",COUNTIF([2]!B_MSK[concat],db[[#This Row],[NB NOTA_C]]))</f>
        <v>#REF!</v>
      </c>
      <c r="I1479" s="18" t="s">
        <v>1688</v>
      </c>
      <c r="J1479" s="16" t="s">
        <v>1849</v>
      </c>
      <c r="K1479" s="17" t="s">
        <v>2951</v>
      </c>
      <c r="L1479" s="16"/>
      <c r="M1479" s="16" t="str">
        <f>IF(db[[#This Row],[QTY/ CTN]]="","",SUBSTITUTE(SUBSTITUTE(SUBSTITUTE(db[[#This Row],[QTY/ CTN]]," ","_",2),"(",""),")","")&amp;"_")</f>
        <v>50 BOX_</v>
      </c>
      <c r="N1479" s="16">
        <f>IF(db[[#This Row],[H_QTY/ CTN]]="","",SEARCH("_",db[[#This Row],[H_QTY/ CTN]]))</f>
        <v>7</v>
      </c>
      <c r="O1479" s="16">
        <f>IF(db[[#This Row],[H_QTY/ CTN]]="","",LEN(db[[#This Row],[H_QTY/ CTN]]))</f>
        <v>7</v>
      </c>
      <c r="P1479" s="99" t="str">
        <f>IF(db[[#This Row],[H_QTY/ CTN]]="","",LEFT(db[[#This Row],[H_QTY/ CTN]],db[[#This Row],[H_1]]-1))</f>
        <v>50 BOX</v>
      </c>
      <c r="Q1479" s="99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50</v>
      </c>
      <c r="S1479" s="95" t="str">
        <f>IF(db[[#This Row],[QTY/ CTN B]]="","",RIGHT(db[[#This Row],[QTY/ CTN B]],LEN(db[[#This Row],[QTY/ CTN B]])-SEARCH(" ",db[[#This Row],[QTY/ CTN B]],1)))</f>
        <v>BOX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50</v>
      </c>
      <c r="Y1479" s="95" t="str">
        <f>IF(db[[#This Row],[STN K]]="",IF(db[[#This Row],[STN TG]]="",db[[#This Row],[STN B]],db[[#This Row],[STN TG]]),db[[#This Row],[STN K]])</f>
        <v>BOX</v>
      </c>
    </row>
    <row r="1480" spans="1:25" x14ac:dyDescent="0.25">
      <c r="A1480" s="3" t="str">
        <f>LOWER(SUBSTITUTE(SUBSTITUTE(SUBSTITUTE(SUBSTITUTE(SUBSTITUTE(SUBSTITUTE(db[[#This Row],[NB BM]]," ",),".",""),"-",""),"(",""),")",""),"/",""))</f>
        <v>maskerbonus</v>
      </c>
      <c r="B1480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3283</v>
      </c>
      <c r="E1480" s="4" t="s">
        <v>3006</v>
      </c>
      <c r="F1480" s="56"/>
      <c r="H1480" s="32" t="e">
        <f>IF(db[[#This Row],[NB NOTA_C]]="","",COUNTIF([2]!B_MSK[concat],db[[#This Row],[NB NOTA_C]]))</f>
        <v>#REF!</v>
      </c>
      <c r="I1480" s="6" t="s">
        <v>1688</v>
      </c>
      <c r="J1480" s="1" t="s">
        <v>1849</v>
      </c>
      <c r="K1480" s="1" t="s">
        <v>2951</v>
      </c>
      <c r="M1480" s="1" t="str">
        <f>IF(db[[#This Row],[QTY/ CTN]]="","",SUBSTITUTE(SUBSTITUTE(SUBSTITUTE(db[[#This Row],[QTY/ CTN]]," ","_",2),"(",""),")","")&amp;"_")</f>
        <v>50 BOX_</v>
      </c>
      <c r="N1480" s="1">
        <f>IF(db[[#This Row],[H_QTY/ CTN]]="","",SEARCH("_",db[[#This Row],[H_QTY/ CTN]]))</f>
        <v>7</v>
      </c>
      <c r="O1480" s="1">
        <f>IF(db[[#This Row],[H_QTY/ CTN]]="","",LEN(db[[#This Row],[H_QTY/ CTN]]))</f>
        <v>7</v>
      </c>
      <c r="P1480" s="98" t="str">
        <f>IF(db[[#This Row],[H_QTY/ CTN]]="","",LEFT(db[[#This Row],[H_QTY/ CTN]],db[[#This Row],[H_1]]-1))</f>
        <v>50 BOX</v>
      </c>
      <c r="Q1480" s="95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BOX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50</v>
      </c>
      <c r="Y1480" s="95" t="str">
        <f>IF(db[[#This Row],[STN K]]="",IF(db[[#This Row],[STN TG]]="",db[[#This Row],[STN B]],db[[#This Row],[STN TG]]),db[[#This Row],[STN K]])</f>
        <v>BOX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maskingtapejk24mmx20m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4733</v>
      </c>
      <c r="E1481" s="4" t="s">
        <v>4612</v>
      </c>
      <c r="F1481" s="56"/>
      <c r="G1481" s="1" t="s">
        <v>1681</v>
      </c>
      <c r="H1481" s="34" t="e">
        <f>IF(db[[#This Row],[NB NOTA_C]]="","",COUNTIF([2]!B_MSK[concat],db[[#This Row],[NB NOTA_C]]))</f>
        <v>#REF!</v>
      </c>
      <c r="I1481" s="7" t="s">
        <v>1692</v>
      </c>
      <c r="J1481" s="3" t="s">
        <v>1872</v>
      </c>
      <c r="K1481" s="1" t="s">
        <v>2956</v>
      </c>
      <c r="L1481" s="3"/>
      <c r="M1481" s="3" t="str">
        <f>IF(db[[#This Row],[QTY/ CTN]]="","",SUBSTITUTE(SUBSTITUTE(SUBSTITUTE(db[[#This Row],[QTY/ CTN]]," ","_",2),"(",""),")","")&amp;"_")</f>
        <v>120 ROL_</v>
      </c>
      <c r="N1481" s="3">
        <f>IF(db[[#This Row],[H_QTY/ CTN]]="","",SEARCH("_",db[[#This Row],[H_QTY/ CTN]]))</f>
        <v>8</v>
      </c>
      <c r="O1481" s="3">
        <f>IF(db[[#This Row],[H_QTY/ CTN]]="","",LEN(db[[#This Row],[H_QTY/ CTN]]))</f>
        <v>8</v>
      </c>
      <c r="P1481" s="95" t="str">
        <f>IF(db[[#This Row],[H_QTY/ CTN]]="","",LEFT(db[[#This Row],[H_QTY/ CTN]],db[[#This Row],[H_1]]-1))</f>
        <v>120 ROL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120</v>
      </c>
      <c r="S1481" s="95" t="str">
        <f>IF(db[[#This Row],[QTY/ CTN B]]="","",RIGHT(db[[#This Row],[QTY/ CTN B]],LEN(db[[#This Row],[QTY/ CTN B]])-SEARCH(" ",db[[#This Row],[QTY/ CTN B]],1)))</f>
        <v>ROL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120</v>
      </c>
      <c r="Y1481" s="95" t="str">
        <f>IF(db[[#This Row],[STN K]]="",IF(db[[#This Row],[STN TG]]="",db[[#This Row],[STN B]],db[[#This Row],[STN TG]]),db[[#This Row],[STN K]])</f>
        <v>ROL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jangkasetjkms100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2664</v>
      </c>
      <c r="E1482" s="4" t="s">
        <v>2643</v>
      </c>
      <c r="F1482" s="57"/>
      <c r="G1482" s="1" t="s">
        <v>1681</v>
      </c>
      <c r="H1482" s="32" t="e">
        <f>IF(db[[#This Row],[NB NOTA_C]]="","",COUNTIF([2]!B_MSK[concat],db[[#This Row],[NB NOTA_C]]))</f>
        <v>#REF!</v>
      </c>
      <c r="I1482" s="7" t="s">
        <v>1692</v>
      </c>
      <c r="J1482" s="3" t="s">
        <v>1866</v>
      </c>
      <c r="K1482" s="1" t="s">
        <v>2957</v>
      </c>
      <c r="M1482" s="1" t="str">
        <f>IF(db[[#This Row],[QTY/ CTN]]="","",SUBSTITUTE(SUBSTITUTE(SUBSTITUTE(db[[#This Row],[QTY/ CTN]]," ","_",2),"(",""),")","")&amp;"_")</f>
        <v>24 BOX_24 PCS_</v>
      </c>
      <c r="N1482" s="1">
        <f>IF(db[[#This Row],[H_QTY/ CTN]]="","",SEARCH("_",db[[#This Row],[H_QTY/ CTN]]))</f>
        <v>7</v>
      </c>
      <c r="O1482" s="1">
        <f>IF(db[[#This Row],[H_QTY/ CTN]]="","",LEN(db[[#This Row],[H_QTY/ CTN]]))</f>
        <v>14</v>
      </c>
      <c r="P1482" s="98" t="str">
        <f>IF(db[[#This Row],[H_QTY/ CTN]]="","",LEFT(db[[#This Row],[H_QTY/ CTN]],db[[#This Row],[H_1]]-1))</f>
        <v>24 BOX</v>
      </c>
      <c r="Q1482" s="95" t="str">
        <f>IF(NOT(db[[#This Row],[H_1]]=db[[#This Row],[H_2]]),MID(db[[#This Row],[H_QTY/ CTN]],db[[#This Row],[H_1]]+1,db[[#This Row],[H_2]]-db[[#This Row],[H_1]]-1),"")</f>
        <v>24 PCS</v>
      </c>
      <c r="R1482" s="95" t="str">
        <f>IF(db[[#This Row],[QTY/ CTN B]]="","",LEFT(db[[#This Row],[QTY/ CTN B]],SEARCH(" ",db[[#This Row],[QTY/ CTN B]],1)-1))</f>
        <v>24</v>
      </c>
      <c r="S1482" s="95" t="str">
        <f>IF(db[[#This Row],[QTY/ CTN B]]="","",RIGHT(db[[#This Row],[QTY/ CTN B]],LEN(db[[#This Row],[QTY/ CTN B]])-SEARCH(" ",db[[#This Row],[QTY/ CTN B]],1)))</f>
        <v>BOX</v>
      </c>
      <c r="T1482" s="95" t="str">
        <f>IF(db[[#This Row],[QTY/ CTN TG]]="",IF(db[[#This Row],[STN TG]]="","",12),LEFT(db[[#This Row],[QTY/ CTN TG]],SEARCH(" ",db[[#This Row],[QTY/ CTN TG]],1)-1))</f>
        <v>24</v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576</v>
      </c>
      <c r="Y1482" s="95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1" t="str">
        <f>LOWER(SUBSTITUTE(SUBSTITUTE(SUBSTITUTE(SUBSTITUTE(SUBSTITUTE(SUBSTITUTE(db[[#This Row],[NB BM]]," ",),".",""),"-",""),"(",""),")",""),"/",""))</f>
        <v>jangkasetjkms25</v>
      </c>
      <c r="B1483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83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83" s="1" t="s">
        <v>691</v>
      </c>
      <c r="E1483" s="4" t="s">
        <v>692</v>
      </c>
      <c r="F1483" s="56" t="s">
        <v>2405</v>
      </c>
      <c r="G1483" s="1" t="s">
        <v>1681</v>
      </c>
      <c r="H1483" s="32" t="e">
        <f>IF(db[[#This Row],[NB NOTA_C]]="","",COUNTIF([2]!B_MSK[concat],db[[#This Row],[NB NOTA_C]]))</f>
        <v>#REF!</v>
      </c>
      <c r="I1483" s="6" t="s">
        <v>1692</v>
      </c>
      <c r="J1483" s="1" t="s">
        <v>1782</v>
      </c>
      <c r="K1483" s="1" t="s">
        <v>2957</v>
      </c>
      <c r="L1483" s="1" t="s">
        <v>5444</v>
      </c>
      <c r="M1483" s="1" t="str">
        <f>IF(db[[#This Row],[QTY/ CTN]]="","",SUBSTITUTE(SUBSTITUTE(SUBSTITUTE(db[[#This Row],[QTY/ CTN]]," ","_",2),"(",""),")","")&amp;"_")</f>
        <v>24 LSN_</v>
      </c>
      <c r="N1483" s="1">
        <f>IF(db[[#This Row],[H_QTY/ CTN]]="","",SEARCH("_",db[[#This Row],[H_QTY/ CTN]]))</f>
        <v>7</v>
      </c>
      <c r="O1483" s="1">
        <f>IF(db[[#This Row],[H_QTY/ CTN]]="","",LEN(db[[#This Row],[H_QTY/ CTN]]))</f>
        <v>7</v>
      </c>
      <c r="P1483" s="98" t="str">
        <f>IF(db[[#This Row],[H_QTY/ CTN]]="","",LEFT(db[[#This Row],[H_QTY/ CTN]],db[[#This Row],[H_1]]-1))</f>
        <v>24 LSN</v>
      </c>
      <c r="Q1483" s="95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24</v>
      </c>
      <c r="S1483" s="95" t="str">
        <f>IF(db[[#This Row],[QTY/ CTN B]]="","",RIGHT(db[[#This Row],[QTY/ CTN B]],LEN(db[[#This Row],[QTY/ CTN B]])-SEARCH(" ",db[[#This Row],[QTY/ CTN B]],1)))</f>
        <v>LSN</v>
      </c>
      <c r="T1483" s="95">
        <f>IF(db[[#This Row],[QTY/ CTN TG]]="",IF(db[[#This Row],[STN TG]]="","",12),LEFT(db[[#This Row],[QTY/ CTN TG]],SEARCH(" ",db[[#This Row],[QTY/ CTN TG]],1)-1))</f>
        <v>12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288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3" t="str">
        <f>LOWER(SUBSTITUTE(SUBSTITUTE(SUBSTITUTE(SUBSTITUTE(SUBSTITUTE(SUBSTITUTE(db[[#This Row],[NB BM]]," ",),".",""),"-",""),"(",""),")",""),"/",""))</f>
        <v>jangkasetjkms28</v>
      </c>
      <c r="B1484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84" s="1" t="s">
        <v>693</v>
      </c>
      <c r="E1484" s="4" t="s">
        <v>694</v>
      </c>
      <c r="F1484" s="56" t="s">
        <v>695</v>
      </c>
      <c r="G1484" s="1" t="s">
        <v>1681</v>
      </c>
      <c r="H1484" s="32" t="e">
        <f>IF(db[[#This Row],[NB NOTA_C]]="","",COUNTIF([2]!B_MSK[concat],db[[#This Row],[NB NOTA_C]]))</f>
        <v>#REF!</v>
      </c>
      <c r="I1484" s="6" t="s">
        <v>1692</v>
      </c>
      <c r="J1484" s="1" t="s">
        <v>1782</v>
      </c>
      <c r="K1484" s="1" t="s">
        <v>2957</v>
      </c>
      <c r="M1484" s="1" t="str">
        <f>IF(db[[#This Row],[QTY/ CTN]]="","",SUBSTITUTE(SUBSTITUTE(SUBSTITUTE(db[[#This Row],[QTY/ CTN]]," ","_",2),"(",""),")","")&amp;"_")</f>
        <v>24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8" t="str">
        <f>IF(db[[#This Row],[H_QTY/ CTN]]="","",LEFT(db[[#This Row],[H_QTY/ CTN]],db[[#This Row],[H_1]]-1))</f>
        <v>24 LSN</v>
      </c>
      <c r="Q1484" s="95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24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288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16" t="str">
        <f>LOWER(SUBSTITUTE(SUBSTITUTE(SUBSTITUTE(SUBSTITUTE(SUBSTITUTE(SUBSTITUTE(db[[#This Row],[NB BM]]," ",),".",""),"-",""),"(",""),")",""),"/",""))</f>
        <v>jangkasetjkms402</v>
      </c>
      <c r="B1485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85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85" s="17" t="s">
        <v>4345</v>
      </c>
      <c r="E1485" s="21" t="s">
        <v>4339</v>
      </c>
      <c r="F1485" s="56" t="s">
        <v>2642</v>
      </c>
      <c r="G1485" s="1" t="s">
        <v>1681</v>
      </c>
      <c r="H1485" s="33" t="e">
        <f>IF(db[[#This Row],[NB NOTA_C]]="","",COUNTIF([2]!B_MSK[concat],db[[#This Row],[NB NOTA_C]]))</f>
        <v>#REF!</v>
      </c>
      <c r="I1485" s="18" t="s">
        <v>1692</v>
      </c>
      <c r="J1485" s="16" t="s">
        <v>1875</v>
      </c>
      <c r="K1485" s="17" t="s">
        <v>2957</v>
      </c>
      <c r="L1485" s="16"/>
      <c r="M1485" s="16" t="str">
        <f>IF(db[[#This Row],[QTY/ CTN]]="","",SUBSTITUTE(SUBSTITUTE(SUBSTITUTE(db[[#This Row],[QTY/ CTN]]," ","_",2),"(",""),")","")&amp;"_")</f>
        <v>12 BOX_24 SET_</v>
      </c>
      <c r="N1485" s="16">
        <f>IF(db[[#This Row],[H_QTY/ CTN]]="","",SEARCH("_",db[[#This Row],[H_QTY/ CTN]]))</f>
        <v>7</v>
      </c>
      <c r="O1485" s="16">
        <f>IF(db[[#This Row],[H_QTY/ CTN]]="","",LEN(db[[#This Row],[H_QTY/ CTN]]))</f>
        <v>14</v>
      </c>
      <c r="P1485" s="99" t="str">
        <f>IF(db[[#This Row],[H_QTY/ CTN]]="","",LEFT(db[[#This Row],[H_QTY/ CTN]],db[[#This Row],[H_1]]-1))</f>
        <v>12 BOX</v>
      </c>
      <c r="Q1485" s="99" t="str">
        <f>IF(NOT(db[[#This Row],[H_1]]=db[[#This Row],[H_2]]),MID(db[[#This Row],[H_QTY/ CTN]],db[[#This Row],[H_1]]+1,db[[#This Row],[H_2]]-db[[#This Row],[H_1]]-1),"")</f>
        <v>24 SET</v>
      </c>
      <c r="R1485" s="95" t="str">
        <f>IF(db[[#This Row],[QTY/ CTN B]]="","",LEFT(db[[#This Row],[QTY/ CTN B]],SEARCH(" ",db[[#This Row],[QTY/ CTN B]],1)-1))</f>
        <v>12</v>
      </c>
      <c r="S1485" s="95" t="str">
        <f>IF(db[[#This Row],[QTY/ CTN B]]="","",RIGHT(db[[#This Row],[QTY/ CTN B]],LEN(db[[#This Row],[QTY/ CTN B]])-SEARCH(" ",db[[#This Row],[QTY/ CTN B]],1)))</f>
        <v>BOX</v>
      </c>
      <c r="T1485" s="95" t="str">
        <f>IF(db[[#This Row],[QTY/ CTN TG]]="",IF(db[[#This Row],[STN TG]]="","",12),LEFT(db[[#This Row],[QTY/ CTN TG]],SEARCH(" ",db[[#This Row],[QTY/ CTN TG]],1)-1))</f>
        <v>24</v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288</v>
      </c>
      <c r="Y1485" s="95" t="str">
        <f>IF(db[[#This Row],[STN K]]="",IF(db[[#This Row],[STN TG]]="",db[[#This Row],[STN B]],db[[#This Row],[STN TG]]),db[[#This Row],[STN K]])</f>
        <v>SET</v>
      </c>
    </row>
    <row r="1486" spans="1:25" x14ac:dyDescent="0.25">
      <c r="A1486" s="1" t="str">
        <f>LOWER(SUBSTITUTE(SUBSTITUTE(SUBSTITUTE(SUBSTITUTE(SUBSTITUTE(SUBSTITUTE(db[[#This Row],[NB BM]]," ",),".",""),"-",""),"(",""),")",""),"/",""))</f>
        <v>jangkasetjkms410</v>
      </c>
      <c r="B1486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86" s="1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696</v>
      </c>
      <c r="E1486" s="4" t="s">
        <v>697</v>
      </c>
      <c r="F1486" s="56"/>
      <c r="G1486" s="1" t="s">
        <v>1681</v>
      </c>
      <c r="H1486" s="32" t="e">
        <f>IF(db[[#This Row],[NB NOTA_C]]="","",COUNTIF([2]!B_MSK[concat],db[[#This Row],[NB NOTA_C]]))</f>
        <v>#REF!</v>
      </c>
      <c r="I1486" s="6" t="s">
        <v>1692</v>
      </c>
      <c r="J1486" s="1" t="s">
        <v>1782</v>
      </c>
      <c r="K1486" s="1" t="s">
        <v>2957</v>
      </c>
      <c r="M1486" s="1" t="str">
        <f>IF(db[[#This Row],[QTY/ CTN]]="","",SUBSTITUTE(SUBSTITUTE(SUBSTITUTE(db[[#This Row],[QTY/ CTN]]," ","_",2),"(",""),")","")&amp;"_")</f>
        <v>24 LSN_</v>
      </c>
      <c r="N1486" s="1">
        <f>IF(db[[#This Row],[H_QTY/ CTN]]="","",SEARCH("_",db[[#This Row],[H_QTY/ CTN]]))</f>
        <v>7</v>
      </c>
      <c r="O1486" s="1">
        <f>IF(db[[#This Row],[H_QTY/ CTN]]="","",LEN(db[[#This Row],[H_QTY/ CTN]]))</f>
        <v>7</v>
      </c>
      <c r="P1486" s="98" t="str">
        <f>IF(db[[#This Row],[H_QTY/ CTN]]="","",LEFT(db[[#This Row],[H_QTY/ CTN]],db[[#This Row],[H_1]]-1))</f>
        <v>24 LSN</v>
      </c>
      <c r="Q1486" s="95" t="str">
        <f>IF(NOT(db[[#This Row],[H_1]]=db[[#This Row],[H_2]]),MID(db[[#This Row],[H_QTY/ CTN]],db[[#This Row],[H_1]]+1,db[[#This Row],[H_2]]-db[[#This Row],[H_1]]-1),"")</f>
        <v/>
      </c>
      <c r="R1486" s="95" t="str">
        <f>IF(db[[#This Row],[QTY/ CTN B]]="","",LEFT(db[[#This Row],[QTY/ CTN B]],SEARCH(" ",db[[#This Row],[QTY/ CTN B]],1)-1))</f>
        <v>24</v>
      </c>
      <c r="S1486" s="95" t="str">
        <f>IF(db[[#This Row],[QTY/ CTN B]]="","",RIGHT(db[[#This Row],[QTY/ CTN B]],LEN(db[[#This Row],[QTY/ CTN B]])-SEARCH(" ",db[[#This Row],[QTY/ CTN B]],1)))</f>
        <v>LSN</v>
      </c>
      <c r="T1486" s="95">
        <f>IF(db[[#This Row],[QTY/ CTN TG]]="",IF(db[[#This Row],[STN TG]]="","",12),LEFT(db[[#This Row],[QTY/ CTN TG]],SEARCH(" ",db[[#This Row],[QTY/ CTN TG]],1)-1))</f>
        <v>12</v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288</v>
      </c>
      <c r="Y1486" s="95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8" t="str">
        <f>LOWER(SUBSTITUTE(SUBSTITUTE(SUBSTITUTE(SUBSTITUTE(SUBSTITUTE(SUBSTITUTE(db[[#This Row],[NB BM]]," ",),".",""),"-",""),"(",""),")",""),"/",""))</f>
        <v>jangkasetjkms55</v>
      </c>
      <c r="B1487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87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87" s="8" t="s">
        <v>698</v>
      </c>
      <c r="E1487" s="20" t="s">
        <v>699</v>
      </c>
      <c r="F1487" s="56" t="s">
        <v>700</v>
      </c>
      <c r="G1487" s="1" t="s">
        <v>1681</v>
      </c>
      <c r="H1487" s="32" t="e">
        <f>IF(db[[#This Row],[NB NOTA_C]]="","",COUNTIF([2]!B_MSK[concat],db[[#This Row],[NB NOTA_C]]))</f>
        <v>#REF!</v>
      </c>
      <c r="I1487" s="6" t="s">
        <v>1692</v>
      </c>
      <c r="J1487" s="1" t="s">
        <v>1782</v>
      </c>
      <c r="K1487" s="1" t="s">
        <v>2957</v>
      </c>
      <c r="L1487" s="1" t="s">
        <v>5118</v>
      </c>
      <c r="M1487" s="1" t="str">
        <f>IF(db[[#This Row],[QTY/ CTN]]="","",SUBSTITUTE(SUBSTITUTE(SUBSTITUTE(db[[#This Row],[QTY/ CTN]]," ","_",2),"(",""),")","")&amp;"_")</f>
        <v>24 LSN_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8" t="str">
        <f>IF(db[[#This Row],[H_QTY/ CTN]]="","",LEFT(db[[#This Row],[H_QTY/ CTN]],db[[#This Row],[H_1]]-1))</f>
        <v>24 LSN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</v>
      </c>
      <c r="S1487" s="95" t="str">
        <f>IF(db[[#This Row],[QTY/ CTN B]]="","",RIGHT(db[[#This Row],[QTY/ CTN B]],LEN(db[[#This Row],[QTY/ CTN B]])-SEARCH(" ",db[[#This Row],[QTY/ CTN B]],1)))</f>
        <v>LSN</v>
      </c>
      <c r="T1487" s="95">
        <f>IF(db[[#This Row],[QTY/ CTN TG]]="",IF(db[[#This Row],[STN TG]]="","",12),LEFT(db[[#This Row],[QTY/ CTN TG]],SEARCH(" ",db[[#This Row],[QTY/ CTN TG]],1)-1))</f>
        <v>12</v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288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1" t="str">
        <f>LOWER(SUBSTITUTE(SUBSTITUTE(SUBSTITUTE(SUBSTITUTE(SUBSTITUTE(SUBSTITUTE(db[[#This Row],[NB BM]]," ",),".",""),"-",""),"(",""),")",""),"/",""))</f>
        <v>jangkasetjkms75</v>
      </c>
      <c r="B1488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88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88" s="1" t="s">
        <v>701</v>
      </c>
      <c r="E1488" s="4" t="s">
        <v>702</v>
      </c>
      <c r="F1488" s="56" t="s">
        <v>703</v>
      </c>
      <c r="G1488" s="1" t="s">
        <v>1681</v>
      </c>
      <c r="H1488" s="32" t="e">
        <f>IF(db[[#This Row],[NB NOTA_C]]="","",COUNTIF([2]!B_MSK[concat],db[[#This Row],[NB NOTA_C]]))</f>
        <v>#REF!</v>
      </c>
      <c r="I1488" s="6" t="s">
        <v>1692</v>
      </c>
      <c r="J1488" s="1" t="s">
        <v>1782</v>
      </c>
      <c r="K1488" s="1" t="s">
        <v>2957</v>
      </c>
      <c r="L1488" s="1" t="s">
        <v>5119</v>
      </c>
      <c r="M1488" s="1" t="str">
        <f>IF(db[[#This Row],[QTY/ CTN]]="","",SUBSTITUTE(SUBSTITUTE(SUBSTITUTE(db[[#This Row],[QTY/ CTN]]," ","_",2),"(",""),")","")&amp;"_")</f>
        <v>24 LSN_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8" t="str">
        <f>IF(db[[#This Row],[H_QTY/ CTN]]="","",LEFT(db[[#This Row],[H_QTY/ CTN]],db[[#This Row],[H_1]]-1))</f>
        <v>24 LSN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</v>
      </c>
      <c r="S1488" s="95" t="str">
        <f>IF(db[[#This Row],[QTY/ CTN B]]="","",RIGHT(db[[#This Row],[QTY/ CTN B]],LEN(db[[#This Row],[QTY/ CTN B]])-SEARCH(" ",db[[#This Row],[QTY/ CTN B]],1)))</f>
        <v>LSN</v>
      </c>
      <c r="T1488" s="95">
        <f>IF(db[[#This Row],[QTY/ CTN TG]]="",IF(db[[#This Row],[STN TG]]="","",12),LEFT(db[[#This Row],[QTY/ CTN TG]],SEARCH(" ",db[[#This Row],[QTY/ CTN TG]],1)-1))</f>
        <v>12</v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288</v>
      </c>
      <c r="Y1488" s="95" t="str">
        <f>IF(db[[#This Row],[STN K]]="",IF(db[[#This Row],[STN TG]]="",db[[#This Row],[STN B]],db[[#This Row],[STN TG]]),db[[#This Row],[STN K]])</f>
        <v>PCS</v>
      </c>
    </row>
    <row r="1489" spans="1:25" ht="15" customHeight="1" x14ac:dyDescent="0.25">
      <c r="A1489" s="3" t="str">
        <f>LOWER(SUBSTITUTE(SUBSTITUTE(SUBSTITUTE(SUBSTITUTE(SUBSTITUTE(SUBSTITUTE(db[[#This Row],[NB BM]]," ",),".",""),"-",""),"(",""),")",""),"/",""))</f>
        <v>mechpenjkmp01</v>
      </c>
      <c r="B1489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89" s="1" t="s">
        <v>3974</v>
      </c>
      <c r="E1489" s="4" t="s">
        <v>3850</v>
      </c>
      <c r="F1489" s="56" t="s">
        <v>3851</v>
      </c>
      <c r="G1489" s="1" t="s">
        <v>1681</v>
      </c>
      <c r="H1489" s="34" t="e">
        <f>IF(db[[#This Row],[NB NOTA_C]]="","",COUNTIF([2]!B_MSK[concat],db[[#This Row],[NB NOTA_C]]))</f>
        <v>#REF!</v>
      </c>
      <c r="I1489" s="7" t="s">
        <v>1692</v>
      </c>
      <c r="J1489" s="3" t="s">
        <v>1738</v>
      </c>
      <c r="K1489" s="1" t="s">
        <v>2969</v>
      </c>
      <c r="L1489" s="3"/>
      <c r="M1489" s="3" t="str">
        <f>IF(db[[#This Row],[QTY/ CTN]]="","",SUBSTITUTE(SUBSTITUTE(SUBSTITUTE(db[[#This Row],[QTY/ CTN]]," ","_",2),"(",""),")","")&amp;"_")</f>
        <v>144 LSN_</v>
      </c>
      <c r="N1489" s="3">
        <f>IF(db[[#This Row],[H_QTY/ CTN]]="","",SEARCH("_",db[[#This Row],[H_QTY/ CTN]]))</f>
        <v>8</v>
      </c>
      <c r="O1489" s="3">
        <f>IF(db[[#This Row],[H_QTY/ CTN]]="","",LEN(db[[#This Row],[H_QTY/ CTN]]))</f>
        <v>8</v>
      </c>
      <c r="P1489" s="95" t="str">
        <f>IF(db[[#This Row],[H_QTY/ CTN]]="","",LEFT(db[[#This Row],[H_QTY/ CTN]],db[[#This Row],[H_1]]-1))</f>
        <v>144 LSN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144</v>
      </c>
      <c r="S1489" s="95" t="str">
        <f>IF(db[[#This Row],[QTY/ CTN B]]="","",RIGHT(db[[#This Row],[QTY/ CTN B]],LEN(db[[#This Row],[QTY/ CTN B]])-SEARCH(" ",db[[#This Row],[QTY/ CTN B]],1)))</f>
        <v>LSN</v>
      </c>
      <c r="T1489" s="95">
        <f>IF(db[[#This Row],[QTY/ CTN TG]]="",IF(db[[#This Row],[STN TG]]="","",12),LEFT(db[[#This Row],[QTY/ CTN TG]],SEARCH(" ",db[[#This Row],[QTY/ CTN TG]],1)-1))</f>
        <v>12</v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1728</v>
      </c>
      <c r="Y1489" s="95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1" t="str">
        <f>LOWER(SUBSTITUTE(SUBSTITUTE(SUBSTITUTE(SUBSTITUTE(SUBSTITUTE(SUBSTITUTE(db[[#This Row],[NB BM]]," ",),".",""),"-",""),"(",""),")",""),"/",""))</f>
        <v>mechpenjkmp07</v>
      </c>
      <c r="B1490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90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90" s="1" t="s">
        <v>704</v>
      </c>
      <c r="E1490" s="4" t="s">
        <v>705</v>
      </c>
      <c r="F1490" s="56" t="s">
        <v>2657</v>
      </c>
      <c r="G1490" s="1" t="s">
        <v>1681</v>
      </c>
      <c r="H1490" s="32" t="e">
        <f>IF(db[[#This Row],[NB NOTA_C]]="","",COUNTIF([2]!B_MSK[concat],db[[#This Row],[NB NOTA_C]]))</f>
        <v>#REF!</v>
      </c>
      <c r="I1490" s="6" t="s">
        <v>1692</v>
      </c>
      <c r="J1490" s="1" t="s">
        <v>1784</v>
      </c>
      <c r="K1490" s="1" t="s">
        <v>2969</v>
      </c>
      <c r="M1490" s="1" t="str">
        <f>IF(db[[#This Row],[QTY/ CTN]]="","",SUBSTITUTE(SUBSTITUTE(SUBSTITUTE(db[[#This Row],[QTY/ CTN]]," ","_",2),"(",""),")","")&amp;"_")</f>
        <v>120 LSN_</v>
      </c>
      <c r="N1490" s="1">
        <f>IF(db[[#This Row],[H_QTY/ CTN]]="","",SEARCH("_",db[[#This Row],[H_QTY/ CTN]]))</f>
        <v>8</v>
      </c>
      <c r="O1490" s="1">
        <f>IF(db[[#This Row],[H_QTY/ CTN]]="","",LEN(db[[#This Row],[H_QTY/ CTN]]))</f>
        <v>8</v>
      </c>
      <c r="P1490" s="98" t="str">
        <f>IF(db[[#This Row],[H_QTY/ CTN]]="","",LEFT(db[[#This Row],[H_QTY/ CTN]],db[[#This Row],[H_1]]-1))</f>
        <v>120 LSN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120</v>
      </c>
      <c r="S1490" s="95" t="str">
        <f>IF(db[[#This Row],[QTY/ CTN B]]="","",RIGHT(db[[#This Row],[QTY/ CTN B]],LEN(db[[#This Row],[QTY/ CTN B]])-SEARCH(" ",db[[#This Row],[QTY/ CTN B]],1)))</f>
        <v>LSN</v>
      </c>
      <c r="T1490" s="95">
        <f>IF(db[[#This Row],[QTY/ CTN TG]]="",IF(db[[#This Row],[STN TG]]="","",12),LEFT(db[[#This Row],[QTY/ CTN TG]],SEARCH(" ",db[[#This Row],[QTY/ CTN TG]],1)-1))</f>
        <v>12</v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1440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mechpenjkmp15cristal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91" s="1" t="s">
        <v>3976</v>
      </c>
      <c r="E1491" s="4" t="s">
        <v>3854</v>
      </c>
      <c r="F1491" s="56" t="s">
        <v>3858</v>
      </c>
      <c r="G1491" s="1" t="s">
        <v>1681</v>
      </c>
      <c r="H1491" s="34" t="e">
        <f>IF(db[[#This Row],[NB NOTA_C]]="","",COUNTIF([2]!B_MSK[concat],db[[#This Row],[NB NOTA_C]]))</f>
        <v>#REF!</v>
      </c>
      <c r="I1491" s="7" t="s">
        <v>1692</v>
      </c>
      <c r="J1491" s="3" t="s">
        <v>2287</v>
      </c>
      <c r="K1491" s="1" t="s">
        <v>2969</v>
      </c>
      <c r="L1491" s="3"/>
      <c r="M1491" s="3" t="str">
        <f>IF(db[[#This Row],[QTY/ CTN]]="","",SUBSTITUTE(SUBSTITUTE(SUBSTITUTE(db[[#This Row],[QTY/ CTN]]," ","_",2),"(",""),")","")&amp;"_")</f>
        <v>192 LSN_</v>
      </c>
      <c r="N1491" s="3">
        <f>IF(db[[#This Row],[H_QTY/ CTN]]="","",SEARCH("_",db[[#This Row],[H_QTY/ CTN]]))</f>
        <v>8</v>
      </c>
      <c r="O1491" s="3">
        <f>IF(db[[#This Row],[H_QTY/ CTN]]="","",LEN(db[[#This Row],[H_QTY/ CTN]]))</f>
        <v>8</v>
      </c>
      <c r="P1491" s="95" t="str">
        <f>IF(db[[#This Row],[H_QTY/ CTN]]="","",LEFT(db[[#This Row],[H_QTY/ CTN]],db[[#This Row],[H_1]]-1))</f>
        <v>192 LSN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192</v>
      </c>
      <c r="S1491" s="95" t="str">
        <f>IF(db[[#This Row],[QTY/ CTN B]]="","",RIGHT(db[[#This Row],[QTY/ CTN B]],LEN(db[[#This Row],[QTY/ CTN B]])-SEARCH(" ",db[[#This Row],[QTY/ CTN B]],1)))</f>
        <v>LSN</v>
      </c>
      <c r="T1491" s="95">
        <f>IF(db[[#This Row],[QTY/ CTN TG]]="",IF(db[[#This Row],[STN TG]]="","",12),LEFT(db[[#This Row],[QTY/ CTN TG]],SEARCH(" ",db[[#This Row],[QTY/ CTN TG]],1)-1))</f>
        <v>12</v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2304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1" t="str">
        <f>LOWER(SUBSTITUTE(SUBSTITUTE(SUBSTITUTE(SUBSTITUTE(SUBSTITUTE(SUBSTITUTE(db[[#This Row],[NB BM]]," ",),".",""),"-",""),"(",""),")",""),"/",""))</f>
        <v>mechpenjkmp19</v>
      </c>
      <c r="B1492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92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92" s="1" t="s">
        <v>706</v>
      </c>
      <c r="E1492" s="4" t="s">
        <v>707</v>
      </c>
      <c r="F1492" s="56" t="s">
        <v>3663</v>
      </c>
      <c r="G1492" s="1" t="s">
        <v>1681</v>
      </c>
      <c r="H1492" s="32" t="e">
        <f>IF(db[[#This Row],[NB NOTA_C]]="","",COUNTIF([2]!B_MSK[concat],db[[#This Row],[NB NOTA_C]]))</f>
        <v>#REF!</v>
      </c>
      <c r="I1492" s="6" t="s">
        <v>1692</v>
      </c>
      <c r="J1492" s="1" t="s">
        <v>1738</v>
      </c>
      <c r="K1492" s="1" t="s">
        <v>2969</v>
      </c>
      <c r="M1492" s="1" t="str">
        <f>IF(db[[#This Row],[QTY/ CTN]]="","",SUBSTITUTE(SUBSTITUTE(SUBSTITUTE(db[[#This Row],[QTY/ CTN]]," ","_",2),"(",""),")","")&amp;"_")</f>
        <v>144 LSN_</v>
      </c>
      <c r="N1492" s="1">
        <f>IF(db[[#This Row],[H_QTY/ CTN]]="","",SEARCH("_",db[[#This Row],[H_QTY/ CTN]]))</f>
        <v>8</v>
      </c>
      <c r="O1492" s="1">
        <f>IF(db[[#This Row],[H_QTY/ CTN]]="","",LEN(db[[#This Row],[H_QTY/ CTN]]))</f>
        <v>8</v>
      </c>
      <c r="P1492" s="98" t="str">
        <f>IF(db[[#This Row],[H_QTY/ CTN]]="","",LEFT(db[[#This Row],[H_QTY/ CTN]],db[[#This Row],[H_1]]-1))</f>
        <v>144 LSN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144</v>
      </c>
      <c r="S1492" s="95" t="str">
        <f>IF(db[[#This Row],[QTY/ CTN B]]="","",RIGHT(db[[#This Row],[QTY/ CTN B]],LEN(db[[#This Row],[QTY/ CTN B]])-SEARCH(" ",db[[#This Row],[QTY/ CTN B]],1)))</f>
        <v>LSN</v>
      </c>
      <c r="T1492" s="95">
        <f>IF(db[[#This Row],[QTY/ CTN TG]]="",IF(db[[#This Row],[STN TG]]="","",12),LEFT(db[[#This Row],[QTY/ CTN TG]],SEARCH(" ",db[[#This Row],[QTY/ CTN TG]],1)-1))</f>
        <v>12</v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1728</v>
      </c>
      <c r="Y1492" s="95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mechpenjkmp21</v>
      </c>
      <c r="B1493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93" s="1" t="s">
        <v>4443</v>
      </c>
      <c r="E1493" s="4" t="s">
        <v>4435</v>
      </c>
      <c r="F1493" s="56" t="s">
        <v>4436</v>
      </c>
      <c r="G1493" s="1" t="s">
        <v>1681</v>
      </c>
      <c r="H1493" s="34" t="e">
        <f>IF(db[[#This Row],[NB NOTA_C]]="","",COUNTIF([2]!B_MSK[concat],db[[#This Row],[NB NOTA_C]]))</f>
        <v>#REF!</v>
      </c>
      <c r="I1493" s="6" t="s">
        <v>1692</v>
      </c>
      <c r="J1493" s="3" t="s">
        <v>1738</v>
      </c>
      <c r="K1493" s="1" t="s">
        <v>2969</v>
      </c>
      <c r="L1493" s="3"/>
      <c r="M1493" s="3" t="str">
        <f>IF(db[[#This Row],[QTY/ CTN]]="","",SUBSTITUTE(SUBSTITUTE(SUBSTITUTE(db[[#This Row],[QTY/ CTN]]," ","_",2),"(",""),")","")&amp;"_")</f>
        <v>144 LSN_</v>
      </c>
      <c r="N1493" s="3">
        <f>IF(db[[#This Row],[H_QTY/ CTN]]="","",SEARCH("_",db[[#This Row],[H_QTY/ CTN]]))</f>
        <v>8</v>
      </c>
      <c r="O1493" s="3">
        <f>IF(db[[#This Row],[H_QTY/ CTN]]="","",LEN(db[[#This Row],[H_QTY/ CTN]]))</f>
        <v>8</v>
      </c>
      <c r="P1493" s="95" t="str">
        <f>IF(db[[#This Row],[H_QTY/ CTN]]="","",LEFT(db[[#This Row],[H_QTY/ CTN]],db[[#This Row],[H_1]]-1))</f>
        <v>144 LSN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144</v>
      </c>
      <c r="S1493" s="95" t="str">
        <f>IF(db[[#This Row],[QTY/ CTN B]]="","",RIGHT(db[[#This Row],[QTY/ CTN B]],LEN(db[[#This Row],[QTY/ CTN B]])-SEARCH(" ",db[[#This Row],[QTY/ CTN B]],1)))</f>
        <v>LSN</v>
      </c>
      <c r="T1493" s="95">
        <f>IF(db[[#This Row],[QTY/ CTN TG]]="",IF(db[[#This Row],[STN TG]]="","",12),LEFT(db[[#This Row],[QTY/ CTN TG]],SEARCH(" ",db[[#This Row],[QTY/ CTN TG]],1)-1))</f>
        <v>12</v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1728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mechpenjkmp47safari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94" s="1" t="s">
        <v>3977</v>
      </c>
      <c r="E1494" s="4" t="s">
        <v>3855</v>
      </c>
      <c r="F1494" s="56" t="s">
        <v>3860</v>
      </c>
      <c r="G1494" s="1" t="s">
        <v>1681</v>
      </c>
      <c r="H1494" s="34" t="e">
        <f>IF(db[[#This Row],[NB NOTA_C]]="","",COUNTIF([2]!B_MSK[concat],db[[#This Row],[NB NOTA_C]]))</f>
        <v>#REF!</v>
      </c>
      <c r="I1494" s="7" t="s">
        <v>1692</v>
      </c>
      <c r="J1494" s="3" t="s">
        <v>1738</v>
      </c>
      <c r="K1494" s="1" t="s">
        <v>2969</v>
      </c>
      <c r="L1494" s="3"/>
      <c r="M1494" s="3" t="str">
        <f>IF(db[[#This Row],[QTY/ CTN]]="","",SUBSTITUTE(SUBSTITUTE(SUBSTITUTE(db[[#This Row],[QTY/ CTN]]," ","_",2),"(",""),")","")&amp;"_")</f>
        <v>144 LSN_</v>
      </c>
      <c r="N1494" s="3">
        <f>IF(db[[#This Row],[H_QTY/ CTN]]="","",SEARCH("_",db[[#This Row],[H_QTY/ CTN]]))</f>
        <v>8</v>
      </c>
      <c r="O1494" s="3">
        <f>IF(db[[#This Row],[H_QTY/ CTN]]="","",LEN(db[[#This Row],[H_QTY/ CTN]]))</f>
        <v>8</v>
      </c>
      <c r="P1494" s="95" t="str">
        <f>IF(db[[#This Row],[H_QTY/ CTN]]="","",LEFT(db[[#This Row],[H_QTY/ CTN]],db[[#This Row],[H_1]]-1))</f>
        <v>144 LSN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144</v>
      </c>
      <c r="S1494" s="95" t="str">
        <f>IF(db[[#This Row],[QTY/ CTN B]]="","",RIGHT(db[[#This Row],[QTY/ CTN B]],LEN(db[[#This Row],[QTY/ CTN B]])-SEARCH(" ",db[[#This Row],[QTY/ CTN B]],1)))</f>
        <v>LSN</v>
      </c>
      <c r="T1494" s="95">
        <f>IF(db[[#This Row],[QTY/ CTN TG]]="",IF(db[[#This Row],[STN TG]]="","",12),LEFT(db[[#This Row],[QTY/ CTN TG]],SEARCH(" ",db[[#This Row],[QTY/ CTN TG]],1)-1))</f>
        <v>12</v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1728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mechpenjkmp50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95" s="1" t="s">
        <v>4631</v>
      </c>
      <c r="E1495" s="4" t="s">
        <v>4629</v>
      </c>
      <c r="F1495" s="56" t="s">
        <v>4630</v>
      </c>
      <c r="G1495" s="1" t="s">
        <v>1681</v>
      </c>
      <c r="H1495" s="34" t="e">
        <f>IF(db[[#This Row],[NB NOTA_C]]="","",COUNTIF([2]!B_MSK[concat],db[[#This Row],[NB NOTA_C]]))</f>
        <v>#REF!</v>
      </c>
      <c r="I1495" s="7" t="s">
        <v>1692</v>
      </c>
      <c r="J1495" s="3" t="s">
        <v>1738</v>
      </c>
      <c r="K1495" s="1" t="s">
        <v>2969</v>
      </c>
      <c r="L1495" s="3"/>
      <c r="M1495" s="3" t="str">
        <f>IF(db[[#This Row],[QTY/ CTN]]="","",SUBSTITUTE(SUBSTITUTE(SUBSTITUTE(db[[#This Row],[QTY/ CTN]]," ","_",2),"(",""),")","")&amp;"_")</f>
        <v>144 LSN_</v>
      </c>
      <c r="N1495" s="3">
        <f>IF(db[[#This Row],[H_QTY/ CTN]]="","",SEARCH("_",db[[#This Row],[H_QTY/ CTN]]))</f>
        <v>8</v>
      </c>
      <c r="O1495" s="3">
        <f>IF(db[[#This Row],[H_QTY/ CTN]]="","",LEN(db[[#This Row],[H_QTY/ CTN]]))</f>
        <v>8</v>
      </c>
      <c r="P1495" s="95" t="str">
        <f>IF(db[[#This Row],[H_QTY/ CTN]]="","",LEFT(db[[#This Row],[H_QTY/ CTN]],db[[#This Row],[H_1]]-1))</f>
        <v>144 LSN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144</v>
      </c>
      <c r="S1495" s="95" t="str">
        <f>IF(db[[#This Row],[QTY/ CTN B]]="","",RIGHT(db[[#This Row],[QTY/ CTN B]],LEN(db[[#This Row],[QTY/ CTN B]])-SEARCH(" ",db[[#This Row],[QTY/ CTN B]],1)))</f>
        <v>LSN</v>
      </c>
      <c r="T1495" s="95">
        <f>IF(db[[#This Row],[QTY/ CTN TG]]="",IF(db[[#This Row],[STN TG]]="","",12),LEFT(db[[#This Row],[QTY/ CTN TG]],SEARCH(" ",db[[#This Row],[QTY/ CTN TG]],1)-1))</f>
        <v>12</v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1728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mejaipadimportjumbo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4549</v>
      </c>
      <c r="E1496" s="4" t="s">
        <v>4545</v>
      </c>
      <c r="F1496" s="56"/>
      <c r="H1496" s="34" t="e">
        <f>IF(db[[#This Row],[NB NOTA_C]]="","",COUNTIF([2]!B_MSK[concat],db[[#This Row],[NB NOTA_C]]))</f>
        <v>#REF!</v>
      </c>
      <c r="I1496" s="7" t="s">
        <v>2938</v>
      </c>
      <c r="J1496" s="3" t="s">
        <v>2201</v>
      </c>
      <c r="K1496" s="1" t="s">
        <v>2951</v>
      </c>
      <c r="L1496" s="3"/>
      <c r="M1496" s="3" t="str">
        <f>IF(db[[#This Row],[QTY/ CTN]]="","",SUBSTITUTE(SUBSTITUTE(SUBSTITUTE(db[[#This Row],[QTY/ CTN]]," ","_",2),"(",""),")","")&amp;"_")</f>
        <v>10 PCS_</v>
      </c>
      <c r="N1496" s="3">
        <f>IF(db[[#This Row],[H_QTY/ CTN]]="","",SEARCH("_",db[[#This Row],[H_QTY/ CTN]]))</f>
        <v>7</v>
      </c>
      <c r="O1496" s="3">
        <f>IF(db[[#This Row],[H_QTY/ CTN]]="","",LEN(db[[#This Row],[H_QTY/ CTN]]))</f>
        <v>7</v>
      </c>
      <c r="P1496" s="95" t="str">
        <f>IF(db[[#This Row],[H_QTY/ CTN]]="","",LEFT(db[[#This Row],[H_QTY/ CTN]],db[[#This Row],[H_1]]-1))</f>
        <v>10 PCS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10</v>
      </c>
      <c r="S1496" s="95" t="str">
        <f>IF(db[[#This Row],[QTY/ CTN B]]="","",RIGHT(db[[#This Row],[QTY/ CTN B]],LEN(db[[#This Row],[QTY/ CTN B]])-SEARCH(" ",db[[#This Row],[QTY/ CTN B]],1)))</f>
        <v>PCS</v>
      </c>
      <c r="T1496" s="95" t="str">
        <f>IF(db[[#This Row],[QTY/ CTN TG]]="",IF(db[[#This Row],[STN TG]]="","",12),LEFT(db[[#This Row],[QTY/ CTN TG]],SEARCH(" ",db[[#This Row],[QTY/ CTN TG]],1)-1))</f>
        <v/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10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mejaipadimportjumbokarakter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4" t="s">
        <v>5250</v>
      </c>
      <c r="E1497" s="4" t="s">
        <v>5249</v>
      </c>
      <c r="F1497" s="56"/>
      <c r="G1497" s="1" t="s">
        <v>1682</v>
      </c>
      <c r="H1497" s="34" t="e">
        <f>IF(db[[#This Row],[NB NOTA_C]]="","",COUNTIF([2]!B_MSK[concat],db[[#This Row],[NB NOTA_C]]))</f>
        <v>#REF!</v>
      </c>
      <c r="I1497" s="7" t="s">
        <v>2938</v>
      </c>
      <c r="J1497" s="3" t="s">
        <v>2201</v>
      </c>
      <c r="K1497" s="1" t="s">
        <v>2951</v>
      </c>
      <c r="L1497" s="3"/>
      <c r="M1497" s="3" t="str">
        <f>IF(db[[#This Row],[QTY/ CTN]]="","",SUBSTITUTE(SUBSTITUTE(SUBSTITUTE(db[[#This Row],[QTY/ CTN]]," ","_",2),"(",""),")","")&amp;"_")</f>
        <v>10 PCS_</v>
      </c>
      <c r="N1497" s="3">
        <f>IF(db[[#This Row],[H_QTY/ CTN]]="","",SEARCH("_",db[[#This Row],[H_QTY/ CTN]]))</f>
        <v>7</v>
      </c>
      <c r="O1497" s="3">
        <f>IF(db[[#This Row],[H_QTY/ CTN]]="","",LEN(db[[#This Row],[H_QTY/ CTN]]))</f>
        <v>7</v>
      </c>
      <c r="P1497" s="95" t="str">
        <f>IF(db[[#This Row],[H_QTY/ CTN]]="","",LEFT(db[[#This Row],[H_QTY/ CTN]],db[[#This Row],[H_1]]-1))</f>
        <v>10 PCS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10</v>
      </c>
      <c r="S1497" s="95" t="str">
        <f>IF(db[[#This Row],[QTY/ CTN B]]="","",RIGHT(db[[#This Row],[QTY/ CTN B]],LEN(db[[#This Row],[QTY/ CTN B]])-SEARCH(" ",db[[#This Row],[QTY/ CTN B]],1)))</f>
        <v>PCS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10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46" t="str">
        <f>LOWER(SUBSTITUTE(SUBSTITUTE(SUBSTITUTE(SUBSTITUTE(SUBSTITUTE(SUBSTITUTE(db[[#This Row],[NB BM]]," ",),".",""),"-",""),"(",""),")",""),"/",""))</f>
        <v>mejalipathandlewarnapolos</v>
      </c>
      <c r="B1498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98" s="46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5243</v>
      </c>
      <c r="E1498" s="48" t="s">
        <v>4874</v>
      </c>
      <c r="F1498" s="69"/>
      <c r="G1498" s="47"/>
      <c r="H1498" s="49" t="e">
        <f>IF(db[[#This Row],[NB NOTA_C]]="","",COUNTIF([2]!B_MSK[concat],db[[#This Row],[NB NOTA_C]]))</f>
        <v>#REF!</v>
      </c>
      <c r="I1498" s="50" t="s">
        <v>4226</v>
      </c>
      <c r="J1498" s="46" t="s">
        <v>2201</v>
      </c>
      <c r="K1498" s="47" t="s">
        <v>2951</v>
      </c>
      <c r="L1498" s="46"/>
      <c r="M1498" s="46" t="str">
        <f>IF(db[[#This Row],[QTY/ CTN]]="","",SUBSTITUTE(SUBSTITUTE(SUBSTITUTE(db[[#This Row],[QTY/ CTN]]," ","_",2),"(",""),")","")&amp;"_")</f>
        <v>10 PCS_</v>
      </c>
      <c r="N1498" s="46">
        <f>IF(db[[#This Row],[H_QTY/ CTN]]="","",SEARCH("_",db[[#This Row],[H_QTY/ CTN]]))</f>
        <v>7</v>
      </c>
      <c r="O1498" s="46">
        <f>IF(db[[#This Row],[H_QTY/ CTN]]="","",LEN(db[[#This Row],[H_QTY/ CTN]]))</f>
        <v>7</v>
      </c>
      <c r="P1498" s="107" t="str">
        <f>IF(db[[#This Row],[H_QTY/ CTN]]="","",LEFT(db[[#This Row],[H_QTY/ CTN]],db[[#This Row],[H_1]]-1))</f>
        <v>10 PCS</v>
      </c>
      <c r="Q1498" s="107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10</v>
      </c>
      <c r="S1498" s="95" t="str">
        <f>IF(db[[#This Row],[QTY/ CTN B]]="","",RIGHT(db[[#This Row],[QTY/ CTN B]],LEN(db[[#This Row],[QTY/ CTN B]])-SEARCH(" ",db[[#This Row],[QTY/ CTN B]],1)))</f>
        <v>PCS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10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mechpen05batiktm01600a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4818</v>
      </c>
      <c r="E1499" s="4" t="s">
        <v>4814</v>
      </c>
      <c r="F1499" s="56"/>
      <c r="H1499" s="34" t="e">
        <f>IF(db[[#This Row],[NB NOTA_C]]="","",COUNTIF([2]!B_MSK[concat],db[[#This Row],[NB NOTA_C]]))</f>
        <v>#REF!</v>
      </c>
      <c r="I1499" s="7" t="s">
        <v>2798</v>
      </c>
      <c r="J1499" s="3" t="s">
        <v>1738</v>
      </c>
      <c r="K1499" s="1" t="s">
        <v>2969</v>
      </c>
      <c r="L1499" s="3"/>
      <c r="M1499" s="3" t="str">
        <f>IF(db[[#This Row],[QTY/ CTN]]="","",SUBSTITUTE(SUBSTITUTE(SUBSTITUTE(db[[#This Row],[QTY/ CTN]]," ","_",2),"(",""),")","")&amp;"_")</f>
        <v>144 LSN_</v>
      </c>
      <c r="N1499" s="3">
        <f>IF(db[[#This Row],[H_QTY/ CTN]]="","",SEARCH("_",db[[#This Row],[H_QTY/ CTN]]))</f>
        <v>8</v>
      </c>
      <c r="O1499" s="3">
        <f>IF(db[[#This Row],[H_QTY/ CTN]]="","",LEN(db[[#This Row],[H_QTY/ CTN]]))</f>
        <v>8</v>
      </c>
      <c r="P1499" s="95" t="str">
        <f>IF(db[[#This Row],[H_QTY/ CTN]]="","",LEFT(db[[#This Row],[H_QTY/ CTN]],db[[#This Row],[H_1]]-1))</f>
        <v>144 LSN</v>
      </c>
      <c r="Q1499" s="95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144</v>
      </c>
      <c r="S1499" s="95" t="str">
        <f>IF(db[[#This Row],[QTY/ CTN B]]="","",RIGHT(db[[#This Row],[QTY/ CTN B]],LEN(db[[#This Row],[QTY/ CTN B]])-SEARCH(" ",db[[#This Row],[QTY/ CTN B]],1)))</f>
        <v>LSN</v>
      </c>
      <c r="T1499" s="95">
        <f>IF(db[[#This Row],[QTY/ CTN TG]]="",IF(db[[#This Row],[STN TG]]="","",12),LEFT(db[[#This Row],[QTY/ CTN TG]],SEARCH(" ",db[[#This Row],[QTY/ CTN TG]],1)-1))</f>
        <v>12</v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1728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mechpenbatik20tm030d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1252</v>
      </c>
      <c r="E1500" s="4" t="s">
        <v>1546</v>
      </c>
      <c r="F1500" s="2"/>
      <c r="G1500" s="1" t="s">
        <v>1682</v>
      </c>
      <c r="H1500" s="32" t="e">
        <f>IF(db[[#This Row],[NB NOTA_C]]="","",COUNTIF([2]!B_MSK[concat],db[[#This Row],[NB NOTA_C]]))</f>
        <v>#REF!</v>
      </c>
      <c r="I1500" s="6" t="s">
        <v>1695</v>
      </c>
      <c r="J1500" s="1" t="s">
        <v>1739</v>
      </c>
      <c r="K1500" s="1" t="s">
        <v>2969</v>
      </c>
      <c r="M1500" s="1" t="str">
        <f>IF(db[[#This Row],[QTY/ CTN]]="","",SUBSTITUTE(SUBSTITUTE(SUBSTITUTE(db[[#This Row],[QTY/ CTN]]," ","_",2),"(",""),")","")&amp;"_")</f>
        <v>96 LSN_</v>
      </c>
      <c r="N1500" s="1">
        <f>IF(db[[#This Row],[H_QTY/ CTN]]="","",SEARCH("_",db[[#This Row],[H_QTY/ CTN]]))</f>
        <v>7</v>
      </c>
      <c r="O1500" s="1">
        <f>IF(db[[#This Row],[H_QTY/ CTN]]="","",LEN(db[[#This Row],[H_QTY/ CTN]]))</f>
        <v>7</v>
      </c>
      <c r="P1500" s="98" t="str">
        <f>IF(db[[#This Row],[H_QTY/ CTN]]="","",LEFT(db[[#This Row],[H_QTY/ CTN]],db[[#This Row],[H_1]]-1))</f>
        <v>96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96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1152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mechpentizo20tm01800a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3586</v>
      </c>
      <c r="E1501" s="4" t="s">
        <v>3585</v>
      </c>
      <c r="F1501" s="56"/>
      <c r="H1501" s="34" t="e">
        <f>IF(db[[#This Row],[NB NOTA_C]]="","",COUNTIF([2]!B_MSK[concat],db[[#This Row],[NB NOTA_C]]))</f>
        <v>#REF!</v>
      </c>
      <c r="I1501" s="7" t="s">
        <v>2798</v>
      </c>
      <c r="J1501" s="3" t="s">
        <v>1739</v>
      </c>
      <c r="K1501" s="1" t="s">
        <v>2969</v>
      </c>
      <c r="L1501" s="3"/>
      <c r="M1501" s="3" t="str">
        <f>IF(db[[#This Row],[QTY/ CTN]]="","",SUBSTITUTE(SUBSTITUTE(SUBSTITUTE(db[[#This Row],[QTY/ CTN]]," ","_",2),"(",""),")","")&amp;"_")</f>
        <v>96 LSN_</v>
      </c>
      <c r="N1501" s="3">
        <f>IF(db[[#This Row],[H_QTY/ CTN]]="","",SEARCH("_",db[[#This Row],[H_QTY/ CTN]]))</f>
        <v>7</v>
      </c>
      <c r="O1501" s="3">
        <f>IF(db[[#This Row],[H_QTY/ CTN]]="","",LEN(db[[#This Row],[H_QTY/ CTN]]))</f>
        <v>7</v>
      </c>
      <c r="P1501" s="95" t="str">
        <f>IF(db[[#This Row],[H_QTY/ CTN]]="","",LEFT(db[[#This Row],[H_QTY/ CTN]],db[[#This Row],[H_1]]-1))</f>
        <v>96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96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1152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28" t="str">
        <f>LOWER(SUBSTITUTE(SUBSTITUTE(SUBSTITUTE(SUBSTITUTE(SUBSTITUTE(SUBSTITUTE(db[[#This Row],[NB BM]]," ",),".",""),"-",""),"(",""),")",""),"/",""))</f>
        <v>mechpentizo20tm030h</v>
      </c>
      <c r="B1502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02" s="28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4529</v>
      </c>
      <c r="E1502" s="30" t="s">
        <v>4528</v>
      </c>
      <c r="F1502" s="66"/>
      <c r="G1502" s="29"/>
      <c r="H1502" s="36" t="e">
        <f>IF(db[[#This Row],[NB NOTA_C]]="","",COUNTIF([2]!B_MSK[concat],db[[#This Row],[NB NOTA_C]]))</f>
        <v>#REF!</v>
      </c>
      <c r="I1502" s="31" t="s">
        <v>1695</v>
      </c>
      <c r="J1502" s="28" t="s">
        <v>1739</v>
      </c>
      <c r="K1502" s="29" t="s">
        <v>2969</v>
      </c>
      <c r="L1502" s="28"/>
      <c r="M1502" s="28" t="str">
        <f>IF(db[[#This Row],[QTY/ CTN]]="","",SUBSTITUTE(SUBSTITUTE(SUBSTITUTE(db[[#This Row],[QTY/ CTN]]," ","_",2),"(",""),")","")&amp;"_")</f>
        <v>96 LSN_</v>
      </c>
      <c r="N1502" s="28">
        <f>IF(db[[#This Row],[H_QTY/ CTN]]="","",SEARCH("_",db[[#This Row],[H_QTY/ CTN]]))</f>
        <v>7</v>
      </c>
      <c r="O1502" s="28">
        <f>IF(db[[#This Row],[H_QTY/ CTN]]="","",LEN(db[[#This Row],[H_QTY/ CTN]]))</f>
        <v>7</v>
      </c>
      <c r="P1502" s="104" t="str">
        <f>IF(db[[#This Row],[H_QTY/ CTN]]="","",LEFT(db[[#This Row],[H_QTY/ CTN]],db[[#This Row],[H_1]]-1))</f>
        <v>96 LSN</v>
      </c>
      <c r="Q1502" s="104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96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1152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16" t="str">
        <f>LOWER(SUBSTITUTE(SUBSTITUTE(SUBSTITUTE(SUBSTITUTE(SUBSTITUTE(SUBSTITUTE(db[[#This Row],[NB BM]]," ",),".",""),"-",""),"(",""),")",""),"/",""))</f>
        <v>mechpen20tm1800</v>
      </c>
      <c r="B1503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03" s="16" t="str">
        <f>LOWER(SUBSTITUTE(SUBSTITUTE(SUBSTITUTE(SUBSTITUTE(SUBSTITUTE(SUBSTITUTE(SUBSTITUTE(SUBSTITUTE(SUBSTITUTE(db[[#This Row],[NB PAJAK]]," ",""),"-",""),"(",""),")",""),".",""),",",""),"/",""),"""",""),"+",""))</f>
        <v/>
      </c>
      <c r="D1503" s="17" t="s">
        <v>4291</v>
      </c>
      <c r="E1503" s="21" t="s">
        <v>4284</v>
      </c>
      <c r="F1503" s="57"/>
      <c r="G1503" s="17"/>
      <c r="H1503" s="33" t="e">
        <f>IF(db[[#This Row],[NB NOTA_C]]="","",COUNTIF([2]!B_MSK[concat],db[[#This Row],[NB NOTA_C]]))</f>
        <v>#REF!</v>
      </c>
      <c r="I1503" s="18" t="s">
        <v>2798</v>
      </c>
      <c r="J1503" s="16" t="s">
        <v>1739</v>
      </c>
      <c r="K1503" s="17" t="s">
        <v>2969</v>
      </c>
      <c r="L1503" s="16"/>
      <c r="M1503" s="16" t="str">
        <f>IF(db[[#This Row],[QTY/ CTN]]="","",SUBSTITUTE(SUBSTITUTE(SUBSTITUTE(db[[#This Row],[QTY/ CTN]]," ","_",2),"(",""),")","")&amp;"_")</f>
        <v>96 LSN_</v>
      </c>
      <c r="N1503" s="16">
        <f>IF(db[[#This Row],[H_QTY/ CTN]]="","",SEARCH("_",db[[#This Row],[H_QTY/ CTN]]))</f>
        <v>7</v>
      </c>
      <c r="O1503" s="16">
        <f>IF(db[[#This Row],[H_QTY/ CTN]]="","",LEN(db[[#This Row],[H_QTY/ CTN]]))</f>
        <v>7</v>
      </c>
      <c r="P1503" s="99" t="str">
        <f>IF(db[[#This Row],[H_QTY/ CTN]]="","",LEFT(db[[#This Row],[H_QTY/ CTN]],db[[#This Row],[H_1]]-1))</f>
        <v>96 LSN</v>
      </c>
      <c r="Q1503" s="99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96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1152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mechpen20tm01800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1251</v>
      </c>
      <c r="E1504" s="4" t="s">
        <v>1545</v>
      </c>
      <c r="F1504" s="56"/>
      <c r="G1504" s="1" t="s">
        <v>1682</v>
      </c>
      <c r="H1504" s="32" t="e">
        <f>IF(db[[#This Row],[NB NOTA_C]]="","",COUNTIF([2]!B_MSK[concat],db[[#This Row],[NB NOTA_C]]))</f>
        <v>#REF!</v>
      </c>
      <c r="I1504" s="6" t="s">
        <v>1695</v>
      </c>
      <c r="J1504" s="1" t="s">
        <v>1739</v>
      </c>
      <c r="K1504" s="1" t="s">
        <v>2969</v>
      </c>
      <c r="M1504" s="1" t="str">
        <f>IF(db[[#This Row],[QTY/ CTN]]="","",SUBSTITUTE(SUBSTITUTE(SUBSTITUTE(db[[#This Row],[QTY/ CTN]]," ","_",2),"(",""),")","")&amp;"_")</f>
        <v>96 LSN_</v>
      </c>
      <c r="N1504" s="1">
        <f>IF(db[[#This Row],[H_QTY/ CTN]]="","",SEARCH("_",db[[#This Row],[H_QTY/ CTN]]))</f>
        <v>7</v>
      </c>
      <c r="O1504" s="1">
        <f>IF(db[[#This Row],[H_QTY/ CTN]]="","",LEN(db[[#This Row],[H_QTY/ CTN]]))</f>
        <v>7</v>
      </c>
      <c r="P1504" s="98" t="str">
        <f>IF(db[[#This Row],[H_QTY/ CTN]]="","",LEFT(db[[#This Row],[H_QTY/ CTN]],db[[#This Row],[H_1]]-1))</f>
        <v>96 LSN</v>
      </c>
      <c r="Q1504" s="95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96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1152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mechpentizo20tm00303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1253</v>
      </c>
      <c r="E1505" s="4" t="s">
        <v>1547</v>
      </c>
      <c r="F1505" s="56"/>
      <c r="G1505" s="1" t="s">
        <v>1682</v>
      </c>
      <c r="H1505" s="32" t="e">
        <f>IF(db[[#This Row],[NB NOTA_C]]="","",COUNTIF([2]!B_MSK[concat],db[[#This Row],[NB NOTA_C]]))</f>
        <v>#REF!</v>
      </c>
      <c r="I1505" s="6" t="s">
        <v>1695</v>
      </c>
      <c r="J1505" s="1" t="s">
        <v>1739</v>
      </c>
      <c r="K1505" s="1" t="s">
        <v>2969</v>
      </c>
      <c r="M1505" s="1" t="str">
        <f>IF(db[[#This Row],[QTY/ CTN]]="","",SUBSTITUTE(SUBSTITUTE(SUBSTITUTE(db[[#This Row],[QTY/ CTN]]," ","_",2),"(",""),")","")&amp;"_")</f>
        <v>96 LSN_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8" t="str">
        <f>IF(db[[#This Row],[H_QTY/ CTN]]="","",LEFT(db[[#This Row],[H_QTY/ CTN]],db[[#This Row],[H_1]]-1))</f>
        <v>96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1152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16" t="str">
        <f>LOWER(SUBSTITUTE(SUBSTITUTE(SUBSTITUTE(SUBSTITUTE(SUBSTITUTE(SUBSTITUTE(db[[#This Row],[NB BM]]," ",),".",""),"-",""),"(",""),")",""),"/",""))</f>
        <v>mechpen05tm1600a</v>
      </c>
      <c r="B1506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06" s="16" t="str">
        <f>LOWER(SUBSTITUTE(SUBSTITUTE(SUBSTITUTE(SUBSTITUTE(SUBSTITUTE(SUBSTITUTE(SUBSTITUTE(SUBSTITUTE(SUBSTITUTE(db[[#This Row],[NB PAJAK]]," ",""),"-",""),"(",""),")",""),".",""),",",""),"/",""),"""",""),"+",""))</f>
        <v/>
      </c>
      <c r="D1506" s="17" t="s">
        <v>4290</v>
      </c>
      <c r="E1506" s="21" t="s">
        <v>4283</v>
      </c>
      <c r="F1506" s="57"/>
      <c r="G1506" s="17"/>
      <c r="H1506" s="33" t="e">
        <f>IF(db[[#This Row],[NB NOTA_C]]="","",COUNTIF([2]!B_MSK[concat],db[[#This Row],[NB NOTA_C]]))</f>
        <v>#REF!</v>
      </c>
      <c r="I1506" s="18" t="s">
        <v>2798</v>
      </c>
      <c r="J1506" s="16" t="s">
        <v>1738</v>
      </c>
      <c r="K1506" s="17" t="s">
        <v>2969</v>
      </c>
      <c r="L1506" s="16"/>
      <c r="M1506" s="16" t="str">
        <f>IF(db[[#This Row],[QTY/ CTN]]="","",SUBSTITUTE(SUBSTITUTE(SUBSTITUTE(db[[#This Row],[QTY/ CTN]]," ","_",2),"(",""),")","")&amp;"_")</f>
        <v>144 LSN_</v>
      </c>
      <c r="N1506" s="16">
        <f>IF(db[[#This Row],[H_QTY/ CTN]]="","",SEARCH("_",db[[#This Row],[H_QTY/ CTN]]))</f>
        <v>8</v>
      </c>
      <c r="O1506" s="16">
        <f>IF(db[[#This Row],[H_QTY/ CTN]]="","",LEN(db[[#This Row],[H_QTY/ CTN]]))</f>
        <v>8</v>
      </c>
      <c r="P1506" s="99" t="str">
        <f>IF(db[[#This Row],[H_QTY/ CTN]]="","",LEFT(db[[#This Row],[H_QTY/ CTN]],db[[#This Row],[H_1]]-1))</f>
        <v>144 LSN</v>
      </c>
      <c r="Q1506" s="99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144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1728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16" t="str">
        <f>LOWER(SUBSTITUTE(SUBSTITUTE(SUBSTITUTE(SUBSTITUTE(SUBSTITUTE(SUBSTITUTE(db[[#This Row],[NB BM]]," ",),".",""),"-",""),"(",""),")",""),"/",""))</f>
        <v>mechpen05g09970</v>
      </c>
      <c r="B1507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07" s="16" t="str">
        <f>LOWER(SUBSTITUTE(SUBSTITUTE(SUBSTITUTE(SUBSTITUTE(SUBSTITUTE(SUBSTITUTE(SUBSTITUTE(SUBSTITUTE(SUBSTITUTE(db[[#This Row],[NB PAJAK]]," ",""),"-",""),"(",""),")",""),".",""),",",""),"/",""),"""",""),"+",""))</f>
        <v/>
      </c>
      <c r="D1507" s="17" t="s">
        <v>4256</v>
      </c>
      <c r="E1507" s="21" t="s">
        <v>4246</v>
      </c>
      <c r="F1507" s="57"/>
      <c r="G1507" s="17"/>
      <c r="H1507" s="33" t="e">
        <f>IF(db[[#This Row],[NB NOTA_C]]="","",COUNTIF([2]!B_MSK[concat],db[[#This Row],[NB NOTA_C]]))</f>
        <v>#REF!</v>
      </c>
      <c r="I1507" s="18" t="s">
        <v>2798</v>
      </c>
      <c r="J1507" s="16" t="s">
        <v>1736</v>
      </c>
      <c r="K1507" s="17" t="s">
        <v>2969</v>
      </c>
      <c r="L1507" s="16"/>
      <c r="M1507" s="16" t="str">
        <f>IF(db[[#This Row],[QTY/ CTN]]="","",SUBSTITUTE(SUBSTITUTE(SUBSTITUTE(db[[#This Row],[QTY/ CTN]]," ","_",2),"(",""),")","")&amp;"_")</f>
        <v>72 PCS_</v>
      </c>
      <c r="N1507" s="16">
        <f>IF(db[[#This Row],[H_QTY/ CTN]]="","",SEARCH("_",db[[#This Row],[H_QTY/ CTN]]))</f>
        <v>7</v>
      </c>
      <c r="O1507" s="16">
        <f>IF(db[[#This Row],[H_QTY/ CTN]]="","",LEN(db[[#This Row],[H_QTY/ CTN]]))</f>
        <v>7</v>
      </c>
      <c r="P1507" s="99" t="str">
        <f>IF(db[[#This Row],[H_QTY/ CTN]]="","",LEFT(db[[#This Row],[H_QTY/ CTN]],db[[#This Row],[H_1]]-1))</f>
        <v>72 PCS</v>
      </c>
      <c r="Q1507" s="99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72</v>
      </c>
      <c r="S1507" s="95" t="str">
        <f>IF(db[[#This Row],[QTY/ CTN B]]="","",RIGHT(db[[#This Row],[QTY/ CTN B]],LEN(db[[#This Row],[QTY/ CTN B]])-SEARCH(" ",db[[#This Row],[QTY/ CTN B]],1)))</f>
        <v>PCS</v>
      </c>
      <c r="T1507" s="95" t="str">
        <f>IF(db[[#This Row],[QTY/ CTN TG]]="",IF(db[[#This Row],[STN TG]]="","",12),LEFT(db[[#This Row],[QTY/ CTN TG]],SEARCH(" ",db[[#This Row],[QTY/ CTN TG]],1)-1))</f>
        <v/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72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16" t="str">
        <f>LOWER(SUBSTITUTE(SUBSTITUTE(SUBSTITUTE(SUBSTITUTE(SUBSTITUTE(SUBSTITUTE(db[[#This Row],[NB BM]]," ",),".",""),"-",""),"(",""),")",""),"/",""))</f>
        <v>mechpen20tm30dbatik</v>
      </c>
      <c r="B1508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08" s="16" t="str">
        <f>LOWER(SUBSTITUTE(SUBSTITUTE(SUBSTITUTE(SUBSTITUTE(SUBSTITUTE(SUBSTITUTE(SUBSTITUTE(SUBSTITUTE(SUBSTITUTE(db[[#This Row],[NB PAJAK]]," ",""),"-",""),"(",""),")",""),".",""),",",""),"/",""),"""",""),"+",""))</f>
        <v/>
      </c>
      <c r="D1508" s="17" t="s">
        <v>4289</v>
      </c>
      <c r="E1508" s="21" t="s">
        <v>4282</v>
      </c>
      <c r="F1508" s="57"/>
      <c r="G1508" s="17"/>
      <c r="H1508" s="33" t="e">
        <f>IF(db[[#This Row],[NB NOTA_C]]="","",COUNTIF([2]!B_MSK[concat],db[[#This Row],[NB NOTA_C]]))</f>
        <v>#REF!</v>
      </c>
      <c r="I1508" s="18" t="s">
        <v>2798</v>
      </c>
      <c r="J1508" s="16" t="s">
        <v>1739</v>
      </c>
      <c r="K1508" s="17" t="s">
        <v>2969</v>
      </c>
      <c r="L1508" s="16"/>
      <c r="M1508" s="16" t="str">
        <f>IF(db[[#This Row],[QTY/ CTN]]="","",SUBSTITUTE(SUBSTITUTE(SUBSTITUTE(db[[#This Row],[QTY/ CTN]]," ","_",2),"(",""),")","")&amp;"_")</f>
        <v>96 LSN_</v>
      </c>
      <c r="N1508" s="16">
        <f>IF(db[[#This Row],[H_QTY/ CTN]]="","",SEARCH("_",db[[#This Row],[H_QTY/ CTN]]))</f>
        <v>7</v>
      </c>
      <c r="O1508" s="16">
        <f>IF(db[[#This Row],[H_QTY/ CTN]]="","",LEN(db[[#This Row],[H_QTY/ CTN]]))</f>
        <v>7</v>
      </c>
      <c r="P1508" s="99" t="str">
        <f>IF(db[[#This Row],[H_QTY/ CTN]]="","",LEFT(db[[#This Row],[H_QTY/ CTN]],db[[#This Row],[H_1]]-1))</f>
        <v>96 LSN</v>
      </c>
      <c r="Q1508" s="99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96</v>
      </c>
      <c r="S1508" s="95" t="str">
        <f>IF(db[[#This Row],[QTY/ CTN B]]="","",RIGHT(db[[#This Row],[QTY/ CTN B]],LEN(db[[#This Row],[QTY/ CTN B]])-SEARCH(" ",db[[#This Row],[QTY/ CTN B]],1)))</f>
        <v>LSN</v>
      </c>
      <c r="T1508" s="95">
        <f>IF(db[[#This Row],[QTY/ CTN TG]]="",IF(db[[#This Row],[STN TG]]="","",12),LEFT(db[[#This Row],[QTY/ CTN TG]],SEARCH(" ",db[[#This Row],[QTY/ CTN TG]],1)-1))</f>
        <v>12</v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1152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mechpentizo20tm030a1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2568</v>
      </c>
      <c r="E1509" s="4" t="s">
        <v>2561</v>
      </c>
      <c r="F1509" s="56"/>
      <c r="H1509" s="32" t="e">
        <f>IF(db[[#This Row],[NB NOTA_C]]="","",COUNTIF([2]!B_MSK[concat],db[[#This Row],[NB NOTA_C]]))</f>
        <v>#REF!</v>
      </c>
      <c r="I1509" s="7" t="s">
        <v>1695</v>
      </c>
      <c r="J1509" s="3" t="s">
        <v>1739</v>
      </c>
      <c r="K1509" s="1" t="s">
        <v>2969</v>
      </c>
      <c r="M1509" s="1" t="str">
        <f>IF(db[[#This Row],[QTY/ CTN]]="","",SUBSTITUTE(SUBSTITUTE(SUBSTITUTE(db[[#This Row],[QTY/ CTN]]," ","_",2),"(",""),")","")&amp;"_")</f>
        <v>96 LSN_</v>
      </c>
      <c r="N1509" s="1">
        <f>IF(db[[#This Row],[H_QTY/ CTN]]="","",SEARCH("_",db[[#This Row],[H_QTY/ CTN]]))</f>
        <v>7</v>
      </c>
      <c r="O1509" s="1">
        <f>IF(db[[#This Row],[H_QTY/ CTN]]="","",LEN(db[[#This Row],[H_QTY/ CTN]]))</f>
        <v>7</v>
      </c>
      <c r="P1509" s="98" t="str">
        <f>IF(db[[#This Row],[H_QTY/ CTN]]="","",LEFT(db[[#This Row],[H_QTY/ CTN]],db[[#This Row],[H_1]]-1))</f>
        <v>96 LSN</v>
      </c>
      <c r="Q1509" s="95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96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1152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mechpentizo20tm030c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2565</v>
      </c>
      <c r="E1510" s="4" t="s">
        <v>2564</v>
      </c>
      <c r="F1510" s="56"/>
      <c r="H1510" s="32" t="e">
        <f>IF(db[[#This Row],[NB NOTA_C]]="","",COUNTIF([2]!B_MSK[concat],db[[#This Row],[NB NOTA_C]]))</f>
        <v>#REF!</v>
      </c>
      <c r="I1510" s="7" t="s">
        <v>1695</v>
      </c>
      <c r="J1510" s="3" t="s">
        <v>1739</v>
      </c>
      <c r="K1510" s="1" t="s">
        <v>2969</v>
      </c>
      <c r="M1510" s="1" t="str">
        <f>IF(db[[#This Row],[QTY/ CTN]]="","",SUBSTITUTE(SUBSTITUTE(SUBSTITUTE(db[[#This Row],[QTY/ CTN]]," ","_",2),"(",""),")","")&amp;"_")</f>
        <v>96 LSN_</v>
      </c>
      <c r="N1510" s="1">
        <f>IF(db[[#This Row],[H_QTY/ CTN]]="","",SEARCH("_",db[[#This Row],[H_QTY/ CTN]]))</f>
        <v>7</v>
      </c>
      <c r="O1510" s="1">
        <f>IF(db[[#This Row],[H_QTY/ CTN]]="","",LEN(db[[#This Row],[H_QTY/ CTN]]))</f>
        <v>7</v>
      </c>
      <c r="P1510" s="98" t="str">
        <f>IF(db[[#This Row],[H_QTY/ CTN]]="","",LEFT(db[[#This Row],[H_QTY/ CTN]],db[[#This Row],[H_1]]-1))</f>
        <v>96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96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1152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mechpentizo20tm1800a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2569</v>
      </c>
      <c r="E1511" s="4" t="s">
        <v>2560</v>
      </c>
      <c r="F1511" s="56"/>
      <c r="H1511" s="32" t="e">
        <f>IF(db[[#This Row],[NB NOTA_C]]="","",COUNTIF([2]!B_MSK[concat],db[[#This Row],[NB NOTA_C]]))</f>
        <v>#REF!</v>
      </c>
      <c r="I1511" s="7" t="s">
        <v>1695</v>
      </c>
      <c r="J1511" s="3" t="s">
        <v>1739</v>
      </c>
      <c r="K1511" s="1" t="s">
        <v>2969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LSN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LSN</v>
      </c>
      <c r="T1511" s="95">
        <f>IF(db[[#This Row],[QTY/ CTN TG]]="",IF(db[[#This Row],[STN TG]]="","",12),LEFT(db[[#This Row],[QTY/ CTN TG]],SEARCH(" ",db[[#This Row],[QTY/ CTN TG]],1)-1))</f>
        <v>12</v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1152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16" t="str">
        <f>LOWER(SUBSTITUTE(SUBSTITUTE(SUBSTITUTE(SUBSTITUTE(SUBSTITUTE(SUBSTITUTE(db[[#This Row],[NB BM]]," ",),".",""),"-",""),"(",""),")",""),"/",""))</f>
        <v>mechpeng09302a24pcs</v>
      </c>
      <c r="B1512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12" s="16" t="str">
        <f>LOWER(SUBSTITUTE(SUBSTITUTE(SUBSTITUTE(SUBSTITUTE(SUBSTITUTE(SUBSTITUTE(SUBSTITUTE(SUBSTITUTE(SUBSTITUTE(db[[#This Row],[NB PAJAK]]," ",""),"-",""),"(",""),")",""),".",""),",",""),"/",""),"""",""),"+",""))</f>
        <v/>
      </c>
      <c r="D1512" s="17" t="s">
        <v>4257</v>
      </c>
      <c r="E1512" s="21" t="s">
        <v>4247</v>
      </c>
      <c r="F1512" s="57"/>
      <c r="G1512" s="17"/>
      <c r="H1512" s="33" t="e">
        <f>IF(db[[#This Row],[NB NOTA_C]]="","",COUNTIF([2]!B_MSK[concat],db[[#This Row],[NB NOTA_C]]))</f>
        <v>#REF!</v>
      </c>
      <c r="I1512" s="18" t="s">
        <v>2798</v>
      </c>
      <c r="J1512" s="16" t="s">
        <v>1736</v>
      </c>
      <c r="K1512" s="17" t="s">
        <v>2969</v>
      </c>
      <c r="L1512" s="16"/>
      <c r="M1512" s="16" t="str">
        <f>IF(db[[#This Row],[QTY/ CTN]]="","",SUBSTITUTE(SUBSTITUTE(SUBSTITUTE(db[[#This Row],[QTY/ CTN]]," ","_",2),"(",""),")","")&amp;"_")</f>
        <v>72 PCS_</v>
      </c>
      <c r="N1512" s="16">
        <f>IF(db[[#This Row],[H_QTY/ CTN]]="","",SEARCH("_",db[[#This Row],[H_QTY/ CTN]]))</f>
        <v>7</v>
      </c>
      <c r="O1512" s="16">
        <f>IF(db[[#This Row],[H_QTY/ CTN]]="","",LEN(db[[#This Row],[H_QTY/ CTN]]))</f>
        <v>7</v>
      </c>
      <c r="P1512" s="99" t="str">
        <f>IF(db[[#This Row],[H_QTY/ CTN]]="","",LEFT(db[[#This Row],[H_QTY/ CTN]],db[[#This Row],[H_1]]-1))</f>
        <v>72 PCS</v>
      </c>
      <c r="Q1512" s="99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72</v>
      </c>
      <c r="S1512" s="95" t="str">
        <f>IF(db[[#This Row],[QTY/ CTN B]]="","",RIGHT(db[[#This Row],[QTY/ CTN B]],LEN(db[[#This Row],[QTY/ CTN B]])-SEARCH(" ",db[[#This Row],[QTY/ CTN B]],1)))</f>
        <v>PCS</v>
      </c>
      <c r="T1512" s="95" t="str">
        <f>IF(db[[#This Row],[QTY/ CTN TG]]="",IF(db[[#This Row],[STN TG]]="","",12),LEFT(db[[#This Row],[QTY/ CTN TG]],SEARCH(" ",db[[#This Row],[QTY/ CTN TG]],1)-1))</f>
        <v/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72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16" t="str">
        <f>LOWER(SUBSTITUTE(SUBSTITUTE(SUBSTITUTE(SUBSTITUTE(SUBSTITUTE(SUBSTITUTE(db[[#This Row],[NB BM]]," ",),".",""),"-",""),"(",""),")",""),"/",""))</f>
        <v>mechpeng0930724pcs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4259</v>
      </c>
      <c r="E1513" s="21" t="s">
        <v>4249</v>
      </c>
      <c r="F1513" s="57"/>
      <c r="G1513" s="17"/>
      <c r="H1513" s="33" t="e">
        <f>IF(db[[#This Row],[NB NOTA_C]]="","",COUNTIF([2]!B_MSK[concat],db[[#This Row],[NB NOTA_C]]))</f>
        <v>#REF!</v>
      </c>
      <c r="I1513" s="18" t="s">
        <v>2798</v>
      </c>
      <c r="J1513" s="16" t="s">
        <v>1736</v>
      </c>
      <c r="K1513" s="17" t="s">
        <v>2969</v>
      </c>
      <c r="L1513" s="16"/>
      <c r="M1513" s="16" t="str">
        <f>IF(db[[#This Row],[QTY/ CTN]]="","",SUBSTITUTE(SUBSTITUTE(SUBSTITUTE(db[[#This Row],[QTY/ CTN]]," ","_",2),"(",""),")","")&amp;"_")</f>
        <v>72 PCS_</v>
      </c>
      <c r="N1513" s="16">
        <f>IF(db[[#This Row],[H_QTY/ CTN]]="","",SEARCH("_",db[[#This Row],[H_QTY/ CTN]]))</f>
        <v>7</v>
      </c>
      <c r="O1513" s="16">
        <f>IF(db[[#This Row],[H_QTY/ CTN]]="","",LEN(db[[#This Row],[H_QTY/ CTN]]))</f>
        <v>7</v>
      </c>
      <c r="P1513" s="99" t="str">
        <f>IF(db[[#This Row],[H_QTY/ CTN]]="","",LEFT(db[[#This Row],[H_QTY/ CTN]],db[[#This Row],[H_1]]-1))</f>
        <v>72 PCS</v>
      </c>
      <c r="Q1513" s="99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72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72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mechpeng0931124pcs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4258</v>
      </c>
      <c r="E1514" s="21" t="s">
        <v>4248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2798</v>
      </c>
      <c r="J1514" s="16" t="s">
        <v>1736</v>
      </c>
      <c r="K1514" s="17" t="s">
        <v>2969</v>
      </c>
      <c r="L1514" s="16"/>
      <c r="M1514" s="16" t="str">
        <f>IF(db[[#This Row],[QTY/ CTN]]="","",SUBSTITUTE(SUBSTITUTE(SUBSTITUTE(db[[#This Row],[QTY/ CTN]]," ","_",2),"(",""),")","")&amp;"_")</f>
        <v>72 PCS_</v>
      </c>
      <c r="N1514" s="16">
        <f>IF(db[[#This Row],[H_QTY/ CTN]]="","",SEARCH("_",db[[#This Row],[H_QTY/ CTN]]))</f>
        <v>7</v>
      </c>
      <c r="O1514" s="16">
        <f>IF(db[[#This Row],[H_QTY/ CTN]]="","",LEN(db[[#This Row],[H_QTY/ CTN]]))</f>
        <v>7</v>
      </c>
      <c r="P1514" s="99" t="str">
        <f>IF(db[[#This Row],[H_QTY/ CTN]]="","",LEFT(db[[#This Row],[H_QTY/ CTN]],db[[#This Row],[H_1]]-1))</f>
        <v>72 PCS</v>
      </c>
      <c r="Q1514" s="99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72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72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52" t="str">
        <f>LOWER(SUBSTITUTE(SUBSTITUTE(SUBSTITUTE(SUBSTITUTE(SUBSTITUTE(SUBSTITUTE(db[[#This Row],[NB BM]]," ",),".",""),"-",""),"(",""),")",""),"/",""))</f>
        <v>mechpentizotm090a</v>
      </c>
      <c r="B1515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15" s="52" t="str">
        <f>LOWER(SUBSTITUTE(SUBSTITUTE(SUBSTITUTE(SUBSTITUTE(SUBSTITUTE(SUBSTITUTE(SUBSTITUTE(SUBSTITUTE(SUBSTITUTE(db[[#This Row],[NB PAJAK]]," ",""),"-",""),"(",""),")",""),".",""),",",""),"/",""),"""",""),"+",""))</f>
        <v/>
      </c>
      <c r="D1515" s="72" t="s">
        <v>5007</v>
      </c>
      <c r="E1515" s="72" t="s">
        <v>4968</v>
      </c>
      <c r="F1515" s="65"/>
      <c r="G1515" s="53"/>
      <c r="H1515" s="54" t="e">
        <f>IF(db[[#This Row],[NB NOTA_C]]="","",COUNTIF([2]!B_MSK[concat],db[[#This Row],[NB NOTA_C]]))</f>
        <v>#REF!</v>
      </c>
      <c r="I1515" s="55" t="s">
        <v>2798</v>
      </c>
      <c r="J1515" s="52" t="s">
        <v>1738</v>
      </c>
      <c r="K1515" s="53" t="s">
        <v>2969</v>
      </c>
      <c r="L1515" s="52"/>
      <c r="M1515" s="52" t="str">
        <f>IF(db[[#This Row],[QTY/ CTN]]="","",SUBSTITUTE(SUBSTITUTE(SUBSTITUTE(db[[#This Row],[QTY/ CTN]]," ","_",2),"(",""),")","")&amp;"_")</f>
        <v>144 LSN_</v>
      </c>
      <c r="N1515" s="52">
        <f>IF(db[[#This Row],[H_QTY/ CTN]]="","",SEARCH("_",db[[#This Row],[H_QTY/ CTN]]))</f>
        <v>8</v>
      </c>
      <c r="O1515" s="52">
        <f>IF(db[[#This Row],[H_QTY/ CTN]]="","",LEN(db[[#This Row],[H_QTY/ CTN]]))</f>
        <v>8</v>
      </c>
      <c r="P1515" s="103" t="str">
        <f>IF(db[[#This Row],[H_QTY/ CTN]]="","",LEFT(db[[#This Row],[H_QTY/ CTN]],db[[#This Row],[H_1]]-1))</f>
        <v>144 LSN</v>
      </c>
      <c r="Q1515" s="103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144</v>
      </c>
      <c r="S1515" s="95" t="str">
        <f>IF(db[[#This Row],[QTY/ CTN B]]="","",RIGHT(db[[#This Row],[QTY/ CTN B]],LEN(db[[#This Row],[QTY/ CTN B]])-SEARCH(" ",db[[#This Row],[QTY/ CTN B]],1)))</f>
        <v>LSN</v>
      </c>
      <c r="T1515" s="95">
        <f>IF(db[[#This Row],[QTY/ CTN TG]]="",IF(db[[#This Row],[STN TG]]="","",12),LEFT(db[[#This Row],[QTY/ CTN TG]],SEARCH(" ",db[[#This Row],[QTY/ CTN TG]],1)-1))</f>
        <v>12</v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1728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16" t="str">
        <f>LOWER(SUBSTITUTE(SUBSTITUTE(SUBSTITUTE(SUBSTITUTE(SUBSTITUTE(SUBSTITUTE(db[[#This Row],[NB BM]]," ",),".",""),"-",""),"(",""),")",""),"/",""))</f>
        <v>mechpentizotmp090a</v>
      </c>
      <c r="B1516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16" s="16" t="str">
        <f>LOWER(SUBSTITUTE(SUBSTITUTE(SUBSTITUTE(SUBSTITUTE(SUBSTITUTE(SUBSTITUTE(SUBSTITUTE(SUBSTITUTE(SUBSTITUTE(db[[#This Row],[NB PAJAK]]," ",""),"-",""),"(",""),")",""),".",""),",",""),"/",""),"""",""),"+",""))</f>
        <v/>
      </c>
      <c r="D1516" s="17" t="s">
        <v>4254</v>
      </c>
      <c r="E1516" s="21" t="s">
        <v>4244</v>
      </c>
      <c r="F1516" s="57"/>
      <c r="G1516" s="17"/>
      <c r="H1516" s="33" t="e">
        <f>IF(db[[#This Row],[NB NOTA_C]]="","",COUNTIF([2]!B_MSK[concat],db[[#This Row],[NB NOTA_C]]))</f>
        <v>#REF!</v>
      </c>
      <c r="I1516" s="18" t="s">
        <v>2798</v>
      </c>
      <c r="J1516" s="16" t="s">
        <v>1738</v>
      </c>
      <c r="K1516" s="17" t="s">
        <v>2969</v>
      </c>
      <c r="L1516" s="16"/>
      <c r="M1516" s="16" t="str">
        <f>IF(db[[#This Row],[QTY/ CTN]]="","",SUBSTITUTE(SUBSTITUTE(SUBSTITUTE(db[[#This Row],[QTY/ CTN]]," ","_",2),"(",""),")","")&amp;"_")</f>
        <v>144 LSN_</v>
      </c>
      <c r="N1516" s="16">
        <f>IF(db[[#This Row],[H_QTY/ CTN]]="","",SEARCH("_",db[[#This Row],[H_QTY/ CTN]]))</f>
        <v>8</v>
      </c>
      <c r="O1516" s="16">
        <f>IF(db[[#This Row],[H_QTY/ CTN]]="","",LEN(db[[#This Row],[H_QTY/ CTN]]))</f>
        <v>8</v>
      </c>
      <c r="P1516" s="99" t="str">
        <f>IF(db[[#This Row],[H_QTY/ CTN]]="","",LEFT(db[[#This Row],[H_QTY/ CTN]],db[[#This Row],[H_1]]-1))</f>
        <v>144 LSN</v>
      </c>
      <c r="Q1516" s="99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144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1728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3" t="str">
        <f>LOWER(SUBSTITUTE(SUBSTITUTE(SUBSTITUTE(SUBSTITUTE(SUBSTITUTE(SUBSTITUTE(db[[#This Row],[NB BM]]," ",),".",""),"-",""),"(",""),")",""),"/",""))</f>
        <v>mechpentizo20tm30c</v>
      </c>
      <c r="B151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2566</v>
      </c>
      <c r="E1517" s="4" t="s">
        <v>2563</v>
      </c>
      <c r="F1517" s="56"/>
      <c r="H1517" s="32" t="e">
        <f>IF(db[[#This Row],[NB NOTA_C]]="","",COUNTIF([2]!B_MSK[concat],db[[#This Row],[NB NOTA_C]]))</f>
        <v>#REF!</v>
      </c>
      <c r="I1517" s="7" t="s">
        <v>1695</v>
      </c>
      <c r="J1517" s="3" t="s">
        <v>1739</v>
      </c>
      <c r="K1517" s="1" t="s">
        <v>2969</v>
      </c>
      <c r="M1517" s="1" t="str">
        <f>IF(db[[#This Row],[QTY/ CTN]]="","",SUBSTITUTE(SUBSTITUTE(SUBSTITUTE(db[[#This Row],[QTY/ CTN]]," ","_",2),"(",""),")","")&amp;"_")</f>
        <v>96 LSN_</v>
      </c>
      <c r="N1517" s="1">
        <f>IF(db[[#This Row],[H_QTY/ CTN]]="","",SEARCH("_",db[[#This Row],[H_QTY/ CTN]]))</f>
        <v>7</v>
      </c>
      <c r="O1517" s="1">
        <f>IF(db[[#This Row],[H_QTY/ CTN]]="","",LEN(db[[#This Row],[H_QTY/ CTN]]))</f>
        <v>7</v>
      </c>
      <c r="P1517" s="98" t="str">
        <f>IF(db[[#This Row],[H_QTY/ CTN]]="","",LEFT(db[[#This Row],[H_QTY/ CTN]],db[[#This Row],[H_1]]-1))</f>
        <v>96 LSN</v>
      </c>
      <c r="Q1517" s="95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96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1152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mechpen20batiktm030p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1250</v>
      </c>
      <c r="E1518" s="4" t="s">
        <v>3461</v>
      </c>
      <c r="F1518" s="56"/>
      <c r="G1518" s="1" t="s">
        <v>1682</v>
      </c>
      <c r="H1518" s="32" t="e">
        <f>IF(db[[#This Row],[NB NOTA_C]]="","",COUNTIF([2]!B_MSK[concat],db[[#This Row],[NB NOTA_C]]))</f>
        <v>#REF!</v>
      </c>
      <c r="I1518" s="6" t="s">
        <v>1695</v>
      </c>
      <c r="J1518" s="1" t="s">
        <v>1739</v>
      </c>
      <c r="K1518" s="1" t="s">
        <v>2969</v>
      </c>
      <c r="M1518" s="1" t="str">
        <f>IF(db[[#This Row],[QTY/ CTN]]="","",SUBSTITUTE(SUBSTITUTE(SUBSTITUTE(db[[#This Row],[QTY/ CTN]]," ","_",2),"(",""),")","")&amp;"_")</f>
        <v>96 LSN_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LSN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mechpentizo20tm030f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1254</v>
      </c>
      <c r="E1519" s="4" t="s">
        <v>3460</v>
      </c>
      <c r="F1519" s="56"/>
      <c r="G1519" s="1" t="s">
        <v>1682</v>
      </c>
      <c r="H1519" s="32" t="e">
        <f>IF(db[[#This Row],[NB NOTA_C]]="","",COUNTIF([2]!B_MSK[concat],db[[#This Row],[NB NOTA_C]]))</f>
        <v>#REF!</v>
      </c>
      <c r="I1519" s="6" t="s">
        <v>1695</v>
      </c>
      <c r="J1519" s="1" t="s">
        <v>1739</v>
      </c>
      <c r="K1519" s="1" t="s">
        <v>2969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mechpentizog9000</v>
      </c>
      <c r="B152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2033</v>
      </c>
      <c r="E1520" s="4" t="s">
        <v>2675</v>
      </c>
      <c r="F1520" s="2"/>
      <c r="H1520" s="32" t="e">
        <f>IF(db[[#This Row],[NB NOTA_C]]="","",COUNTIF([2]!B_MSK[concat],db[[#This Row],[NB NOTA_C]]))</f>
        <v>#REF!</v>
      </c>
      <c r="I1520" s="7" t="s">
        <v>1695</v>
      </c>
      <c r="J1520" s="3" t="s">
        <v>1738</v>
      </c>
      <c r="K1520" s="1" t="s">
        <v>2969</v>
      </c>
      <c r="M1520" s="1" t="str">
        <f>IF(db[[#This Row],[QTY/ CTN]]="","",SUBSTITUTE(SUBSTITUTE(SUBSTITUTE(db[[#This Row],[QTY/ CTN]]," ","_",2),"(",""),")","")&amp;"_")</f>
        <v>144 LSN_</v>
      </c>
      <c r="N1520" s="1">
        <f>IF(db[[#This Row],[H_QTY/ CTN]]="","",SEARCH("_",db[[#This Row],[H_QTY/ CTN]]))</f>
        <v>8</v>
      </c>
      <c r="O1520" s="1">
        <f>IF(db[[#This Row],[H_QTY/ CTN]]="","",LEN(db[[#This Row],[H_QTY/ CTN]]))</f>
        <v>8</v>
      </c>
      <c r="P1520" s="98" t="str">
        <f>IF(db[[#This Row],[H_QTY/ CTN]]="","",LEFT(db[[#This Row],[H_QTY/ CTN]],db[[#This Row],[H_1]]-1))</f>
        <v>144 LSN</v>
      </c>
      <c r="Q1520" s="9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144</v>
      </c>
      <c r="S1520" s="95" t="str">
        <f>IF(db[[#This Row],[QTY/ CTN B]]="","",RIGHT(db[[#This Row],[QTY/ CTN B]],LEN(db[[#This Row],[QTY/ CTN B]])-SEARCH(" ",db[[#This Row],[QTY/ CTN B]],1)))</f>
        <v>LSN</v>
      </c>
      <c r="T1520" s="95">
        <f>IF(db[[#This Row],[QTY/ CTN TG]]="",IF(db[[#This Row],[STN TG]]="","",12),LEFT(db[[#This Row],[QTY/ CTN TG]],SEARCH(" ",db[[#This Row],[QTY/ CTN TG]],1)-1))</f>
        <v>12</v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1728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mechpentizog9001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2034</v>
      </c>
      <c r="E1521" s="4" t="s">
        <v>2676</v>
      </c>
      <c r="F1521" s="56"/>
      <c r="H1521" s="32" t="e">
        <f>IF(db[[#This Row],[NB NOTA_C]]="","",COUNTIF([2]!B_MSK[concat],db[[#This Row],[NB NOTA_C]]))</f>
        <v>#REF!</v>
      </c>
      <c r="I1521" s="7" t="s">
        <v>1695</v>
      </c>
      <c r="J1521" s="3" t="s">
        <v>1738</v>
      </c>
      <c r="K1521" s="1" t="s">
        <v>2969</v>
      </c>
      <c r="M1521" s="1" t="str">
        <f>IF(db[[#This Row],[QTY/ CTN]]="","",SUBSTITUTE(SUBSTITUTE(SUBSTITUTE(db[[#This Row],[QTY/ CTN]]," ","_",2),"(",""),")","")&amp;"_")</f>
        <v>144 LSN_</v>
      </c>
      <c r="N1521" s="1">
        <f>IF(db[[#This Row],[H_QTY/ CTN]]="","",SEARCH("_",db[[#This Row],[H_QTY/ CTN]]))</f>
        <v>8</v>
      </c>
      <c r="O1521" s="1">
        <f>IF(db[[#This Row],[H_QTY/ CTN]]="","",LEN(db[[#This Row],[H_QTY/ CTN]]))</f>
        <v>8</v>
      </c>
      <c r="P1521" s="98" t="str">
        <f>IF(db[[#This Row],[H_QTY/ CTN]]="","",LEFT(db[[#This Row],[H_QTY/ CTN]],db[[#This Row],[H_1]]-1))</f>
        <v>144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144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1728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mechpentizog9002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2035</v>
      </c>
      <c r="E1522" s="4" t="s">
        <v>2677</v>
      </c>
      <c r="F1522" s="56"/>
      <c r="H1522" s="32" t="e">
        <f>IF(db[[#This Row],[NB NOTA_C]]="","",COUNTIF([2]!B_MSK[concat],db[[#This Row],[NB NOTA_C]]))</f>
        <v>#REF!</v>
      </c>
      <c r="I1522" s="7" t="s">
        <v>1695</v>
      </c>
      <c r="J1522" s="3" t="s">
        <v>1738</v>
      </c>
      <c r="K1522" s="1" t="s">
        <v>2969</v>
      </c>
      <c r="M1522" s="1" t="str">
        <f>IF(db[[#This Row],[QTY/ CTN]]="","",SUBSTITUTE(SUBSTITUTE(SUBSTITUTE(db[[#This Row],[QTY/ CTN]]," ","_",2),"(",""),")","")&amp;"_")</f>
        <v>144 LSN_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8" t="str">
        <f>IF(db[[#This Row],[H_QTY/ CTN]]="","",LEFT(db[[#This Row],[H_QTY/ CTN]],db[[#This Row],[H_1]]-1))</f>
        <v>144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144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1728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mechpentizog9003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2036</v>
      </c>
      <c r="E1523" s="4" t="s">
        <v>2678</v>
      </c>
      <c r="F1523" s="2"/>
      <c r="H1523" s="32" t="e">
        <f>IF(db[[#This Row],[NB NOTA_C]]="","",COUNTIF([2]!B_MSK[concat],db[[#This Row],[NB NOTA_C]]))</f>
        <v>#REF!</v>
      </c>
      <c r="I1523" s="7" t="s">
        <v>1695</v>
      </c>
      <c r="J1523" s="3" t="s">
        <v>1738</v>
      </c>
      <c r="K1523" s="1" t="s">
        <v>2969</v>
      </c>
      <c r="M1523" s="1" t="str">
        <f>IF(db[[#This Row],[QTY/ CTN]]="","",SUBSTITUTE(SUBSTITUTE(SUBSTITUTE(db[[#This Row],[QTY/ CTN]]," ","_",2),"(",""),")","")&amp;"_")</f>
        <v>144 LSN_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144 LSN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mechpentizog9004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2037</v>
      </c>
      <c r="E1524" s="4" t="s">
        <v>2679</v>
      </c>
      <c r="F1524" s="56"/>
      <c r="H1524" s="32" t="e">
        <f>IF(db[[#This Row],[NB NOTA_C]]="","",COUNTIF([2]!B_MSK[concat],db[[#This Row],[NB NOTA_C]]))</f>
        <v>#REF!</v>
      </c>
      <c r="I1524" s="7" t="s">
        <v>1695</v>
      </c>
      <c r="J1524" s="3" t="s">
        <v>1738</v>
      </c>
      <c r="K1524" s="1" t="s">
        <v>2969</v>
      </c>
      <c r="M1524" s="1" t="str">
        <f>IF(db[[#This Row],[QTY/ CTN]]="","",SUBSTITUTE(SUBSTITUTE(SUBSTITUTE(db[[#This Row],[QTY/ CTN]]," ","_",2),"(",""),")","")&amp;"_")</f>
        <v>144 LSN_</v>
      </c>
      <c r="N1524" s="1">
        <f>IF(db[[#This Row],[H_QTY/ CTN]]="","",SEARCH("_",db[[#This Row],[H_QTY/ CTN]]))</f>
        <v>8</v>
      </c>
      <c r="O1524" s="1">
        <f>IF(db[[#This Row],[H_QTY/ CTN]]="","",LEN(db[[#This Row],[H_QTY/ CTN]]))</f>
        <v>8</v>
      </c>
      <c r="P1524" s="98" t="str">
        <f>IF(db[[#This Row],[H_QTY/ CTN]]="","",LEFT(db[[#This Row],[H_QTY/ CTN]],db[[#This Row],[H_1]]-1))</f>
        <v>144 LSN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144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1728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mechpentizo20tm030c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1255</v>
      </c>
      <c r="E1525" s="4" t="s">
        <v>1548</v>
      </c>
      <c r="F1525" s="56"/>
      <c r="G1525" s="1" t="s">
        <v>1682</v>
      </c>
      <c r="H1525" s="32" t="e">
        <f>IF(db[[#This Row],[NB NOTA_C]]="","",COUNTIF([2]!B_MSK[concat],db[[#This Row],[NB NOTA_C]]))</f>
        <v>#REF!</v>
      </c>
      <c r="I1525" s="6">
        <v>99</v>
      </c>
      <c r="J1525" s="1" t="s">
        <v>1739</v>
      </c>
      <c r="K1525" s="1" t="s">
        <v>2969</v>
      </c>
      <c r="M1525" s="1" t="str">
        <f>IF(db[[#This Row],[QTY/ CTN]]="","",SUBSTITUTE(SUBSTITUTE(SUBSTITUTE(db[[#This Row],[QTY/ CTN]]," ","_",2),"(",""),")","")&amp;"_")</f>
        <v>96 LSN_</v>
      </c>
      <c r="N1525" s="1">
        <f>IF(db[[#This Row],[H_QTY/ CTN]]="","",SEARCH("_",db[[#This Row],[H_QTY/ CTN]]))</f>
        <v>7</v>
      </c>
      <c r="O1525" s="1">
        <f>IF(db[[#This Row],[H_QTY/ CTN]]="","",LEN(db[[#This Row],[H_QTY/ CTN]]))</f>
        <v>7</v>
      </c>
      <c r="P1525" s="98" t="str">
        <f>IF(db[[#This Row],[H_QTY/ CTN]]="","",LEFT(db[[#This Row],[H_QTY/ CTN]],db[[#This Row],[H_1]]-1))</f>
        <v>96 LSN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96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1152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mechpen20tm030b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2567</v>
      </c>
      <c r="E1526" s="4" t="s">
        <v>2562</v>
      </c>
      <c r="F1526" s="56"/>
      <c r="H1526" s="32" t="e">
        <f>IF(db[[#This Row],[NB NOTA_C]]="","",COUNTIF([2]!B_MSK[concat],db[[#This Row],[NB NOTA_C]]))</f>
        <v>#REF!</v>
      </c>
      <c r="I1526" s="7" t="s">
        <v>1695</v>
      </c>
      <c r="J1526" s="3" t="s">
        <v>1739</v>
      </c>
      <c r="K1526" s="1" t="s">
        <v>2969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mechpentizotm01500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4817</v>
      </c>
      <c r="E1527" s="4" t="s">
        <v>4813</v>
      </c>
      <c r="F1527" s="56"/>
      <c r="H1527" s="34" t="e">
        <f>IF(db[[#This Row],[NB NOTA_C]]="","",COUNTIF([2]!B_MSK[concat],db[[#This Row],[NB NOTA_C]]))</f>
        <v>#REF!</v>
      </c>
      <c r="I1527" s="7" t="s">
        <v>2798</v>
      </c>
      <c r="J1527" s="3" t="s">
        <v>1738</v>
      </c>
      <c r="K1527" s="1" t="s">
        <v>2969</v>
      </c>
      <c r="L1527" s="3"/>
      <c r="M1527" s="3" t="str">
        <f>IF(db[[#This Row],[QTY/ CTN]]="","",SUBSTITUTE(SUBSTITUTE(SUBSTITUTE(db[[#This Row],[QTY/ CTN]]," ","_",2),"(",""),")","")&amp;"_")</f>
        <v>144 LSN_</v>
      </c>
      <c r="N1527" s="3">
        <f>IF(db[[#This Row],[H_QTY/ CTN]]="","",SEARCH("_",db[[#This Row],[H_QTY/ CTN]]))</f>
        <v>8</v>
      </c>
      <c r="O1527" s="3">
        <f>IF(db[[#This Row],[H_QTY/ CTN]]="","",LEN(db[[#This Row],[H_QTY/ CTN]]))</f>
        <v>8</v>
      </c>
      <c r="P1527" s="95" t="str">
        <f>IF(db[[#This Row],[H_QTY/ CTN]]="","",LEFT(db[[#This Row],[H_QTY/ CTN]],db[[#This Row],[H_1]]-1))</f>
        <v>144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144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1728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mechpentizo20tm030e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1256</v>
      </c>
      <c r="E1528" s="4" t="s">
        <v>1549</v>
      </c>
      <c r="F1528" s="56"/>
      <c r="G1528" s="1" t="s">
        <v>1682</v>
      </c>
      <c r="H1528" s="32" t="e">
        <f>IF(db[[#This Row],[NB NOTA_C]]="","",COUNTIF([2]!B_MSK[concat],db[[#This Row],[NB NOTA_C]]))</f>
        <v>#REF!</v>
      </c>
      <c r="I1528" s="6" t="s">
        <v>1695</v>
      </c>
      <c r="J1528" s="1" t="s">
        <v>1739</v>
      </c>
      <c r="K1528" s="1" t="s">
        <v>2969</v>
      </c>
      <c r="M1528" s="1" t="str">
        <f>IF(db[[#This Row],[QTY/ CTN]]="","",SUBSTITUTE(SUBSTITUTE(SUBSTITUTE(db[[#This Row],[QTY/ CTN]]," ","_",2),"(",""),")","")&amp;"_")</f>
        <v>96 LSN_</v>
      </c>
      <c r="N1528" s="1">
        <f>IF(db[[#This Row],[H_QTY/ CTN]]="","",SEARCH("_",db[[#This Row],[H_QTY/ CTN]]))</f>
        <v>7</v>
      </c>
      <c r="O1528" s="1">
        <f>IF(db[[#This Row],[H_QTY/ CTN]]="","",LEN(db[[#This Row],[H_QTY/ CTN]]))</f>
        <v>7</v>
      </c>
      <c r="P1528" s="98" t="str">
        <f>IF(db[[#This Row],[H_QTY/ CTN]]="","",LEFT(db[[#This Row],[H_QTY/ CTN]],db[[#This Row],[H_1]]-1))</f>
        <v>96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96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1152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minipocketmb120warnakulit</v>
      </c>
      <c r="B1529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4802</v>
      </c>
      <c r="E1529" s="4" t="s">
        <v>4797</v>
      </c>
      <c r="F1529" s="56"/>
      <c r="H1529" s="34" t="e">
        <f>IF(db[[#This Row],[NB NOTA_C]]="","",COUNTIF([2]!B_MSK[concat],db[[#This Row],[NB NOTA_C]]))</f>
        <v>#REF!</v>
      </c>
      <c r="I1529" s="7" t="s">
        <v>1689</v>
      </c>
      <c r="J1529" s="3" t="s">
        <v>1783</v>
      </c>
      <c r="K1529" s="1" t="s">
        <v>2970</v>
      </c>
      <c r="L1529" s="3"/>
      <c r="M1529" s="3" t="str">
        <f>IF(db[[#This Row],[QTY/ CTN]]="","",SUBSTITUTE(SUBSTITUTE(SUBSTITUTE(db[[#This Row],[QTY/ CTN]]," ","_",2),"(",""),")","")&amp;"_")</f>
        <v>30 LSN_</v>
      </c>
      <c r="N1529" s="3">
        <f>IF(db[[#This Row],[H_QTY/ CTN]]="","",SEARCH("_",db[[#This Row],[H_QTY/ CTN]]))</f>
        <v>7</v>
      </c>
      <c r="O1529" s="3">
        <f>IF(db[[#This Row],[H_QTY/ CTN]]="","",LEN(db[[#This Row],[H_QTY/ CTN]]))</f>
        <v>7</v>
      </c>
      <c r="P1529" s="95" t="str">
        <f>IF(db[[#This Row],[H_QTY/ CTN]]="","",LEFT(db[[#This Row],[H_QTY/ CTN]],db[[#This Row],[H_1]]-1))</f>
        <v>30 LSN</v>
      </c>
      <c r="Q1529" s="95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30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360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16" t="str">
        <f>LOWER(SUBSTITUTE(SUBSTITUTE(SUBSTITUTE(SUBSTITUTE(SUBSTITUTE(SUBSTITUTE(db[[#This Row],[NB BM]]," ",),".",""),"-",""),"(",""),")",""),"/",""))</f>
        <v>mechpentizog09031a24pcs</v>
      </c>
      <c r="B1530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30" s="16" t="str">
        <f>LOWER(SUBSTITUTE(SUBSTITUTE(SUBSTITUTE(SUBSTITUTE(SUBSTITUTE(SUBSTITUTE(SUBSTITUTE(SUBSTITUTE(SUBSTITUTE(db[[#This Row],[NB PAJAK]]," ",""),"-",""),"(",""),")",""),".",""),",",""),"/",""),"""",""),"+",""))</f>
        <v/>
      </c>
      <c r="D1530" s="17" t="s">
        <v>4255</v>
      </c>
      <c r="E1530" s="21" t="s">
        <v>4245</v>
      </c>
      <c r="F1530" s="57"/>
      <c r="G1530" s="17"/>
      <c r="H1530" s="33" t="e">
        <f>IF(db[[#This Row],[NB NOTA_C]]="","",COUNTIF([2]!B_MSK[concat],db[[#This Row],[NB NOTA_C]]))</f>
        <v>#REF!</v>
      </c>
      <c r="I1530" s="18" t="s">
        <v>2798</v>
      </c>
      <c r="J1530" s="16" t="s">
        <v>1736</v>
      </c>
      <c r="K1530" s="17" t="s">
        <v>2969</v>
      </c>
      <c r="L1530" s="16"/>
      <c r="M1530" s="16" t="str">
        <f>IF(db[[#This Row],[QTY/ CTN]]="","",SUBSTITUTE(SUBSTITUTE(SUBSTITUTE(db[[#This Row],[QTY/ CTN]]," ","_",2),"(",""),")","")&amp;"_")</f>
        <v>72 PCS_</v>
      </c>
      <c r="N1530" s="16">
        <f>IF(db[[#This Row],[H_QTY/ CTN]]="","",SEARCH("_",db[[#This Row],[H_QTY/ CTN]]))</f>
        <v>7</v>
      </c>
      <c r="O1530" s="16">
        <f>IF(db[[#This Row],[H_QTY/ CTN]]="","",LEN(db[[#This Row],[H_QTY/ CTN]]))</f>
        <v>7</v>
      </c>
      <c r="P1530" s="99" t="str">
        <f>IF(db[[#This Row],[H_QTY/ CTN]]="","",LEFT(db[[#This Row],[H_QTY/ CTN]],db[[#This Row],[H_1]]-1))</f>
        <v>72 PCS</v>
      </c>
      <c r="Q1530" s="99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72</v>
      </c>
      <c r="S1530" s="95" t="str">
        <f>IF(db[[#This Row],[QTY/ CTN B]]="","",RIGHT(db[[#This Row],[QTY/ CTN B]],LEN(db[[#This Row],[QTY/ CTN B]])-SEARCH(" ",db[[#This Row],[QTY/ CTN B]],1)))</f>
        <v>PCS</v>
      </c>
      <c r="T1530" s="95" t="str">
        <f>IF(db[[#This Row],[QTY/ CTN TG]]="",IF(db[[#This Row],[STN TG]]="","",12),LEFT(db[[#This Row],[QTY/ CTN TG]],SEARCH(" ",db[[#This Row],[QTY/ CTN TG]],1)-1))</f>
        <v/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72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nametagdusbiru300</v>
      </c>
      <c r="B1531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4939</v>
      </c>
      <c r="E1531" s="4" t="s">
        <v>4938</v>
      </c>
      <c r="F1531" s="56"/>
      <c r="H1531" s="34" t="e">
        <f>IF(db[[#This Row],[NB NOTA_C]]="","",COUNTIF([2]!B_MSK[concat],db[[#This Row],[NB NOTA_C]]))</f>
        <v>#REF!</v>
      </c>
      <c r="I1531" s="7" t="s">
        <v>1712</v>
      </c>
      <c r="J1531" s="3" t="s">
        <v>4504</v>
      </c>
      <c r="K1531" s="1" t="s">
        <v>2951</v>
      </c>
      <c r="L1531" s="3"/>
      <c r="M1531" s="3" t="str">
        <f>IF(db[[#This Row],[QTY/ CTN]]="","",SUBSTITUTE(SUBSTITUTE(SUBSTITUTE(db[[#This Row],[QTY/ CTN]]," ","_",2),"(",""),")","")&amp;"_")</f>
        <v>4000 PCS_</v>
      </c>
      <c r="N1531" s="3">
        <f>IF(db[[#This Row],[H_QTY/ CTN]]="","",SEARCH("_",db[[#This Row],[H_QTY/ CTN]]))</f>
        <v>9</v>
      </c>
      <c r="O1531" s="3">
        <f>IF(db[[#This Row],[H_QTY/ CTN]]="","",LEN(db[[#This Row],[H_QTY/ CTN]]))</f>
        <v>9</v>
      </c>
      <c r="P1531" s="95" t="str">
        <f>IF(db[[#This Row],[H_QTY/ CTN]]="","",LEFT(db[[#This Row],[H_QTY/ CTN]],db[[#This Row],[H_1]]-1))</f>
        <v>4000 PCS</v>
      </c>
      <c r="Q1531" s="95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4000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4000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nametagdusmerah301</v>
      </c>
      <c r="B1532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4503</v>
      </c>
      <c r="E1532" s="4" t="s">
        <v>4502</v>
      </c>
      <c r="F1532" s="56"/>
      <c r="G1532" s="1" t="s">
        <v>1682</v>
      </c>
      <c r="H1532" s="34" t="e">
        <f>IF(db[[#This Row],[NB NOTA_C]]="","",COUNTIF([2]!B_MSK[concat],db[[#This Row],[NB NOTA_C]]))</f>
        <v>#REF!</v>
      </c>
      <c r="I1532" s="7" t="s">
        <v>1712</v>
      </c>
      <c r="J1532" s="3" t="s">
        <v>4504</v>
      </c>
      <c r="K1532" s="1" t="s">
        <v>2951</v>
      </c>
      <c r="L1532" s="3"/>
      <c r="M1532" s="3" t="str">
        <f>IF(db[[#This Row],[QTY/ CTN]]="","",SUBSTITUTE(SUBSTITUTE(SUBSTITUTE(db[[#This Row],[QTY/ CTN]]," ","_",2),"(",""),")","")&amp;"_")</f>
        <v>4000 PCS_</v>
      </c>
      <c r="N1532" s="3">
        <f>IF(db[[#This Row],[H_QTY/ CTN]]="","",SEARCH("_",db[[#This Row],[H_QTY/ CTN]]))</f>
        <v>9</v>
      </c>
      <c r="O1532" s="3">
        <f>IF(db[[#This Row],[H_QTY/ CTN]]="","",LEN(db[[#This Row],[H_QTY/ CTN]]))</f>
        <v>9</v>
      </c>
      <c r="P1532" s="95" t="str">
        <f>IF(db[[#This Row],[H_QTY/ CTN]]="","",LEFT(db[[#This Row],[H_QTY/ CTN]],db[[#This Row],[H_1]]-1))</f>
        <v>4000 PCS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4000</v>
      </c>
      <c r="S1532" s="95" t="str">
        <f>IF(db[[#This Row],[QTY/ CTN B]]="","",RIGHT(db[[#This Row],[QTY/ CTN B]],LEN(db[[#This Row],[QTY/ CTN B]])-SEARCH(" ",db[[#This Row],[QTY/ CTN B]],1)))</f>
        <v>PCS</v>
      </c>
      <c r="T1532" s="95" t="str">
        <f>IF(db[[#This Row],[QTY/ CTN TG]]="",IF(db[[#This Row],[STN TG]]="","",12),LEFT(db[[#This Row],[QTY/ CTN TG]],SEARCH(" ",db[[#This Row],[QTY/ CTN TG]],1)-1))</f>
        <v/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4000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guntingkuku777besarn211</v>
      </c>
      <c r="B1533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1203</v>
      </c>
      <c r="E1533" s="4" t="s">
        <v>1501</v>
      </c>
      <c r="F1533" s="56"/>
      <c r="G1533" s="1" t="s">
        <v>1682</v>
      </c>
      <c r="H1533" s="32" t="e">
        <f>IF(db[[#This Row],[NB NOTA_C]]="","",COUNTIF([2]!B_MSK[concat],db[[#This Row],[NB NOTA_C]]))</f>
        <v>#REF!</v>
      </c>
      <c r="I1533" s="6" t="s">
        <v>1700</v>
      </c>
      <c r="J1533" s="1" t="s">
        <v>1806</v>
      </c>
      <c r="K1533" s="1" t="s">
        <v>2954</v>
      </c>
      <c r="M1533" s="1" t="str">
        <f>IF(db[[#This Row],[QTY/ CTN]]="","",SUBSTITUTE(SUBSTITUTE(SUBSTITUTE(db[[#This Row],[QTY/ CTN]]," ","_",2),"(",""),")","")&amp;"_")</f>
        <v>600 LSN_</v>
      </c>
      <c r="N1533" s="1">
        <f>IF(db[[#This Row],[H_QTY/ CTN]]="","",SEARCH("_",db[[#This Row],[H_QTY/ CTN]]))</f>
        <v>8</v>
      </c>
      <c r="O1533" s="1">
        <f>IF(db[[#This Row],[H_QTY/ CTN]]="","",LEN(db[[#This Row],[H_QTY/ CTN]]))</f>
        <v>8</v>
      </c>
      <c r="P1533" s="98" t="str">
        <f>IF(db[[#This Row],[H_QTY/ CTN]]="","",LEFT(db[[#This Row],[H_QTY/ CTN]],db[[#This Row],[H_1]]-1))</f>
        <v>600 LSN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600</v>
      </c>
      <c r="S1533" s="95" t="str">
        <f>IF(db[[#This Row],[QTY/ CTN B]]="","",RIGHT(db[[#This Row],[QTY/ CTN B]],LEN(db[[#This Row],[QTY/ CTN B]])-SEARCH(" ",db[[#This Row],[QTY/ CTN B]],1)))</f>
        <v>LSN</v>
      </c>
      <c r="T1533" s="95">
        <f>IF(db[[#This Row],[QTY/ CTN TG]]="",IF(db[[#This Row],[STN TG]]="","",12),LEFT(db[[#This Row],[QTY/ CTN TG]],SEARCH(" ",db[[#This Row],[QTY/ CTN TG]],1)-1))</f>
        <v>12</v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7200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16" t="str">
        <f>LOWER(SUBSTITUTE(SUBSTITUTE(SUBSTITUTE(SUBSTITUTE(SUBSTITUTE(SUBSTITUTE(db[[#This Row],[NB BM]]," ",),".",""),"-",""),"(",""),")",""),"/",""))</f>
        <v>nba5kya58812</v>
      </c>
      <c r="B1534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34" s="16" t="str">
        <f>LOWER(SUBSTITUTE(SUBSTITUTE(SUBSTITUTE(SUBSTITUTE(SUBSTITUTE(SUBSTITUTE(SUBSTITUTE(SUBSTITUTE(SUBSTITUTE(db[[#This Row],[NB PAJAK]]," ",""),"-",""),"(",""),")",""),".",""),",",""),"/",""),"""",""),"+",""))</f>
        <v/>
      </c>
      <c r="D1534" s="17" t="s">
        <v>4253</v>
      </c>
      <c r="E1534" s="21" t="s">
        <v>4243</v>
      </c>
      <c r="F1534" s="57"/>
      <c r="G1534" s="17"/>
      <c r="H1534" s="33" t="e">
        <f>IF(db[[#This Row],[NB NOTA_C]]="","",COUNTIF([2]!B_MSK[concat],db[[#This Row],[NB NOTA_C]]))</f>
        <v>#REF!</v>
      </c>
      <c r="I1534" s="18" t="s">
        <v>2798</v>
      </c>
      <c r="J1534" s="16" t="s">
        <v>1728</v>
      </c>
      <c r="K1534" s="17" t="s">
        <v>2945</v>
      </c>
      <c r="L1534" s="16"/>
      <c r="M1534" s="16" t="str">
        <f>IF(db[[#This Row],[QTY/ CTN]]="","",SUBSTITUTE(SUBSTITUTE(SUBSTITUTE(db[[#This Row],[QTY/ CTN]]," ","_",2),"(",""),")","")&amp;"_")</f>
        <v>120 PCS_</v>
      </c>
      <c r="N1534" s="16">
        <f>IF(db[[#This Row],[H_QTY/ CTN]]="","",SEARCH("_",db[[#This Row],[H_QTY/ CTN]]))</f>
        <v>8</v>
      </c>
      <c r="O1534" s="16">
        <f>IF(db[[#This Row],[H_QTY/ CTN]]="","",LEN(db[[#This Row],[H_QTY/ CTN]]))</f>
        <v>8</v>
      </c>
      <c r="P1534" s="99" t="str">
        <f>IF(db[[#This Row],[H_QTY/ CTN]]="","",LEFT(db[[#This Row],[H_QTY/ CTN]],db[[#This Row],[H_1]]-1))</f>
        <v>120 PCS</v>
      </c>
      <c r="Q1534" s="99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120</v>
      </c>
      <c r="S1534" s="95" t="str">
        <f>IF(db[[#This Row],[QTY/ CTN B]]="","",RIGHT(db[[#This Row],[QTY/ CTN B]],LEN(db[[#This Row],[QTY/ CTN B]])-SEARCH(" ",db[[#This Row],[QTY/ CTN B]],1)))</f>
        <v>PCS</v>
      </c>
      <c r="T1534" s="95" t="str">
        <f>IF(db[[#This Row],[QTY/ CTN TG]]="",IF(db[[#This Row],[STN TG]]="","",12),LEFT(db[[#This Row],[QTY/ CTN TG]],SEARCH(" ",db[[#This Row],[QTY/ CTN TG]],1)-1))</f>
        <v/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120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notebookexclusive0801</v>
      </c>
      <c r="B1535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1262</v>
      </c>
      <c r="E1535" s="4" t="s">
        <v>1555</v>
      </c>
      <c r="F1535" s="2"/>
      <c r="G1535" s="1" t="s">
        <v>1682</v>
      </c>
      <c r="H1535" s="32" t="e">
        <f>IF(db[[#This Row],[NB NOTA_C]]="","",COUNTIF([2]!B_MSK[concat],db[[#This Row],[NB NOTA_C]]))</f>
        <v>#REF!</v>
      </c>
      <c r="I1535" s="6" t="s">
        <v>1689</v>
      </c>
      <c r="J1535" s="1" t="s">
        <v>1726</v>
      </c>
      <c r="K1535" s="1" t="s">
        <v>2970</v>
      </c>
      <c r="M1535" s="1" t="str">
        <f>IF(db[[#This Row],[QTY/ CTN]]="","",SUBSTITUTE(SUBSTITUTE(SUBSTITUTE(db[[#This Row],[QTY/ CTN]]," ","_",2),"(",""),")","")&amp;"_")</f>
        <v>60 PCS_</v>
      </c>
      <c r="N1535" s="1">
        <f>IF(db[[#This Row],[H_QTY/ CTN]]="","",SEARCH("_",db[[#This Row],[H_QTY/ CTN]]))</f>
        <v>7</v>
      </c>
      <c r="O1535" s="1">
        <f>IF(db[[#This Row],[H_QTY/ CTN]]="","",LEN(db[[#This Row],[H_QTY/ CTN]]))</f>
        <v>7</v>
      </c>
      <c r="P1535" s="98" t="str">
        <f>IF(db[[#This Row],[H_QTY/ CTN]]="","",LEFT(db[[#This Row],[H_QTY/ CTN]],db[[#This Row],[H_1]]-1))</f>
        <v>60 PCS</v>
      </c>
      <c r="Q1535" s="95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60</v>
      </c>
      <c r="S1535" s="95" t="str">
        <f>IF(db[[#This Row],[QTY/ CTN B]]="","",RIGHT(db[[#This Row],[QTY/ CTN B]],LEN(db[[#This Row],[QTY/ CTN B]])-SEARCH(" ",db[[#This Row],[QTY/ CTN B]],1)))</f>
        <v>PCS</v>
      </c>
      <c r="T1535" s="95" t="str">
        <f>IF(db[[#This Row],[QTY/ CTN TG]]="",IF(db[[#This Row],[STN TG]]="","",12),LEFT(db[[#This Row],[QTY/ CTN TG]],SEARCH(" ",db[[#This Row],[QTY/ CTN TG]],1)-1))</f>
        <v/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60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nbspiral856014b5</v>
      </c>
      <c r="B1536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3957</v>
      </c>
      <c r="E1536" s="4" t="s">
        <v>3925</v>
      </c>
      <c r="F1536" s="56"/>
      <c r="H1536" s="34" t="e">
        <f>IF(db[[#This Row],[NB NOTA_C]]="","",COUNTIF([2]!B_MSK[concat],db[[#This Row],[NB NOTA_C]]))</f>
        <v>#REF!</v>
      </c>
      <c r="I1536" s="7" t="s">
        <v>1693</v>
      </c>
      <c r="J1536" s="3" t="s">
        <v>1762</v>
      </c>
      <c r="K1536" s="1" t="s">
        <v>2945</v>
      </c>
      <c r="L1536" s="3"/>
      <c r="M1536" s="3" t="str">
        <f>IF(db[[#This Row],[QTY/ CTN]]="","",SUBSTITUTE(SUBSTITUTE(SUBSTITUTE(db[[#This Row],[QTY/ CTN]]," ","_",2),"(",""),")","")&amp;"_")</f>
        <v>160 PCS_</v>
      </c>
      <c r="N1536" s="3">
        <f>IF(db[[#This Row],[H_QTY/ CTN]]="","",SEARCH("_",db[[#This Row],[H_QTY/ CTN]]))</f>
        <v>8</v>
      </c>
      <c r="O1536" s="3">
        <f>IF(db[[#This Row],[H_QTY/ CTN]]="","",LEN(db[[#This Row],[H_QTY/ CTN]]))</f>
        <v>8</v>
      </c>
      <c r="P1536" s="95" t="str">
        <f>IF(db[[#This Row],[H_QTY/ CTN]]="","",LEFT(db[[#This Row],[H_QTY/ CTN]],db[[#This Row],[H_1]]-1))</f>
        <v>160 PCS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160</v>
      </c>
      <c r="S1536" s="95" t="str">
        <f>IF(db[[#This Row],[QTY/ CTN B]]="","",RIGHT(db[[#This Row],[QTY/ CTN B]],LEN(db[[#This Row],[QTY/ CTN B]])-SEARCH(" ",db[[#This Row],[QTY/ CTN B]],1)))</f>
        <v>PCS</v>
      </c>
      <c r="T1536" s="95" t="str">
        <f>IF(db[[#This Row],[QTY/ CTN TG]]="",IF(db[[#This Row],[STN TG]]="","",12),LEFT(db[[#This Row],[QTY/ CTN TG]],SEARCH(" ",db[[#This Row],[QTY/ CTN TG]],1)-1))</f>
        <v/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160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nbspiral856016b5</v>
      </c>
      <c r="B1537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3958</v>
      </c>
      <c r="E1537" s="4" t="s">
        <v>3926</v>
      </c>
      <c r="F1537" s="56"/>
      <c r="H1537" s="34" t="e">
        <f>IF(db[[#This Row],[NB NOTA_C]]="","",COUNTIF([2]!B_MSK[concat],db[[#This Row],[NB NOTA_C]]))</f>
        <v>#REF!</v>
      </c>
      <c r="I1537" s="7" t="s">
        <v>1693</v>
      </c>
      <c r="J1537" s="3" t="s">
        <v>1725</v>
      </c>
      <c r="K1537" s="1" t="s">
        <v>2945</v>
      </c>
      <c r="L1537" s="3"/>
      <c r="M1537" s="3" t="str">
        <f>IF(db[[#This Row],[QTY/ CTN]]="","",SUBSTITUTE(SUBSTITUTE(SUBSTITUTE(db[[#This Row],[QTY/ CTN]]," ","_",2),"(",""),")","")&amp;"_")</f>
        <v>144 PCS_</v>
      </c>
      <c r="N1537" s="3">
        <f>IF(db[[#This Row],[H_QTY/ CTN]]="","",SEARCH("_",db[[#This Row],[H_QTY/ CTN]]))</f>
        <v>8</v>
      </c>
      <c r="O1537" s="3">
        <f>IF(db[[#This Row],[H_QTY/ CTN]]="","",LEN(db[[#This Row],[H_QTY/ CTN]]))</f>
        <v>8</v>
      </c>
      <c r="P1537" s="95" t="str">
        <f>IF(db[[#This Row],[H_QTY/ CTN]]="","",LEFT(db[[#This Row],[H_QTY/ CTN]],db[[#This Row],[H_1]]-1))</f>
        <v>144 PCS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144</v>
      </c>
      <c r="S1537" s="95" t="str">
        <f>IF(db[[#This Row],[QTY/ CTN B]]="","",RIGHT(db[[#This Row],[QTY/ CTN B]],LEN(db[[#This Row],[QTY/ CTN B]])-SEARCH(" ",db[[#This Row],[QTY/ CTN B]],1)))</f>
        <v>PCS</v>
      </c>
      <c r="T1537" s="95" t="str">
        <f>IF(db[[#This Row],[QTY/ CTN TG]]="",IF(db[[#This Row],[STN TG]]="","",12),LEFT(db[[#This Row],[QTY/ CTN TG]],SEARCH(" ",db[[#This Row],[QTY/ CTN TG]],1)-1))</f>
        <v/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144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nbspiral856018b5</v>
      </c>
      <c r="B1538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3959</v>
      </c>
      <c r="E1538" s="4" t="s">
        <v>3927</v>
      </c>
      <c r="F1538" s="56"/>
      <c r="H1538" s="34" t="e">
        <f>IF(db[[#This Row],[NB NOTA_C]]="","",COUNTIF([2]!B_MSK[concat],db[[#This Row],[NB NOTA_C]]))</f>
        <v>#REF!</v>
      </c>
      <c r="I1538" s="7" t="s">
        <v>1693</v>
      </c>
      <c r="J1538" s="3" t="s">
        <v>1725</v>
      </c>
      <c r="K1538" s="1" t="s">
        <v>2945</v>
      </c>
      <c r="L1538" s="3"/>
      <c r="M1538" s="3" t="str">
        <f>IF(db[[#This Row],[QTY/ CTN]]="","",SUBSTITUTE(SUBSTITUTE(SUBSTITUTE(db[[#This Row],[QTY/ CTN]]," ","_",2),"(",""),")","")&amp;"_")</f>
        <v>144 PCS_</v>
      </c>
      <c r="N1538" s="3">
        <f>IF(db[[#This Row],[H_QTY/ CTN]]="","",SEARCH("_",db[[#This Row],[H_QTY/ CTN]]))</f>
        <v>8</v>
      </c>
      <c r="O1538" s="3">
        <f>IF(db[[#This Row],[H_QTY/ CTN]]="","",LEN(db[[#This Row],[H_QTY/ CTN]]))</f>
        <v>8</v>
      </c>
      <c r="P1538" s="95" t="str">
        <f>IF(db[[#This Row],[H_QTY/ CTN]]="","",LEFT(db[[#This Row],[H_QTY/ CTN]],db[[#This Row],[H_1]]-1))</f>
        <v>144 PCS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PCS</v>
      </c>
      <c r="T1538" s="95" t="str">
        <f>IF(db[[#This Row],[QTY/ CTN TG]]="",IF(db[[#This Row],[STN TG]]="","",12),LEFT(db[[#This Row],[QTY/ CTN TG]],SEARCH(" ",db[[#This Row],[QTY/ CTN TG]],1)-1))</f>
        <v/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144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16" t="str">
        <f>LOWER(SUBSTITUTE(SUBSTITUTE(SUBSTITUTE(SUBSTITUTE(SUBSTITUTE(SUBSTITUTE(db[[#This Row],[NB BM]]," ",),".",""),"-",""),"(",""),")",""),"/",""))</f>
        <v>nbspiralxq80k851a6flamingo</v>
      </c>
      <c r="B1539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39" s="16" t="str">
        <f>LOWER(SUBSTITUTE(SUBSTITUTE(SUBSTITUTE(SUBSTITUTE(SUBSTITUTE(SUBSTITUTE(SUBSTITUTE(SUBSTITUTE(SUBSTITUTE(db[[#This Row],[NB PAJAK]]," ",""),"-",""),"(",""),")",""),".",""),",",""),"/",""),"""",""),"+",""))</f>
        <v/>
      </c>
      <c r="D1539" s="17" t="s">
        <v>4303</v>
      </c>
      <c r="E1539" s="21" t="s">
        <v>4299</v>
      </c>
      <c r="F1539" s="57"/>
      <c r="G1539" s="17"/>
      <c r="H1539" s="33" t="e">
        <f>IF(db[[#This Row],[NB NOTA_C]]="","",COUNTIF([2]!B_MSK[concat],db[[#This Row],[NB NOTA_C]]))</f>
        <v>#REF!</v>
      </c>
      <c r="I1539" s="18" t="s">
        <v>1693</v>
      </c>
      <c r="J1539" s="16" t="s">
        <v>1759</v>
      </c>
      <c r="K1539" s="17" t="s">
        <v>2945</v>
      </c>
      <c r="L1539" s="16"/>
      <c r="M1539" s="16" t="str">
        <f>IF(db[[#This Row],[QTY/ CTN]]="","",SUBSTITUTE(SUBSTITUTE(SUBSTITUTE(db[[#This Row],[QTY/ CTN]]," ","_",2),"(",""),")","")&amp;"_")</f>
        <v>240 PCS_</v>
      </c>
      <c r="N1539" s="16">
        <f>IF(db[[#This Row],[H_QTY/ CTN]]="","",SEARCH("_",db[[#This Row],[H_QTY/ CTN]]))</f>
        <v>8</v>
      </c>
      <c r="O1539" s="16">
        <f>IF(db[[#This Row],[H_QTY/ CTN]]="","",LEN(db[[#This Row],[H_QTY/ CTN]]))</f>
        <v>8</v>
      </c>
      <c r="P1539" s="99" t="str">
        <f>IF(db[[#This Row],[H_QTY/ CTN]]="","",LEFT(db[[#This Row],[H_QTY/ CTN]],db[[#This Row],[H_1]]-1))</f>
        <v>240 PCS</v>
      </c>
      <c r="Q1539" s="99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240</v>
      </c>
      <c r="S1539" s="95" t="str">
        <f>IF(db[[#This Row],[QTY/ CTN B]]="","",RIGHT(db[[#This Row],[QTY/ CTN B]],LEN(db[[#This Row],[QTY/ CTN B]])-SEARCH(" ",db[[#This Row],[QTY/ CTN B]],1)))</f>
        <v>PCS</v>
      </c>
      <c r="T1539" s="95" t="str">
        <f>IF(db[[#This Row],[QTY/ CTN TG]]="",IF(db[[#This Row],[STN TG]]="","",12),LEFT(db[[#This Row],[QTY/ CTN TG]],SEARCH(" ",db[[#This Row],[QTY/ CTN TG]],1)-1))</f>
        <v/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240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6" t="str">
        <f>LOWER(SUBSTITUTE(SUBSTITUTE(SUBSTITUTE(SUBSTITUTE(SUBSTITUTE(SUBSTITUTE(db[[#This Row],[NB BM]]," ",),".",""),"-",""),"(",""),")",""),"/",""))</f>
        <v>nbspirala98qy190402faflamingo</v>
      </c>
      <c r="B1540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40" s="16" t="str">
        <f>LOWER(SUBSTITUTE(SUBSTITUTE(SUBSTITUTE(SUBSTITUTE(SUBSTITUTE(SUBSTITUTE(SUBSTITUTE(SUBSTITUTE(SUBSTITUTE(db[[#This Row],[NB PAJAK]]," ",""),"-",""),"(",""),")",""),".",""),",",""),"/",""),"""",""),"+",""))</f>
        <v/>
      </c>
      <c r="D1540" s="17" t="s">
        <v>4301</v>
      </c>
      <c r="E1540" s="21" t="s">
        <v>4297</v>
      </c>
      <c r="F1540" s="57"/>
      <c r="G1540" s="17"/>
      <c r="H1540" s="33" t="e">
        <f>IF(db[[#This Row],[NB NOTA_C]]="","",COUNTIF([2]!B_MSK[concat],db[[#This Row],[NB NOTA_C]]))</f>
        <v>#REF!</v>
      </c>
      <c r="I1540" s="18" t="s">
        <v>1693</v>
      </c>
      <c r="J1540" s="16" t="s">
        <v>1733</v>
      </c>
      <c r="K1540" s="17" t="s">
        <v>2945</v>
      </c>
      <c r="L1540" s="16"/>
      <c r="M1540" s="16" t="str">
        <f>IF(db[[#This Row],[QTY/ CTN]]="","",SUBSTITUTE(SUBSTITUTE(SUBSTITUTE(db[[#This Row],[QTY/ CTN]]," ","_",2),"(",""),")","")&amp;"_")</f>
        <v>288 PCS_</v>
      </c>
      <c r="N1540" s="16">
        <f>IF(db[[#This Row],[H_QTY/ CTN]]="","",SEARCH("_",db[[#This Row],[H_QTY/ CTN]]))</f>
        <v>8</v>
      </c>
      <c r="O1540" s="16">
        <f>IF(db[[#This Row],[H_QTY/ CTN]]="","",LEN(db[[#This Row],[H_QTY/ CTN]]))</f>
        <v>8</v>
      </c>
      <c r="P1540" s="99" t="str">
        <f>IF(db[[#This Row],[H_QTY/ CTN]]="","",LEFT(db[[#This Row],[H_QTY/ CTN]],db[[#This Row],[H_1]]-1))</f>
        <v>288 PCS</v>
      </c>
      <c r="Q1540" s="99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288</v>
      </c>
      <c r="S1540" s="95" t="str">
        <f>IF(db[[#This Row],[QTY/ CTN B]]="","",RIGHT(db[[#This Row],[QTY/ CTN B]],LEN(db[[#This Row],[QTY/ CTN B]])-SEARCH(" ",db[[#This Row],[QTY/ CTN B]],1)))</f>
        <v>PCS</v>
      </c>
      <c r="T1540" s="95" t="str">
        <f>IF(db[[#This Row],[QTY/ CTN TG]]="",IF(db[[#This Row],[STN TG]]="","",12),LEFT(db[[#This Row],[QTY/ CTN TG]],SEARCH(" ",db[[#This Row],[QTY/ CTN TG]],1)-1))</f>
        <v/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288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" t="str">
        <f>LOWER(SUBSTITUTE(SUBSTITUTE(SUBSTITUTE(SUBSTITUTE(SUBSTITUTE(SUBSTITUTE(db[[#This Row],[NB BM]]," ",),".",""),"-",""),"(",""),")",""),"/",""))</f>
        <v>notebookjknb661a5biru</v>
      </c>
      <c r="B1541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41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41" s="1" t="s">
        <v>708</v>
      </c>
      <c r="E1541" s="4" t="s">
        <v>709</v>
      </c>
      <c r="F1541" s="56" t="s">
        <v>3838</v>
      </c>
      <c r="G1541" s="1" t="s">
        <v>1681</v>
      </c>
      <c r="H1541" s="32" t="e">
        <f>IF(db[[#This Row],[NB NOTA_C]]="","",COUNTIF([2]!B_MSK[concat],db[[#This Row],[NB NOTA_C]]))</f>
        <v>#REF!</v>
      </c>
      <c r="I1541" s="6" t="s">
        <v>1692</v>
      </c>
      <c r="J1541" s="1" t="s">
        <v>3995</v>
      </c>
      <c r="K1541" s="1" t="s">
        <v>2970</v>
      </c>
      <c r="M1541" s="1" t="str">
        <f>IF(db[[#This Row],[QTY/ CTN]]="","",SUBSTITUTE(SUBSTITUTE(SUBSTITUTE(db[[#This Row],[QTY/ CTN]]," ","_",2),"(",""),")","")&amp;"_")</f>
        <v>2 BOX_24 PCS_</v>
      </c>
      <c r="N1541" s="1">
        <f>IF(db[[#This Row],[H_QTY/ CTN]]="","",SEARCH("_",db[[#This Row],[H_QTY/ CTN]]))</f>
        <v>6</v>
      </c>
      <c r="O1541" s="1">
        <f>IF(db[[#This Row],[H_QTY/ CTN]]="","",LEN(db[[#This Row],[H_QTY/ CTN]]))</f>
        <v>13</v>
      </c>
      <c r="P1541" s="98" t="str">
        <f>IF(db[[#This Row],[H_QTY/ CTN]]="","",LEFT(db[[#This Row],[H_QTY/ CTN]],db[[#This Row],[H_1]]-1))</f>
        <v>2 BOX</v>
      </c>
      <c r="Q1541" s="95" t="str">
        <f>IF(NOT(db[[#This Row],[H_1]]=db[[#This Row],[H_2]]),MID(db[[#This Row],[H_QTY/ CTN]],db[[#This Row],[H_1]]+1,db[[#This Row],[H_2]]-db[[#This Row],[H_1]]-1),"")</f>
        <v>24 PCS</v>
      </c>
      <c r="R1541" s="95" t="str">
        <f>IF(db[[#This Row],[QTY/ CTN B]]="","",LEFT(db[[#This Row],[QTY/ CTN B]],SEARCH(" ",db[[#This Row],[QTY/ CTN B]],1)-1))</f>
        <v>2</v>
      </c>
      <c r="S1541" s="95" t="str">
        <f>IF(db[[#This Row],[QTY/ CTN B]]="","",RIGHT(db[[#This Row],[QTY/ CTN B]],LEN(db[[#This Row],[QTY/ CTN B]])-SEARCH(" ",db[[#This Row],[QTY/ CTN B]],1)))</f>
        <v>BOX</v>
      </c>
      <c r="T1541" s="95" t="str">
        <f>IF(db[[#This Row],[QTY/ CTN TG]]="",IF(db[[#This Row],[STN TG]]="","",12),LEFT(db[[#This Row],[QTY/ CTN TG]],SEARCH(" ",db[[#This Row],[QTY/ CTN TG]],1)-1))</f>
        <v>24</v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48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" t="str">
        <f>LOWER(SUBSTITUTE(SUBSTITUTE(SUBSTITUTE(SUBSTITUTE(SUBSTITUTE(SUBSTITUTE(db[[#This Row],[NB BM]]," ",),".",""),"-",""),"(",""),")",""),"/",""))</f>
        <v>notebookjknb661a5orange</v>
      </c>
      <c r="B1542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42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42" s="1" t="s">
        <v>710</v>
      </c>
      <c r="E1542" s="4" t="s">
        <v>711</v>
      </c>
      <c r="F1542" s="56" t="s">
        <v>3839</v>
      </c>
      <c r="G1542" s="1" t="s">
        <v>1681</v>
      </c>
      <c r="H1542" s="32" t="e">
        <f>IF(db[[#This Row],[NB NOTA_C]]="","",COUNTIF([2]!B_MSK[concat],db[[#This Row],[NB NOTA_C]]))</f>
        <v>#REF!</v>
      </c>
      <c r="I1542" s="6" t="s">
        <v>1692</v>
      </c>
      <c r="J1542" s="1" t="s">
        <v>3995</v>
      </c>
      <c r="K1542" s="1" t="s">
        <v>2970</v>
      </c>
      <c r="M1542" s="1" t="str">
        <f>IF(db[[#This Row],[QTY/ CTN]]="","",SUBSTITUTE(SUBSTITUTE(SUBSTITUTE(db[[#This Row],[QTY/ CTN]]," ","_",2),"(",""),")","")&amp;"_")</f>
        <v>2 BOX_24 PCS_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13</v>
      </c>
      <c r="P1542" s="98" t="str">
        <f>IF(db[[#This Row],[H_QTY/ CTN]]="","",LEFT(db[[#This Row],[H_QTY/ CTN]],db[[#This Row],[H_1]]-1))</f>
        <v>2 BOX</v>
      </c>
      <c r="Q1542" s="95" t="str">
        <f>IF(NOT(db[[#This Row],[H_1]]=db[[#This Row],[H_2]]),MID(db[[#This Row],[H_QTY/ CTN]],db[[#This Row],[H_1]]+1,db[[#This Row],[H_2]]-db[[#This Row],[H_1]]-1),"")</f>
        <v>24 PCS</v>
      </c>
      <c r="R1542" s="95" t="str">
        <f>IF(db[[#This Row],[QTY/ CTN B]]="","",LEFT(db[[#This Row],[QTY/ CTN B]],SEARCH(" ",db[[#This Row],[QTY/ CTN B]],1)-1))</f>
        <v>2</v>
      </c>
      <c r="S1542" s="95" t="str">
        <f>IF(db[[#This Row],[QTY/ CTN B]]="","",RIGHT(db[[#This Row],[QTY/ CTN B]],LEN(db[[#This Row],[QTY/ CTN B]])-SEARCH(" ",db[[#This Row],[QTY/ CTN B]],1)))</f>
        <v>BOX</v>
      </c>
      <c r="T1542" s="95" t="str">
        <f>IF(db[[#This Row],[QTY/ CTN TG]]="",IF(db[[#This Row],[STN TG]]="","",12),LEFT(db[[#This Row],[QTY/ CTN TG]],SEARCH(" ",db[[#This Row],[QTY/ CTN TG]],1)-1))</f>
        <v>24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48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notebookjknb661a5merah</v>
      </c>
      <c r="B1543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43" s="1" t="s">
        <v>712</v>
      </c>
      <c r="E1543" s="4" t="s">
        <v>713</v>
      </c>
      <c r="F1543" s="56" t="s">
        <v>3840</v>
      </c>
      <c r="G1543" s="1" t="s">
        <v>1681</v>
      </c>
      <c r="H1543" s="32" t="e">
        <f>IF(db[[#This Row],[NB NOTA_C]]="","",COUNTIF([2]!B_MSK[concat],db[[#This Row],[NB NOTA_C]]))</f>
        <v>#REF!</v>
      </c>
      <c r="I1543" s="6" t="s">
        <v>1692</v>
      </c>
      <c r="J1543" s="1" t="s">
        <v>3995</v>
      </c>
      <c r="K1543" s="1" t="s">
        <v>2970</v>
      </c>
      <c r="M1543" s="1" t="str">
        <f>IF(db[[#This Row],[QTY/ CTN]]="","",SUBSTITUTE(SUBSTITUTE(SUBSTITUTE(db[[#This Row],[QTY/ CTN]]," ","_",2),"(",""),")","")&amp;"_")</f>
        <v>2 BOX_24 PCS_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13</v>
      </c>
      <c r="P1543" s="98" t="str">
        <f>IF(db[[#This Row],[H_QTY/ CTN]]="","",LEFT(db[[#This Row],[H_QTY/ CTN]],db[[#This Row],[H_1]]-1))</f>
        <v>2 BOX</v>
      </c>
      <c r="Q1543" s="95" t="str">
        <f>IF(NOT(db[[#This Row],[H_1]]=db[[#This Row],[H_2]]),MID(db[[#This Row],[H_QTY/ CTN]],db[[#This Row],[H_1]]+1,db[[#This Row],[H_2]]-db[[#This Row],[H_1]]-1),"")</f>
        <v>24 PCS</v>
      </c>
      <c r="R1543" s="95" t="str">
        <f>IF(db[[#This Row],[QTY/ CTN B]]="","",LEFT(db[[#This Row],[QTY/ CTN B]],SEARCH(" ",db[[#This Row],[QTY/ CTN B]],1)-1))</f>
        <v>2</v>
      </c>
      <c r="S1543" s="95" t="str">
        <f>IF(db[[#This Row],[QTY/ CTN B]]="","",RIGHT(db[[#This Row],[QTY/ CTN B]],LEN(db[[#This Row],[QTY/ CTN B]])-SEARCH(" ",db[[#This Row],[QTY/ CTN B]],1)))</f>
        <v>BOX</v>
      </c>
      <c r="T1543" s="95" t="str">
        <f>IF(db[[#This Row],[QTY/ CTN TG]]="",IF(db[[#This Row],[STN TG]]="","",12),LEFT(db[[#This Row],[QTY/ CTN TG]],SEARCH(" ",db[[#This Row],[QTY/ CTN TG]],1)-1))</f>
        <v>24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48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notebookjknb661a5kuning</v>
      </c>
      <c r="B1544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44" s="1" t="s">
        <v>714</v>
      </c>
      <c r="E1544" s="4" t="s">
        <v>715</v>
      </c>
      <c r="F1544" s="56" t="s">
        <v>3841</v>
      </c>
      <c r="G1544" s="1" t="s">
        <v>1681</v>
      </c>
      <c r="H1544" s="32" t="e">
        <f>IF(db[[#This Row],[NB NOTA_C]]="","",COUNTIF([2]!B_MSK[concat],db[[#This Row],[NB NOTA_C]]))</f>
        <v>#REF!</v>
      </c>
      <c r="I1544" s="6" t="s">
        <v>1692</v>
      </c>
      <c r="J1544" s="1" t="s">
        <v>3995</v>
      </c>
      <c r="K1544" s="1" t="s">
        <v>2970</v>
      </c>
      <c r="M1544" s="1" t="str">
        <f>IF(db[[#This Row],[QTY/ CTN]]="","",SUBSTITUTE(SUBSTITUTE(SUBSTITUTE(db[[#This Row],[QTY/ CTN]]," ","_",2),"(",""),")","")&amp;"_")</f>
        <v>2 BOX_24 PCS_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13</v>
      </c>
      <c r="P1544" s="98" t="str">
        <f>IF(db[[#This Row],[H_QTY/ CTN]]="","",LEFT(db[[#This Row],[H_QTY/ CTN]],db[[#This Row],[H_1]]-1))</f>
        <v>2 BOX</v>
      </c>
      <c r="Q1544" s="95" t="str">
        <f>IF(NOT(db[[#This Row],[H_1]]=db[[#This Row],[H_2]]),MID(db[[#This Row],[H_QTY/ CTN]],db[[#This Row],[H_1]]+1,db[[#This Row],[H_2]]-db[[#This Row],[H_1]]-1),"")</f>
        <v>24 PCS</v>
      </c>
      <c r="R1544" s="95" t="str">
        <f>IF(db[[#This Row],[QTY/ CTN B]]="","",LEFT(db[[#This Row],[QTY/ CTN B]],SEARCH(" ",db[[#This Row],[QTY/ CTN B]],1)-1))</f>
        <v>2</v>
      </c>
      <c r="S1544" s="95" t="str">
        <f>IF(db[[#This Row],[QTY/ CTN B]]="","",RIGHT(db[[#This Row],[QTY/ CTN B]],LEN(db[[#This Row],[QTY/ CTN B]])-SEARCH(" ",db[[#This Row],[QTY/ CTN B]],1)))</f>
        <v>BOX</v>
      </c>
      <c r="T1544" s="95" t="str">
        <f>IF(db[[#This Row],[QTY/ CTN TG]]="",IF(db[[#This Row],[STN TG]]="","",12),LEFT(db[[#This Row],[QTY/ CTN TG]],SEARCH(" ",db[[#This Row],[QTY/ CTN TG]],1)-1))</f>
        <v>24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48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notebookjknb665a6</v>
      </c>
      <c r="B1545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45" s="1" t="s">
        <v>4086</v>
      </c>
      <c r="E1545" s="4" t="s">
        <v>4085</v>
      </c>
      <c r="F1545" s="56" t="s">
        <v>4087</v>
      </c>
      <c r="G1545" s="1" t="s">
        <v>1681</v>
      </c>
      <c r="H1545" s="32" t="e">
        <f>IF(db[[#This Row],[NB NOTA_C]]="","",COUNTIF([2]!B_MSK[concat],db[[#This Row],[NB NOTA_C]]))</f>
        <v>#REF!</v>
      </c>
      <c r="I1545" s="6" t="s">
        <v>1692</v>
      </c>
      <c r="J1545" s="1" t="s">
        <v>1873</v>
      </c>
      <c r="K1545" s="1" t="s">
        <v>2970</v>
      </c>
      <c r="M1545" s="1" t="str">
        <f>IF(db[[#This Row],[QTY/ CTN]]="","",SUBSTITUTE(SUBSTITUTE(SUBSTITUTE(db[[#This Row],[QTY/ CTN]]," ","_",2),"(",""),")","")&amp;"_")</f>
        <v>4 BOX_24 PCS_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13</v>
      </c>
      <c r="P1545" s="98" t="str">
        <f>IF(db[[#This Row],[H_QTY/ CTN]]="","",LEFT(db[[#This Row],[H_QTY/ CTN]],db[[#This Row],[H_1]]-1))</f>
        <v>4 BOX</v>
      </c>
      <c r="Q1545" s="95" t="str">
        <f>IF(NOT(db[[#This Row],[H_1]]=db[[#This Row],[H_2]]),MID(db[[#This Row],[H_QTY/ CTN]],db[[#This Row],[H_1]]+1,db[[#This Row],[H_2]]-db[[#This Row],[H_1]]-1),"")</f>
        <v>24 PCS</v>
      </c>
      <c r="R1545" s="95" t="str">
        <f>IF(db[[#This Row],[QTY/ CTN B]]="","",LEFT(db[[#This Row],[QTY/ CTN B]],SEARCH(" ",db[[#This Row],[QTY/ CTN B]],1)-1))</f>
        <v>4</v>
      </c>
      <c r="S1545" s="95" t="str">
        <f>IF(db[[#This Row],[QTY/ CTN B]]="","",RIGHT(db[[#This Row],[QTY/ CTN B]],LEN(db[[#This Row],[QTY/ CTN B]])-SEARCH(" ",db[[#This Row],[QTY/ CTN B]],1)))</f>
        <v>BOX</v>
      </c>
      <c r="T1545" s="95" t="str">
        <f>IF(db[[#This Row],[QTY/ CTN TG]]="",IF(db[[#This Row],[STN TG]]="","",12),LEFT(db[[#This Row],[QTY/ CTN TG]],SEARCH(" ",db[[#This Row],[QTY/ CTN TG]],1)-1))</f>
        <v>24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96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6" t="str">
        <f>LOWER(SUBSTITUTE(SUBSTITUTE(SUBSTITUTE(SUBSTITUTE(SUBSTITUTE(SUBSTITUTE(db[[#This Row],[NB BM]]," ",),".",""),"-",""),"(",""),")",""),"/",""))</f>
        <v>nbspirala65qy190402faflamingo</v>
      </c>
      <c r="B1546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46" s="16" t="str">
        <f>LOWER(SUBSTITUTE(SUBSTITUTE(SUBSTITUTE(SUBSTITUTE(SUBSTITUTE(SUBSTITUTE(SUBSTITUTE(SUBSTITUTE(SUBSTITUTE(db[[#This Row],[NB PAJAK]]," ",""),"-",""),"(",""),")",""),".",""),",",""),"/",""),"""",""),"+",""))</f>
        <v/>
      </c>
      <c r="D1546" s="17" t="s">
        <v>4302</v>
      </c>
      <c r="E1546" s="21" t="s">
        <v>4298</v>
      </c>
      <c r="F1546" s="57"/>
      <c r="G1546" s="17"/>
      <c r="H1546" s="33" t="e">
        <f>IF(db[[#This Row],[NB NOTA_C]]="","",COUNTIF([2]!B_MSK[concat],db[[#This Row],[NB NOTA_C]]))</f>
        <v>#REF!</v>
      </c>
      <c r="I1546" s="18" t="s">
        <v>1693</v>
      </c>
      <c r="J1546" s="16" t="s">
        <v>4304</v>
      </c>
      <c r="K1546" s="17" t="s">
        <v>2945</v>
      </c>
      <c r="L1546" s="16"/>
      <c r="M1546" s="16" t="str">
        <f>IF(db[[#This Row],[QTY/ CTN]]="","",SUBSTITUTE(SUBSTITUTE(SUBSTITUTE(db[[#This Row],[QTY/ CTN]]," ","_",2),"(",""),")","")&amp;"_")</f>
        <v>91 PCS_</v>
      </c>
      <c r="N1546" s="16">
        <f>IF(db[[#This Row],[H_QTY/ CTN]]="","",SEARCH("_",db[[#This Row],[H_QTY/ CTN]]))</f>
        <v>7</v>
      </c>
      <c r="O1546" s="16">
        <f>IF(db[[#This Row],[H_QTY/ CTN]]="","",LEN(db[[#This Row],[H_QTY/ CTN]]))</f>
        <v>7</v>
      </c>
      <c r="P1546" s="99" t="str">
        <f>IF(db[[#This Row],[H_QTY/ CTN]]="","",LEFT(db[[#This Row],[H_QTY/ CTN]],db[[#This Row],[H_1]]-1))</f>
        <v>91 PCS</v>
      </c>
      <c r="Q1546" s="99" t="str">
        <f>IF(NOT(db[[#This Row],[H_1]]=db[[#This Row],[H_2]]),MID(db[[#This Row],[H_QTY/ CTN]],db[[#This Row],[H_1]]+1,db[[#This Row],[H_2]]-db[[#This Row],[H_1]]-1),"")</f>
        <v/>
      </c>
      <c r="R1546" s="95" t="str">
        <f>IF(db[[#This Row],[QTY/ CTN B]]="","",LEFT(db[[#This Row],[QTY/ CTN B]],SEARCH(" ",db[[#This Row],[QTY/ CTN B]],1)-1))</f>
        <v>91</v>
      </c>
      <c r="S1546" s="95" t="str">
        <f>IF(db[[#This Row],[QTY/ CTN B]]="","",RIGHT(db[[#This Row],[QTY/ CTN B]],LEN(db[[#This Row],[QTY/ CTN B]])-SEARCH(" ",db[[#This Row],[QTY/ CTN B]],1)))</f>
        <v>PCS</v>
      </c>
      <c r="T1546" s="95" t="str">
        <f>IF(db[[#This Row],[QTY/ CTN TG]]="",IF(db[[#This Row],[STN TG]]="","",12),LEFT(db[[#This Row],[QTY/ CTN TG]],SEARCH(" ",db[[#This Row],[QTY/ CTN TG]],1)-1))</f>
        <v/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91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3" t="str">
        <f>LOWER(SUBSTITUTE(SUBSTITUTE(SUBSTITUTE(SUBSTITUTE(SUBSTITUTE(SUBSTITUTE(db[[#This Row],[NB BM]]," ",),".",""),"-",""),"(",""),")",""),"/",""))</f>
        <v>notes15680addresstelepon</v>
      </c>
      <c r="B1547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2040</v>
      </c>
      <c r="E1547" s="4" t="s">
        <v>2165</v>
      </c>
      <c r="F1547" s="2"/>
      <c r="H1547" s="32" t="e">
        <f>IF(db[[#This Row],[NB NOTA_C]]="","",COUNTIF([2]!B_MSK[concat],db[[#This Row],[NB NOTA_C]]))</f>
        <v>#REF!</v>
      </c>
      <c r="I1547" s="7" t="s">
        <v>1689</v>
      </c>
      <c r="J1547" s="3" t="s">
        <v>1731</v>
      </c>
      <c r="K1547" s="1" t="s">
        <v>2970</v>
      </c>
      <c r="M1547" s="1" t="str">
        <f>IF(db[[#This Row],[QTY/ CTN]]="","",SUBSTITUTE(SUBSTITUTE(SUBSTITUTE(db[[#This Row],[QTY/ CTN]]," ","_",2),"(",""),")","")&amp;"_")</f>
        <v>60 LSN_</v>
      </c>
      <c r="N1547" s="1">
        <f>IF(db[[#This Row],[H_QTY/ CTN]]="","",SEARCH("_",db[[#This Row],[H_QTY/ CTN]]))</f>
        <v>7</v>
      </c>
      <c r="O1547" s="1">
        <f>IF(db[[#This Row],[H_QTY/ CTN]]="","",LEN(db[[#This Row],[H_QTY/ CTN]]))</f>
        <v>7</v>
      </c>
      <c r="P1547" s="98" t="str">
        <f>IF(db[[#This Row],[H_QTY/ CTN]]="","",LEFT(db[[#This Row],[H_QTY/ CTN]],db[[#This Row],[H_1]]-1))</f>
        <v>60 LSN</v>
      </c>
      <c r="Q1547" s="95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60</v>
      </c>
      <c r="S1547" s="95" t="str">
        <f>IF(db[[#This Row],[QTY/ CTN B]]="","",RIGHT(db[[#This Row],[QTY/ CTN B]],LEN(db[[#This Row],[QTY/ CTN B]])-SEARCH(" ",db[[#This Row],[QTY/ CTN B]],1)))</f>
        <v>LSN</v>
      </c>
      <c r="T1547" s="95">
        <f>IF(db[[#This Row],[QTY/ CTN TG]]="",IF(db[[#This Row],[STN TG]]="","",12),LEFT(db[[#This Row],[QTY/ CTN TG]],SEARCH(" ",db[[#This Row],[QTY/ CTN TG]],1)-1))</f>
        <v>12</v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720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notesspirala5tutuphitam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2041</v>
      </c>
      <c r="E1548" s="4" t="s">
        <v>2166</v>
      </c>
      <c r="F1548" s="56"/>
      <c r="H1548" s="32" t="e">
        <f>IF(db[[#This Row],[NB NOTA_C]]="","",COUNTIF([2]!B_MSK[concat],db[[#This Row],[NB NOTA_C]]))</f>
        <v>#REF!</v>
      </c>
      <c r="I1548" s="7" t="s">
        <v>1689</v>
      </c>
      <c r="J1548" s="3" t="s">
        <v>2284</v>
      </c>
      <c r="K1548" s="1" t="s">
        <v>2970</v>
      </c>
      <c r="M1548" s="1" t="str">
        <f>IF(db[[#This Row],[QTY/ CTN]]="","",SUBSTITUTE(SUBSTITUTE(SUBSTITUTE(db[[#This Row],[QTY/ CTN]]," ","_",2),"(",""),")","")&amp;"_")</f>
        <v>124 PCS_</v>
      </c>
      <c r="N1548" s="1">
        <f>IF(db[[#This Row],[H_QTY/ CTN]]="","",SEARCH("_",db[[#This Row],[H_QTY/ CTN]]))</f>
        <v>8</v>
      </c>
      <c r="O1548" s="1">
        <f>IF(db[[#This Row],[H_QTY/ CTN]]="","",LEN(db[[#This Row],[H_QTY/ CTN]]))</f>
        <v>8</v>
      </c>
      <c r="P1548" s="98" t="str">
        <f>IF(db[[#This Row],[H_QTY/ CTN]]="","",LEFT(db[[#This Row],[H_QTY/ CTN]],db[[#This Row],[H_1]]-1))</f>
        <v>124 PCS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124</v>
      </c>
      <c r="S1548" s="95" t="str">
        <f>IF(db[[#This Row],[QTY/ CTN B]]="","",RIGHT(db[[#This Row],[QTY/ CTN B]],LEN(db[[#This Row],[QTY/ CTN B]])-SEARCH(" ",db[[#This Row],[QTY/ CTN B]],1)))</f>
        <v>PCS</v>
      </c>
      <c r="T1548" s="95" t="str">
        <f>IF(db[[#This Row],[QTY/ CTN TG]]="",IF(db[[#This Row],[STN TG]]="","",12),LEFT(db[[#This Row],[QTY/ CTN TG]],SEARCH(" ",db[[#This Row],[QTY/ CTN TG]],1)-1))</f>
        <v/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124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notesspiralb5tutuphitam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2042</v>
      </c>
      <c r="E1549" s="4" t="s">
        <v>2167</v>
      </c>
      <c r="F1549" s="56"/>
      <c r="H1549" s="32" t="e">
        <f>IF(db[[#This Row],[NB NOTA_C]]="","",COUNTIF([2]!B_MSK[concat],db[[#This Row],[NB NOTA_C]]))</f>
        <v>#REF!</v>
      </c>
      <c r="I1549" s="7" t="s">
        <v>1689</v>
      </c>
      <c r="J1549" s="3" t="s">
        <v>1888</v>
      </c>
      <c r="K1549" s="1" t="s">
        <v>2970</v>
      </c>
      <c r="M1549" s="1" t="str">
        <f>IF(db[[#This Row],[QTY/ CTN]]="","",SUBSTITUTE(SUBSTITUTE(SUBSTITUTE(db[[#This Row],[QTY/ CTN]]," ","_",2),"(",""),")","")&amp;"_")</f>
        <v>108 PCS_</v>
      </c>
      <c r="N1549" s="1">
        <f>IF(db[[#This Row],[H_QTY/ CTN]]="","",SEARCH("_",db[[#This Row],[H_QTY/ CTN]]))</f>
        <v>8</v>
      </c>
      <c r="O1549" s="1">
        <f>IF(db[[#This Row],[H_QTY/ CTN]]="","",LEN(db[[#This Row],[H_QTY/ CTN]]))</f>
        <v>8</v>
      </c>
      <c r="P1549" s="98" t="str">
        <f>IF(db[[#This Row],[H_QTY/ CTN]]="","",LEFT(db[[#This Row],[H_QTY/ CTN]],db[[#This Row],[H_1]]-1))</f>
        <v>108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108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108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73" t="str">
        <f>LOWER(SUBSTITUTE(SUBSTITUTE(SUBSTITUTE(SUBSTITUTE(SUBSTITUTE(SUBSTITUTE(db[[#This Row],[NB BM]]," ",),".",""),"-",""),"(",""),")",""),"/",""))</f>
        <v>opastel12whw</v>
      </c>
      <c r="B1550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50" s="73" t="str">
        <f>LOWER(SUBSTITUTE(SUBSTITUTE(SUBSTITUTE(SUBSTITUTE(SUBSTITUTE(SUBSTITUTE(SUBSTITUTE(SUBSTITUTE(SUBSTITUTE(db[[#This Row],[NB PAJAK]]," ",""),"-",""),"(",""),")",""),".",""),",",""),"/",""),"""",""),"+",""))</f>
        <v/>
      </c>
      <c r="D1550" s="74" t="s">
        <v>5058</v>
      </c>
      <c r="E1550" s="74" t="s">
        <v>5057</v>
      </c>
      <c r="F1550" s="75"/>
      <c r="G1550" s="76"/>
      <c r="H1550" s="77" t="e">
        <f>IF(db[[#This Row],[NB NOTA_C]]="","",COUNTIF([2]!B_MSK[concat],db[[#This Row],[NB NOTA_C]]))</f>
        <v>#REF!</v>
      </c>
      <c r="I1550" s="78" t="s">
        <v>5059</v>
      </c>
      <c r="J1550" s="73" t="s">
        <v>1722</v>
      </c>
      <c r="K1550" s="76" t="s">
        <v>2949</v>
      </c>
      <c r="L1550" s="73"/>
      <c r="M1550" s="73" t="str">
        <f>IF(db[[#This Row],[QTY/ CTN]]="","",SUBSTITUTE(SUBSTITUTE(SUBSTITUTE(db[[#This Row],[QTY/ CTN]]," ","_",2),"(",""),")","")&amp;"_")</f>
        <v>12 LSN_</v>
      </c>
      <c r="N1550" s="73">
        <f>IF(db[[#This Row],[H_QTY/ CTN]]="","",SEARCH("_",db[[#This Row],[H_QTY/ CTN]]))</f>
        <v>7</v>
      </c>
      <c r="O1550" s="73">
        <f>IF(db[[#This Row],[H_QTY/ CTN]]="","",LEN(db[[#This Row],[H_QTY/ CTN]]))</f>
        <v>7</v>
      </c>
      <c r="P1550" s="105" t="str">
        <f>IF(db[[#This Row],[H_QTY/ CTN]]="","",LEFT(db[[#This Row],[H_QTY/ CTN]],db[[#This Row],[H_1]]-1))</f>
        <v>12 LSN</v>
      </c>
      <c r="Q1550" s="10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12</v>
      </c>
      <c r="S1550" s="95" t="str">
        <f>IF(db[[#This Row],[QTY/ CTN B]]="","",RIGHT(db[[#This Row],[QTY/ CTN B]],LEN(db[[#This Row],[QTY/ CTN B]])-SEARCH(" ",db[[#This Row],[QTY/ CTN B]],1)))</f>
        <v>LSN</v>
      </c>
      <c r="T1550" s="95">
        <f>IF(db[[#This Row],[QTY/ CTN TG]]="",IF(db[[#This Row],[STN TG]]="","",12),LEFT(db[[#This Row],[QTY/ CTN TG]],SEARCH(" ",db[[#This Row],[QTY/ CTN TG]],1)-1))</f>
        <v>12</v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144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3" t="str">
        <f>LOWER(SUBSTITUTE(SUBSTITUTE(SUBSTITUTE(SUBSTITUTE(SUBSTITUTE(SUBSTITUTE(db[[#This Row],[NB BM]]," ",),".",""),"-",""),"(",""),")",""),"/",""))</f>
        <v>opastel18wdb99818</v>
      </c>
      <c r="B1551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1263</v>
      </c>
      <c r="E1551" s="4" t="s">
        <v>1556</v>
      </c>
      <c r="F1551" s="56"/>
      <c r="G1551" s="1" t="s">
        <v>1682</v>
      </c>
      <c r="H1551" s="32" t="e">
        <f>IF(db[[#This Row],[NB NOTA_C]]="","",COUNTIF([2]!B_MSK[concat],db[[#This Row],[NB NOTA_C]]))</f>
        <v>#REF!</v>
      </c>
      <c r="I1551" s="6" t="s">
        <v>1695</v>
      </c>
      <c r="J1551" s="1" t="s">
        <v>1723</v>
      </c>
      <c r="K1551" s="1" t="s">
        <v>2949</v>
      </c>
      <c r="M1551" s="1" t="str">
        <f>IF(db[[#This Row],[QTY/ CTN]]="","",SUBSTITUTE(SUBSTITUTE(SUBSTITUTE(db[[#This Row],[QTY/ CTN]]," ","_",2),"(",""),")","")&amp;"_")</f>
        <v>72 SET_</v>
      </c>
      <c r="N1551" s="1">
        <f>IF(db[[#This Row],[H_QTY/ CTN]]="","",SEARCH("_",db[[#This Row],[H_QTY/ CTN]]))</f>
        <v>7</v>
      </c>
      <c r="O1551" s="1">
        <f>IF(db[[#This Row],[H_QTY/ CTN]]="","",LEN(db[[#This Row],[H_QTY/ CTN]]))</f>
        <v>7</v>
      </c>
      <c r="P1551" s="98" t="str">
        <f>IF(db[[#This Row],[H_QTY/ CTN]]="","",LEFT(db[[#This Row],[H_QTY/ CTN]],db[[#This Row],[H_1]]-1))</f>
        <v>72 SET</v>
      </c>
      <c r="Q1551" s="9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72</v>
      </c>
      <c r="S1551" s="95" t="str">
        <f>IF(db[[#This Row],[QTY/ CTN B]]="","",RIGHT(db[[#This Row],[QTY/ CTN B]],LEN(db[[#This Row],[QTY/ CTN B]])-SEARCH(" ",db[[#This Row],[QTY/ CTN B]],1)))</f>
        <v>SET</v>
      </c>
      <c r="T1551" s="95" t="str">
        <f>IF(db[[#This Row],[QTY/ CTN TG]]="",IF(db[[#This Row],[STN TG]]="","",12),LEFT(db[[#This Row],[QTY/ CTN TG]],SEARCH(" ",db[[#This Row],[QTY/ CTN TG]],1)-1))</f>
        <v/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72</v>
      </c>
      <c r="Y1551" s="95" t="str">
        <f>IF(db[[#This Row],[STN K]]="",IF(db[[#This Row],[STN TG]]="",db[[#This Row],[STN B]],db[[#This Row],[STN TG]]),db[[#This Row],[STN K]])</f>
        <v>SET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opastel24wdb99824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1264</v>
      </c>
      <c r="E1552" s="4" t="s">
        <v>1557</v>
      </c>
      <c r="F1552" s="56"/>
      <c r="G1552" s="1" t="s">
        <v>1682</v>
      </c>
      <c r="H1552" s="32" t="e">
        <f>IF(db[[#This Row],[NB NOTA_C]]="","",COUNTIF([2]!B_MSK[concat],db[[#This Row],[NB NOTA_C]]))</f>
        <v>#REF!</v>
      </c>
      <c r="I1552" s="6" t="s">
        <v>1695</v>
      </c>
      <c r="J1552" s="1" t="s">
        <v>1724</v>
      </c>
      <c r="K1552" s="1" t="s">
        <v>2949</v>
      </c>
      <c r="M1552" s="1" t="str">
        <f>IF(db[[#This Row],[QTY/ CTN]]="","",SUBSTITUTE(SUBSTITUTE(SUBSTITUTE(db[[#This Row],[QTY/ CTN]]," ","_",2),"(",""),")","")&amp;"_")</f>
        <v>60 SET_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8" t="str">
        <f>IF(db[[#This Row],[H_QTY/ CTN]]="","",LEFT(db[[#This Row],[H_QTY/ CTN]],db[[#This Row],[H_1]]-1))</f>
        <v>60 SET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60</v>
      </c>
      <c r="S1552" s="95" t="str">
        <f>IF(db[[#This Row],[QTY/ CTN B]]="","",RIGHT(db[[#This Row],[QTY/ CTN B]],LEN(db[[#This Row],[QTY/ CTN B]])-SEARCH(" ",db[[#This Row],[QTY/ CTN B]],1)))</f>
        <v>SET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60</v>
      </c>
      <c r="Y1552" s="95" t="str">
        <f>IF(db[[#This Row],[STN K]]="",IF(db[[#This Row],[STN TG]]="",db[[#This Row],[STN B]],db[[#This Row],[STN TG]]),db[[#This Row],[STN K]])</f>
        <v>SET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opastel36wdb99836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2334</v>
      </c>
      <c r="E1553" s="4" t="s">
        <v>2333</v>
      </c>
      <c r="F1553" s="56"/>
      <c r="H1553" s="32" t="e">
        <f>IF(db[[#This Row],[NB NOTA_C]]="","",COUNTIF([2]!B_MSK[concat],db[[#This Row],[NB NOTA_C]]))</f>
        <v>#REF!</v>
      </c>
      <c r="I1553" s="7" t="s">
        <v>1695</v>
      </c>
      <c r="J1553" s="3" t="s">
        <v>2336</v>
      </c>
      <c r="K1553" s="1" t="s">
        <v>2949</v>
      </c>
      <c r="M1553" s="1" t="str">
        <f>IF(db[[#This Row],[QTY/ CTN]]="","",SUBSTITUTE(SUBSTITUTE(SUBSTITUTE(db[[#This Row],[QTY/ CTN]]," ","_",2),"(",""),")","")&amp;"_")</f>
        <v>42 SET_</v>
      </c>
      <c r="N1553" s="1">
        <f>IF(db[[#This Row],[H_QTY/ CTN]]="","",SEARCH("_",db[[#This Row],[H_QTY/ CTN]]))</f>
        <v>7</v>
      </c>
      <c r="O1553" s="1">
        <f>IF(db[[#This Row],[H_QTY/ CTN]]="","",LEN(db[[#This Row],[H_QTY/ CTN]]))</f>
        <v>7</v>
      </c>
      <c r="P1553" s="98" t="str">
        <f>IF(db[[#This Row],[H_QTY/ CTN]]="","",LEFT(db[[#This Row],[H_QTY/ CTN]],db[[#This Row],[H_1]]-1))</f>
        <v>42 SET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42</v>
      </c>
      <c r="S1553" s="95" t="str">
        <f>IF(db[[#This Row],[QTY/ CTN B]]="","",RIGHT(db[[#This Row],[QTY/ CTN B]],LEN(db[[#This Row],[QTY/ CTN B]])-SEARCH(" ",db[[#This Row],[QTY/ CTN B]],1)))</f>
        <v>SET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42</v>
      </c>
      <c r="Y1553" s="95" t="str">
        <f>IF(db[[#This Row],[STN K]]="",IF(db[[#This Row],[STN TG]]="",db[[#This Row],[STN B]],db[[#This Row],[STN TG]]),db[[#This Row],[STN K]])</f>
        <v>SET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opasteldebozz12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1265</v>
      </c>
      <c r="E1554" s="4" t="s">
        <v>1558</v>
      </c>
      <c r="F1554" s="56"/>
      <c r="G1554" s="1" t="s">
        <v>1682</v>
      </c>
      <c r="H1554" s="32" t="e">
        <f>IF(db[[#This Row],[NB NOTA_C]]="","",COUNTIF([2]!B_MSK[concat],db[[#This Row],[NB NOTA_C]]))</f>
        <v>#REF!</v>
      </c>
      <c r="I1554" s="6" t="s">
        <v>1695</v>
      </c>
      <c r="J1554" s="1" t="s">
        <v>1780</v>
      </c>
      <c r="K1554" s="1" t="s">
        <v>2949</v>
      </c>
      <c r="M1554" s="1" t="str">
        <f>IF(db[[#This Row],[QTY/ CTN]]="","",SUBSTITUTE(SUBSTITUTE(SUBSTITUTE(db[[#This Row],[QTY/ CTN]]," ","_",2),"(",""),")","")&amp;"_")</f>
        <v>144 SET_</v>
      </c>
      <c r="N1554" s="1">
        <f>IF(db[[#This Row],[H_QTY/ CTN]]="","",SEARCH("_",db[[#This Row],[H_QTY/ CTN]]))</f>
        <v>8</v>
      </c>
      <c r="O1554" s="1">
        <f>IF(db[[#This Row],[H_QTY/ CTN]]="","",LEN(db[[#This Row],[H_QTY/ CTN]]))</f>
        <v>8</v>
      </c>
      <c r="P1554" s="98" t="str">
        <f>IF(db[[#This Row],[H_QTY/ CTN]]="","",LEFT(db[[#This Row],[H_QTY/ CTN]],db[[#This Row],[H_1]]-1))</f>
        <v>144 SET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144</v>
      </c>
      <c r="S1554" s="95" t="str">
        <f>IF(db[[#This Row],[QTY/ CTN B]]="","",RIGHT(db[[#This Row],[QTY/ CTN B]],LEN(db[[#This Row],[QTY/ CTN B]])-SEARCH(" ",db[[#This Row],[QTY/ CTN B]],1)))</f>
        <v>SET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144</v>
      </c>
      <c r="Y1554" s="95" t="str">
        <f>IF(db[[#This Row],[STN K]]="",IF(db[[#This Row],[STN TG]]="",db[[#This Row],[STN B]],db[[#This Row],[STN TG]]),db[[#This Row],[STN K]])</f>
        <v>SET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opastel12wdb99812a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2195</v>
      </c>
      <c r="E1555" s="4" t="s">
        <v>2194</v>
      </c>
      <c r="F1555" s="56"/>
      <c r="G1555" s="1" t="s">
        <v>1682</v>
      </c>
      <c r="H1555" s="32" t="e">
        <f>IF(db[[#This Row],[NB NOTA_C]]="","",COUNTIF([2]!B_MSK[concat],db[[#This Row],[NB NOTA_C]]))</f>
        <v>#REF!</v>
      </c>
      <c r="I1555" s="6" t="s">
        <v>1695</v>
      </c>
      <c r="J1555" s="1" t="s">
        <v>1780</v>
      </c>
      <c r="K1555" s="1" t="s">
        <v>2949</v>
      </c>
      <c r="M1555" s="1" t="str">
        <f>IF(db[[#This Row],[QTY/ CTN]]="","",SUBSTITUTE(SUBSTITUTE(SUBSTITUTE(db[[#This Row],[QTY/ CTN]]," ","_",2),"(",""),")","")&amp;"_")</f>
        <v>144 SET_</v>
      </c>
      <c r="N1555" s="1">
        <f>IF(db[[#This Row],[H_QTY/ CTN]]="","",SEARCH("_",db[[#This Row],[H_QTY/ CTN]]))</f>
        <v>8</v>
      </c>
      <c r="O1555" s="1">
        <f>IF(db[[#This Row],[H_QTY/ CTN]]="","",LEN(db[[#This Row],[H_QTY/ CTN]]))</f>
        <v>8</v>
      </c>
      <c r="P1555" s="98" t="str">
        <f>IF(db[[#This Row],[H_QTY/ CTN]]="","",LEFT(db[[#This Row],[H_QTY/ CTN]],db[[#This Row],[H_1]]-1))</f>
        <v>144 SET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144</v>
      </c>
      <c r="S1555" s="95" t="str">
        <f>IF(db[[#This Row],[QTY/ CTN B]]="","",RIGHT(db[[#This Row],[QTY/ CTN B]],LEN(db[[#This Row],[QTY/ CTN B]])-SEARCH(" ",db[[#This Row],[QTY/ CTN B]],1)))</f>
        <v>SET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144</v>
      </c>
      <c r="Y1555" s="95" t="str">
        <f>IF(db[[#This Row],[STN K]]="",IF(db[[#This Row],[STN TG]]="",db[[#This Row],[STN B]],db[[#This Row],[STN TG]]),db[[#This Row],[STN K]])</f>
        <v>SET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opasteljk12wop12chhexagonal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56" s="1" t="s">
        <v>2043</v>
      </c>
      <c r="E1556" s="4" t="s">
        <v>2209</v>
      </c>
      <c r="F1556" s="56" t="s">
        <v>2744</v>
      </c>
      <c r="G1556" s="1" t="s">
        <v>1681</v>
      </c>
      <c r="H1556" s="32" t="e">
        <f>IF(db[[#This Row],[NB NOTA_C]]="","",COUNTIF([2]!B_MSK[concat],db[[#This Row],[NB NOTA_C]]))</f>
        <v>#REF!</v>
      </c>
      <c r="I1556" s="7" t="s">
        <v>1692</v>
      </c>
      <c r="J1556" s="3" t="s">
        <v>1722</v>
      </c>
      <c r="K1556" s="1" t="s">
        <v>2949</v>
      </c>
      <c r="L1556" s="1" t="s">
        <v>5104</v>
      </c>
      <c r="M1556" s="1" t="str">
        <f>IF(db[[#This Row],[QTY/ CTN]]="","",SUBSTITUTE(SUBSTITUTE(SUBSTITUTE(db[[#This Row],[QTY/ CTN]]," ","_",2),"(",""),")","")&amp;"_")</f>
        <v>12 LSN_</v>
      </c>
      <c r="N1556" s="1">
        <f>IF(db[[#This Row],[H_QTY/ CTN]]="","",SEARCH("_",db[[#This Row],[H_QTY/ CTN]]))</f>
        <v>7</v>
      </c>
      <c r="O1556" s="1">
        <f>IF(db[[#This Row],[H_QTY/ CTN]]="","",LEN(db[[#This Row],[H_QTY/ CTN]]))</f>
        <v>7</v>
      </c>
      <c r="P1556" s="98" t="str">
        <f>IF(db[[#This Row],[H_QTY/ CTN]]="","",LEFT(db[[#This Row],[H_QTY/ CTN]],db[[#This Row],[H_1]]-1))</f>
        <v>12 LSN</v>
      </c>
      <c r="Q1556" s="95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12</v>
      </c>
      <c r="S1556" s="95" t="str">
        <f>IF(db[[#This Row],[QTY/ CTN B]]="","",RIGHT(db[[#This Row],[QTY/ CTN B]],LEN(db[[#This Row],[QTY/ CTN B]])-SEARCH(" ",db[[#This Row],[QTY/ CTN B]],1)))</f>
        <v>LSN</v>
      </c>
      <c r="T1556" s="95">
        <f>IF(db[[#This Row],[QTY/ CTN TG]]="",IF(db[[#This Row],[STN TG]]="","",12),LEFT(db[[#This Row],[QTY/ CTN TG]],SEARCH(" ",db[[#This Row],[QTY/ CTN TG]],1)-1))</f>
        <v>12</v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144</v>
      </c>
      <c r="Y1556" s="95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1" t="str">
        <f>LOWER(SUBSTITUTE(SUBSTITUTE(SUBSTITUTE(SUBSTITUTE(SUBSTITUTE(SUBSTITUTE(db[[#This Row],[NB BM]]," ",),".",""),"-",""),"(",""),")",""),"/",""))</f>
        <v>opasteljk12wop12chccompact</v>
      </c>
      <c r="B1557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57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57" s="1" t="s">
        <v>716</v>
      </c>
      <c r="E1557" s="4" t="s">
        <v>717</v>
      </c>
      <c r="F1557" s="56" t="s">
        <v>2539</v>
      </c>
      <c r="G1557" s="1" t="s">
        <v>1681</v>
      </c>
      <c r="H1557" s="32" t="e">
        <f>IF(db[[#This Row],[NB NOTA_C]]="","",COUNTIF([2]!B_MSK[concat],db[[#This Row],[NB NOTA_C]]))</f>
        <v>#REF!</v>
      </c>
      <c r="I1557" s="6" t="s">
        <v>1692</v>
      </c>
      <c r="J1557" s="1" t="s">
        <v>1722</v>
      </c>
      <c r="K1557" s="1" t="s">
        <v>2949</v>
      </c>
      <c r="M1557" s="1" t="str">
        <f>IF(db[[#This Row],[QTY/ CTN]]="","",SUBSTITUTE(SUBSTITUTE(SUBSTITUTE(db[[#This Row],[QTY/ CTN]]," ","_",2),"(",""),")","")&amp;"_")</f>
        <v>12 LSN_</v>
      </c>
      <c r="N1557" s="1">
        <f>IF(db[[#This Row],[H_QTY/ CTN]]="","",SEARCH("_",db[[#This Row],[H_QTY/ CTN]]))</f>
        <v>7</v>
      </c>
      <c r="O1557" s="1">
        <f>IF(db[[#This Row],[H_QTY/ CTN]]="","",LEN(db[[#This Row],[H_QTY/ CTN]]))</f>
        <v>7</v>
      </c>
      <c r="P1557" s="98" t="str">
        <f>IF(db[[#This Row],[H_QTY/ CTN]]="","",LEFT(db[[#This Row],[H_QTY/ CTN]],db[[#This Row],[H_1]]-1))</f>
        <v>12 LSN</v>
      </c>
      <c r="Q1557" s="95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12</v>
      </c>
      <c r="S1557" s="95" t="str">
        <f>IF(db[[#This Row],[QTY/ CTN B]]="","",RIGHT(db[[#This Row],[QTY/ CTN B]],LEN(db[[#This Row],[QTY/ CTN B]])-SEARCH(" ",db[[#This Row],[QTY/ CTN B]],1)))</f>
        <v>LSN</v>
      </c>
      <c r="T1557" s="95">
        <f>IF(db[[#This Row],[QTY/ CTN TG]]="",IF(db[[#This Row],[STN TG]]="","",12),LEFT(db[[#This Row],[QTY/ CTN TG]],SEARCH(" ",db[[#This Row],[QTY/ CTN TG]],1)-1))</f>
        <v>12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144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opasteljk12wop12crround</v>
      </c>
      <c r="B1558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58" s="1" t="s">
        <v>718</v>
      </c>
      <c r="E1558" s="4" t="s">
        <v>719</v>
      </c>
      <c r="F1558" s="56" t="s">
        <v>2540</v>
      </c>
      <c r="G1558" s="1" t="s">
        <v>1681</v>
      </c>
      <c r="H1558" s="32" t="e">
        <f>IF(db[[#This Row],[NB NOTA_C]]="","",COUNTIF([2]!B_MSK[concat],db[[#This Row],[NB NOTA_C]]))</f>
        <v>#REF!</v>
      </c>
      <c r="I1558" s="6" t="s">
        <v>1692</v>
      </c>
      <c r="J1558" s="1" t="s">
        <v>1855</v>
      </c>
      <c r="K1558" s="1" t="s">
        <v>2949</v>
      </c>
      <c r="L1558" s="1" t="s">
        <v>5613</v>
      </c>
      <c r="M1558" s="1" t="str">
        <f>IF(db[[#This Row],[QTY/ CTN]]="","",SUBSTITUTE(SUBSTITUTE(SUBSTITUTE(db[[#This Row],[QTY/ CTN]]," ","_",2),"(",""),")","")&amp;"_")</f>
        <v>24 BOX_6 SET_</v>
      </c>
      <c r="N1558" s="1">
        <f>IF(db[[#This Row],[H_QTY/ CTN]]="","",SEARCH("_",db[[#This Row],[H_QTY/ CTN]]))</f>
        <v>7</v>
      </c>
      <c r="O1558" s="1">
        <f>IF(db[[#This Row],[H_QTY/ CTN]]="","",LEN(db[[#This Row],[H_QTY/ CTN]]))</f>
        <v>13</v>
      </c>
      <c r="P1558" s="98" t="str">
        <f>IF(db[[#This Row],[H_QTY/ CTN]]="","",LEFT(db[[#This Row],[H_QTY/ CTN]],db[[#This Row],[H_1]]-1))</f>
        <v>24 BOX</v>
      </c>
      <c r="Q1558" s="95" t="str">
        <f>IF(NOT(db[[#This Row],[H_1]]=db[[#This Row],[H_2]]),MID(db[[#This Row],[H_QTY/ CTN]],db[[#This Row],[H_1]]+1,db[[#This Row],[H_2]]-db[[#This Row],[H_1]]-1),"")</f>
        <v>6 SET</v>
      </c>
      <c r="R1558" s="95" t="str">
        <f>IF(db[[#This Row],[QTY/ CTN B]]="","",LEFT(db[[#This Row],[QTY/ CTN B]],SEARCH(" ",db[[#This Row],[QTY/ CTN B]],1)-1))</f>
        <v>24</v>
      </c>
      <c r="S1558" s="95" t="str">
        <f>IF(db[[#This Row],[QTY/ CTN B]]="","",RIGHT(db[[#This Row],[QTY/ CTN B]],LEN(db[[#This Row],[QTY/ CTN B]])-SEARCH(" ",db[[#This Row],[QTY/ CTN B]],1)))</f>
        <v>BOX</v>
      </c>
      <c r="T1558" s="95" t="str">
        <f>IF(db[[#This Row],[QTY/ CTN TG]]="",IF(db[[#This Row],[STN TG]]="","",12),LEFT(db[[#This Row],[QTY/ CTN TG]],SEARCH(" ",db[[#This Row],[QTY/ CTN TG]],1)-1))</f>
        <v>6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144</v>
      </c>
      <c r="Y1558" s="95" t="str">
        <f>IF(db[[#This Row],[STN K]]="",IF(db[[#This Row],[STN TG]]="",db[[#This Row],[STN B]],db[[#This Row],[STN TG]]),db[[#This Row],[STN K]])</f>
        <v>SET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opasteljk12wop12s</v>
      </c>
      <c r="B1559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59" s="1" t="s">
        <v>720</v>
      </c>
      <c r="E1559" s="4" t="s">
        <v>721</v>
      </c>
      <c r="F1559" s="56" t="s">
        <v>722</v>
      </c>
      <c r="G1559" s="1" t="s">
        <v>1681</v>
      </c>
      <c r="H1559" s="32" t="e">
        <f>IF(db[[#This Row],[NB NOTA_C]]="","",COUNTIF([2]!B_MSK[concat],db[[#This Row],[NB NOTA_C]]))</f>
        <v>#REF!</v>
      </c>
      <c r="I1559" s="6" t="s">
        <v>1692</v>
      </c>
      <c r="J1559" s="1" t="s">
        <v>1722</v>
      </c>
      <c r="K1559" s="1" t="s">
        <v>2949</v>
      </c>
      <c r="L1559" s="1" t="s">
        <v>5105</v>
      </c>
      <c r="M1559" s="1" t="str">
        <f>IF(db[[#This Row],[QTY/ CTN]]="","",SUBSTITUTE(SUBSTITUTE(SUBSTITUTE(db[[#This Row],[QTY/ CTN]]," ","_",2),"(",""),")","")&amp;"_")</f>
        <v>12 LSN_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7</v>
      </c>
      <c r="P1559" s="98" t="str">
        <f>IF(db[[#This Row],[H_QTY/ CTN]]="","",LEFT(db[[#This Row],[H_QTY/ CTN]],db[[#This Row],[H_1]]-1))</f>
        <v>12 LSN</v>
      </c>
      <c r="Q1559" s="95" t="str">
        <f>IF(NOT(db[[#This Row],[H_1]]=db[[#This Row],[H_2]]),MID(db[[#This Row],[H_QTY/ CTN]],db[[#This Row],[H_1]]+1,db[[#This Row],[H_2]]-db[[#This Row],[H_1]]-1),"")</f>
        <v/>
      </c>
      <c r="R1559" s="95" t="str">
        <f>IF(db[[#This Row],[QTY/ CTN B]]="","",LEFT(db[[#This Row],[QTY/ CTN B]],SEARCH(" ",db[[#This Row],[QTY/ CTN B]],1)-1))</f>
        <v>12</v>
      </c>
      <c r="S1559" s="95" t="str">
        <f>IF(db[[#This Row],[QTY/ CTN B]]="","",RIGHT(db[[#This Row],[QTY/ CTN B]],LEN(db[[#This Row],[QTY/ CTN B]])-SEARCH(" ",db[[#This Row],[QTY/ CTN B]],1)))</f>
        <v>LSN</v>
      </c>
      <c r="T1559" s="95">
        <f>IF(db[[#This Row],[QTY/ CTN TG]]="",IF(db[[#This Row],[STN TG]]="","",12),LEFT(db[[#This Row],[QTY/ CTN TG]],SEARCH(" ",db[[#This Row],[QTY/ CTN TG]],1)-1))</f>
        <v>12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144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opasteljk18wop18s</v>
      </c>
      <c r="B1560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60" s="1" t="s">
        <v>723</v>
      </c>
      <c r="E1560" s="4" t="s">
        <v>724</v>
      </c>
      <c r="F1560" s="56" t="s">
        <v>725</v>
      </c>
      <c r="G1560" s="1" t="s">
        <v>1681</v>
      </c>
      <c r="H1560" s="32" t="e">
        <f>IF(db[[#This Row],[NB NOTA_C]]="","",COUNTIF([2]!B_MSK[concat],db[[#This Row],[NB NOTA_C]]))</f>
        <v>#REF!</v>
      </c>
      <c r="I1560" s="6" t="s">
        <v>1692</v>
      </c>
      <c r="J1560" s="1" t="s">
        <v>1761</v>
      </c>
      <c r="K1560" s="1" t="s">
        <v>2949</v>
      </c>
      <c r="L1560" s="1" t="s">
        <v>5106</v>
      </c>
      <c r="M1560" s="1" t="str">
        <f>IF(db[[#This Row],[QTY/ CTN]]="","",SUBSTITUTE(SUBSTITUTE(SUBSTITUTE(db[[#This Row],[QTY/ CTN]]," ","_",2),"(",""),")","")&amp;"_")</f>
        <v>6 LSN_</v>
      </c>
      <c r="N1560" s="1">
        <f>IF(db[[#This Row],[H_QTY/ CTN]]="","",SEARCH("_",db[[#This Row],[H_QTY/ CTN]]))</f>
        <v>6</v>
      </c>
      <c r="O1560" s="1">
        <f>IF(db[[#This Row],[H_QTY/ CTN]]="","",LEN(db[[#This Row],[H_QTY/ CTN]]))</f>
        <v>6</v>
      </c>
      <c r="P1560" s="98" t="str">
        <f>IF(db[[#This Row],[H_QTY/ CTN]]="","",LEFT(db[[#This Row],[H_QTY/ CTN]],db[[#This Row],[H_1]]-1))</f>
        <v>6 LSN</v>
      </c>
      <c r="Q1560" s="95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6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72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opasteljk24wop24s</v>
      </c>
      <c r="B1561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61" s="1" t="s">
        <v>726</v>
      </c>
      <c r="E1561" s="4" t="s">
        <v>727</v>
      </c>
      <c r="F1561" s="56" t="s">
        <v>728</v>
      </c>
      <c r="G1561" s="1" t="s">
        <v>1681</v>
      </c>
      <c r="H1561" s="32" t="e">
        <f>IF(db[[#This Row],[NB NOTA_C]]="","",COUNTIF([2]!B_MSK[concat],db[[#This Row],[NB NOTA_C]]))</f>
        <v>#REF!</v>
      </c>
      <c r="I1561" s="6" t="s">
        <v>1692</v>
      </c>
      <c r="J1561" s="1" t="s">
        <v>1856</v>
      </c>
      <c r="K1561" s="1" t="s">
        <v>2949</v>
      </c>
      <c r="L1561" s="1" t="s">
        <v>5107</v>
      </c>
      <c r="M1561" s="1" t="str">
        <f>IF(db[[#This Row],[QTY/ CTN]]="","",SUBSTITUTE(SUBSTITUTE(SUBSTITUTE(db[[#This Row],[QTY/ CTN]]," ","_",2),"(",""),")","")&amp;"_")</f>
        <v>8 BOX_6 SET_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12</v>
      </c>
      <c r="P1561" s="98" t="str">
        <f>IF(db[[#This Row],[H_QTY/ CTN]]="","",LEFT(db[[#This Row],[H_QTY/ CTN]],db[[#This Row],[H_1]]-1))</f>
        <v>8 BOX</v>
      </c>
      <c r="Q1561" s="95" t="str">
        <f>IF(NOT(db[[#This Row],[H_1]]=db[[#This Row],[H_2]]),MID(db[[#This Row],[H_QTY/ CTN]],db[[#This Row],[H_1]]+1,db[[#This Row],[H_2]]-db[[#This Row],[H_1]]-1),"")</f>
        <v>6 SET</v>
      </c>
      <c r="R1561" s="95" t="str">
        <f>IF(db[[#This Row],[QTY/ CTN B]]="","",LEFT(db[[#This Row],[QTY/ CTN B]],SEARCH(" ",db[[#This Row],[QTY/ CTN B]],1)-1))</f>
        <v>8</v>
      </c>
      <c r="S1561" s="95" t="str">
        <f>IF(db[[#This Row],[QTY/ CTN B]]="","",RIGHT(db[[#This Row],[QTY/ CTN B]],LEN(db[[#This Row],[QTY/ CTN B]])-SEARCH(" ",db[[#This Row],[QTY/ CTN B]],1)))</f>
        <v>BOX</v>
      </c>
      <c r="T1561" s="95" t="str">
        <f>IF(db[[#This Row],[QTY/ CTN TG]]="",IF(db[[#This Row],[STN TG]]="","",12),LEFT(db[[#This Row],[QTY/ CTN TG]],SEARCH(" ",db[[#This Row],[QTY/ CTN TG]],1)-1))</f>
        <v>6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48</v>
      </c>
      <c r="Y1561" s="95" t="str">
        <f>IF(db[[#This Row],[STN K]]="",IF(db[[#This Row],[STN TG]]="",db[[#This Row],[STN B]],db[[#This Row],[STN TG]]),db[[#This Row],[STN K]])</f>
        <v>SET</v>
      </c>
    </row>
    <row r="1562" spans="1:25" x14ac:dyDescent="0.25">
      <c r="A1562" s="8" t="str">
        <f>LOWER(SUBSTITUTE(SUBSTITUTE(SUBSTITUTE(SUBSTITUTE(SUBSTITUTE(SUBSTITUTE(db[[#This Row],[NB BM]]," ",),".",""),"-",""),"(",""),")",""),"/",""))</f>
        <v>opasteljk36wop36s</v>
      </c>
      <c r="B1562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62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62" s="8" t="s">
        <v>729</v>
      </c>
      <c r="E1562" s="20" t="s">
        <v>730</v>
      </c>
      <c r="F1562" s="56" t="s">
        <v>731</v>
      </c>
      <c r="G1562" s="1" t="s">
        <v>1681</v>
      </c>
      <c r="H1562" s="32" t="e">
        <f>IF(db[[#This Row],[NB NOTA_C]]="","",COUNTIF([2]!B_MSK[concat],db[[#This Row],[NB NOTA_C]]))</f>
        <v>#REF!</v>
      </c>
      <c r="I1562" s="6" t="s">
        <v>1692</v>
      </c>
      <c r="J1562" s="1" t="s">
        <v>1857</v>
      </c>
      <c r="K1562" s="1" t="s">
        <v>2949</v>
      </c>
      <c r="M1562" s="1" t="str">
        <f>IF(db[[#This Row],[QTY/ CTN]]="","",SUBSTITUTE(SUBSTITUTE(SUBSTITUTE(db[[#This Row],[QTY/ CTN]]," ","_",2),"(",""),")","")&amp;"_")</f>
        <v>6 BOX_6 SET_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12</v>
      </c>
      <c r="P1562" s="98" t="str">
        <f>IF(db[[#This Row],[H_QTY/ CTN]]="","",LEFT(db[[#This Row],[H_QTY/ CTN]],db[[#This Row],[H_1]]-1))</f>
        <v>6 BOX</v>
      </c>
      <c r="Q1562" s="95" t="str">
        <f>IF(NOT(db[[#This Row],[H_1]]=db[[#This Row],[H_2]]),MID(db[[#This Row],[H_QTY/ CTN]],db[[#This Row],[H_1]]+1,db[[#This Row],[H_2]]-db[[#This Row],[H_1]]-1),"")</f>
        <v>6 SET</v>
      </c>
      <c r="R1562" s="95" t="str">
        <f>IF(db[[#This Row],[QTY/ CTN B]]="","",LEFT(db[[#This Row],[QTY/ CTN B]],SEARCH(" ",db[[#This Row],[QTY/ CTN B]],1)-1))</f>
        <v>6</v>
      </c>
      <c r="S1562" s="95" t="str">
        <f>IF(db[[#This Row],[QTY/ CTN B]]="","",RIGHT(db[[#This Row],[QTY/ CTN B]],LEN(db[[#This Row],[QTY/ CTN B]])-SEARCH(" ",db[[#This Row],[QTY/ CTN B]],1)))</f>
        <v>BOX</v>
      </c>
      <c r="T1562" s="95" t="str">
        <f>IF(db[[#This Row],[QTY/ CTN TG]]="",IF(db[[#This Row],[STN TG]]="","",12),LEFT(db[[#This Row],[QTY/ CTN TG]],SEARCH(" ",db[[#This Row],[QTY/ CTN TG]],1)-1))</f>
        <v>6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36</v>
      </c>
      <c r="Y1562" s="95" t="str">
        <f>IF(db[[#This Row],[STN K]]="",IF(db[[#This Row],[STN TG]]="",db[[#This Row],[STN B]],db[[#This Row],[STN TG]]),db[[#This Row],[STN K]])</f>
        <v>SET</v>
      </c>
    </row>
    <row r="1563" spans="1:25" x14ac:dyDescent="0.25">
      <c r="A1563" s="8" t="str">
        <f>LOWER(SUBSTITUTE(SUBSTITUTE(SUBSTITUTE(SUBSTITUTE(SUBSTITUTE(SUBSTITUTE(db[[#This Row],[NB BM]]," ",),".",""),"-",""),"(",""),")",""),"/",""))</f>
        <v>opasteljk48wop48s</v>
      </c>
      <c r="B1563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63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63" s="8" t="s">
        <v>732</v>
      </c>
      <c r="E1563" s="20" t="s">
        <v>733</v>
      </c>
      <c r="F1563" s="56" t="s">
        <v>734</v>
      </c>
      <c r="G1563" s="1" t="s">
        <v>1681</v>
      </c>
      <c r="H1563" s="32" t="e">
        <f>IF(db[[#This Row],[NB NOTA_C]]="","",COUNTIF([2]!B_MSK[concat],db[[#This Row],[NB NOTA_C]]))</f>
        <v>#REF!</v>
      </c>
      <c r="I1563" s="6" t="s">
        <v>1692</v>
      </c>
      <c r="J1563" s="1" t="s">
        <v>1858</v>
      </c>
      <c r="K1563" s="1" t="s">
        <v>2949</v>
      </c>
      <c r="M1563" s="1" t="str">
        <f>IF(db[[#This Row],[QTY/ CTN]]="","",SUBSTITUTE(SUBSTITUTE(SUBSTITUTE(db[[#This Row],[QTY/ CTN]]," ","_",2),"(",""),")","")&amp;"_")</f>
        <v>4 BOX_6 SET_</v>
      </c>
      <c r="N1563" s="1">
        <f>IF(db[[#This Row],[H_QTY/ CTN]]="","",SEARCH("_",db[[#This Row],[H_QTY/ CTN]]))</f>
        <v>6</v>
      </c>
      <c r="O1563" s="1">
        <f>IF(db[[#This Row],[H_QTY/ CTN]]="","",LEN(db[[#This Row],[H_QTY/ CTN]]))</f>
        <v>12</v>
      </c>
      <c r="P1563" s="98" t="str">
        <f>IF(db[[#This Row],[H_QTY/ CTN]]="","",LEFT(db[[#This Row],[H_QTY/ CTN]],db[[#This Row],[H_1]]-1))</f>
        <v>4 BOX</v>
      </c>
      <c r="Q1563" s="95" t="str">
        <f>IF(NOT(db[[#This Row],[H_1]]=db[[#This Row],[H_2]]),MID(db[[#This Row],[H_QTY/ CTN]],db[[#This Row],[H_1]]+1,db[[#This Row],[H_2]]-db[[#This Row],[H_1]]-1),"")</f>
        <v>6 SET</v>
      </c>
      <c r="R1563" s="95" t="str">
        <f>IF(db[[#This Row],[QTY/ CTN B]]="","",LEFT(db[[#This Row],[QTY/ CTN B]],SEARCH(" ",db[[#This Row],[QTY/ CTN B]],1)-1))</f>
        <v>4</v>
      </c>
      <c r="S1563" s="95" t="str">
        <f>IF(db[[#This Row],[QTY/ CTN B]]="","",RIGHT(db[[#This Row],[QTY/ CTN B]],LEN(db[[#This Row],[QTY/ CTN B]])-SEARCH(" ",db[[#This Row],[QTY/ CTN B]],1)))</f>
        <v>BOX</v>
      </c>
      <c r="T1563" s="95" t="str">
        <f>IF(db[[#This Row],[QTY/ CTN TG]]="",IF(db[[#This Row],[STN TG]]="","",12),LEFT(db[[#This Row],[QTY/ CTN TG]],SEARCH(" ",db[[#This Row],[QTY/ CTN TG]],1)-1))</f>
        <v>6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24</v>
      </c>
      <c r="Y1563" s="95" t="str">
        <f>IF(db[[#This Row],[STN K]]="",IF(db[[#This Row],[STN TG]]="",db[[#This Row],[STN B]],db[[#This Row],[STN TG]]),db[[#This Row],[STN K]])</f>
        <v>SET</v>
      </c>
    </row>
    <row r="1564" spans="1:25" x14ac:dyDescent="0.25">
      <c r="A1564" s="1" t="str">
        <f>LOWER(SUBSTITUTE(SUBSTITUTE(SUBSTITUTE(SUBSTITUTE(SUBSTITUTE(SUBSTITUTE(db[[#This Row],[NB BM]]," ",),".",""),"-",""),"(",""),")",""),"/",""))</f>
        <v>opasteljk55wop55s</v>
      </c>
      <c r="B1564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64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64" s="1" t="s">
        <v>735</v>
      </c>
      <c r="E1564" s="4" t="s">
        <v>736</v>
      </c>
      <c r="F1564" s="56" t="s">
        <v>737</v>
      </c>
      <c r="G1564" s="1" t="s">
        <v>1681</v>
      </c>
      <c r="H1564" s="32" t="e">
        <f>IF(db[[#This Row],[NB NOTA_C]]="","",COUNTIF([2]!B_MSK[concat],db[[#This Row],[NB NOTA_C]]))</f>
        <v>#REF!</v>
      </c>
      <c r="I1564" s="6" t="s">
        <v>1692</v>
      </c>
      <c r="J1564" s="1" t="s">
        <v>1858</v>
      </c>
      <c r="K1564" s="1" t="s">
        <v>2949</v>
      </c>
      <c r="M1564" s="1" t="str">
        <f>IF(db[[#This Row],[QTY/ CTN]]="","",SUBSTITUTE(SUBSTITUTE(SUBSTITUTE(db[[#This Row],[QTY/ CTN]]," ","_",2),"(",""),")","")&amp;"_")</f>
        <v>4 BOX_6 SET_</v>
      </c>
      <c r="N1564" s="1">
        <f>IF(db[[#This Row],[H_QTY/ CTN]]="","",SEARCH("_",db[[#This Row],[H_QTY/ CTN]]))</f>
        <v>6</v>
      </c>
      <c r="O1564" s="1">
        <f>IF(db[[#This Row],[H_QTY/ CTN]]="","",LEN(db[[#This Row],[H_QTY/ CTN]]))</f>
        <v>12</v>
      </c>
      <c r="P1564" s="98" t="str">
        <f>IF(db[[#This Row],[H_QTY/ CTN]]="","",LEFT(db[[#This Row],[H_QTY/ CTN]],db[[#This Row],[H_1]]-1))</f>
        <v>4 BOX</v>
      </c>
      <c r="Q1564" s="95" t="str">
        <f>IF(NOT(db[[#This Row],[H_1]]=db[[#This Row],[H_2]]),MID(db[[#This Row],[H_QTY/ CTN]],db[[#This Row],[H_1]]+1,db[[#This Row],[H_2]]-db[[#This Row],[H_1]]-1),"")</f>
        <v>6 SET</v>
      </c>
      <c r="R1564" s="95" t="str">
        <f>IF(db[[#This Row],[QTY/ CTN B]]="","",LEFT(db[[#This Row],[QTY/ CTN B]],SEARCH(" ",db[[#This Row],[QTY/ CTN B]],1)-1))</f>
        <v>4</v>
      </c>
      <c r="S1564" s="95" t="str">
        <f>IF(db[[#This Row],[QTY/ CTN B]]="","",RIGHT(db[[#This Row],[QTY/ CTN B]],LEN(db[[#This Row],[QTY/ CTN B]])-SEARCH(" ",db[[#This Row],[QTY/ CTN B]],1)))</f>
        <v>BOX</v>
      </c>
      <c r="T1564" s="95" t="str">
        <f>IF(db[[#This Row],[QTY/ CTN TG]]="",IF(db[[#This Row],[STN TG]]="","",12),LEFT(db[[#This Row],[QTY/ CTN TG]],SEARCH(" ",db[[#This Row],[QTY/ CTN TG]],1)-1))</f>
        <v>6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24</v>
      </c>
      <c r="Y1564" s="95" t="str">
        <f>IF(db[[#This Row],[STN K]]="",IF(db[[#This Row],[STN TG]]="",db[[#This Row],[STN B]],db[[#This Row],[STN TG]]),db[[#This Row],[STN K]])</f>
        <v>SET</v>
      </c>
    </row>
    <row r="1565" spans="1:25" x14ac:dyDescent="0.25">
      <c r="A1565" s="1" t="str">
        <f>LOWER(SUBSTITUTE(SUBSTITUTE(SUBSTITUTE(SUBSTITUTE(SUBSTITUTE(SUBSTITUTE(db[[#This Row],[NB BM]]," ",),".",""),"-",""),"(",""),")",""),"/",""))</f>
        <v>opasteljk55wop72s</v>
      </c>
      <c r="B1565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65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65" s="1" t="s">
        <v>2554</v>
      </c>
      <c r="E1565" s="4" t="s">
        <v>2552</v>
      </c>
      <c r="F1565" s="56" t="s">
        <v>2553</v>
      </c>
      <c r="G1565" s="1" t="s">
        <v>1681</v>
      </c>
      <c r="H1565" s="32" t="e">
        <f>IF(db[[#This Row],[NB NOTA_C]]="","",COUNTIF([2]!B_MSK[concat],db[[#This Row],[NB NOTA_C]]))</f>
        <v>#REF!</v>
      </c>
      <c r="I1565" s="6" t="s">
        <v>1692</v>
      </c>
      <c r="J1565" s="1" t="s">
        <v>1858</v>
      </c>
      <c r="K1565" s="1" t="s">
        <v>2949</v>
      </c>
      <c r="M1565" s="1" t="str">
        <f>IF(db[[#This Row],[QTY/ CTN]]="","",SUBSTITUTE(SUBSTITUTE(SUBSTITUTE(db[[#This Row],[QTY/ CTN]]," ","_",2),"(",""),")","")&amp;"_")</f>
        <v>4 BOX_6 SET_</v>
      </c>
      <c r="N1565" s="1">
        <f>IF(db[[#This Row],[H_QTY/ CTN]]="","",SEARCH("_",db[[#This Row],[H_QTY/ CTN]]))</f>
        <v>6</v>
      </c>
      <c r="O1565" s="1">
        <f>IF(db[[#This Row],[H_QTY/ CTN]]="","",LEN(db[[#This Row],[H_QTY/ CTN]]))</f>
        <v>12</v>
      </c>
      <c r="P1565" s="98" t="str">
        <f>IF(db[[#This Row],[H_QTY/ CTN]]="","",LEFT(db[[#This Row],[H_QTY/ CTN]],db[[#This Row],[H_1]]-1))</f>
        <v>4 BOX</v>
      </c>
      <c r="Q1565" s="95" t="str">
        <f>IF(NOT(db[[#This Row],[H_1]]=db[[#This Row],[H_2]]),MID(db[[#This Row],[H_QTY/ CTN]],db[[#This Row],[H_1]]+1,db[[#This Row],[H_2]]-db[[#This Row],[H_1]]-1),"")</f>
        <v>6 SET</v>
      </c>
      <c r="R1565" s="95" t="str">
        <f>IF(db[[#This Row],[QTY/ CTN B]]="","",LEFT(db[[#This Row],[QTY/ CTN B]],SEARCH(" ",db[[#This Row],[QTY/ CTN B]],1)-1))</f>
        <v>4</v>
      </c>
      <c r="S1565" s="95" t="str">
        <f>IF(db[[#This Row],[QTY/ CTN B]]="","",RIGHT(db[[#This Row],[QTY/ CTN B]],LEN(db[[#This Row],[QTY/ CTN B]])-SEARCH(" ",db[[#This Row],[QTY/ CTN B]],1)))</f>
        <v>BOX</v>
      </c>
      <c r="T1565" s="95" t="str">
        <f>IF(db[[#This Row],[QTY/ CTN TG]]="",IF(db[[#This Row],[STN TG]]="","",12),LEFT(db[[#This Row],[QTY/ CTN TG]],SEARCH(" ",db[[#This Row],[QTY/ CTN TG]],1)-1))</f>
        <v>6</v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</v>
      </c>
      <c r="Y1565" s="95" t="str">
        <f>IF(db[[#This Row],[STN K]]="",IF(db[[#This Row],[STN TG]]="",db[[#This Row],[STN B]],db[[#This Row],[STN TG]]),db[[#This Row],[STN K]])</f>
        <v>SET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guntingollgunindo</v>
      </c>
      <c r="B1566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1204</v>
      </c>
      <c r="E1566" s="4" t="s">
        <v>4487</v>
      </c>
      <c r="F1566" s="2"/>
      <c r="H1566" s="32" t="e">
        <f>IF(db[[#This Row],[NB NOTA_C]]="","",COUNTIF([2]!B_MSK[concat],db[[#This Row],[NB NOTA_C]]))</f>
        <v>#REF!</v>
      </c>
      <c r="I1566" s="6" t="s">
        <v>1709</v>
      </c>
      <c r="J1566" s="1" t="s">
        <v>1783</v>
      </c>
      <c r="K1566" s="1" t="s">
        <v>2954</v>
      </c>
      <c r="M1566" s="1" t="str">
        <f>IF(db[[#This Row],[QTY/ CTN]]="","",SUBSTITUTE(SUBSTITUTE(SUBSTITUTE(db[[#This Row],[QTY/ CTN]]," ","_",2),"(",""),")","")&amp;"_")</f>
        <v>30 LSN_</v>
      </c>
      <c r="N1566" s="1">
        <f>IF(db[[#This Row],[H_QTY/ CTN]]="","",SEARCH("_",db[[#This Row],[H_QTY/ CTN]]))</f>
        <v>7</v>
      </c>
      <c r="O1566" s="1">
        <f>IF(db[[#This Row],[H_QTY/ CTN]]="","",LEN(db[[#This Row],[H_QTY/ CTN]]))</f>
        <v>7</v>
      </c>
      <c r="P1566" s="98" t="str">
        <f>IF(db[[#This Row],[H_QTY/ CTN]]="","",LEFT(db[[#This Row],[H_QTY/ CTN]],db[[#This Row],[H_1]]-1))</f>
        <v>30 LSN</v>
      </c>
      <c r="Q1566" s="95" t="str">
        <f>IF(NOT(db[[#This Row],[H_1]]=db[[#This Row],[H_2]]),MID(db[[#This Row],[H_QTY/ CTN]],db[[#This Row],[H_1]]+1,db[[#This Row],[H_2]]-db[[#This Row],[H_1]]-1),"")</f>
        <v/>
      </c>
      <c r="R1566" s="95" t="str">
        <f>IF(db[[#This Row],[QTY/ CTN B]]="","",LEFT(db[[#This Row],[QTY/ CTN B]],SEARCH(" ",db[[#This Row],[QTY/ CTN B]],1)-1))</f>
        <v>30</v>
      </c>
      <c r="S1566" s="95" t="str">
        <f>IF(db[[#This Row],[QTY/ CTN B]]="","",RIGHT(db[[#This Row],[QTY/ CTN B]],LEN(db[[#This Row],[QTY/ CTN B]])-SEARCH(" ",db[[#This Row],[QTY/ CTN B]],1)))</f>
        <v>LSN</v>
      </c>
      <c r="T1566" s="95">
        <f>IF(db[[#This Row],[QTY/ CTN TG]]="",IF(db[[#This Row],[STN TG]]="","",12),LEFT(db[[#This Row],[QTY/ CTN TG]],SEARCH(" ",db[[#This Row],[QTY/ CTN TG]],1)-1))</f>
        <v>12</v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360</v>
      </c>
      <c r="Y1566" s="95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guntingollgunindo</v>
      </c>
      <c r="B1567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1204</v>
      </c>
      <c r="E1567" s="4" t="s">
        <v>1502</v>
      </c>
      <c r="F1567" s="2"/>
      <c r="G1567" s="1" t="s">
        <v>1682</v>
      </c>
      <c r="H1567" s="32" t="e">
        <f>IF(db[[#This Row],[NB NOTA_C]]="","",COUNTIF([2]!B_MSK[concat],db[[#This Row],[NB NOTA_C]]))</f>
        <v>#REF!</v>
      </c>
      <c r="I1567" s="6" t="s">
        <v>1709</v>
      </c>
      <c r="J1567" s="1" t="s">
        <v>1783</v>
      </c>
      <c r="K1567" s="1" t="s">
        <v>2954</v>
      </c>
      <c r="M1567" s="1" t="str">
        <f>IF(db[[#This Row],[QTY/ CTN]]="","",SUBSTITUTE(SUBSTITUTE(SUBSTITUTE(db[[#This Row],[QTY/ CTN]]," ","_",2),"(",""),")","")&amp;"_")</f>
        <v>30 LSN_</v>
      </c>
      <c r="N1567" s="1">
        <f>IF(db[[#This Row],[H_QTY/ CTN]]="","",SEARCH("_",db[[#This Row],[H_QTY/ CTN]]))</f>
        <v>7</v>
      </c>
      <c r="O1567" s="1">
        <f>IF(db[[#This Row],[H_QTY/ CTN]]="","",LEN(db[[#This Row],[H_QTY/ CTN]]))</f>
        <v>7</v>
      </c>
      <c r="P1567" s="98" t="str">
        <f>IF(db[[#This Row],[H_QTY/ CTN]]="","",LEFT(db[[#This Row],[H_QTY/ CTN]],db[[#This Row],[H_1]]-1))</f>
        <v>30 LSN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30</v>
      </c>
      <c r="S1567" s="95" t="str">
        <f>IF(db[[#This Row],[QTY/ CTN B]]="","",RIGHT(db[[#This Row],[QTY/ CTN B]],LEN(db[[#This Row],[QTY/ CTN B]])-SEARCH(" ",db[[#This Row],[QTY/ CTN B]],1)))</f>
        <v>LSN</v>
      </c>
      <c r="T1567" s="95">
        <f>IF(db[[#This Row],[QTY/ CTN TG]]="",IF(db[[#This Row],[STN TG]]="","",12),LEFT(db[[#This Row],[QTY/ CTN TG]],SEARCH(" ",db[[#This Row],[QTY/ CTN TG]],1)-1))</f>
        <v>12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360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88" t="str">
        <f>LOWER(SUBSTITUTE(SUBSTITUTE(SUBSTITUTE(SUBSTITUTE(SUBSTITUTE(SUBSTITUTE(db[[#This Row],[NB BM]]," ",),".",""),"-",""),"(",""),")",""),"/",""))</f>
        <v>guntingommgunindo</v>
      </c>
      <c r="B1568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68" s="88" t="str">
        <f>LOWER(SUBSTITUTE(SUBSTITUTE(SUBSTITUTE(SUBSTITUTE(SUBSTITUTE(SUBSTITUTE(SUBSTITUTE(SUBSTITUTE(SUBSTITUTE(db[[#This Row],[NB PAJAK]]," ",""),"-",""),"(",""),")",""),".",""),",",""),"/",""),"""",""),"+",""))</f>
        <v/>
      </c>
      <c r="D1568" s="89" t="s">
        <v>1205</v>
      </c>
      <c r="E1568" s="90" t="s">
        <v>5215</v>
      </c>
      <c r="F1568" s="91"/>
      <c r="G1568" s="89" t="s">
        <v>1682</v>
      </c>
      <c r="H1568" s="92" t="e">
        <f>IF(db[[#This Row],[NB NOTA_C]]="","",COUNTIF([2]!B_MSK[concat],db[[#This Row],[NB NOTA_C]]))</f>
        <v>#REF!</v>
      </c>
      <c r="I1568" s="93" t="s">
        <v>1709</v>
      </c>
      <c r="J1568" s="88" t="s">
        <v>1731</v>
      </c>
      <c r="K1568" s="89" t="s">
        <v>2954</v>
      </c>
      <c r="L1568" s="88"/>
      <c r="M1568" s="88" t="str">
        <f>IF(db[[#This Row],[QTY/ CTN]]="","",SUBSTITUTE(SUBSTITUTE(SUBSTITUTE(db[[#This Row],[QTY/ CTN]]," ","_",2),"(",""),")","")&amp;"_")</f>
        <v>60 LSN_</v>
      </c>
      <c r="N1568" s="88">
        <f>IF(db[[#This Row],[H_QTY/ CTN]]="","",SEARCH("_",db[[#This Row],[H_QTY/ CTN]]))</f>
        <v>7</v>
      </c>
      <c r="O1568" s="88">
        <f>IF(db[[#This Row],[H_QTY/ CTN]]="","",LEN(db[[#This Row],[H_QTY/ CTN]]))</f>
        <v>7</v>
      </c>
      <c r="P1568" s="108" t="str">
        <f>IF(db[[#This Row],[H_QTY/ CTN]]="","",LEFT(db[[#This Row],[H_QTY/ CTN]],db[[#This Row],[H_1]]-1))</f>
        <v>60 LSN</v>
      </c>
      <c r="Q1568" s="108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60</v>
      </c>
      <c r="S1568" s="95" t="str">
        <f>IF(db[[#This Row],[QTY/ CTN B]]="","",RIGHT(db[[#This Row],[QTY/ CTN B]],LEN(db[[#This Row],[QTY/ CTN B]])-SEARCH(" ",db[[#This Row],[QTY/ CTN B]],1)))</f>
        <v>LSN</v>
      </c>
      <c r="T1568" s="95">
        <f>IF(db[[#This Row],[QTY/ CTN TG]]="",IF(db[[#This Row],[STN TG]]="","",12),LEFT(db[[#This Row],[QTY/ CTN TG]],SEARCH(" ",db[[#This Row],[QTY/ CTN TG]],1)-1))</f>
        <v>12</v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720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3" t="str">
        <f>LOWER(SUBSTITUTE(SUBSTITUTE(SUBSTITUTE(SUBSTITUTE(SUBSTITUTE(SUBSTITUTE(db[[#This Row],[NB BM]]," ",),".",""),"-",""),"(",""),")",""),"/",""))</f>
        <v>guntingommgunindo</v>
      </c>
      <c r="B1569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1205</v>
      </c>
      <c r="E1569" s="4" t="s">
        <v>3034</v>
      </c>
      <c r="F1569" s="56"/>
      <c r="G1569" s="1" t="s">
        <v>1682</v>
      </c>
      <c r="H1569" s="32" t="e">
        <f>IF(db[[#This Row],[NB NOTA_C]]="","",COUNTIF([2]!B_MSK[concat],db[[#This Row],[NB NOTA_C]]))</f>
        <v>#REF!</v>
      </c>
      <c r="I1569" s="6" t="s">
        <v>1709</v>
      </c>
      <c r="J1569" s="1" t="s">
        <v>1731</v>
      </c>
      <c r="K1569" s="1" t="s">
        <v>2954</v>
      </c>
      <c r="M1569" s="1" t="str">
        <f>IF(db[[#This Row],[QTY/ CTN]]="","",SUBSTITUTE(SUBSTITUTE(SUBSTITUTE(db[[#This Row],[QTY/ CTN]]," ","_",2),"(",""),")","")&amp;"_")</f>
        <v>60 LSN_</v>
      </c>
      <c r="N1569" s="1">
        <f>IF(db[[#This Row],[H_QTY/ CTN]]="","",SEARCH("_",db[[#This Row],[H_QTY/ CTN]]))</f>
        <v>7</v>
      </c>
      <c r="O1569" s="1">
        <f>IF(db[[#This Row],[H_QTY/ CTN]]="","",LEN(db[[#This Row],[H_QTY/ CTN]]))</f>
        <v>7</v>
      </c>
      <c r="P1569" s="98" t="str">
        <f>IF(db[[#This Row],[H_QTY/ CTN]]="","",LEFT(db[[#This Row],[H_QTY/ CTN]],db[[#This Row],[H_1]]-1))</f>
        <v>60 LSN</v>
      </c>
      <c r="Q1569" s="95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60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720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kantongopp18x36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2352</v>
      </c>
      <c r="E1570" s="4" t="s">
        <v>2351</v>
      </c>
      <c r="F1570" s="56"/>
      <c r="H1570" s="32" t="e">
        <f>IF(db[[#This Row],[NB NOTA_C]]="","",COUNTIF([2]!B_MSK[concat],db[[#This Row],[NB NOTA_C]]))</f>
        <v>#REF!</v>
      </c>
      <c r="I1570" s="7" t="s">
        <v>2280</v>
      </c>
      <c r="J1570" s="3" t="s">
        <v>2353</v>
      </c>
      <c r="K1570" s="1" t="s">
        <v>2951</v>
      </c>
      <c r="M1570" s="1" t="str">
        <f>IF(db[[#This Row],[QTY/ CTN]]="","",SUBSTITUTE(SUBSTITUTE(SUBSTITUTE(db[[#This Row],[QTY/ CTN]]," ","_",2),"(",""),")","")&amp;"_")</f>
        <v>700 PCS_</v>
      </c>
      <c r="N1570" s="1">
        <f>IF(db[[#This Row],[H_QTY/ CTN]]="","",SEARCH("_",db[[#This Row],[H_QTY/ CTN]]))</f>
        <v>8</v>
      </c>
      <c r="O1570" s="1">
        <f>IF(db[[#This Row],[H_QTY/ CTN]]="","",LEN(db[[#This Row],[H_QTY/ CTN]]))</f>
        <v>8</v>
      </c>
      <c r="P1570" s="98" t="str">
        <f>IF(db[[#This Row],[H_QTY/ CTN]]="","",LEFT(db[[#This Row],[H_QTY/ CTN]],db[[#This Row],[H_1]]-1))</f>
        <v>700 PCS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700</v>
      </c>
      <c r="S1570" s="95" t="str">
        <f>IF(db[[#This Row],[QTY/ CTN B]]="","",RIGHT(db[[#This Row],[QTY/ CTN B]],LEN(db[[#This Row],[QTY/ CTN B]])-SEARCH(" ",db[[#This Row],[QTY/ CTN B]],1)))</f>
        <v>PCS</v>
      </c>
      <c r="T1570" s="95" t="str">
        <f>IF(db[[#This Row],[QTY/ CTN TG]]="",IF(db[[#This Row],[STN TG]]="","",12),LEFT(db[[#This Row],[QTY/ CTN TG]],SEARCH(" ",db[[#This Row],[QTY/ CTN TG]],1)-1))</f>
        <v/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700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16" t="str">
        <f>LOWER(SUBSTITUTE(SUBSTITUTE(SUBSTITUTE(SUBSTITUTE(SUBSTITUTE(SUBSTITUTE(db[[#This Row],[NB BM]]," ",),".",""),"-",""),"(",""),")",""),"/",""))</f>
        <v>isolasiopp18x36</v>
      </c>
      <c r="B1571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71" s="16" t="str">
        <f>LOWER(SUBSTITUTE(SUBSTITUTE(SUBSTITUTE(SUBSTITUTE(SUBSTITUTE(SUBSTITUTE(SUBSTITUTE(SUBSTITUTE(SUBSTITUTE(db[[#This Row],[NB PAJAK]]," ",""),"-",""),"(",""),")",""),".",""),",",""),"/",""),"""",""),"+",""))</f>
        <v/>
      </c>
      <c r="D1571" s="17" t="s">
        <v>4003</v>
      </c>
      <c r="E1571" s="21" t="s">
        <v>4001</v>
      </c>
      <c r="F1571" s="57"/>
      <c r="G1571" s="17"/>
      <c r="H1571" s="33" t="e">
        <f>IF(db[[#This Row],[NB NOTA_C]]="","",COUNTIF([2]!B_MSK[concat],db[[#This Row],[NB NOTA_C]]))</f>
        <v>#REF!</v>
      </c>
      <c r="I1571" s="18" t="s">
        <v>2280</v>
      </c>
      <c r="J1571" s="16" t="s">
        <v>4005</v>
      </c>
      <c r="K1571" s="17" t="s">
        <v>2956</v>
      </c>
      <c r="L1571" s="16"/>
      <c r="M1571" s="16" t="str">
        <f>IF(db[[#This Row],[QTY/ CTN]]="","",SUBSTITUTE(SUBSTITUTE(SUBSTITUTE(db[[#This Row],[QTY/ CTN]]," ","_",2),"(",""),")","")&amp;"_")</f>
        <v>700 ROL_</v>
      </c>
      <c r="N1571" s="16">
        <f>IF(db[[#This Row],[H_QTY/ CTN]]="","",SEARCH("_",db[[#This Row],[H_QTY/ CTN]]))</f>
        <v>8</v>
      </c>
      <c r="O1571" s="16">
        <f>IF(db[[#This Row],[H_QTY/ CTN]]="","",LEN(db[[#This Row],[H_QTY/ CTN]]))</f>
        <v>8</v>
      </c>
      <c r="P1571" s="99" t="str">
        <f>IF(db[[#This Row],[H_QTY/ CTN]]="","",LEFT(db[[#This Row],[H_QTY/ CTN]],db[[#This Row],[H_1]]-1))</f>
        <v>700 ROL</v>
      </c>
      <c r="Q1571" s="99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700</v>
      </c>
      <c r="S1571" s="95" t="str">
        <f>IF(db[[#This Row],[QTY/ CTN B]]="","",RIGHT(db[[#This Row],[QTY/ CTN B]],LEN(db[[#This Row],[QTY/ CTN B]])-SEARCH(" ",db[[#This Row],[QTY/ CTN B]],1)))</f>
        <v>ROL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700</v>
      </c>
      <c r="Y1571" s="95" t="str">
        <f>IF(db[[#This Row],[STN K]]="",IF(db[[#This Row],[STN TG]]="",db[[#This Row],[STN B]],db[[#This Row],[STN TG]]),db[[#This Row],[STN K]])</f>
        <v>ROL</v>
      </c>
    </row>
    <row r="1572" spans="1:25" x14ac:dyDescent="0.25">
      <c r="A1572" s="38" t="str">
        <f>LOWER(SUBSTITUTE(SUBSTITUTE(SUBSTITUTE(SUBSTITUTE(SUBSTITUTE(SUBSTITUTE(db[[#This Row],[NB BM]]," ",),".",""),"-",""),"(",""),")",""),"/",""))</f>
        <v>plakbandopp20x40mix@700</v>
      </c>
      <c r="B1572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72" s="38" t="str">
        <f>LOWER(SUBSTITUTE(SUBSTITUTE(SUBSTITUTE(SUBSTITUTE(SUBSTITUTE(SUBSTITUTE(SUBSTITUTE(SUBSTITUTE(SUBSTITUTE(db[[#This Row],[NB PAJAK]]," ",""),"-",""),"(",""),")",""),".",""),",",""),"/",""),"""",""),"+",""))</f>
        <v/>
      </c>
      <c r="D1572" s="39" t="s">
        <v>4738</v>
      </c>
      <c r="E1572" s="40" t="s">
        <v>4737</v>
      </c>
      <c r="F1572" s="62"/>
      <c r="G1572" s="39"/>
      <c r="H1572" s="41" t="e">
        <f>IF(db[[#This Row],[NB NOTA_C]]="","",COUNTIF([2]!B_MSK[concat],db[[#This Row],[NB NOTA_C]]))</f>
        <v>#REF!</v>
      </c>
      <c r="I1572" s="42" t="s">
        <v>2280</v>
      </c>
      <c r="J1572" s="38" t="s">
        <v>4730</v>
      </c>
      <c r="K1572" s="39" t="s">
        <v>2956</v>
      </c>
      <c r="L1572" s="38"/>
      <c r="M1572" s="38" t="str">
        <f>IF(db[[#This Row],[QTY/ CTN]]="","",SUBSTITUTE(SUBSTITUTE(SUBSTITUTE(db[[#This Row],[QTY/ CTN]]," ","_",2),"(",""),")","")&amp;"_")</f>
        <v>1 CTN_</v>
      </c>
      <c r="N1572" s="38">
        <f>IF(db[[#This Row],[H_QTY/ CTN]]="","",SEARCH("_",db[[#This Row],[H_QTY/ CTN]]))</f>
        <v>6</v>
      </c>
      <c r="O1572" s="38">
        <f>IF(db[[#This Row],[H_QTY/ CTN]]="","",LEN(db[[#This Row],[H_QTY/ CTN]]))</f>
        <v>6</v>
      </c>
      <c r="P1572" s="100" t="str">
        <f>IF(db[[#This Row],[H_QTY/ CTN]]="","",LEFT(db[[#This Row],[H_QTY/ CTN]],db[[#This Row],[H_1]]-1))</f>
        <v>1 CTN</v>
      </c>
      <c r="Q1572" s="100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1</v>
      </c>
      <c r="S1572" s="95" t="str">
        <f>IF(db[[#This Row],[QTY/ CTN B]]="","",RIGHT(db[[#This Row],[QTY/ CTN B]],LEN(db[[#This Row],[QTY/ CTN B]])-SEARCH(" ",db[[#This Row],[QTY/ CTN B]],1)))</f>
        <v>CTN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1</v>
      </c>
      <c r="Y1572" s="95" t="str">
        <f>IF(db[[#This Row],[STN K]]="",IF(db[[#This Row],[STN TG]]="",db[[#This Row],[STN B]],db[[#This Row],[STN TG]]),db[[#This Row],[STN K]])</f>
        <v>CTN</v>
      </c>
    </row>
    <row r="1573" spans="1:25" x14ac:dyDescent="0.25">
      <c r="A1573" s="16" t="str">
        <f>LOWER(SUBSTITUTE(SUBSTITUTE(SUBSTITUTE(SUBSTITUTE(SUBSTITUTE(SUBSTITUTE(db[[#This Row],[NB BM]]," ",),".",""),"-",""),"(",""),")",""),"/",""))</f>
        <v>isolasiopp25x50</v>
      </c>
      <c r="B1573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73" s="16" t="str">
        <f>LOWER(SUBSTITUTE(SUBSTITUTE(SUBSTITUTE(SUBSTITUTE(SUBSTITUTE(SUBSTITUTE(SUBSTITUTE(SUBSTITUTE(SUBSTITUTE(db[[#This Row],[NB PAJAK]]," ",""),"-",""),"(",""),")",""),".",""),",",""),"/",""),"""",""),"+",""))</f>
        <v/>
      </c>
      <c r="D1573" s="17" t="s">
        <v>4002</v>
      </c>
      <c r="E1573" s="21" t="s">
        <v>4000</v>
      </c>
      <c r="F1573" s="57"/>
      <c r="G1573" s="17"/>
      <c r="H1573" s="33" t="e">
        <f>IF(db[[#This Row],[NB NOTA_C]]="","",COUNTIF([2]!B_MSK[concat],db[[#This Row],[NB NOTA_C]]))</f>
        <v>#REF!</v>
      </c>
      <c r="I1573" s="18" t="s">
        <v>2280</v>
      </c>
      <c r="J1573" s="16" t="s">
        <v>4004</v>
      </c>
      <c r="K1573" s="17" t="s">
        <v>2956</v>
      </c>
      <c r="L1573" s="16"/>
      <c r="M1573" s="16" t="str">
        <f>IF(db[[#This Row],[QTY/ CTN]]="","",SUBSTITUTE(SUBSTITUTE(SUBSTITUTE(db[[#This Row],[QTY/ CTN]]," ","_",2),"(",""),")","")&amp;"_")</f>
        <v>560 ROL_</v>
      </c>
      <c r="N1573" s="16">
        <f>IF(db[[#This Row],[H_QTY/ CTN]]="","",SEARCH("_",db[[#This Row],[H_QTY/ CTN]]))</f>
        <v>8</v>
      </c>
      <c r="O1573" s="16">
        <f>IF(db[[#This Row],[H_QTY/ CTN]]="","",LEN(db[[#This Row],[H_QTY/ CTN]]))</f>
        <v>8</v>
      </c>
      <c r="P1573" s="99" t="str">
        <f>IF(db[[#This Row],[H_QTY/ CTN]]="","",LEFT(db[[#This Row],[H_QTY/ CTN]],db[[#This Row],[H_1]]-1))</f>
        <v>560 ROL</v>
      </c>
      <c r="Q1573" s="99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560</v>
      </c>
      <c r="S1573" s="95" t="str">
        <f>IF(db[[#This Row],[QTY/ CTN B]]="","",RIGHT(db[[#This Row],[QTY/ CTN B]],LEN(db[[#This Row],[QTY/ CTN B]])-SEARCH(" ",db[[#This Row],[QTY/ CTN B]],1)))</f>
        <v>ROL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560</v>
      </c>
      <c r="Y1573" s="95" t="str">
        <f>IF(db[[#This Row],[STN K]]="",IF(db[[#This Row],[STN TG]]="",db[[#This Row],[STN B]],db[[#This Row],[STN TG]]),db[[#This Row],[STN K]])</f>
        <v>ROL</v>
      </c>
    </row>
    <row r="1574" spans="1:25" x14ac:dyDescent="0.25">
      <c r="A1574" s="3" t="str">
        <f>LOWER(SUBSTITUTE(SUBSTITUTE(SUBSTITUTE(SUBSTITUTE(SUBSTITUTE(SUBSTITUTE(db[[#This Row],[NB BM]]," ",),".",""),"-",""),"(",""),")",""),"/",""))</f>
        <v>crayonopastel12wopsq12w</v>
      </c>
      <c r="B1574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1086</v>
      </c>
      <c r="E1574" s="4" t="s">
        <v>1416</v>
      </c>
      <c r="F1574" s="56"/>
      <c r="G1574" s="1" t="s">
        <v>1682</v>
      </c>
      <c r="H1574" s="32" t="e">
        <f>IF(db[[#This Row],[NB NOTA_C]]="","",COUNTIF([2]!B_MSK[concat],db[[#This Row],[NB NOTA_C]]))</f>
        <v>#REF!</v>
      </c>
      <c r="I1574" s="6" t="s">
        <v>1700</v>
      </c>
      <c r="J1574" s="1" t="s">
        <v>1738</v>
      </c>
      <c r="K1574" s="1" t="s">
        <v>2949</v>
      </c>
      <c r="M1574" s="1" t="str">
        <f>IF(db[[#This Row],[QTY/ CTN]]="","",SUBSTITUTE(SUBSTITUTE(SUBSTITUTE(db[[#This Row],[QTY/ CTN]]," ","_",2),"(",""),")","")&amp;"_")</f>
        <v>144 LSN_</v>
      </c>
      <c r="N1574" s="1">
        <f>IF(db[[#This Row],[H_QTY/ CTN]]="","",SEARCH("_",db[[#This Row],[H_QTY/ CTN]]))</f>
        <v>8</v>
      </c>
      <c r="O1574" s="1">
        <f>IF(db[[#This Row],[H_QTY/ CTN]]="","",LEN(db[[#This Row],[H_QTY/ CTN]]))</f>
        <v>8</v>
      </c>
      <c r="P1574" s="98" t="str">
        <f>IF(db[[#This Row],[H_QTY/ CTN]]="","",LEFT(db[[#This Row],[H_QTY/ CTN]],db[[#This Row],[H_1]]-1))</f>
        <v>144 LSN</v>
      </c>
      <c r="Q1574" s="95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144</v>
      </c>
      <c r="S1574" s="95" t="str">
        <f>IF(db[[#This Row],[QTY/ CTN B]]="","",RIGHT(db[[#This Row],[QTY/ CTN B]],LEN(db[[#This Row],[QTY/ CTN B]])-SEARCH(" ",db[[#This Row],[QTY/ CTN B]],1)))</f>
        <v>LSN</v>
      </c>
      <c r="T1574" s="95">
        <f>IF(db[[#This Row],[QTY/ CTN TG]]="",IF(db[[#This Row],[STN TG]]="","",12),LEFT(db[[#This Row],[QTY/ CTN TG]],SEARCH(" ",db[[#This Row],[QTY/ CTN TG]],1)-1))</f>
        <v>12</v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1728</v>
      </c>
      <c r="Y1574" s="95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kertaslipatorigamifluorescentalfa12x12</v>
      </c>
      <c r="B1575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4860</v>
      </c>
      <c r="E1575" s="4" t="s">
        <v>4859</v>
      </c>
      <c r="F1575" s="56"/>
      <c r="H1575" s="34" t="e">
        <f>IF(db[[#This Row],[NB NOTA_C]]="","",COUNTIF([2]!B_MSK[concat],db[[#This Row],[NB NOTA_C]]))</f>
        <v>#REF!</v>
      </c>
      <c r="I1575" s="7" t="s">
        <v>2275</v>
      </c>
      <c r="J1575" s="3" t="s">
        <v>2311</v>
      </c>
      <c r="K1575" s="1" t="s">
        <v>2962</v>
      </c>
      <c r="L1575" s="3"/>
      <c r="M1575" s="3" t="str">
        <f>IF(db[[#This Row],[QTY/ CTN]]="","",SUBSTITUTE(SUBSTITUTE(SUBSTITUTE(db[[#This Row],[QTY/ CTN]]," ","_",2),"(",""),")","")&amp;"_")</f>
        <v>1200 PCS_</v>
      </c>
      <c r="N1575" s="3">
        <f>IF(db[[#This Row],[H_QTY/ CTN]]="","",SEARCH("_",db[[#This Row],[H_QTY/ CTN]]))</f>
        <v>9</v>
      </c>
      <c r="O1575" s="3">
        <f>IF(db[[#This Row],[H_QTY/ CTN]]="","",LEN(db[[#This Row],[H_QTY/ CTN]]))</f>
        <v>9</v>
      </c>
      <c r="P1575" s="95" t="str">
        <f>IF(db[[#This Row],[H_QTY/ CTN]]="","",LEFT(db[[#This Row],[H_QTY/ CTN]],db[[#This Row],[H_1]]-1))</f>
        <v>1200 PCS</v>
      </c>
      <c r="Q1575" s="95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1200</v>
      </c>
      <c r="S1575" s="95" t="str">
        <f>IF(db[[#This Row],[QTY/ CTN B]]="","",RIGHT(db[[#This Row],[QTY/ CTN B]],LEN(db[[#This Row],[QTY/ CTN B]])-SEARCH(" ",db[[#This Row],[QTY/ CTN B]],1)))</f>
        <v>PCS</v>
      </c>
      <c r="T1575" s="95" t="str">
        <f>IF(db[[#This Row],[QTY/ CTN TG]]="",IF(db[[#This Row],[STN TG]]="","",12),LEFT(db[[#This Row],[QTY/ CTN TG]],SEARCH(" ",db[[#This Row],[QTY/ CTN TG]],1)-1))</f>
        <v/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1200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kertaslipatorigamifluorescentalfa14x14</v>
      </c>
      <c r="B1576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2010</v>
      </c>
      <c r="E1576" s="4" t="s">
        <v>3124</v>
      </c>
      <c r="F1576" s="56"/>
      <c r="H1576" s="32" t="e">
        <f>IF(db[[#This Row],[NB NOTA_C]]="","",COUNTIF([2]!B_MSK[concat],db[[#This Row],[NB NOTA_C]]))</f>
        <v>#REF!</v>
      </c>
      <c r="I1576" s="7" t="s">
        <v>2275</v>
      </c>
      <c r="J1576" s="3" t="s">
        <v>1763</v>
      </c>
      <c r="K1576" s="1" t="s">
        <v>2962</v>
      </c>
      <c r="M1576" s="1" t="str">
        <f>IF(db[[#This Row],[QTY/ CTN]]="","",SUBSTITUTE(SUBSTITUTE(SUBSTITUTE(db[[#This Row],[QTY/ CTN]]," ","_",2),"(",""),")","")&amp;"_")</f>
        <v>900 PCS_</v>
      </c>
      <c r="N1576" s="1">
        <f>IF(db[[#This Row],[H_QTY/ CTN]]="","",SEARCH("_",db[[#This Row],[H_QTY/ CTN]]))</f>
        <v>8</v>
      </c>
      <c r="O1576" s="1">
        <f>IF(db[[#This Row],[H_QTY/ CTN]]="","",LEN(db[[#This Row],[H_QTY/ CTN]]))</f>
        <v>8</v>
      </c>
      <c r="P1576" s="98" t="str">
        <f>IF(db[[#This Row],[H_QTY/ CTN]]="","",LEFT(db[[#This Row],[H_QTY/ CTN]],db[[#This Row],[H_1]]-1))</f>
        <v>900 PCS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900</v>
      </c>
      <c r="S1576" s="95" t="str">
        <f>IF(db[[#This Row],[QTY/ CTN B]]="","",RIGHT(db[[#This Row],[QTY/ CTN B]],LEN(db[[#This Row],[QTY/ CTN B]])-SEARCH(" ",db[[#This Row],[QTY/ CTN B]],1)))</f>
        <v>PCS</v>
      </c>
      <c r="T1576" s="95" t="str">
        <f>IF(db[[#This Row],[QTY/ CTN TG]]="",IF(db[[#This Row],[STN TG]]="","",12),LEFT(db[[#This Row],[QTY/ CTN TG]],SEARCH(" ",db[[#This Row],[QTY/ CTN TG]],1)-1))</f>
        <v/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900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kertaslipatorigamifluorescentalfa16x16</v>
      </c>
      <c r="B1577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2011</v>
      </c>
      <c r="E1577" s="4" t="s">
        <v>3125</v>
      </c>
      <c r="F1577" s="2"/>
      <c r="H1577" s="32" t="e">
        <f>IF(db[[#This Row],[NB NOTA_C]]="","",COUNTIF([2]!B_MSK[concat],db[[#This Row],[NB NOTA_C]]))</f>
        <v>#REF!</v>
      </c>
      <c r="I1577" s="7" t="s">
        <v>2275</v>
      </c>
      <c r="J1577" s="3" t="s">
        <v>2298</v>
      </c>
      <c r="K1577" s="1" t="s">
        <v>2962</v>
      </c>
      <c r="M1577" s="1" t="str">
        <f>IF(db[[#This Row],[QTY/ CTN]]="","",SUBSTITUTE(SUBSTITUTE(SUBSTITUTE(db[[#This Row],[QTY/ CTN]]," ","_",2),"(",""),")","")&amp;"_")</f>
        <v>750 PCS_</v>
      </c>
      <c r="N1577" s="1">
        <f>IF(db[[#This Row],[H_QTY/ CTN]]="","",SEARCH("_",db[[#This Row],[H_QTY/ CTN]]))</f>
        <v>8</v>
      </c>
      <c r="O1577" s="1">
        <f>IF(db[[#This Row],[H_QTY/ CTN]]="","",LEN(db[[#This Row],[H_QTY/ CTN]]))</f>
        <v>8</v>
      </c>
      <c r="P1577" s="98" t="str">
        <f>IF(db[[#This Row],[H_QTY/ CTN]]="","",LEFT(db[[#This Row],[H_QTY/ CTN]],db[[#This Row],[H_1]]-1))</f>
        <v>750 PCS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750</v>
      </c>
      <c r="S1577" s="95" t="str">
        <f>IF(db[[#This Row],[QTY/ CTN B]]="","",RIGHT(db[[#This Row],[QTY/ CTN B]],LEN(db[[#This Row],[QTY/ CTN B]])-SEARCH(" ",db[[#This Row],[QTY/ CTN B]],1)))</f>
        <v>PCS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750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kertaslipatorigamifluorescentalfa20x20</v>
      </c>
      <c r="B1578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2012</v>
      </c>
      <c r="E1578" s="4" t="s">
        <v>3126</v>
      </c>
      <c r="F1578" s="56"/>
      <c r="H1578" s="32" t="e">
        <f>IF(db[[#This Row],[NB NOTA_C]]="","",COUNTIF([2]!B_MSK[concat],db[[#This Row],[NB NOTA_C]]))</f>
        <v>#REF!</v>
      </c>
      <c r="I1578" s="7" t="s">
        <v>2275</v>
      </c>
      <c r="J1578" s="3" t="s">
        <v>2299</v>
      </c>
      <c r="K1578" s="1" t="s">
        <v>2962</v>
      </c>
      <c r="M1578" s="1" t="str">
        <f>IF(db[[#This Row],[QTY/ CTN]]="","",SUBSTITUTE(SUBSTITUTE(SUBSTITUTE(db[[#This Row],[QTY/ CTN]]," ","_",2),"(",""),")","")&amp;"_")</f>
        <v>500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8" t="str">
        <f>IF(db[[#This Row],[H_QTY/ CTN]]="","",LEFT(db[[#This Row],[H_QTY/ CTN]],db[[#This Row],[H_1]]-1))</f>
        <v>500 PCS</v>
      </c>
      <c r="Q1578" s="95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500</v>
      </c>
      <c r="S1578" s="95" t="str">
        <f>IF(db[[#This Row],[QTY/ CTN B]]="","",RIGHT(db[[#This Row],[QTY/ CTN B]],LEN(db[[#This Row],[QTY/ CTN B]])-SEARCH(" ",db[[#This Row],[QTY/ CTN B]],1)))</f>
        <v>PCS</v>
      </c>
      <c r="T1578" s="95" t="str">
        <f>IF(db[[#This Row],[QTY/ CTN TG]]="",IF(db[[#This Row],[STN TG]]="","",12),LEFT(db[[#This Row],[QTY/ CTN TG]],SEARCH(" ",db[[#This Row],[QTY/ CTN TG]],1)-1))</f>
        <v/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500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guntingossgunindo</v>
      </c>
      <c r="B1579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1206</v>
      </c>
      <c r="E1579" s="4" t="s">
        <v>5214</v>
      </c>
      <c r="F1579" s="56"/>
      <c r="G1579" s="1" t="s">
        <v>1682</v>
      </c>
      <c r="H1579" s="32" t="e">
        <f>IF(db[[#This Row],[NB NOTA_C]]="","",COUNTIF([2]!B_MSK[concat],db[[#This Row],[NB NOTA_C]]))</f>
        <v>#REF!</v>
      </c>
      <c r="I1579" s="6" t="s">
        <v>1709</v>
      </c>
      <c r="J1579" s="1" t="s">
        <v>1731</v>
      </c>
      <c r="K1579" s="1" t="s">
        <v>2954</v>
      </c>
      <c r="M1579" s="1" t="str">
        <f>IF(db[[#This Row],[QTY/ CTN]]="","",SUBSTITUTE(SUBSTITUTE(SUBSTITUTE(db[[#This Row],[QTY/ CTN]]," ","_",2),"(",""),")","")&amp;"_")</f>
        <v>60 LSN_</v>
      </c>
      <c r="N1579" s="1">
        <f>IF(db[[#This Row],[H_QTY/ CTN]]="","",SEARCH("_",db[[#This Row],[H_QTY/ CTN]]))</f>
        <v>7</v>
      </c>
      <c r="O1579" s="1">
        <f>IF(db[[#This Row],[H_QTY/ CTN]]="","",LEN(db[[#This Row],[H_QTY/ CTN]]))</f>
        <v>7</v>
      </c>
      <c r="P1579" s="98" t="str">
        <f>IF(db[[#This Row],[H_QTY/ CTN]]="","",LEFT(db[[#This Row],[H_QTY/ CTN]],db[[#This Row],[H_1]]-1))</f>
        <v>60 LSN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60</v>
      </c>
      <c r="S1579" s="95" t="str">
        <f>IF(db[[#This Row],[QTY/ CTN B]]="","",RIGHT(db[[#This Row],[QTY/ CTN B]],LEN(db[[#This Row],[QTY/ CTN B]])-SEARCH(" ",db[[#This Row],[QTY/ CTN B]],1)))</f>
        <v>LSN</v>
      </c>
      <c r="T1579" s="95">
        <f>IF(db[[#This Row],[QTY/ CTN TG]]="",IF(db[[#This Row],[STN TG]]="","",12),LEFT(db[[#This Row],[QTY/ CTN TG]],SEARCH(" ",db[[#This Row],[QTY/ CTN TG]],1)-1))</f>
        <v>12</v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720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guntingossgunindo</v>
      </c>
      <c r="B1580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1206</v>
      </c>
      <c r="E1580" s="4" t="s">
        <v>1503</v>
      </c>
      <c r="F1580" s="56"/>
      <c r="G1580" s="1" t="s">
        <v>1682</v>
      </c>
      <c r="H1580" s="32" t="e">
        <f>IF(db[[#This Row],[NB NOTA_C]]="","",COUNTIF([2]!B_MSK[concat],db[[#This Row],[NB NOTA_C]]))</f>
        <v>#REF!</v>
      </c>
      <c r="I1580" s="6" t="s">
        <v>1709</v>
      </c>
      <c r="J1580" s="1" t="s">
        <v>1731</v>
      </c>
      <c r="K1580" s="1" t="s">
        <v>2954</v>
      </c>
      <c r="M1580" s="1" t="str">
        <f>IF(db[[#This Row],[QTY/ CTN]]="","",SUBSTITUTE(SUBSTITUTE(SUBSTITUTE(db[[#This Row],[QTY/ CTN]]," ","_",2),"(",""),")","")&amp;"_")</f>
        <v>60 LSN_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8" t="str">
        <f>IF(db[[#This Row],[H_QTY/ CTN]]="","",LEFT(db[[#This Row],[H_QTY/ CTN]],db[[#This Row],[H_1]]-1))</f>
        <v>60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60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720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paperbagbatikbesartaliputih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4140</v>
      </c>
      <c r="E1581" s="4" t="s">
        <v>4925</v>
      </c>
      <c r="F1581" s="56"/>
      <c r="H1581" s="34" t="e">
        <f>IF(db[[#This Row],[NB NOTA_C]]="","",COUNTIF([2]!B_MSK[concat],db[[#This Row],[NB NOTA_C]]))</f>
        <v>#REF!</v>
      </c>
      <c r="I1581" s="7" t="s">
        <v>1710</v>
      </c>
      <c r="J1581" s="3" t="s">
        <v>1799</v>
      </c>
      <c r="K1581" s="1" t="s">
        <v>4926</v>
      </c>
      <c r="L1581" s="3"/>
      <c r="M1581" s="3" t="str">
        <f>IF(db[[#This Row],[QTY/ CTN]]="","",SUBSTITUTE(SUBSTITUTE(SUBSTITUTE(db[[#This Row],[QTY/ CTN]]," ","_",2),"(",""),")","")&amp;"_")</f>
        <v>50 LSN_</v>
      </c>
      <c r="N1581" s="3">
        <f>IF(db[[#This Row],[H_QTY/ CTN]]="","",SEARCH("_",db[[#This Row],[H_QTY/ CTN]]))</f>
        <v>7</v>
      </c>
      <c r="O1581" s="3">
        <f>IF(db[[#This Row],[H_QTY/ CTN]]="","",LEN(db[[#This Row],[H_QTY/ CTN]]))</f>
        <v>7</v>
      </c>
      <c r="P1581" s="95" t="str">
        <f>IF(db[[#This Row],[H_QTY/ CTN]]="","",LEFT(db[[#This Row],[H_QTY/ CTN]],db[[#This Row],[H_1]]-1))</f>
        <v>50 LSN</v>
      </c>
      <c r="Q1581" s="95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50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600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16" t="str">
        <f>LOWER(SUBSTITUTE(SUBSTITUTE(SUBSTITUTE(SUBSTITUTE(SUBSTITUTE(SUBSTITUTE(db[[#This Row],[NB BM]]," ",),".",""),"-",""),"(",""),")",""),"/",""))</f>
        <v>paperbagbatikbesartaliputih</v>
      </c>
      <c r="B1582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82" s="16" t="str">
        <f>LOWER(SUBSTITUTE(SUBSTITUTE(SUBSTITUTE(SUBSTITUTE(SUBSTITUTE(SUBSTITUTE(SUBSTITUTE(SUBSTITUTE(SUBSTITUTE(db[[#This Row],[NB PAJAK]]," ",""),"-",""),"(",""),")",""),".",""),",",""),"/",""),"""",""),"+",""))</f>
        <v/>
      </c>
      <c r="D1582" s="17" t="s">
        <v>4140</v>
      </c>
      <c r="E1582" s="21" t="s">
        <v>4139</v>
      </c>
      <c r="F1582" s="57"/>
      <c r="G1582" s="17"/>
      <c r="H1582" s="33" t="e">
        <f>IF(db[[#This Row],[NB NOTA_C]]="","",COUNTIF([2]!B_MSK[concat],db[[#This Row],[NB NOTA_C]]))</f>
        <v>#REF!</v>
      </c>
      <c r="I1582" s="18" t="s">
        <v>1710</v>
      </c>
      <c r="J1582" s="16" t="s">
        <v>1799</v>
      </c>
      <c r="K1582" s="17" t="s">
        <v>2981</v>
      </c>
      <c r="L1582" s="16"/>
      <c r="M1582" s="16" t="str">
        <f>IF(db[[#This Row],[QTY/ CTN]]="","",SUBSTITUTE(SUBSTITUTE(SUBSTITUTE(db[[#This Row],[QTY/ CTN]]," ","_",2),"(",""),")","")&amp;"_")</f>
        <v>50 LSN_</v>
      </c>
      <c r="N1582" s="16">
        <f>IF(db[[#This Row],[H_QTY/ CTN]]="","",SEARCH("_",db[[#This Row],[H_QTY/ CTN]]))</f>
        <v>7</v>
      </c>
      <c r="O1582" s="16">
        <f>IF(db[[#This Row],[H_QTY/ CTN]]="","",LEN(db[[#This Row],[H_QTY/ CTN]]))</f>
        <v>7</v>
      </c>
      <c r="P1582" s="99" t="str">
        <f>IF(db[[#This Row],[H_QTY/ CTN]]="","",LEFT(db[[#This Row],[H_QTY/ CTN]],db[[#This Row],[H_1]]-1))</f>
        <v>50 LSN</v>
      </c>
      <c r="Q1582" s="99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50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600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paperbagbatikb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2521</v>
      </c>
      <c r="E1583" s="4" t="s">
        <v>2519</v>
      </c>
      <c r="F1583" s="56"/>
      <c r="H1583" s="32" t="e">
        <f>IF(db[[#This Row],[NB NOTA_C]]="","",COUNTIF([2]!B_MSK[concat],db[[#This Row],[NB NOTA_C]]))</f>
        <v>#REF!</v>
      </c>
      <c r="I1583" s="7" t="s">
        <v>1710</v>
      </c>
      <c r="J1583" s="3" t="s">
        <v>1799</v>
      </c>
      <c r="K1583" s="1" t="s">
        <v>2981</v>
      </c>
      <c r="M1583" s="1" t="str">
        <f>IF(db[[#This Row],[QTY/ CTN]]="","",SUBSTITUTE(SUBSTITUTE(SUBSTITUTE(db[[#This Row],[QTY/ CTN]]," ","_",2),"(",""),")","")&amp;"_")</f>
        <v>50 LSN_</v>
      </c>
      <c r="N1583" s="1">
        <f>IF(db[[#This Row],[H_QTY/ CTN]]="","",SEARCH("_",db[[#This Row],[H_QTY/ CTN]]))</f>
        <v>7</v>
      </c>
      <c r="O1583" s="1">
        <f>IF(db[[#This Row],[H_QTY/ CTN]]="","",LEN(db[[#This Row],[H_QTY/ CTN]]))</f>
        <v>7</v>
      </c>
      <c r="P1583" s="98" t="str">
        <f>IF(db[[#This Row],[H_QTY/ CTN]]="","",LEFT(db[[#This Row],[H_QTY/ CTN]],db[[#This Row],[H_1]]-1))</f>
        <v>50 LSN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50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600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paperbagbatikk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2522</v>
      </c>
      <c r="E1584" s="4" t="s">
        <v>2520</v>
      </c>
      <c r="F1584" s="56"/>
      <c r="H1584" s="32" t="e">
        <f>IF(db[[#This Row],[NB NOTA_C]]="","",COUNTIF([2]!B_MSK[concat],db[[#This Row],[NB NOTA_C]]))</f>
        <v>#REF!</v>
      </c>
      <c r="I1584" s="7" t="s">
        <v>1710</v>
      </c>
      <c r="J1584" s="3" t="s">
        <v>1799</v>
      </c>
      <c r="K1584" s="1" t="s">
        <v>2981</v>
      </c>
      <c r="M1584" s="1" t="str">
        <f>IF(db[[#This Row],[QTY/ CTN]]="","",SUBSTITUTE(SUBSTITUTE(SUBSTITUTE(db[[#This Row],[QTY/ CTN]]," ","_",2),"(",""),")","")&amp;"_")</f>
        <v>50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50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50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600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paperbagbatiktanggungtaliputih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3951</v>
      </c>
      <c r="E1585" s="4" t="s">
        <v>3919</v>
      </c>
      <c r="F1585" s="56"/>
      <c r="H1585" s="34" t="e">
        <f>IF(db[[#This Row],[NB NOTA_C]]="","",COUNTIF([2]!B_MSK[concat],db[[#This Row],[NB NOTA_C]]))</f>
        <v>#REF!</v>
      </c>
      <c r="I1585" s="7" t="s">
        <v>1710</v>
      </c>
      <c r="J1585" s="3" t="s">
        <v>1799</v>
      </c>
      <c r="K1585" s="1" t="s">
        <v>2981</v>
      </c>
      <c r="L1585" s="3"/>
      <c r="M1585" s="3" t="str">
        <f>IF(db[[#This Row],[QTY/ CTN]]="","",SUBSTITUTE(SUBSTITUTE(SUBSTITUTE(db[[#This Row],[QTY/ CTN]]," ","_",2),"(",""),")","")&amp;"_")</f>
        <v>50 LSN_</v>
      </c>
      <c r="N1585" s="3">
        <f>IF(db[[#This Row],[H_QTY/ CTN]]="","",SEARCH("_",db[[#This Row],[H_QTY/ CTN]]))</f>
        <v>7</v>
      </c>
      <c r="O1585" s="3">
        <f>IF(db[[#This Row],[H_QTY/ CTN]]="","",LEN(db[[#This Row],[H_QTY/ CTN]]))</f>
        <v>7</v>
      </c>
      <c r="P1585" s="95" t="str">
        <f>IF(db[[#This Row],[H_QTY/ CTN]]="","",LEFT(db[[#This Row],[H_QTY/ CTN]],db[[#This Row],[H_1]]-1))</f>
        <v>50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50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600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paperbagbatikxl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1278</v>
      </c>
      <c r="E1586" s="4" t="s">
        <v>1570</v>
      </c>
      <c r="F1586" s="56"/>
      <c r="G1586" s="1" t="s">
        <v>1682</v>
      </c>
      <c r="H1586" s="32" t="e">
        <f>IF(db[[#This Row],[NB NOTA_C]]="","",COUNTIF([2]!B_MSK[concat],db[[#This Row],[NB NOTA_C]]))</f>
        <v>#REF!</v>
      </c>
      <c r="I1586" s="6" t="s">
        <v>1710</v>
      </c>
      <c r="J1586" s="1" t="s">
        <v>1799</v>
      </c>
      <c r="K1586" s="1" t="s">
        <v>2981</v>
      </c>
      <c r="M1586" s="1" t="str">
        <f>IF(db[[#This Row],[QTY/ CTN]]="","",SUBSTITUTE(SUBSTITUTE(SUBSTITUTE(db[[#This Row],[QTY/ CTN]]," ","_",2),"(",""),")","")&amp;"_")</f>
        <v>50 LSN_</v>
      </c>
      <c r="N1586" s="1">
        <f>IF(db[[#This Row],[H_QTY/ CTN]]="","",SEARCH("_",db[[#This Row],[H_QTY/ CTN]]))</f>
        <v>7</v>
      </c>
      <c r="O1586" s="1">
        <f>IF(db[[#This Row],[H_QTY/ CTN]]="","",LEN(db[[#This Row],[H_QTY/ CTN]]))</f>
        <v>7</v>
      </c>
      <c r="P1586" s="98" t="str">
        <f>IF(db[[#This Row],[H_QTY/ CTN]]="","",LEFT(db[[#This Row],[H_QTY/ CTN]],db[[#This Row],[H_1]]-1))</f>
        <v>50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600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16" t="str">
        <f>LOWER(SUBSTITUTE(SUBSTITUTE(SUBSTITUTE(SUBSTITUTE(SUBSTITUTE(SUBSTITUTE(db[[#This Row],[NB BM]]," ",),".",""),"-",""),"(",""),")",""),"/",""))</f>
        <v>paperbagbatikbesartaliputih</v>
      </c>
      <c r="B1587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87" s="16" t="str">
        <f>LOWER(SUBSTITUTE(SUBSTITUTE(SUBSTITUTE(SUBSTITUTE(SUBSTITUTE(SUBSTITUTE(SUBSTITUTE(SUBSTITUTE(SUBSTITUTE(db[[#This Row],[NB PAJAK]]," ",""),"-",""),"(",""),")",""),".",""),",",""),"/",""),"""",""),"+",""))</f>
        <v/>
      </c>
      <c r="D1587" s="17" t="s">
        <v>4140</v>
      </c>
      <c r="E1587" s="21" t="s">
        <v>5066</v>
      </c>
      <c r="F1587" s="57"/>
      <c r="G1587" s="17"/>
      <c r="H1587" s="33" t="e">
        <f>IF(db[[#This Row],[NB NOTA_C]]="","",COUNTIF([2]!B_MSK[concat],db[[#This Row],[NB NOTA_C]]))</f>
        <v>#REF!</v>
      </c>
      <c r="I1587" s="7" t="s">
        <v>1710</v>
      </c>
      <c r="J1587" s="3" t="s">
        <v>1799</v>
      </c>
      <c r="K1587" s="1" t="s">
        <v>2981</v>
      </c>
      <c r="L1587" s="16"/>
      <c r="M1587" s="16" t="str">
        <f>IF(db[[#This Row],[QTY/ CTN]]="","",SUBSTITUTE(SUBSTITUTE(SUBSTITUTE(db[[#This Row],[QTY/ CTN]]," ","_",2),"(",""),")","")&amp;"_")</f>
        <v>50 LSN_</v>
      </c>
      <c r="N1587" s="16">
        <f>IF(db[[#This Row],[H_QTY/ CTN]]="","",SEARCH("_",db[[#This Row],[H_QTY/ CTN]]))</f>
        <v>7</v>
      </c>
      <c r="O1587" s="16">
        <f>IF(db[[#This Row],[H_QTY/ CTN]]="","",LEN(db[[#This Row],[H_QTY/ CTN]]))</f>
        <v>7</v>
      </c>
      <c r="P1587" s="99" t="str">
        <f>IF(db[[#This Row],[H_QTY/ CTN]]="","",LEFT(db[[#This Row],[H_QTY/ CTN]],db[[#This Row],[H_1]]-1))</f>
        <v>50 LSN</v>
      </c>
      <c r="Q1587" s="99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50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600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pianikabrotherpink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2104</v>
      </c>
      <c r="E1588" s="4" t="s">
        <v>3293</v>
      </c>
      <c r="F1588" s="56"/>
      <c r="H1588" s="32" t="e">
        <f>IF(db[[#This Row],[NB NOTA_C]]="","",COUNTIF([2]!B_MSK[concat],db[[#This Row],[NB NOTA_C]]))</f>
        <v>#REF!</v>
      </c>
      <c r="I1588" s="7" t="s">
        <v>1695</v>
      </c>
      <c r="J1588" s="3" t="s">
        <v>1854</v>
      </c>
      <c r="K1588" s="1" t="s">
        <v>2951</v>
      </c>
      <c r="M1588" s="1" t="str">
        <f>IF(db[[#This Row],[QTY/ CTN]]="","",SUBSTITUTE(SUBSTITUTE(SUBSTITUTE(db[[#This Row],[QTY/ CTN]]," ","_",2),"(",""),")","")&amp;"_")</f>
        <v>12 PCS_</v>
      </c>
      <c r="N1588" s="1">
        <f>IF(db[[#This Row],[H_QTY/ CTN]]="","",SEARCH("_",db[[#This Row],[H_QTY/ CTN]]))</f>
        <v>7</v>
      </c>
      <c r="O1588" s="1">
        <f>IF(db[[#This Row],[H_QTY/ CTN]]="","",LEN(db[[#This Row],[H_QTY/ CTN]]))</f>
        <v>7</v>
      </c>
      <c r="P1588" s="98" t="str">
        <f>IF(db[[#This Row],[H_QTY/ CTN]]="","",LEFT(db[[#This Row],[H_QTY/ CTN]],db[[#This Row],[H_1]]-1))</f>
        <v>12 PCS</v>
      </c>
      <c r="Q1588" s="95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12</v>
      </c>
      <c r="S1588" s="95" t="str">
        <f>IF(db[[#This Row],[QTY/ CTN B]]="","",RIGHT(db[[#This Row],[QTY/ CTN B]],LEN(db[[#This Row],[QTY/ CTN B]])-SEARCH(" ",db[[#This Row],[QTY/ CTN B]],1)))</f>
        <v>PCS</v>
      </c>
      <c r="T1588" s="95" t="str">
        <f>IF(db[[#This Row],[QTY/ CTN TG]]="",IF(db[[#This Row],[STN TG]]="","",12),LEFT(db[[#This Row],[QTY/ CTN TG]],SEARCH(" ",db[[#This Row],[QTY/ CTN TG]],1)-1))</f>
        <v/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12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52" t="str">
        <f>LOWER(SUBSTITUTE(SUBSTITUTE(SUBSTITUTE(SUBSTITUTE(SUBSTITUTE(SUBSTITUTE(db[[#This Row],[NB BM]]," ",),".",""),"-",""),"(",""),")",""),"/",""))</f>
        <v>pcaseb233</v>
      </c>
      <c r="B1589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89" s="52" t="str">
        <f>LOWER(SUBSTITUTE(SUBSTITUTE(SUBSTITUTE(SUBSTITUTE(SUBSTITUTE(SUBSTITUTE(SUBSTITUTE(SUBSTITUTE(SUBSTITUTE(db[[#This Row],[NB PAJAK]]," ",""),"-",""),"(",""),")",""),".",""),",",""),"/",""),"""",""),"+",""))</f>
        <v/>
      </c>
      <c r="D1589" s="72" t="s">
        <v>5008</v>
      </c>
      <c r="E1589" s="72" t="s">
        <v>4956</v>
      </c>
      <c r="F1589" s="65"/>
      <c r="G1589" s="53"/>
      <c r="H1589" s="54" t="e">
        <f>IF(db[[#This Row],[NB NOTA_C]]="","",COUNTIF([2]!B_MSK[concat],db[[#This Row],[NB NOTA_C]]))</f>
        <v>#REF!</v>
      </c>
      <c r="I1589" s="55" t="s">
        <v>2276</v>
      </c>
      <c r="J1589" s="52" t="s">
        <v>1728</v>
      </c>
      <c r="K1589" s="53" t="s">
        <v>2971</v>
      </c>
      <c r="L1589" s="52"/>
      <c r="M1589" s="52" t="str">
        <f>IF(db[[#This Row],[QTY/ CTN]]="","",SUBSTITUTE(SUBSTITUTE(SUBSTITUTE(db[[#This Row],[QTY/ CTN]]," ","_",2),"(",""),")","")&amp;"_")</f>
        <v>120 PCS_</v>
      </c>
      <c r="N1589" s="52">
        <f>IF(db[[#This Row],[H_QTY/ CTN]]="","",SEARCH("_",db[[#This Row],[H_QTY/ CTN]]))</f>
        <v>8</v>
      </c>
      <c r="O1589" s="52">
        <f>IF(db[[#This Row],[H_QTY/ CTN]]="","",LEN(db[[#This Row],[H_QTY/ CTN]]))</f>
        <v>8</v>
      </c>
      <c r="P1589" s="103" t="str">
        <f>IF(db[[#This Row],[H_QTY/ CTN]]="","",LEFT(db[[#This Row],[H_QTY/ CTN]],db[[#This Row],[H_1]]-1))</f>
        <v>120 PCS</v>
      </c>
      <c r="Q1589" s="103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120</v>
      </c>
      <c r="S1589" s="95" t="str">
        <f>IF(db[[#This Row],[QTY/ CTN B]]="","",RIGHT(db[[#This Row],[QTY/ CTN B]],LEN(db[[#This Row],[QTY/ CTN B]])-SEARCH(" ",db[[#This Row],[QTY/ CTN B]],1)))</f>
        <v>PCS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120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pcasemobilsetgp0008</v>
      </c>
      <c r="B1590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/>
      </c>
      <c r="D1590" s="1" t="s">
        <v>3212</v>
      </c>
      <c r="E1590" s="4" t="s">
        <v>3211</v>
      </c>
      <c r="F1590" s="56"/>
      <c r="H1590" s="32" t="e">
        <f>IF(db[[#This Row],[NB NOTA_C]]="","",COUNTIF([2]!B_MSK[concat],db[[#This Row],[NB NOTA_C]]))</f>
        <v>#REF!</v>
      </c>
      <c r="I1590" s="7" t="s">
        <v>1698</v>
      </c>
      <c r="J1590" s="3" t="s">
        <v>1728</v>
      </c>
      <c r="K1590" s="1" t="s">
        <v>2971</v>
      </c>
      <c r="L1590" s="3"/>
      <c r="M1590" s="3" t="str">
        <f>IF(db[[#This Row],[QTY/ CTN]]="","",SUBSTITUTE(SUBSTITUTE(SUBSTITUTE(db[[#This Row],[QTY/ CTN]]," ","_",2),"(",""),")","")&amp;"_")</f>
        <v>120 PCS_</v>
      </c>
      <c r="N1590" s="3">
        <f>IF(db[[#This Row],[H_QTY/ CTN]]="","",SEARCH("_",db[[#This Row],[H_QTY/ CTN]]))</f>
        <v>8</v>
      </c>
      <c r="O1590" s="3">
        <f>IF(db[[#This Row],[H_QTY/ CTN]]="","",LEN(db[[#This Row],[H_QTY/ CTN]]))</f>
        <v>8</v>
      </c>
      <c r="P1590" s="98" t="str">
        <f>IF(db[[#This Row],[H_QTY/ CTN]]="","",LEFT(db[[#This Row],[H_QTY/ CTN]],db[[#This Row],[H_1]]-1))</f>
        <v>120 PCS</v>
      </c>
      <c r="Q1590" s="95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120</v>
      </c>
      <c r="S1590" s="95" t="str">
        <f>IF(db[[#This Row],[QTY/ CTN B]]="","",RIGHT(db[[#This Row],[QTY/ CTN B]],LEN(db[[#This Row],[QTY/ CTN B]])-SEARCH(" ",db[[#This Row],[QTY/ CTN B]],1)))</f>
        <v>PCS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120</v>
      </c>
      <c r="Y1590" s="95" t="str">
        <f>IF(db[[#This Row],[STN K]]="",IF(db[[#This Row],[STN TG]]="",db[[#This Row],[STN B]],db[[#This Row],[STN TG]]),db[[#This Row],[STN K]])</f>
        <v>PCS</v>
      </c>
    </row>
    <row r="1591" spans="1:25" s="111" customFormat="1" x14ac:dyDescent="0.25">
      <c r="A1591" s="3" t="str">
        <f>LOWER(SUBSTITUTE(SUBSTITUTE(SUBSTITUTE(SUBSTITUTE(SUBSTITUTE(SUBSTITUTE(db[[#This Row],[NB BM]]," ",),".",""),"-",""),"(",""),")",""),"/",""))</f>
        <v>pcasegp0183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3210</v>
      </c>
      <c r="E1591" s="4" t="s">
        <v>3209</v>
      </c>
      <c r="F1591" s="56"/>
      <c r="G1591" s="1"/>
      <c r="H1591" s="32" t="e">
        <f>IF(db[[#This Row],[NB NOTA_C]]="","",COUNTIF([2]!B_MSK[concat],db[[#This Row],[NB NOTA_C]]))</f>
        <v>#REF!</v>
      </c>
      <c r="I1591" s="7" t="s">
        <v>1698</v>
      </c>
      <c r="J1591" s="3" t="s">
        <v>1843</v>
      </c>
      <c r="K1591" s="1" t="s">
        <v>2971</v>
      </c>
      <c r="L1591" s="1"/>
      <c r="M1591" s="1" t="str">
        <f>IF(db[[#This Row],[QTY/ CTN]]="","",SUBSTITUTE(SUBSTITUTE(SUBSTITUTE(db[[#This Row],[QTY/ CTN]]," ","_",2),"(",""),")","")&amp;"_")</f>
        <v>180 PCS_</v>
      </c>
      <c r="N1591" s="1">
        <f>IF(db[[#This Row],[H_QTY/ CTN]]="","",SEARCH("_",db[[#This Row],[H_QTY/ CTN]]))</f>
        <v>8</v>
      </c>
      <c r="O1591" s="1">
        <f>IF(db[[#This Row],[H_QTY/ CTN]]="","",LEN(db[[#This Row],[H_QTY/ CTN]]))</f>
        <v>8</v>
      </c>
      <c r="P1591" s="98" t="str">
        <f>IF(db[[#This Row],[H_QTY/ CTN]]="","",LEFT(db[[#This Row],[H_QTY/ CTN]],db[[#This Row],[H_1]]-1))</f>
        <v>180 PCS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180</v>
      </c>
      <c r="S1591" s="95" t="str">
        <f>IF(db[[#This Row],[QTY/ CTN B]]="","",RIGHT(db[[#This Row],[QTY/ CTN B]],LEN(db[[#This Row],[QTY/ CTN B]])-SEARCH(" ",db[[#This Row],[QTY/ CTN B]],1)))</f>
        <v>PCS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180</v>
      </c>
      <c r="Y1591" s="95" t="str">
        <f>IF(db[[#This Row],[STN K]]="",IF(db[[#This Row],[STN TG]]="",db[[#This Row],[STN B]],db[[#This Row],[STN TG]]),db[[#This Row],[STN K]])</f>
        <v>PCS</v>
      </c>
    </row>
    <row r="1592" spans="1:25" s="111" customFormat="1" x14ac:dyDescent="0.25">
      <c r="A1592" s="3" t="str">
        <f>LOWER(SUBSTITUTE(SUBSTITUTE(SUBSTITUTE(SUBSTITUTE(SUBSTITUTE(SUBSTITUTE(db[[#This Row],[NB BM]]," ",),".",""),"-",""),"(",""),")",""),"/",""))</f>
        <v>pcaseresta776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4" t="s">
        <v>5466</v>
      </c>
      <c r="E1592" s="4" t="s">
        <v>5464</v>
      </c>
      <c r="F1592" s="56"/>
      <c r="G1592" s="1" t="s">
        <v>1682</v>
      </c>
      <c r="H1592" s="34" t="e">
        <f>IF(db[[#This Row],[NB NOTA_C]]="","",COUNTIF([2]!B_MSK[concat],db[[#This Row],[NB NOTA_C]]))</f>
        <v>#REF!</v>
      </c>
      <c r="I1592" s="7" t="s">
        <v>5468</v>
      </c>
      <c r="J1592" s="3" t="s">
        <v>4718</v>
      </c>
      <c r="K1592" s="1" t="s">
        <v>2971</v>
      </c>
      <c r="L1592" s="3"/>
      <c r="M1592" s="3" t="str">
        <f>IF(db[[#This Row],[QTY/ CTN]]="","",SUBSTITUTE(SUBSTITUTE(SUBSTITUTE(db[[#This Row],[QTY/ CTN]]," ","_",2),"(",""),")","")&amp;"_")</f>
        <v>32 LSN_</v>
      </c>
      <c r="N1592" s="3">
        <f>IF(db[[#This Row],[H_QTY/ CTN]]="","",SEARCH("_",db[[#This Row],[H_QTY/ CTN]]))</f>
        <v>7</v>
      </c>
      <c r="O1592" s="3">
        <f>IF(db[[#This Row],[H_QTY/ CTN]]="","",LEN(db[[#This Row],[H_QTY/ CTN]]))</f>
        <v>7</v>
      </c>
      <c r="P1592" s="95" t="str">
        <f>IF(db[[#This Row],[H_QTY/ CTN]]="","",LEFT(db[[#This Row],[H_QTY/ CTN]],db[[#This Row],[H_1]]-1))</f>
        <v>32 LSN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32</v>
      </c>
      <c r="S1592" s="95" t="str">
        <f>IF(db[[#This Row],[QTY/ CTN B]]="","",RIGHT(db[[#This Row],[QTY/ CTN B]],LEN(db[[#This Row],[QTY/ CTN B]])-SEARCH(" ",db[[#This Row],[QTY/ CTN B]],1)))</f>
        <v>LSN</v>
      </c>
      <c r="T1592" s="95">
        <f>IF(db[[#This Row],[QTY/ CTN TG]]="",IF(db[[#This Row],[STN TG]]="","",12),LEFT(db[[#This Row],[QTY/ CTN TG]],SEARCH(" ",db[[#This Row],[QTY/ CTN TG]],1)-1))</f>
        <v>12</v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384</v>
      </c>
      <c r="Y1592" s="95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pcaseresth466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5467</v>
      </c>
      <c r="E1593" s="4" t="s">
        <v>5465</v>
      </c>
      <c r="F1593" s="56"/>
      <c r="G1593" s="1" t="s">
        <v>1682</v>
      </c>
      <c r="H1593" s="34" t="e">
        <f>IF(db[[#This Row],[NB NOTA_C]]="","",COUNTIF([2]!B_MSK[concat],db[[#This Row],[NB NOTA_C]]))</f>
        <v>#REF!</v>
      </c>
      <c r="I1593" s="7" t="s">
        <v>5468</v>
      </c>
      <c r="J1593" s="3" t="s">
        <v>4718</v>
      </c>
      <c r="K1593" s="1" t="s">
        <v>2971</v>
      </c>
      <c r="L1593" s="3"/>
      <c r="M1593" s="3" t="str">
        <f>IF(db[[#This Row],[QTY/ CTN]]="","",SUBSTITUTE(SUBSTITUTE(SUBSTITUTE(db[[#This Row],[QTY/ CTN]]," ","_",2),"(",""),")","")&amp;"_")</f>
        <v>32 LSN_</v>
      </c>
      <c r="N1593" s="3">
        <f>IF(db[[#This Row],[H_QTY/ CTN]]="","",SEARCH("_",db[[#This Row],[H_QTY/ CTN]]))</f>
        <v>7</v>
      </c>
      <c r="O1593" s="3">
        <f>IF(db[[#This Row],[H_QTY/ CTN]]="","",LEN(db[[#This Row],[H_QTY/ CTN]]))</f>
        <v>7</v>
      </c>
      <c r="P1593" s="95" t="str">
        <f>IF(db[[#This Row],[H_QTY/ CTN]]="","",LEFT(db[[#This Row],[H_QTY/ CTN]],db[[#This Row],[H_1]]-1))</f>
        <v>32 LSN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32</v>
      </c>
      <c r="S1593" s="95" t="str">
        <f>IF(db[[#This Row],[QTY/ CTN B]]="","",RIGHT(db[[#This Row],[QTY/ CTN B]],LEN(db[[#This Row],[QTY/ CTN B]])-SEARCH(" ",db[[#This Row],[QTY/ CTN B]],1)))</f>
        <v>LSN</v>
      </c>
      <c r="T1593" s="95">
        <f>IF(db[[#This Row],[QTY/ CTN TG]]="",IF(db[[#This Row],[STN TG]]="","",12),LEFT(db[[#This Row],[QTY/ CTN TG]],SEARCH(" ",db[[#This Row],[QTY/ CTN TG]],1)-1))</f>
        <v>12</v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384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8" t="str">
        <f>LOWER(SUBSTITUTE(SUBSTITUTE(SUBSTITUTE(SUBSTITUTE(SUBSTITUTE(SUBSTITUTE(db[[#This Row],[NB BM]]," ",),".",""),"-",""),"(",""),")",""),"/",""))</f>
        <v>pcaseresth761</v>
      </c>
      <c r="B1594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594" s="38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5457</v>
      </c>
      <c r="E1594" s="4" t="s">
        <v>5456</v>
      </c>
      <c r="F1594" s="62"/>
      <c r="G1594" s="1" t="s">
        <v>1682</v>
      </c>
      <c r="H1594" s="41" t="e">
        <f>IF(db[[#This Row],[NB NOTA_C]]="","",COUNTIF([2]!B_MSK[concat],db[[#This Row],[NB NOTA_C]]))</f>
        <v>#REF!</v>
      </c>
      <c r="I1594" s="7" t="s">
        <v>4716</v>
      </c>
      <c r="J1594" s="3" t="s">
        <v>4718</v>
      </c>
      <c r="K1594" s="1" t="s">
        <v>2971</v>
      </c>
      <c r="L1594" s="38"/>
      <c r="M1594" s="38" t="str">
        <f>IF(db[[#This Row],[QTY/ CTN]]="","",SUBSTITUTE(SUBSTITUTE(SUBSTITUTE(db[[#This Row],[QTY/ CTN]]," ","_",2),"(",""),")","")&amp;"_")</f>
        <v>32 LSN_</v>
      </c>
      <c r="N1594" s="38">
        <f>IF(db[[#This Row],[H_QTY/ CTN]]="","",SEARCH("_",db[[#This Row],[H_QTY/ CTN]]))</f>
        <v>7</v>
      </c>
      <c r="O1594" s="38">
        <f>IF(db[[#This Row],[H_QTY/ CTN]]="","",LEN(db[[#This Row],[H_QTY/ CTN]]))</f>
        <v>7</v>
      </c>
      <c r="P1594" s="100" t="str">
        <f>IF(db[[#This Row],[H_QTY/ CTN]]="","",LEFT(db[[#This Row],[H_QTY/ CTN]],db[[#This Row],[H_1]]-1))</f>
        <v>32 LSN</v>
      </c>
      <c r="Q1594" s="100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32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384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16" t="str">
        <f>LOWER(SUBSTITUTE(SUBSTITUTE(SUBSTITUTE(SUBSTITUTE(SUBSTITUTE(SUBSTITUTE(db[[#This Row],[NB BM]]," ",),".",""),"-",""),"(",""),")",""),"/",""))</f>
        <v>pianikaaltoz32a</v>
      </c>
      <c r="B1595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95" s="16" t="str">
        <f>LOWER(SUBSTITUTE(SUBSTITUTE(SUBSTITUTE(SUBSTITUTE(SUBSTITUTE(SUBSTITUTE(SUBSTITUTE(SUBSTITUTE(SUBSTITUTE(db[[#This Row],[NB PAJAK]]," ",""),"-",""),"(",""),")",""),".",""),",",""),"/",""),"""",""),"+",""))</f>
        <v/>
      </c>
      <c r="D1595" s="17" t="s">
        <v>4394</v>
      </c>
      <c r="E1595" s="21" t="s">
        <v>4393</v>
      </c>
      <c r="F1595" s="57"/>
      <c r="G1595" s="17"/>
      <c r="H1595" s="33" t="e">
        <f>IF(db[[#This Row],[NB NOTA_C]]="","",COUNTIF([2]!B_MSK[concat],db[[#This Row],[NB NOTA_C]]))</f>
        <v>#REF!</v>
      </c>
      <c r="I1595" s="18" t="s">
        <v>2798</v>
      </c>
      <c r="J1595" s="16" t="s">
        <v>1854</v>
      </c>
      <c r="K1595" s="17" t="s">
        <v>2951</v>
      </c>
      <c r="L1595" s="16"/>
      <c r="M1595" s="16" t="str">
        <f>IF(db[[#This Row],[QTY/ CTN]]="","",SUBSTITUTE(SUBSTITUTE(SUBSTITUTE(db[[#This Row],[QTY/ CTN]]," ","_",2),"(",""),")","")&amp;"_")</f>
        <v>12 PCS_</v>
      </c>
      <c r="N1595" s="16">
        <f>IF(db[[#This Row],[H_QTY/ CTN]]="","",SEARCH("_",db[[#This Row],[H_QTY/ CTN]]))</f>
        <v>7</v>
      </c>
      <c r="O1595" s="16">
        <f>IF(db[[#This Row],[H_QTY/ CTN]]="","",LEN(db[[#This Row],[H_QTY/ CTN]]))</f>
        <v>7</v>
      </c>
      <c r="P1595" s="99" t="str">
        <f>IF(db[[#This Row],[H_QTY/ CTN]]="","",LEFT(db[[#This Row],[H_QTY/ CTN]],db[[#This Row],[H_1]]-1))</f>
        <v>12 PCS</v>
      </c>
      <c r="Q1595" s="99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12</v>
      </c>
      <c r="S1595" s="95" t="str">
        <f>IF(db[[#This Row],[QTY/ CTN B]]="","",RIGHT(db[[#This Row],[QTY/ CTN B]],LEN(db[[#This Row],[QTY/ CTN B]])-SEARCH(" ",db[[#This Row],[QTY/ CTN B]],1)))</f>
        <v>PCS</v>
      </c>
      <c r="T1595" s="95" t="str">
        <f>IF(db[[#This Row],[QTY/ CTN TG]]="",IF(db[[#This Row],[STN TG]]="","",12),LEFT(db[[#This Row],[QTY/ CTN TG]],SEARCH(" ",db[[#This Row],[QTY/ CTN TG]],1)-1))</f>
        <v/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12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16" t="str">
        <f>LOWER(SUBSTITUTE(SUBSTITUTE(SUBSTITUTE(SUBSTITUTE(SUBSTITUTE(SUBSTITUTE(db[[#This Row],[NB BM]]," ",),".",""),"-",""),"(",""),")",""),"/",""))</f>
        <v>pianikaaltoz32bbiru</v>
      </c>
      <c r="B1596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96" s="16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4707</v>
      </c>
      <c r="E1596" s="4" t="s">
        <v>4706</v>
      </c>
      <c r="F1596" s="57"/>
      <c r="G1596" s="17"/>
      <c r="H1596" s="33" t="e">
        <f>IF(db[[#This Row],[NB NOTA_C]]="","",COUNTIF([2]!B_MSK[concat],db[[#This Row],[NB NOTA_C]]))</f>
        <v>#REF!</v>
      </c>
      <c r="I1596" s="18" t="s">
        <v>2798</v>
      </c>
      <c r="J1596" s="16" t="s">
        <v>1854</v>
      </c>
      <c r="K1596" s="17" t="s">
        <v>2951</v>
      </c>
      <c r="L1596" s="16"/>
      <c r="M1596" s="16" t="str">
        <f>IF(db[[#This Row],[QTY/ CTN]]="","",SUBSTITUTE(SUBSTITUTE(SUBSTITUTE(db[[#This Row],[QTY/ CTN]]," ","_",2),"(",""),")","")&amp;"_")</f>
        <v>12 PCS_</v>
      </c>
      <c r="N1596" s="16">
        <f>IF(db[[#This Row],[H_QTY/ CTN]]="","",SEARCH("_",db[[#This Row],[H_QTY/ CTN]]))</f>
        <v>7</v>
      </c>
      <c r="O1596" s="16">
        <f>IF(db[[#This Row],[H_QTY/ CTN]]="","",LEN(db[[#This Row],[H_QTY/ CTN]]))</f>
        <v>7</v>
      </c>
      <c r="P1596" s="99" t="str">
        <f>IF(db[[#This Row],[H_QTY/ CTN]]="","",LEFT(db[[#This Row],[H_QTY/ CTN]],db[[#This Row],[H_1]]-1))</f>
        <v>12 PCS</v>
      </c>
      <c r="Q1596" s="99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12</v>
      </c>
      <c r="S1596" s="95" t="str">
        <f>IF(db[[#This Row],[QTY/ CTN B]]="","",RIGHT(db[[#This Row],[QTY/ CTN B]],LEN(db[[#This Row],[QTY/ CTN B]])-SEARCH(" ",db[[#This Row],[QTY/ CTN B]],1)))</f>
        <v>PCS</v>
      </c>
      <c r="T1596" s="95" t="str">
        <f>IF(db[[#This Row],[QTY/ CTN TG]]="",IF(db[[#This Row],[STN TG]]="","",12),LEFT(db[[#This Row],[QTY/ CTN TG]],SEARCH(" ",db[[#This Row],[QTY/ CTN TG]],1)-1))</f>
        <v/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12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pianikabrother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2103</v>
      </c>
      <c r="E1597" s="4" t="s">
        <v>3292</v>
      </c>
      <c r="F1597" s="56"/>
      <c r="H1597" s="32" t="e">
        <f>IF(db[[#This Row],[NB NOTA_C]]="","",COUNTIF([2]!B_MSK[concat],db[[#This Row],[NB NOTA_C]]))</f>
        <v>#REF!</v>
      </c>
      <c r="I1597" s="7" t="s">
        <v>1695</v>
      </c>
      <c r="J1597" s="3" t="s">
        <v>1854</v>
      </c>
      <c r="K1597" s="1" t="s">
        <v>2951</v>
      </c>
      <c r="M1597" s="1" t="str">
        <f>IF(db[[#This Row],[QTY/ CTN]]="","",SUBSTITUTE(SUBSTITUTE(SUBSTITUTE(db[[#This Row],[QTY/ CTN]]," ","_",2),"(",""),")","")&amp;"_")</f>
        <v>12 PCS_</v>
      </c>
      <c r="N1597" s="1">
        <f>IF(db[[#This Row],[H_QTY/ CTN]]="","",SEARCH("_",db[[#This Row],[H_QTY/ CTN]]))</f>
        <v>7</v>
      </c>
      <c r="O1597" s="1">
        <f>IF(db[[#This Row],[H_QTY/ CTN]]="","",LEN(db[[#This Row],[H_QTY/ CTN]]))</f>
        <v>7</v>
      </c>
      <c r="P1597" s="98" t="str">
        <f>IF(db[[#This Row],[H_QTY/ CTN]]="","",LEFT(db[[#This Row],[H_QTY/ CTN]],db[[#This Row],[H_1]]-1))</f>
        <v>12 PCS</v>
      </c>
      <c r="Q1597" s="95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12</v>
      </c>
      <c r="S1597" s="95" t="str">
        <f>IF(db[[#This Row],[QTY/ CTN B]]="","",RIGHT(db[[#This Row],[QTY/ CTN B]],LEN(db[[#This Row],[QTY/ CTN B]])-SEARCH(" ",db[[#This Row],[QTY/ CTN B]],1)))</f>
        <v>PCS</v>
      </c>
      <c r="T1597" s="95" t="str">
        <f>IF(db[[#This Row],[QTY/ CTN TG]]="",IF(db[[#This Row],[STN TG]]="","",12),LEFT(db[[#This Row],[QTY/ CTN TG]],SEARCH(" ",db[[#This Row],[QTY/ CTN TG]],1)-1))</f>
        <v/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12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pcasemagnitc175822x75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598" s="1" t="s">
        <v>5492</v>
      </c>
      <c r="E1598" s="4" t="s">
        <v>5441</v>
      </c>
      <c r="F1598" s="56" t="s">
        <v>5443</v>
      </c>
      <c r="G1598" s="1" t="s">
        <v>1681</v>
      </c>
      <c r="H1598" s="32" t="e">
        <f>IF(db[[#This Row],[NB NOTA_C]]="","",COUNTIF([2]!B_MSK[concat],db[[#This Row],[NB NOTA_C]]))</f>
        <v>#REF!</v>
      </c>
      <c r="I1598" s="7" t="s">
        <v>2277</v>
      </c>
      <c r="J1598" s="3" t="s">
        <v>1829</v>
      </c>
      <c r="K1598" s="1" t="s">
        <v>2971</v>
      </c>
      <c r="M1598" s="1" t="str">
        <f>IF(db[[#This Row],[QTY/ CTN]]="","",SUBSTITUTE(SUBSTITUTE(SUBSTITUTE(db[[#This Row],[QTY/ CTN]]," ","_",2),"(",""),")","")&amp;"_")</f>
        <v>192 PCS_</v>
      </c>
      <c r="N1598" s="1">
        <f>IF(db[[#This Row],[H_QTY/ CTN]]="","",SEARCH("_",db[[#This Row],[H_QTY/ CTN]]))</f>
        <v>8</v>
      </c>
      <c r="O1598" s="1">
        <f>IF(db[[#This Row],[H_QTY/ CTN]]="","",LEN(db[[#This Row],[H_QTY/ CTN]]))</f>
        <v>8</v>
      </c>
      <c r="P1598" s="98" t="str">
        <f>IF(db[[#This Row],[H_QTY/ CTN]]="","",LEFT(db[[#This Row],[H_QTY/ CTN]],db[[#This Row],[H_1]]-1))</f>
        <v>192 PCS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192</v>
      </c>
      <c r="S1598" s="95" t="str">
        <f>IF(db[[#This Row],[QTY/ CTN B]]="","",RIGHT(db[[#This Row],[QTY/ CTN B]],LEN(db[[#This Row],[QTY/ CTN B]])-SEARCH(" ",db[[#This Row],[QTY/ CTN B]],1)))</f>
        <v>PCS</v>
      </c>
      <c r="T1598" s="95" t="str">
        <f>IF(db[[#This Row],[QTY/ CTN TG]]="",IF(db[[#This Row],[STN TG]]="","",12),LEFT(db[[#This Row],[QTY/ CTN TG]],SEARCH(" ",db[[#This Row],[QTY/ CTN TG]],1)-1))</f>
        <v/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192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pcaseklgf35mobilsusun3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1266</v>
      </c>
      <c r="E1599" s="4" t="s">
        <v>1559</v>
      </c>
      <c r="F1599" s="56"/>
      <c r="G1599" s="1" t="s">
        <v>1682</v>
      </c>
      <c r="H1599" s="32" t="e">
        <f>IF(db[[#This Row],[NB NOTA_C]]="","",COUNTIF([2]!B_MSK[concat],db[[#This Row],[NB NOTA_C]]))</f>
        <v>#REF!</v>
      </c>
      <c r="I1599" s="6" t="s">
        <v>1707</v>
      </c>
      <c r="J1599" s="1" t="s">
        <v>1728</v>
      </c>
      <c r="K1599" s="1" t="s">
        <v>2971</v>
      </c>
      <c r="M1599" s="1" t="str">
        <f>IF(db[[#This Row],[QTY/ CTN]]="","",SUBSTITUTE(SUBSTITUTE(SUBSTITUTE(db[[#This Row],[QTY/ CTN]]," ","_",2),"(",""),")","")&amp;"_")</f>
        <v>120 PCS_</v>
      </c>
      <c r="N1599" s="1">
        <f>IF(db[[#This Row],[H_QTY/ CTN]]="","",SEARCH("_",db[[#This Row],[H_QTY/ CTN]]))</f>
        <v>8</v>
      </c>
      <c r="O1599" s="1">
        <f>IF(db[[#This Row],[H_QTY/ CTN]]="","",LEN(db[[#This Row],[H_QTY/ CTN]]))</f>
        <v>8</v>
      </c>
      <c r="P1599" s="98" t="str">
        <f>IF(db[[#This Row],[H_QTY/ CTN]]="","",LEFT(db[[#This Row],[H_QTY/ CTN]],db[[#This Row],[H_1]]-1))</f>
        <v>120 PCS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120</v>
      </c>
      <c r="S1599" s="95" t="str">
        <f>IF(db[[#This Row],[QTY/ CTN B]]="","",RIGHT(db[[#This Row],[QTY/ CTN B]],LEN(db[[#This Row],[QTY/ CTN B]])-SEARCH(" ",db[[#This Row],[QTY/ CTN B]],1)))</f>
        <v>PCS</v>
      </c>
      <c r="T1599" s="95" t="str">
        <f>IF(db[[#This Row],[QTY/ CTN TG]]="",IF(db[[#This Row],[STN TG]]="","",12),LEFT(db[[#This Row],[QTY/ CTN TG]],SEARCH(" ",db[[#This Row],[QTY/ CTN TG]],1)-1))</f>
        <v/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120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pcaseklgf39mobilsusun3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2062</v>
      </c>
      <c r="E1600" s="4" t="s">
        <v>3165</v>
      </c>
      <c r="F1600" s="56"/>
      <c r="H1600" s="32" t="e">
        <f>IF(db[[#This Row],[NB NOTA_C]]="","",COUNTIF([2]!B_MSK[concat],db[[#This Row],[NB NOTA_C]]))</f>
        <v>#REF!</v>
      </c>
      <c r="I1600" s="7" t="s">
        <v>2277</v>
      </c>
      <c r="J1600" s="3" t="s">
        <v>1728</v>
      </c>
      <c r="K1600" s="1" t="s">
        <v>2971</v>
      </c>
      <c r="M1600" s="1" t="str">
        <f>IF(db[[#This Row],[QTY/ CTN]]="","",SUBSTITUTE(SUBSTITUTE(SUBSTITUTE(db[[#This Row],[QTY/ CTN]]," ","_",2),"(",""),")","")&amp;"_")</f>
        <v>120 PCS_</v>
      </c>
      <c r="N1600" s="1">
        <f>IF(db[[#This Row],[H_QTY/ CTN]]="","",SEARCH("_",db[[#This Row],[H_QTY/ CTN]]))</f>
        <v>8</v>
      </c>
      <c r="O1600" s="1">
        <f>IF(db[[#This Row],[H_QTY/ CTN]]="","",LEN(db[[#This Row],[H_QTY/ CTN]]))</f>
        <v>8</v>
      </c>
      <c r="P1600" s="98" t="str">
        <f>IF(db[[#This Row],[H_QTY/ CTN]]="","",LEFT(db[[#This Row],[H_QTY/ CTN]],db[[#This Row],[H_1]]-1))</f>
        <v>120 PCS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120</v>
      </c>
      <c r="S1600" s="95" t="str">
        <f>IF(db[[#This Row],[QTY/ CTN B]]="","",RIGHT(db[[#This Row],[QTY/ CTN B]],LEN(db[[#This Row],[QTY/ CTN B]])-SEARCH(" ",db[[#This Row],[QTY/ CTN B]],1)))</f>
        <v>PCS</v>
      </c>
      <c r="T1600" s="95" t="str">
        <f>IF(db[[#This Row],[QTY/ CTN TG]]="",IF(db[[#This Row],[STN TG]]="","",12),LEFT(db[[#This Row],[QTY/ CTN TG]],SEARCH(" ",db[[#This Row],[QTY/ CTN TG]],1)-1))</f>
        <v/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120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pcasekrt3320+lampususun3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2067</v>
      </c>
      <c r="E1601" s="4" t="s">
        <v>3166</v>
      </c>
      <c r="F1601" s="56"/>
      <c r="H1601" s="32" t="e">
        <f>IF(db[[#This Row],[NB NOTA_C]]="","",COUNTIF([2]!B_MSK[concat],db[[#This Row],[NB NOTA_C]]))</f>
        <v>#REF!</v>
      </c>
      <c r="I1601" s="7" t="s">
        <v>2277</v>
      </c>
      <c r="J1601" s="3" t="s">
        <v>1734</v>
      </c>
      <c r="K1601" s="1" t="s">
        <v>2971</v>
      </c>
      <c r="M1601" s="1" t="str">
        <f>IF(db[[#This Row],[QTY/ CTN]]="","",SUBSTITUTE(SUBSTITUTE(SUBSTITUTE(db[[#This Row],[QTY/ CTN]]," ","_",2),"(",""),")","")&amp;"_")</f>
        <v>96 PCS_</v>
      </c>
      <c r="N1601" s="1">
        <f>IF(db[[#This Row],[H_QTY/ CTN]]="","",SEARCH("_",db[[#This Row],[H_QTY/ CTN]]))</f>
        <v>7</v>
      </c>
      <c r="O1601" s="1">
        <f>IF(db[[#This Row],[H_QTY/ CTN]]="","",LEN(db[[#This Row],[H_QTY/ CTN]]))</f>
        <v>7</v>
      </c>
      <c r="P1601" s="98" t="str">
        <f>IF(db[[#This Row],[H_QTY/ CTN]]="","",LEFT(db[[#This Row],[H_QTY/ CTN]],db[[#This Row],[H_1]]-1))</f>
        <v>96 PCS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96</v>
      </c>
      <c r="S1601" s="95" t="str">
        <f>IF(db[[#This Row],[QTY/ CTN B]]="","",RIGHT(db[[#This Row],[QTY/ CTN B]],LEN(db[[#This Row],[QTY/ CTN B]])-SEARCH(" ",db[[#This Row],[QTY/ CTN B]],1)))</f>
        <v>PCS</v>
      </c>
      <c r="T1601" s="95" t="str">
        <f>IF(db[[#This Row],[QTY/ CTN TG]]="",IF(db[[#This Row],[STN TG]]="","",12),LEFT(db[[#This Row],[QTY/ CTN TG]],SEARCH(" ",db[[#This Row],[QTY/ CTN TG]],1)-1))</f>
        <v/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96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pcasekartonkk2c8d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02" s="1" t="s">
        <v>3254</v>
      </c>
      <c r="E1602" s="4" t="s">
        <v>3253</v>
      </c>
      <c r="F1602" s="56" t="s">
        <v>3484</v>
      </c>
      <c r="H1602" s="32" t="e">
        <f>IF(db[[#This Row],[NB NOTA_C]]="","",COUNTIF([2]!B_MSK[concat],db[[#This Row],[NB NOTA_C]]))</f>
        <v>#REF!</v>
      </c>
      <c r="I1602" s="7" t="s">
        <v>2277</v>
      </c>
      <c r="J1602" s="3" t="s">
        <v>1727</v>
      </c>
      <c r="K1602" s="1" t="s">
        <v>2971</v>
      </c>
      <c r="L1602" s="3"/>
      <c r="M1602" s="3" t="str">
        <f>IF(db[[#This Row],[QTY/ CTN]]="","",SUBSTITUTE(SUBSTITUTE(SUBSTITUTE(db[[#This Row],[QTY/ CTN]]," ","_",2),"(",""),")","")&amp;"_")</f>
        <v>100 PCS_</v>
      </c>
      <c r="N1602" s="3">
        <f>IF(db[[#This Row],[H_QTY/ CTN]]="","",SEARCH("_",db[[#This Row],[H_QTY/ CTN]]))</f>
        <v>8</v>
      </c>
      <c r="O1602" s="3">
        <f>IF(db[[#This Row],[H_QTY/ CTN]]="","",LEN(db[[#This Row],[H_QTY/ CTN]]))</f>
        <v>8</v>
      </c>
      <c r="P1602" s="98" t="str">
        <f>IF(db[[#This Row],[H_QTY/ CTN]]="","",LEFT(db[[#This Row],[H_QTY/ CTN]],db[[#This Row],[H_1]]-1))</f>
        <v>100 PCS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100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100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pcasekartonkk2c8d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03" s="1" t="s">
        <v>3254</v>
      </c>
      <c r="E1603" s="4" t="s">
        <v>4055</v>
      </c>
      <c r="F1603" s="56" t="s">
        <v>4056</v>
      </c>
      <c r="H1603" s="32" t="e">
        <f>IF(db[[#This Row],[NB NOTA_C]]="","",COUNTIF([2]!B_MSK[concat],db[[#This Row],[NB NOTA_C]]))</f>
        <v>#REF!</v>
      </c>
      <c r="I1603" s="7" t="s">
        <v>2277</v>
      </c>
      <c r="J1603" s="3" t="s">
        <v>1727</v>
      </c>
      <c r="K1603" s="1" t="s">
        <v>2971</v>
      </c>
      <c r="L1603" s="3"/>
      <c r="M1603" s="3" t="str">
        <f>IF(db[[#This Row],[QTY/ CTN]]="","",SUBSTITUTE(SUBSTITUTE(SUBSTITUTE(db[[#This Row],[QTY/ CTN]]," ","_",2),"(",""),")","")&amp;"_")</f>
        <v>100 PCS_</v>
      </c>
      <c r="N1603" s="3">
        <f>IF(db[[#This Row],[H_QTY/ CTN]]="","",SEARCH("_",db[[#This Row],[H_QTY/ CTN]]))</f>
        <v>8</v>
      </c>
      <c r="O1603" s="3">
        <f>IF(db[[#This Row],[H_QTY/ CTN]]="","",LEN(db[[#This Row],[H_QTY/ CTN]]))</f>
        <v>8</v>
      </c>
      <c r="P1603" s="98" t="str">
        <f>IF(db[[#This Row],[H_QTY/ CTN]]="","",LEFT(db[[#This Row],[H_QTY/ CTN]],db[[#This Row],[H_1]]-1))</f>
        <v>100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100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100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112" t="str">
        <f>LOWER(SUBSTITUTE(SUBSTITUTE(SUBSTITUTE(SUBSTITUTE(SUBSTITUTE(SUBSTITUTE(db[[#This Row],[NB BM]]," ",),".",""),"-",""),"(",""),")",""),"/",""))</f>
        <v>pcasemagnitc175622x75</v>
      </c>
      <c r="B1604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04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04" s="113" t="s">
        <v>5549</v>
      </c>
      <c r="E1604" s="113" t="s">
        <v>5545</v>
      </c>
      <c r="F1604" s="114" t="s">
        <v>5548</v>
      </c>
      <c r="G1604" s="115" t="s">
        <v>1681</v>
      </c>
      <c r="H1604" s="116" t="e">
        <f>IF(db[[#This Row],[NB NOTA_C]]="","",COUNTIF([2]!B_MSK[concat],db[[#This Row],[NB NOTA_C]]))</f>
        <v>#REF!</v>
      </c>
      <c r="I1604" s="117" t="s">
        <v>2277</v>
      </c>
      <c r="J1604" s="112" t="s">
        <v>1762</v>
      </c>
      <c r="K1604" s="115" t="s">
        <v>2971</v>
      </c>
      <c r="L1604" s="112"/>
      <c r="M1604" s="112" t="str">
        <f>IF(db[[#This Row],[QTY/ CTN]]="","",SUBSTITUTE(SUBSTITUTE(SUBSTITUTE(db[[#This Row],[QTY/ CTN]]," ","_",2),"(",""),")","")&amp;"_")</f>
        <v>160 PCS_</v>
      </c>
      <c r="N1604" s="112">
        <f>IF(db[[#This Row],[H_QTY/ CTN]]="","",SEARCH("_",db[[#This Row],[H_QTY/ CTN]]))</f>
        <v>8</v>
      </c>
      <c r="O1604" s="112">
        <f>IF(db[[#This Row],[H_QTY/ CTN]]="","",LEN(db[[#This Row],[H_QTY/ CTN]]))</f>
        <v>8</v>
      </c>
      <c r="P1604" s="118" t="str">
        <f>IF(db[[#This Row],[H_QTY/ CTN]]="","",LEFT(db[[#This Row],[H_QTY/ CTN]],db[[#This Row],[H_1]]-1))</f>
        <v>160 PCS</v>
      </c>
      <c r="Q1604" s="118" t="str">
        <f>IF(NOT(db[[#This Row],[H_1]]=db[[#This Row],[H_2]]),MID(db[[#This Row],[H_QTY/ CTN]],db[[#This Row],[H_1]]+1,db[[#This Row],[H_2]]-db[[#This Row],[H_1]]-1),"")</f>
        <v/>
      </c>
      <c r="R1604" s="118" t="str">
        <f>IF(db[[#This Row],[QTY/ CTN B]]="","",LEFT(db[[#This Row],[QTY/ CTN B]],SEARCH(" ",db[[#This Row],[QTY/ CTN B]],1)-1))</f>
        <v>160</v>
      </c>
      <c r="S1604" s="118" t="str">
        <f>IF(db[[#This Row],[QTY/ CTN B]]="","",RIGHT(db[[#This Row],[QTY/ CTN B]],LEN(db[[#This Row],[QTY/ CTN B]])-SEARCH(" ",db[[#This Row],[QTY/ CTN B]],1)))</f>
        <v>PCS</v>
      </c>
      <c r="T1604" s="118" t="str">
        <f>IF(db[[#This Row],[QTY/ CTN TG]]="",IF(db[[#This Row],[STN TG]]="","",12),LEFT(db[[#This Row],[QTY/ CTN TG]],SEARCH(" ",db[[#This Row],[QTY/ CTN TG]],1)-1))</f>
        <v/>
      </c>
      <c r="U160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118" t="str">
        <f>IF(db[[#This Row],[STN K]]="","",IF(db[[#This Row],[STN TG]]="LSN",12,""))</f>
        <v/>
      </c>
      <c r="W1604" s="118" t="str">
        <f>IF(db[[#This Row],[STN TG]]="LSN","PCS","")</f>
        <v/>
      </c>
      <c r="X1604" s="118">
        <f>db[[#This Row],[QTY B]]*IF(db[[#This Row],[QTY TG]]="",1,db[[#This Row],[QTY TG]])*IF(db[[#This Row],[QTY K]]="",1,db[[#This Row],[QTY K]])</f>
        <v>160</v>
      </c>
      <c r="Y1604" s="118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" t="str">
        <f>LOWER(SUBSTITUTE(SUBSTITUTE(SUBSTITUTE(SUBSTITUTE(SUBSTITUTE(SUBSTITUTE(db[[#This Row],[NB BM]]," ",),".",""),"-",""),"(",""),")",""),"/",""))</f>
        <v>pcasemagnitlc105922x75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05" s="1" t="s">
        <v>2361</v>
      </c>
      <c r="E1605" s="4" t="s">
        <v>2357</v>
      </c>
      <c r="F1605" s="2" t="s">
        <v>2357</v>
      </c>
      <c r="H1605" s="32" t="e">
        <f>IF(db[[#This Row],[NB NOTA_C]]="","",COUNTIF([2]!B_MSK[concat],db[[#This Row],[NB NOTA_C]]))</f>
        <v>#REF!</v>
      </c>
      <c r="I1605" s="7" t="s">
        <v>2277</v>
      </c>
      <c r="J1605" s="3" t="s">
        <v>1725</v>
      </c>
      <c r="K1605" s="1" t="s">
        <v>2971</v>
      </c>
      <c r="M1605" s="1" t="str">
        <f>IF(db[[#This Row],[QTY/ CTN]]="","",SUBSTITUTE(SUBSTITUTE(SUBSTITUTE(db[[#This Row],[QTY/ CTN]]," ","_",2),"(",""),")","")&amp;"_")</f>
        <v>144 PCS_</v>
      </c>
      <c r="N1605" s="1">
        <f>IF(db[[#This Row],[H_QTY/ CTN]]="","",SEARCH("_",db[[#This Row],[H_QTY/ CTN]]))</f>
        <v>8</v>
      </c>
      <c r="O1605" s="1">
        <f>IF(db[[#This Row],[H_QTY/ CTN]]="","",LEN(db[[#This Row],[H_QTY/ CTN]]))</f>
        <v>8</v>
      </c>
      <c r="P1605" s="98" t="str">
        <f>IF(db[[#This Row],[H_QTY/ CTN]]="","",LEFT(db[[#This Row],[H_QTY/ CTN]],db[[#This Row],[H_1]]-1))</f>
        <v>144 PCS</v>
      </c>
      <c r="Q1605" s="95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144</v>
      </c>
      <c r="S1605" s="95" t="str">
        <f>IF(db[[#This Row],[QTY/ CTN B]]="","",RIGHT(db[[#This Row],[QTY/ CTN B]],LEN(db[[#This Row],[QTY/ CTN B]])-SEARCH(" ",db[[#This Row],[QTY/ CTN B]],1)))</f>
        <v>PCS</v>
      </c>
      <c r="T1605" s="95" t="str">
        <f>IF(db[[#This Row],[QTY/ CTN TG]]="",IF(db[[#This Row],[STN TG]]="","",12),LEFT(db[[#This Row],[QTY/ CTN TG]],SEARCH(" ",db[[#This Row],[QTY/ CTN TG]],1)-1))</f>
        <v/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144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pcasemagnittc1056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1272</v>
      </c>
      <c r="E1606" s="4" t="s">
        <v>1565</v>
      </c>
      <c r="F1606" s="56"/>
      <c r="G1606" s="1" t="s">
        <v>1682</v>
      </c>
      <c r="H1606" s="32" t="e">
        <f>IF(db[[#This Row],[NB NOTA_C]]="","",COUNTIF([2]!B_MSK[concat],db[[#This Row],[NB NOTA_C]]))</f>
        <v>#REF!</v>
      </c>
      <c r="I1606" s="6" t="s">
        <v>1707</v>
      </c>
      <c r="J1606" s="1" t="s">
        <v>1725</v>
      </c>
      <c r="K1606" s="1" t="s">
        <v>2971</v>
      </c>
      <c r="M1606" s="1" t="str">
        <f>IF(db[[#This Row],[QTY/ CTN]]="","",SUBSTITUTE(SUBSTITUTE(SUBSTITUTE(db[[#This Row],[QTY/ CTN]]," ","_",2),"(",""),")","")&amp;"_")</f>
        <v>144 PCS_</v>
      </c>
      <c r="N1606" s="1">
        <f>IF(db[[#This Row],[H_QTY/ CTN]]="","",SEARCH("_",db[[#This Row],[H_QTY/ CTN]]))</f>
        <v>8</v>
      </c>
      <c r="O1606" s="1">
        <f>IF(db[[#This Row],[H_QTY/ CTN]]="","",LEN(db[[#This Row],[H_QTY/ CTN]]))</f>
        <v>8</v>
      </c>
      <c r="P1606" s="98" t="str">
        <f>IF(db[[#This Row],[H_QTY/ CTN]]="","",LEFT(db[[#This Row],[H_QTY/ CTN]],db[[#This Row],[H_1]]-1))</f>
        <v>144 PCS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144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144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pcasemagnittc105722x75lc10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07" s="1" t="s">
        <v>2362</v>
      </c>
      <c r="E1607" s="4" t="s">
        <v>2358</v>
      </c>
      <c r="F1607" s="56" t="s">
        <v>2358</v>
      </c>
      <c r="H1607" s="32" t="e">
        <f>IF(db[[#This Row],[NB NOTA_C]]="","",COUNTIF([2]!B_MSK[concat],db[[#This Row],[NB NOTA_C]]))</f>
        <v>#REF!</v>
      </c>
      <c r="I1607" s="7" t="s">
        <v>2277</v>
      </c>
      <c r="J1607" s="3" t="s">
        <v>1725</v>
      </c>
      <c r="K1607" s="1" t="s">
        <v>2971</v>
      </c>
      <c r="M1607" s="1" t="str">
        <f>IF(db[[#This Row],[QTY/ CTN]]="","",SUBSTITUTE(SUBSTITUTE(SUBSTITUTE(db[[#This Row],[QTY/ CTN]]," ","_",2),"(",""),")","")&amp;"_")</f>
        <v>144 PCS_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8" t="str">
        <f>IF(db[[#This Row],[H_QTY/ CTN]]="","",LEFT(db[[#This Row],[H_QTY/ CTN]],db[[#This Row],[H_1]]-1))</f>
        <v>144 PCS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144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144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pcasemagnittc1057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1273</v>
      </c>
      <c r="E1608" s="4" t="s">
        <v>1566</v>
      </c>
      <c r="F1608" s="56"/>
      <c r="G1608" s="1" t="s">
        <v>1682</v>
      </c>
      <c r="H1608" s="32" t="e">
        <f>IF(db[[#This Row],[NB NOTA_C]]="","",COUNTIF([2]!B_MSK[concat],db[[#This Row],[NB NOTA_C]]))</f>
        <v>#REF!</v>
      </c>
      <c r="I1608" s="6" t="s">
        <v>1707</v>
      </c>
      <c r="J1608" s="1" t="s">
        <v>1725</v>
      </c>
      <c r="K1608" s="1" t="s">
        <v>2971</v>
      </c>
      <c r="M1608" s="1" t="str">
        <f>IF(db[[#This Row],[QTY/ CTN]]="","",SUBSTITUTE(SUBSTITUTE(SUBSTITUTE(db[[#This Row],[QTY/ CTN]]," ","_",2),"(",""),")","")&amp;"_")</f>
        <v>144 PCS_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8" t="str">
        <f>IF(db[[#This Row],[H_QTY/ CTN]]="","",LEFT(db[[#This Row],[H_QTY/ CTN]],db[[#This Row],[H_1]]-1))</f>
        <v>144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144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144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pcasemagnittc1058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1274</v>
      </c>
      <c r="E1609" s="4" t="s">
        <v>1567</v>
      </c>
      <c r="F1609" s="56"/>
      <c r="G1609" s="1" t="s">
        <v>1682</v>
      </c>
      <c r="H1609" s="32" t="e">
        <f>IF(db[[#This Row],[NB NOTA_C]]="","",COUNTIF([2]!B_MSK[concat],db[[#This Row],[NB NOTA_C]]))</f>
        <v>#REF!</v>
      </c>
      <c r="I1609" s="6" t="s">
        <v>1707</v>
      </c>
      <c r="J1609" s="1" t="s">
        <v>1725</v>
      </c>
      <c r="K1609" s="1" t="s">
        <v>2971</v>
      </c>
      <c r="M1609" s="1" t="str">
        <f>IF(db[[#This Row],[QTY/ CTN]]="","",SUBSTITUTE(SUBSTITUTE(SUBSTITUTE(db[[#This Row],[QTY/ CTN]]," ","_",2),"(",""),")","")&amp;"_")</f>
        <v>144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144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144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144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pcasemagnittc175622x75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10" s="1" t="s">
        <v>2360</v>
      </c>
      <c r="E1610" s="4" t="s">
        <v>2356</v>
      </c>
      <c r="F1610" s="56" t="s">
        <v>5442</v>
      </c>
      <c r="G1610" s="1" t="s">
        <v>1681</v>
      </c>
      <c r="H1610" s="32" t="e">
        <f>IF(db[[#This Row],[NB NOTA_C]]="","",COUNTIF([2]!B_MSK[concat],db[[#This Row],[NB NOTA_C]]))</f>
        <v>#REF!</v>
      </c>
      <c r="I1610" s="7" t="s">
        <v>2277</v>
      </c>
      <c r="J1610" s="3" t="s">
        <v>1762</v>
      </c>
      <c r="K1610" s="1" t="s">
        <v>2971</v>
      </c>
      <c r="M1610" s="1" t="str">
        <f>IF(db[[#This Row],[QTY/ CTN]]="","",SUBSTITUTE(SUBSTITUTE(SUBSTITUTE(db[[#This Row],[QTY/ CTN]]," ","_",2),"(",""),")","")&amp;"_")</f>
        <v>160 PCS_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8" t="str">
        <f>IF(db[[#This Row],[H_QTY/ CTN]]="","",LEFT(db[[#This Row],[H_QTY/ CTN]],db[[#This Row],[H_1]]-1))</f>
        <v>160 PCS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160</v>
      </c>
      <c r="S1610" s="95" t="str">
        <f>IF(db[[#This Row],[QTY/ CTN B]]="","",RIGHT(db[[#This Row],[QTY/ CTN B]],LEN(db[[#This Row],[QTY/ CTN B]])-SEARCH(" ",db[[#This Row],[QTY/ CTN B]],1)))</f>
        <v>PCS</v>
      </c>
      <c r="T1610" s="95" t="str">
        <f>IF(db[[#This Row],[QTY/ CTN TG]]="",IF(db[[#This Row],[STN TG]]="","",12),LEFT(db[[#This Row],[QTY/ CTN TG]],SEARCH(" ",db[[#This Row],[QTY/ CTN TG]],1)-1))</f>
        <v/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160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paletanggur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/>
      </c>
      <c r="D1611" s="1" t="s">
        <v>3508</v>
      </c>
      <c r="E1611" s="4" t="s">
        <v>3502</v>
      </c>
      <c r="F1611" s="56"/>
      <c r="H1611" s="34" t="e">
        <f>IF(db[[#This Row],[NB NOTA_C]]="","",COUNTIF([2]!B_MSK[concat],db[[#This Row],[NB NOTA_C]]))</f>
        <v>#REF!</v>
      </c>
      <c r="I1611" s="7" t="s">
        <v>1698</v>
      </c>
      <c r="J1611" s="3" t="s">
        <v>1731</v>
      </c>
      <c r="K1611" s="1" t="s">
        <v>2951</v>
      </c>
      <c r="L1611" s="3"/>
      <c r="M1611" s="3" t="str">
        <f>IF(db[[#This Row],[QTY/ CTN]]="","",SUBSTITUTE(SUBSTITUTE(SUBSTITUTE(db[[#This Row],[QTY/ CTN]]," ","_",2),"(",""),")","")&amp;"_")</f>
        <v>60 LSN_</v>
      </c>
      <c r="N1611" s="3">
        <f>IF(db[[#This Row],[H_QTY/ CTN]]="","",SEARCH("_",db[[#This Row],[H_QTY/ CTN]]))</f>
        <v>7</v>
      </c>
      <c r="O1611" s="3">
        <f>IF(db[[#This Row],[H_QTY/ CTN]]="","",LEN(db[[#This Row],[H_QTY/ CTN]]))</f>
        <v>7</v>
      </c>
      <c r="P1611" s="95" t="str">
        <f>IF(db[[#This Row],[H_QTY/ CTN]]="","",LEFT(db[[#This Row],[H_QTY/ CTN]],db[[#This Row],[H_1]]-1))</f>
        <v>60 LSN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60</v>
      </c>
      <c r="S1611" s="95" t="str">
        <f>IF(db[[#This Row],[QTY/ CTN B]]="","",RIGHT(db[[#This Row],[QTY/ CTN B]],LEN(db[[#This Row],[QTY/ CTN B]])-SEARCH(" ",db[[#This Row],[QTY/ CTN B]],1)))</f>
        <v>LSN</v>
      </c>
      <c r="T1611" s="95">
        <f>IF(db[[#This Row],[QTY/ CTN TG]]="",IF(db[[#This Row],[STN TG]]="","",12),LEFT(db[[#This Row],[QTY/ CTN TG]],SEARCH(" ",db[[#This Row],[QTY/ CTN TG]],1)-1))</f>
        <v>12</v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720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paletapel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3509</v>
      </c>
      <c r="E1612" s="4" t="s">
        <v>3503</v>
      </c>
      <c r="F1612" s="56"/>
      <c r="H1612" s="34" t="e">
        <f>IF(db[[#This Row],[NB NOTA_C]]="","",COUNTIF([2]!B_MSK[concat],db[[#This Row],[NB NOTA_C]]))</f>
        <v>#REF!</v>
      </c>
      <c r="I1612" s="7" t="s">
        <v>1698</v>
      </c>
      <c r="J1612" s="3" t="s">
        <v>1731</v>
      </c>
      <c r="K1612" s="1" t="s">
        <v>2951</v>
      </c>
      <c r="L1612" s="3"/>
      <c r="M1612" s="3" t="str">
        <f>IF(db[[#This Row],[QTY/ CTN]]="","",SUBSTITUTE(SUBSTITUTE(SUBSTITUTE(db[[#This Row],[QTY/ CTN]]," ","_",2),"(",""),")","")&amp;"_")</f>
        <v>60 LSN_</v>
      </c>
      <c r="N1612" s="3">
        <f>IF(db[[#This Row],[H_QTY/ CTN]]="","",SEARCH("_",db[[#This Row],[H_QTY/ CTN]]))</f>
        <v>7</v>
      </c>
      <c r="O1612" s="3">
        <f>IF(db[[#This Row],[H_QTY/ CTN]]="","",LEN(db[[#This Row],[H_QTY/ CTN]]))</f>
        <v>7</v>
      </c>
      <c r="P1612" s="95" t="str">
        <f>IF(db[[#This Row],[H_QTY/ CTN]]="","",LEFT(db[[#This Row],[H_QTY/ CTN]],db[[#This Row],[H_1]]-1))</f>
        <v>60 LSN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60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720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paletcatairbiasadof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2078</v>
      </c>
      <c r="E1613" s="4" t="s">
        <v>5065</v>
      </c>
      <c r="F1613" s="2"/>
      <c r="H1613" s="32" t="e">
        <f>IF(db[[#This Row],[NB NOTA_C]]="","",COUNTIF([2]!B_MSK[concat],db[[#This Row],[NB NOTA_C]]))</f>
        <v>#REF!</v>
      </c>
      <c r="I1613" s="7" t="s">
        <v>1704</v>
      </c>
      <c r="J1613" s="3" t="s">
        <v>1862</v>
      </c>
      <c r="K1613" s="1" t="s">
        <v>2951</v>
      </c>
      <c r="M1613" s="1" t="str">
        <f>IF(db[[#This Row],[QTY/ CTN]]="","",SUBSTITUTE(SUBSTITUTE(SUBSTITUTE(db[[#This Row],[QTY/ CTN]]," ","_",2),"(",""),")","")&amp;"_")</f>
        <v>84 LSN_</v>
      </c>
      <c r="N1613" s="1">
        <f>IF(db[[#This Row],[H_QTY/ CTN]]="","",SEARCH("_",db[[#This Row],[H_QTY/ CTN]]))</f>
        <v>7</v>
      </c>
      <c r="O1613" s="1">
        <f>IF(db[[#This Row],[H_QTY/ CTN]]="","",LEN(db[[#This Row],[H_QTY/ CTN]]))</f>
        <v>7</v>
      </c>
      <c r="P1613" s="98" t="str">
        <f>IF(db[[#This Row],[H_QTY/ CTN]]="","",LEFT(db[[#This Row],[H_QTY/ CTN]],db[[#This Row],[H_1]]-1))</f>
        <v>84 LSN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84</v>
      </c>
      <c r="S1613" s="95" t="str">
        <f>IF(db[[#This Row],[QTY/ CTN B]]="","",RIGHT(db[[#This Row],[QTY/ CTN B]],LEN(db[[#This Row],[QTY/ CTN B]])-SEARCH(" ",db[[#This Row],[QTY/ CTN B]],1)))</f>
        <v>LSN</v>
      </c>
      <c r="T1613" s="95">
        <f>IF(db[[#This Row],[QTY/ CTN TG]]="",IF(db[[#This Row],[STN TG]]="","",12),LEFT(db[[#This Row],[QTY/ CTN TG]],SEARCH(" ",db[[#This Row],[QTY/ CTN TG]],1)-1))</f>
        <v>12</v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1008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paletcatairtransparansakura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1276</v>
      </c>
      <c r="E1614" s="4" t="s">
        <v>1568</v>
      </c>
      <c r="F1614" s="2"/>
      <c r="G1614" s="1" t="s">
        <v>1682</v>
      </c>
      <c r="H1614" s="32" t="e">
        <f>IF(db[[#This Row],[NB NOTA_C]]="","",COUNTIF([2]!B_MSK[concat],db[[#This Row],[NB NOTA_C]]))</f>
        <v>#REF!</v>
      </c>
      <c r="I1614" s="6" t="s">
        <v>1704</v>
      </c>
      <c r="J1614" s="1" t="s">
        <v>1862</v>
      </c>
      <c r="K1614" s="1" t="s">
        <v>2951</v>
      </c>
      <c r="M1614" s="1" t="str">
        <f>IF(db[[#This Row],[QTY/ CTN]]="","",SUBSTITUTE(SUBSTITUTE(SUBSTITUTE(db[[#This Row],[QTY/ CTN]]," ","_",2),"(",""),")","")&amp;"_")</f>
        <v>84 LSN_</v>
      </c>
      <c r="N1614" s="1">
        <f>IF(db[[#This Row],[H_QTY/ CTN]]="","",SEARCH("_",db[[#This Row],[H_QTY/ CTN]]))</f>
        <v>7</v>
      </c>
      <c r="O1614" s="1">
        <f>IF(db[[#This Row],[H_QTY/ CTN]]="","",LEN(db[[#This Row],[H_QTY/ CTN]]))</f>
        <v>7</v>
      </c>
      <c r="P1614" s="98" t="str">
        <f>IF(db[[#This Row],[H_QTY/ CTN]]="","",LEFT(db[[#This Row],[H_QTY/ CTN]],db[[#This Row],[H_1]]-1))</f>
        <v>84 LSN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84</v>
      </c>
      <c r="S1614" s="95" t="str">
        <f>IF(db[[#This Row],[QTY/ CTN B]]="","",RIGHT(db[[#This Row],[QTY/ CTN B]],LEN(db[[#This Row],[QTY/ CTN B]])-SEARCH(" ",db[[#This Row],[QTY/ CTN B]],1)))</f>
        <v>LSN</v>
      </c>
      <c r="T1614" s="95">
        <f>IF(db[[#This Row],[QTY/ CTN TG]]="",IF(db[[#This Row],[STN TG]]="","",12),LEFT(db[[#This Row],[QTY/ CTN TG]],SEARCH(" ",db[[#This Row],[QTY/ CTN TG]],1)-1))</f>
        <v>12</v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1008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16" t="str">
        <f>LOWER(SUBSTITUTE(SUBSTITUTE(SUBSTITUTE(SUBSTITUTE(SUBSTITUTE(SUBSTITUTE(db[[#This Row],[NB BM]]," ",),".",""),"-",""),"(",""),")",""),"/",""))</f>
        <v>paletgambar1011</v>
      </c>
      <c r="B1615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15" s="16" t="str">
        <f>LOWER(SUBSTITUTE(SUBSTITUTE(SUBSTITUTE(SUBSTITUTE(SUBSTITUTE(SUBSTITUTE(SUBSTITUTE(SUBSTITUTE(SUBSTITUTE(db[[#This Row],[NB PAJAK]]," ",""),"-",""),"(",""),")",""),".",""),",",""),"/",""),"""",""),"+",""))</f>
        <v/>
      </c>
      <c r="D1615" s="17" t="s">
        <v>4048</v>
      </c>
      <c r="E1615" s="21" t="s">
        <v>4041</v>
      </c>
      <c r="F1615" s="57"/>
      <c r="G1615" s="17"/>
      <c r="H1615" s="33" t="e">
        <f>IF(db[[#This Row],[NB NOTA_C]]="","",COUNTIF([2]!B_MSK[concat],db[[#This Row],[NB NOTA_C]]))</f>
        <v>#REF!</v>
      </c>
      <c r="I1615" s="18" t="s">
        <v>1698</v>
      </c>
      <c r="J1615" s="16" t="s">
        <v>3715</v>
      </c>
      <c r="K1615" s="17" t="s">
        <v>2951</v>
      </c>
      <c r="L1615" s="16"/>
      <c r="M1615" s="16" t="str">
        <f>IF(db[[#This Row],[QTY/ CTN]]="","",SUBSTITUTE(SUBSTITUTE(SUBSTITUTE(db[[#This Row],[QTY/ CTN]]," ","_",2),"(",""),")","")&amp;"_")</f>
        <v>576 PCS_</v>
      </c>
      <c r="N1615" s="16">
        <f>IF(db[[#This Row],[H_QTY/ CTN]]="","",SEARCH("_",db[[#This Row],[H_QTY/ CTN]]))</f>
        <v>8</v>
      </c>
      <c r="O1615" s="16">
        <f>IF(db[[#This Row],[H_QTY/ CTN]]="","",LEN(db[[#This Row],[H_QTY/ CTN]]))</f>
        <v>8</v>
      </c>
      <c r="P1615" s="99" t="str">
        <f>IF(db[[#This Row],[H_QTY/ CTN]]="","",LEFT(db[[#This Row],[H_QTY/ CTN]],db[[#This Row],[H_1]]-1))</f>
        <v>576 PCS</v>
      </c>
      <c r="Q1615" s="99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576</v>
      </c>
      <c r="S1615" s="95" t="str">
        <f>IF(db[[#This Row],[QTY/ CTN B]]="","",RIGHT(db[[#This Row],[QTY/ CTN B]],LEN(db[[#This Row],[QTY/ CTN B]])-SEARCH(" ",db[[#This Row],[QTY/ CTN B]],1)))</f>
        <v>PCS</v>
      </c>
      <c r="T1615" s="95" t="str">
        <f>IF(db[[#This Row],[QTY/ CTN TG]]="",IF(db[[#This Row],[STN TG]]="","",12),LEFT(db[[#This Row],[QTY/ CTN TG]],SEARCH(" ",db[[#This Row],[QTY/ CTN TG]],1)-1))</f>
        <v/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576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paletgambarbiolaanggurwarnawag201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2079</v>
      </c>
      <c r="E1616" s="4" t="s">
        <v>3078</v>
      </c>
      <c r="F1616" s="56"/>
      <c r="H1616" s="32" t="e">
        <f>IF(db[[#This Row],[NB NOTA_C]]="","",COUNTIF([2]!B_MSK[concat],db[[#This Row],[NB NOTA_C]]))</f>
        <v>#REF!</v>
      </c>
      <c r="I1616" s="7" t="s">
        <v>1698</v>
      </c>
      <c r="J1616" s="3" t="s">
        <v>1731</v>
      </c>
      <c r="K1616" s="1" t="s">
        <v>2951</v>
      </c>
      <c r="M1616" s="1" t="str">
        <f>IF(db[[#This Row],[QTY/ CTN]]="","",SUBSTITUTE(SUBSTITUTE(SUBSTITUTE(db[[#This Row],[QTY/ CTN]]," ","_",2),"(",""),")","")&amp;"_")</f>
        <v>60 LSN_</v>
      </c>
      <c r="N1616" s="1">
        <f>IF(db[[#This Row],[H_QTY/ CTN]]="","",SEARCH("_",db[[#This Row],[H_QTY/ CTN]]))</f>
        <v>7</v>
      </c>
      <c r="O1616" s="1">
        <f>IF(db[[#This Row],[H_QTY/ CTN]]="","",LEN(db[[#This Row],[H_QTY/ CTN]]))</f>
        <v>7</v>
      </c>
      <c r="P1616" s="98" t="str">
        <f>IF(db[[#This Row],[H_QTY/ CTN]]="","",LEFT(db[[#This Row],[H_QTY/ CTN]],db[[#This Row],[H_1]]-1))</f>
        <v>60 LSN</v>
      </c>
      <c r="Q1616" s="95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60</v>
      </c>
      <c r="S1616" s="95" t="str">
        <f>IF(db[[#This Row],[QTY/ CTN B]]="","",RIGHT(db[[#This Row],[QTY/ CTN B]],LEN(db[[#This Row],[QTY/ CTN B]])-SEARCH(" ",db[[#This Row],[QTY/ CTN B]],1)))</f>
        <v>LSN</v>
      </c>
      <c r="T1616" s="95">
        <f>IF(db[[#This Row],[QTY/ CTN TG]]="",IF(db[[#This Row],[STN TG]]="","",12),LEFT(db[[#This Row],[QTY/ CTN TG]],SEARCH(" ",db[[#This Row],[QTY/ CTN TG]],1)-1))</f>
        <v>12</v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720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paletgambarbiolaapelwarnawap202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2080</v>
      </c>
      <c r="E1617" s="4" t="s">
        <v>3079</v>
      </c>
      <c r="F1617" s="56"/>
      <c r="H1617" s="32" t="e">
        <f>IF(db[[#This Row],[NB NOTA_C]]="","",COUNTIF([2]!B_MSK[concat],db[[#This Row],[NB NOTA_C]]))</f>
        <v>#REF!</v>
      </c>
      <c r="I1617" s="7" t="s">
        <v>1698</v>
      </c>
      <c r="J1617" s="3" t="s">
        <v>1731</v>
      </c>
      <c r="K1617" s="1" t="s">
        <v>2951</v>
      </c>
      <c r="M1617" s="1" t="str">
        <f>IF(db[[#This Row],[QTY/ CTN]]="","",SUBSTITUTE(SUBSTITUTE(SUBSTITUTE(db[[#This Row],[QTY/ CTN]]," ","_",2),"(",""),")","")&amp;"_")</f>
        <v>60 LSN_</v>
      </c>
      <c r="N1617" s="1">
        <f>IF(db[[#This Row],[H_QTY/ CTN]]="","",SEARCH("_",db[[#This Row],[H_QTY/ CTN]]))</f>
        <v>7</v>
      </c>
      <c r="O1617" s="1">
        <f>IF(db[[#This Row],[H_QTY/ CTN]]="","",LEN(db[[#This Row],[H_QTY/ CTN]]))</f>
        <v>7</v>
      </c>
      <c r="P1617" s="98" t="str">
        <f>IF(db[[#This Row],[H_QTY/ CTN]]="","",LEFT(db[[#This Row],[H_QTY/ CTN]],db[[#This Row],[H_1]]-1))</f>
        <v>60 LSN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60</v>
      </c>
      <c r="S1617" s="95" t="str">
        <f>IF(db[[#This Row],[QTY/ CTN B]]="","",RIGHT(db[[#This Row],[QTY/ CTN B]],LEN(db[[#This Row],[QTY/ CTN B]])-SEARCH(" ",db[[#This Row],[QTY/ CTN B]],1)))</f>
        <v>LSN</v>
      </c>
      <c r="T1617" s="95">
        <f>IF(db[[#This Row],[QTY/ CTN TG]]="",IF(db[[#This Row],[STN TG]]="","",12),LEFT(db[[#This Row],[QTY/ CTN TG]],SEARCH(" ",db[[#This Row],[QTY/ CTN TG]],1)-1))</f>
        <v>12</v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720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paletcatairdopkepiting202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4" t="s">
        <v>5239</v>
      </c>
      <c r="E1618" s="4" t="s">
        <v>5237</v>
      </c>
      <c r="F1618" s="56"/>
      <c r="G1618" s="1" t="s">
        <v>1682</v>
      </c>
      <c r="H1618" s="34" t="e">
        <f>IF(db[[#This Row],[NB NOTA_C]]="","",COUNTIF([2]!B_MSK[concat],db[[#This Row],[NB NOTA_C]]))</f>
        <v>#REF!</v>
      </c>
      <c r="I1618" s="7" t="s">
        <v>1712</v>
      </c>
      <c r="J1618" s="3" t="s">
        <v>1784</v>
      </c>
      <c r="K1618" s="1" t="s">
        <v>2946</v>
      </c>
      <c r="L1618" s="3"/>
      <c r="M1618" s="3" t="str">
        <f>IF(db[[#This Row],[QTY/ CTN]]="","",SUBSTITUTE(SUBSTITUTE(SUBSTITUTE(db[[#This Row],[QTY/ CTN]]," ","_",2),"(",""),")","")&amp;"_")</f>
        <v>120 LSN_</v>
      </c>
      <c r="N1618" s="3">
        <f>IF(db[[#This Row],[H_QTY/ CTN]]="","",SEARCH("_",db[[#This Row],[H_QTY/ CTN]]))</f>
        <v>8</v>
      </c>
      <c r="O1618" s="3">
        <f>IF(db[[#This Row],[H_QTY/ CTN]]="","",LEN(db[[#This Row],[H_QTY/ CTN]]))</f>
        <v>8</v>
      </c>
      <c r="P1618" s="95" t="str">
        <f>IF(db[[#This Row],[H_QTY/ CTN]]="","",LEFT(db[[#This Row],[H_QTY/ CTN]],db[[#This Row],[H_1]]-1))</f>
        <v>120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120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1440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paletcatairdopsakura201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4" t="s">
        <v>5238</v>
      </c>
      <c r="E1619" s="4" t="s">
        <v>5236</v>
      </c>
      <c r="F1619" s="56"/>
      <c r="G1619" s="1" t="s">
        <v>1682</v>
      </c>
      <c r="H1619" s="34" t="e">
        <f>IF(db[[#This Row],[NB NOTA_C]]="","",COUNTIF([2]!B_MSK[concat],db[[#This Row],[NB NOTA_C]]))</f>
        <v>#REF!</v>
      </c>
      <c r="I1619" s="7" t="s">
        <v>1712</v>
      </c>
      <c r="J1619" s="3" t="s">
        <v>1784</v>
      </c>
      <c r="K1619" s="1" t="s">
        <v>2946</v>
      </c>
      <c r="L1619" s="3"/>
      <c r="M1619" s="3" t="str">
        <f>IF(db[[#This Row],[QTY/ CTN]]="","",SUBSTITUTE(SUBSTITUTE(SUBSTITUTE(db[[#This Row],[QTY/ CTN]]," ","_",2),"(",""),")","")&amp;"_")</f>
        <v>120 LSN_</v>
      </c>
      <c r="N1619" s="3">
        <f>IF(db[[#This Row],[H_QTY/ CTN]]="","",SEARCH("_",db[[#This Row],[H_QTY/ CTN]]))</f>
        <v>8</v>
      </c>
      <c r="O1619" s="3">
        <f>IF(db[[#This Row],[H_QTY/ CTN]]="","",LEN(db[[#This Row],[H_QTY/ CTN]]))</f>
        <v>8</v>
      </c>
      <c r="P1619" s="95" t="str">
        <f>IF(db[[#This Row],[H_QTY/ CTN]]="","",LEFT(db[[#This Row],[H_QTY/ CTN]],db[[#This Row],[H_1]]-1))</f>
        <v>120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120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1440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taskertascoklatbesartebal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3679</v>
      </c>
      <c r="E1620" s="4" t="s">
        <v>3676</v>
      </c>
      <c r="F1620" s="56"/>
      <c r="H1620" s="34" t="e">
        <f>IF(db[[#This Row],[NB NOTA_C]]="","",COUNTIF([2]!B_MSK[concat],db[[#This Row],[NB NOTA_C]]))</f>
        <v>#REF!</v>
      </c>
      <c r="I1620" s="7" t="s">
        <v>1689</v>
      </c>
      <c r="J1620" s="3" t="s">
        <v>1783</v>
      </c>
      <c r="K1620" s="1" t="s">
        <v>2981</v>
      </c>
      <c r="L1620" s="3"/>
      <c r="M1620" s="3" t="str">
        <f>IF(db[[#This Row],[QTY/ CTN]]="","",SUBSTITUTE(SUBSTITUTE(SUBSTITUTE(db[[#This Row],[QTY/ CTN]]," ","_",2),"(",""),")","")&amp;"_")</f>
        <v>30 LSN_</v>
      </c>
      <c r="N1620" s="3">
        <f>IF(db[[#This Row],[H_QTY/ CTN]]="","",SEARCH("_",db[[#This Row],[H_QTY/ CTN]]))</f>
        <v>7</v>
      </c>
      <c r="O1620" s="3">
        <f>IF(db[[#This Row],[H_QTY/ CTN]]="","",LEN(db[[#This Row],[H_QTY/ CTN]]))</f>
        <v>7</v>
      </c>
      <c r="P1620" s="95" t="str">
        <f>IF(db[[#This Row],[H_QTY/ CTN]]="","",LEFT(db[[#This Row],[H_QTY/ CTN]],db[[#This Row],[H_1]]-1))</f>
        <v>30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30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360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paperbagmj1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2081</v>
      </c>
      <c r="E1621" s="4" t="s">
        <v>3453</v>
      </c>
      <c r="F1621" s="56"/>
      <c r="H1621" s="32" t="e">
        <f>IF(db[[#This Row],[NB NOTA_C]]="","",COUNTIF([2]!B_MSK[concat],db[[#This Row],[NB NOTA_C]]))</f>
        <v>#REF!</v>
      </c>
      <c r="I1621" s="7" t="s">
        <v>2274</v>
      </c>
      <c r="J1621" s="3" t="s">
        <v>1796</v>
      </c>
      <c r="K1621" s="1" t="s">
        <v>2981</v>
      </c>
      <c r="M1621" s="1" t="str">
        <f>IF(db[[#This Row],[QTY/ CTN]]="","",SUBSTITUTE(SUBSTITUTE(SUBSTITUTE(db[[#This Row],[QTY/ CTN]]," ","_",2),"(",""),")","")&amp;"_")</f>
        <v>90 LSN_</v>
      </c>
      <c r="N1621" s="1">
        <f>IF(db[[#This Row],[H_QTY/ CTN]]="","",SEARCH("_",db[[#This Row],[H_QTY/ CTN]]))</f>
        <v>7</v>
      </c>
      <c r="O1621" s="1">
        <f>IF(db[[#This Row],[H_QTY/ CTN]]="","",LEN(db[[#This Row],[H_QTY/ CTN]]))</f>
        <v>7</v>
      </c>
      <c r="P1621" s="98" t="str">
        <f>IF(db[[#This Row],[H_QTY/ CTN]]="","",LEFT(db[[#This Row],[H_QTY/ CTN]],db[[#This Row],[H_1]]-1))</f>
        <v>90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90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1080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paperbagtanggungtebal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4518</v>
      </c>
      <c r="E1622" s="20" t="s">
        <v>4517</v>
      </c>
      <c r="F1622" s="56"/>
      <c r="G1622" s="1" t="s">
        <v>1682</v>
      </c>
      <c r="H1622" s="34" t="e">
        <f>IF(db[[#This Row],[NB NOTA_C]]="","",COUNTIF([2]!B_MSK[concat],db[[#This Row],[NB NOTA_C]]))</f>
        <v>#REF!</v>
      </c>
      <c r="I1622" s="7" t="s">
        <v>1689</v>
      </c>
      <c r="J1622" s="3" t="s">
        <v>1741</v>
      </c>
      <c r="K1622" s="1" t="s">
        <v>2981</v>
      </c>
      <c r="L1622" s="3"/>
      <c r="M1622" s="3" t="str">
        <f>IF(db[[#This Row],[QTY/ CTN]]="","",SUBSTITUTE(SUBSTITUTE(SUBSTITUTE(db[[#This Row],[QTY/ CTN]]," ","_",2),"(",""),")","")&amp;"_")</f>
        <v>40 LSN_</v>
      </c>
      <c r="N1622" s="3">
        <f>IF(db[[#This Row],[H_QTY/ CTN]]="","",SEARCH("_",db[[#This Row],[H_QTY/ CTN]]))</f>
        <v>7</v>
      </c>
      <c r="O1622" s="3">
        <f>IF(db[[#This Row],[H_QTY/ CTN]]="","",LEN(db[[#This Row],[H_QTY/ CTN]]))</f>
        <v>7</v>
      </c>
      <c r="P1622" s="95" t="str">
        <f>IF(db[[#This Row],[H_QTY/ CTN]]="","",LEFT(db[[#This Row],[H_QTY/ CTN]],db[[#This Row],[H_1]]-1))</f>
        <v>40 LSN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40</v>
      </c>
      <c r="S1622" s="95" t="str">
        <f>IF(db[[#This Row],[QTY/ CTN B]]="","",RIGHT(db[[#This Row],[QTY/ CTN B]],LEN(db[[#This Row],[QTY/ CTN B]])-SEARCH(" ",db[[#This Row],[QTY/ CTN B]],1)))</f>
        <v>LSN</v>
      </c>
      <c r="T1622" s="95">
        <f>IF(db[[#This Row],[QTY/ CTN TG]]="",IF(db[[#This Row],[STN TG]]="","",12),LEFT(db[[#This Row],[QTY/ CTN TG]],SEARCH(" ",db[[#This Row],[QTY/ CTN TG]],1)-1))</f>
        <v>12</v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480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16" t="str">
        <f>LOWER(SUBSTITUTE(SUBSTITUTE(SUBSTITUTE(SUBSTITUTE(SUBSTITUTE(SUBSTITUTE(db[[#This Row],[NB BM]]," ",),".",""),"-",""),"(",""),")",""),"/",""))</f>
        <v>paperbagtasmotifbungakecil</v>
      </c>
      <c r="B1623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23" s="16" t="str">
        <f>LOWER(SUBSTITUTE(SUBSTITUTE(SUBSTITUTE(SUBSTITUTE(SUBSTITUTE(SUBSTITUTE(SUBSTITUTE(SUBSTITUTE(SUBSTITUTE(db[[#This Row],[NB PAJAK]]," ",""),"-",""),"(",""),")",""),".",""),",",""),"/",""),"""",""),"+",""))</f>
        <v/>
      </c>
      <c r="D1623" s="17" t="s">
        <v>3713</v>
      </c>
      <c r="E1623" s="21" t="s">
        <v>3711</v>
      </c>
      <c r="F1623" s="57"/>
      <c r="G1623" s="17"/>
      <c r="H1623" s="33" t="e">
        <f>IF(db[[#This Row],[NB NOTA_C]]="","",COUNTIF([2]!B_MSK[concat],db[[#This Row],[NB NOTA_C]]))</f>
        <v>#REF!</v>
      </c>
      <c r="I1623" s="18" t="s">
        <v>1700</v>
      </c>
      <c r="J1623" s="16" t="s">
        <v>3715</v>
      </c>
      <c r="K1623" s="17" t="s">
        <v>2981</v>
      </c>
      <c r="L1623" s="16"/>
      <c r="M1623" s="16" t="str">
        <f>IF(db[[#This Row],[QTY/ CTN]]="","",SUBSTITUTE(SUBSTITUTE(SUBSTITUTE(db[[#This Row],[QTY/ CTN]]," ","_",2),"(",""),")","")&amp;"_")</f>
        <v>576 PCS_</v>
      </c>
      <c r="N1623" s="16">
        <f>IF(db[[#This Row],[H_QTY/ CTN]]="","",SEARCH("_",db[[#This Row],[H_QTY/ CTN]]))</f>
        <v>8</v>
      </c>
      <c r="O1623" s="16">
        <f>IF(db[[#This Row],[H_QTY/ CTN]]="","",LEN(db[[#This Row],[H_QTY/ CTN]]))</f>
        <v>8</v>
      </c>
      <c r="P1623" s="99" t="str">
        <f>IF(db[[#This Row],[H_QTY/ CTN]]="","",LEFT(db[[#This Row],[H_QTY/ CTN]],db[[#This Row],[H_1]]-1))</f>
        <v>576 PCS</v>
      </c>
      <c r="Q1623" s="99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576</v>
      </c>
      <c r="S1623" s="95" t="str">
        <f>IF(db[[#This Row],[QTY/ CTN B]]="","",RIGHT(db[[#This Row],[QTY/ CTN B]],LEN(db[[#This Row],[QTY/ CTN B]])-SEARCH(" ",db[[#This Row],[QTY/ CTN B]],1)))</f>
        <v>PCS</v>
      </c>
      <c r="T1623" s="95" t="str">
        <f>IF(db[[#This Row],[QTY/ CTN TG]]="",IF(db[[#This Row],[STN TG]]="","",12),LEFT(db[[#This Row],[QTY/ CTN TG]],SEARCH(" ",db[[#This Row],[QTY/ CTN TG]],1)-1))</f>
        <v/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576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16" t="str">
        <f>LOWER(SUBSTITUTE(SUBSTITUTE(SUBSTITUTE(SUBSTITUTE(SUBSTITUTE(SUBSTITUTE(db[[#This Row],[NB BM]]," ",),".",""),"-",""),"(",""),")",""),"/",""))</f>
        <v>paperbagtasmotifbungabesar</v>
      </c>
      <c r="B1624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24" s="16" t="str">
        <f>LOWER(SUBSTITUTE(SUBSTITUTE(SUBSTITUTE(SUBSTITUTE(SUBSTITUTE(SUBSTITUTE(SUBSTITUTE(SUBSTITUTE(SUBSTITUTE(db[[#This Row],[NB PAJAK]]," ",""),"-",""),"(",""),")",""),".",""),",",""),"/",""),"""",""),"+",""))</f>
        <v/>
      </c>
      <c r="D1624" s="17" t="s">
        <v>3712</v>
      </c>
      <c r="E1624" s="21" t="s">
        <v>3710</v>
      </c>
      <c r="F1624" s="57"/>
      <c r="G1624" s="17"/>
      <c r="H1624" s="33" t="e">
        <f>IF(db[[#This Row],[NB NOTA_C]]="","",COUNTIF([2]!B_MSK[concat],db[[#This Row],[NB NOTA_C]]))</f>
        <v>#REF!</v>
      </c>
      <c r="I1624" s="18" t="s">
        <v>1700</v>
      </c>
      <c r="J1624" s="16" t="s">
        <v>3714</v>
      </c>
      <c r="K1624" s="17" t="s">
        <v>2981</v>
      </c>
      <c r="L1624" s="16"/>
      <c r="M1624" s="16" t="str">
        <f>IF(db[[#This Row],[QTY/ CTN]]="","",SUBSTITUTE(SUBSTITUTE(SUBSTITUTE(db[[#This Row],[QTY/ CTN]]," ","_",2),"(",""),")","")&amp;"_")</f>
        <v>336 PCS_</v>
      </c>
      <c r="N1624" s="16">
        <f>IF(db[[#This Row],[H_QTY/ CTN]]="","",SEARCH("_",db[[#This Row],[H_QTY/ CTN]]))</f>
        <v>8</v>
      </c>
      <c r="O1624" s="16">
        <f>IF(db[[#This Row],[H_QTY/ CTN]]="","",LEN(db[[#This Row],[H_QTY/ CTN]]))</f>
        <v>8</v>
      </c>
      <c r="P1624" s="99" t="str">
        <f>IF(db[[#This Row],[H_QTY/ CTN]]="","",LEFT(db[[#This Row],[H_QTY/ CTN]],db[[#This Row],[H_1]]-1))</f>
        <v>336 PCS</v>
      </c>
      <c r="Q1624" s="99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336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336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1" t="str">
        <f>LOWER(SUBSTITUTE(SUBSTITUTE(SUBSTITUTE(SUBSTITUTE(SUBSTITUTE(SUBSTITUTE(db[[#This Row],[NB BM]]," ",),".",""),"-",""),"(",""),")",""),"/",""))</f>
        <v>paperclipjkc3100</v>
      </c>
      <c r="B1625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25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25" s="1" t="s">
        <v>738</v>
      </c>
      <c r="E1625" s="4" t="s">
        <v>739</v>
      </c>
      <c r="F1625" s="56" t="s">
        <v>740</v>
      </c>
      <c r="G1625" s="1" t="s">
        <v>1681</v>
      </c>
      <c r="H1625" s="32" t="e">
        <f>IF(db[[#This Row],[NB NOTA_C]]="","",COUNTIF([2]!B_MSK[concat],db[[#This Row],[NB NOTA_C]]))</f>
        <v>#REF!</v>
      </c>
      <c r="I1625" s="6" t="s">
        <v>1692</v>
      </c>
      <c r="J1625" s="1" t="s">
        <v>1782</v>
      </c>
      <c r="K1625" s="1" t="s">
        <v>2947</v>
      </c>
      <c r="L1625" s="1" t="s">
        <v>5628</v>
      </c>
      <c r="M1625" s="1" t="str">
        <f>IF(db[[#This Row],[QTY/ CTN]]="","",SUBSTITUTE(SUBSTITUTE(SUBSTITUTE(db[[#This Row],[QTY/ CTN]]," ","_",2),"(",""),")","")&amp;"_")</f>
        <v>24 LSN_</v>
      </c>
      <c r="N1625" s="1">
        <f>IF(db[[#This Row],[H_QTY/ CTN]]="","",SEARCH("_",db[[#This Row],[H_QTY/ CTN]]))</f>
        <v>7</v>
      </c>
      <c r="O1625" s="1">
        <f>IF(db[[#This Row],[H_QTY/ CTN]]="","",LEN(db[[#This Row],[H_QTY/ CTN]]))</f>
        <v>7</v>
      </c>
      <c r="P1625" s="98" t="str">
        <f>IF(db[[#This Row],[H_QTY/ CTN]]="","",LEFT(db[[#This Row],[H_QTY/ CTN]],db[[#This Row],[H_1]]-1))</f>
        <v>24 LSN</v>
      </c>
      <c r="Q1625" s="95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24</v>
      </c>
      <c r="S1625" s="95" t="str">
        <f>IF(db[[#This Row],[QTY/ CTN B]]="","",RIGHT(db[[#This Row],[QTY/ CTN B]],LEN(db[[#This Row],[QTY/ CTN B]])-SEARCH(" ",db[[#This Row],[QTY/ CTN B]],1)))</f>
        <v>LSN</v>
      </c>
      <c r="T1625" s="95">
        <f>IF(db[[#This Row],[QTY/ CTN TG]]="",IF(db[[#This Row],[STN TG]]="","",12),LEFT(db[[#This Row],[QTY/ CTN TG]],SEARCH(" ",db[[#This Row],[QTY/ CTN TG]],1)-1))</f>
        <v>12</v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288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" t="str">
        <f>LOWER(SUBSTITUTE(SUBSTITUTE(SUBSTITUTE(SUBSTITUTE(SUBSTITUTE(SUBSTITUTE(db[[#This Row],[NB BM]]," ",),".",""),"-",""),"(",""),")",""),"/",""))</f>
        <v>clipjumbojkno5</v>
      </c>
      <c r="B1626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26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26" s="1" t="s">
        <v>741</v>
      </c>
      <c r="E1626" s="4" t="s">
        <v>742</v>
      </c>
      <c r="F1626" s="56" t="s">
        <v>743</v>
      </c>
      <c r="G1626" s="1" t="s">
        <v>1681</v>
      </c>
      <c r="H1626" s="32" t="e">
        <f>IF(db[[#This Row],[NB NOTA_C]]="","",COUNTIF([2]!B_MSK[concat],db[[#This Row],[NB NOTA_C]]))</f>
        <v>#REF!</v>
      </c>
      <c r="I1626" s="6" t="s">
        <v>1692</v>
      </c>
      <c r="J1626" s="1" t="s">
        <v>1772</v>
      </c>
      <c r="K1626" s="1" t="s">
        <v>2947</v>
      </c>
      <c r="M1626" s="1" t="str">
        <f>IF(db[[#This Row],[QTY/ CTN]]="","",SUBSTITUTE(SUBSTITUTE(SUBSTITUTE(db[[#This Row],[QTY/ CTN]]," ","_",2),"(",""),")","")&amp;"_")</f>
        <v>200 BOX_</v>
      </c>
      <c r="N1626" s="1">
        <f>IF(db[[#This Row],[H_QTY/ CTN]]="","",SEARCH("_",db[[#This Row],[H_QTY/ CTN]]))</f>
        <v>8</v>
      </c>
      <c r="O1626" s="1">
        <f>IF(db[[#This Row],[H_QTY/ CTN]]="","",LEN(db[[#This Row],[H_QTY/ CTN]]))</f>
        <v>8</v>
      </c>
      <c r="P1626" s="98" t="str">
        <f>IF(db[[#This Row],[H_QTY/ CTN]]="","",LEFT(db[[#This Row],[H_QTY/ CTN]],db[[#This Row],[H_1]]-1))</f>
        <v>200 BOX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200</v>
      </c>
      <c r="S1626" s="95" t="str">
        <f>IF(db[[#This Row],[QTY/ CTN B]]="","",RIGHT(db[[#This Row],[QTY/ CTN B]],LEN(db[[#This Row],[QTY/ CTN B]])-SEARCH(" ",db[[#This Row],[QTY/ CTN B]],1)))</f>
        <v>BOX</v>
      </c>
      <c r="T1626" s="95" t="str">
        <f>IF(db[[#This Row],[QTY/ CTN TG]]="",IF(db[[#This Row],[STN TG]]="","",12),LEFT(db[[#This Row],[QTY/ CTN TG]],SEARCH(" ",db[[#This Row],[QTY/ CTN TG]],1)-1))</f>
        <v/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200</v>
      </c>
      <c r="Y1626" s="95" t="str">
        <f>IF(db[[#This Row],[STN K]]="",IF(db[[#This Row],[STN TG]]="",db[[#This Row],[STN B]],db[[#This Row],[STN TG]]),db[[#This Row],[STN K]])</f>
        <v>BOX</v>
      </c>
    </row>
    <row r="1627" spans="1:25" x14ac:dyDescent="0.25">
      <c r="A1627" s="1" t="str">
        <f>LOWER(SUBSTITUTE(SUBSTITUTE(SUBSTITUTE(SUBSTITUTE(SUBSTITUTE(SUBSTITUTE(db[[#This Row],[NB BM]]," ",),".",""),"-",""),"(",""),")",""),"/",""))</f>
        <v>papercutterjkpc1938a4</v>
      </c>
      <c r="B1627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27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27" s="1" t="s">
        <v>4744</v>
      </c>
      <c r="E1627" s="4" t="s">
        <v>4622</v>
      </c>
      <c r="F1627" s="61" t="s">
        <v>4623</v>
      </c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1692</v>
      </c>
      <c r="J1627" s="1" t="s">
        <v>1850</v>
      </c>
      <c r="K1627" s="1" t="s">
        <v>4624</v>
      </c>
      <c r="M1627" s="1" t="str">
        <f>IF(db[[#This Row],[QTY/ CTN]]="","",SUBSTITUTE(SUBSTITUTE(SUBSTITUTE(db[[#This Row],[QTY/ CTN]]," ","_",2),"(",""),")","")&amp;"_")</f>
        <v>20 PCS_</v>
      </c>
      <c r="N1627" s="1">
        <f>IF(db[[#This Row],[H_QTY/ CTN]]="","",SEARCH("_",db[[#This Row],[H_QTY/ CTN]]))</f>
        <v>7</v>
      </c>
      <c r="O1627" s="1">
        <f>IF(db[[#This Row],[H_QTY/ CTN]]="","",LEN(db[[#This Row],[H_QTY/ CTN]]))</f>
        <v>7</v>
      </c>
      <c r="P1627" s="98" t="str">
        <f>IF(db[[#This Row],[H_QTY/ CTN]]="","",LEFT(db[[#This Row],[H_QTY/ CTN]],db[[#This Row],[H_1]]-1))</f>
        <v>20 PCS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20</v>
      </c>
      <c r="S1627" s="95" t="str">
        <f>IF(db[[#This Row],[QTY/ CTN B]]="","",RIGHT(db[[#This Row],[QTY/ CTN B]],LEN(db[[#This Row],[QTY/ CTN B]])-SEARCH(" ",db[[#This Row],[QTY/ CTN B]],1)))</f>
        <v>PCS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20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1" t="str">
        <f>LOWER(SUBSTITUTE(SUBSTITUTE(SUBSTITUTE(SUBSTITUTE(SUBSTITUTE(SUBSTITUTE(db[[#This Row],[NB BM]]," ",),".",""),"-",""),"(",""),")",""),"/",""))</f>
        <v>papercutterjkpc2638f4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28" s="1" t="s">
        <v>744</v>
      </c>
      <c r="E1628" s="4" t="s">
        <v>745</v>
      </c>
      <c r="F1628" s="61" t="s">
        <v>746</v>
      </c>
      <c r="G1628" s="1" t="s">
        <v>1681</v>
      </c>
      <c r="H1628" s="32" t="e">
        <f>IF(db[[#This Row],[NB NOTA_C]]="","",COUNTIF([2]!B_MSK[concat],db[[#This Row],[NB NOTA_C]]))</f>
        <v>#REF!</v>
      </c>
      <c r="I1628" s="6" t="s">
        <v>1692</v>
      </c>
      <c r="J1628" s="1" t="s">
        <v>1863</v>
      </c>
      <c r="K1628" s="1" t="s">
        <v>2950</v>
      </c>
      <c r="M1628" s="1" t="str">
        <f>IF(db[[#This Row],[QTY/ CTN]]="","",SUBSTITUTE(SUBSTITUTE(SUBSTITUTE(db[[#This Row],[QTY/ CTN]]," ","_",2),"(",""),")","")&amp;"_")</f>
        <v>5 PCS_</v>
      </c>
      <c r="N1628" s="1">
        <f>IF(db[[#This Row],[H_QTY/ CTN]]="","",SEARCH("_",db[[#This Row],[H_QTY/ CTN]]))</f>
        <v>6</v>
      </c>
      <c r="O1628" s="1">
        <f>IF(db[[#This Row],[H_QTY/ CTN]]="","",LEN(db[[#This Row],[H_QTY/ CTN]]))</f>
        <v>6</v>
      </c>
      <c r="P1628" s="98" t="str">
        <f>IF(db[[#This Row],[H_QTY/ CTN]]="","",LEFT(db[[#This Row],[H_QTY/ CTN]],db[[#This Row],[H_1]]-1))</f>
        <v>5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5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5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1" t="str">
        <f>LOWER(SUBSTITUTE(SUBSTITUTE(SUBSTITUTE(SUBSTITUTE(SUBSTITUTE(SUBSTITUTE(db[[#This Row],[NB BM]]," ",),".",""),"-",""),"(",""),")",""),"/",""))</f>
        <v>papercutterjkpc3846besia4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747</v>
      </c>
      <c r="E1629" s="4" t="s">
        <v>748</v>
      </c>
      <c r="F1629" s="56"/>
      <c r="G1629" s="1" t="s">
        <v>1681</v>
      </c>
      <c r="H1629" s="32" t="e">
        <f>IF(db[[#This Row],[NB NOTA_C]]="","",COUNTIF([2]!B_MSK[concat],db[[#This Row],[NB NOTA_C]]))</f>
        <v>#REF!</v>
      </c>
      <c r="I1629" s="6" t="s">
        <v>1692</v>
      </c>
      <c r="J1629" s="1" t="s">
        <v>1864</v>
      </c>
      <c r="K1629" s="1" t="s">
        <v>2950</v>
      </c>
      <c r="M1629" s="1" t="str">
        <f>IF(db[[#This Row],[QTY/ CTN]]="","",SUBSTITUTE(SUBSTITUTE(SUBSTITUTE(db[[#This Row],[QTY/ CTN]]," ","_",2),"(",""),")","")&amp;"_")</f>
        <v>4 PCS_</v>
      </c>
      <c r="N1629" s="1">
        <f>IF(db[[#This Row],[H_QTY/ CTN]]="","",SEARCH("_",db[[#This Row],[H_QTY/ CTN]]))</f>
        <v>6</v>
      </c>
      <c r="O1629" s="1">
        <f>IF(db[[#This Row],[H_QTY/ CTN]]="","",LEN(db[[#This Row],[H_QTY/ CTN]]))</f>
        <v>6</v>
      </c>
      <c r="P1629" s="98" t="str">
        <f>IF(db[[#This Row],[H_QTY/ CTN]]="","",LEFT(db[[#This Row],[H_QTY/ CTN]],db[[#This Row],[H_1]]-1))</f>
        <v>4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4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4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papercutterjkpc3846besia3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30" s="1" t="s">
        <v>3975</v>
      </c>
      <c r="E1630" s="4" t="s">
        <v>3853</v>
      </c>
      <c r="F1630" s="56" t="s">
        <v>3852</v>
      </c>
      <c r="G1630" s="1" t="s">
        <v>1681</v>
      </c>
      <c r="H1630" s="34" t="e">
        <f>IF(db[[#This Row],[NB NOTA_C]]="","",COUNTIF([2]!B_MSK[concat],db[[#This Row],[NB NOTA_C]]))</f>
        <v>#REF!</v>
      </c>
      <c r="I1630" s="7" t="s">
        <v>1692</v>
      </c>
      <c r="J1630" s="3" t="s">
        <v>1864</v>
      </c>
      <c r="K1630" s="1" t="s">
        <v>2950</v>
      </c>
      <c r="L1630" s="3"/>
      <c r="M1630" s="3" t="str">
        <f>IF(db[[#This Row],[QTY/ CTN]]="","",SUBSTITUTE(SUBSTITUTE(SUBSTITUTE(db[[#This Row],[QTY/ CTN]]," ","_",2),"(",""),")","")&amp;"_")</f>
        <v>4 PCS_</v>
      </c>
      <c r="N1630" s="3">
        <f>IF(db[[#This Row],[H_QTY/ CTN]]="","",SEARCH("_",db[[#This Row],[H_QTY/ CTN]]))</f>
        <v>6</v>
      </c>
      <c r="O1630" s="3">
        <f>IF(db[[#This Row],[H_QTY/ CTN]]="","",LEN(db[[#This Row],[H_QTY/ CTN]]))</f>
        <v>6</v>
      </c>
      <c r="P1630" s="95" t="str">
        <f>IF(db[[#This Row],[H_QTY/ CTN]]="","",LEFT(db[[#This Row],[H_QTY/ CTN]],db[[#This Row],[H_1]]-1))</f>
        <v>4 PCS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4</v>
      </c>
      <c r="S1630" s="95" t="str">
        <f>IF(db[[#This Row],[QTY/ CTN B]]="","",RIGHT(db[[#This Row],[QTY/ CTN B]],LEN(db[[#This Row],[QTY/ CTN B]])-SEARCH(" ",db[[#This Row],[QTY/ CTN B]],1)))</f>
        <v>PCS</v>
      </c>
      <c r="T1630" s="95" t="str">
        <f>IF(db[[#This Row],[QTY/ CTN TG]]="",IF(db[[#This Row],[STN TG]]="","",12),LEFT(db[[#This Row],[QTY/ CTN TG]],SEARCH(" ",db[[#This Row],[QTY/ CTN TG]],1)-1))</f>
        <v/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4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1" t="str">
        <f>LOWER(SUBSTITUTE(SUBSTITUTE(SUBSTITUTE(SUBSTITUTE(SUBSTITUTE(SUBSTITUTE(db[[#This Row],[NB BM]]," ",),".",""),"-",""),"(",""),")",""),"/",""))</f>
        <v>paperfastenerjkpf50warna</v>
      </c>
      <c r="B1631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31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31" s="1" t="s">
        <v>749</v>
      </c>
      <c r="E1631" s="4" t="s">
        <v>750</v>
      </c>
      <c r="F1631" s="56" t="s">
        <v>2410</v>
      </c>
      <c r="G1631" s="1" t="s">
        <v>1681</v>
      </c>
      <c r="H1631" s="32" t="e">
        <f>IF(db[[#This Row],[NB NOTA_C]]="","",COUNTIF([2]!B_MSK[concat],db[[#This Row],[NB NOTA_C]]))</f>
        <v>#REF!</v>
      </c>
      <c r="I1631" s="6" t="s">
        <v>1692</v>
      </c>
      <c r="J1631" s="1" t="s">
        <v>1815</v>
      </c>
      <c r="K1631" s="1" t="s">
        <v>3287</v>
      </c>
      <c r="M1631" s="1" t="str">
        <f>IF(db[[#This Row],[QTY/ CTN]]="","",SUBSTITUTE(SUBSTITUTE(SUBSTITUTE(db[[#This Row],[QTY/ CTN]]," ","_",2),"(",""),")","")&amp;"_")</f>
        <v>100 PAK_</v>
      </c>
      <c r="N1631" s="1">
        <f>IF(db[[#This Row],[H_QTY/ CTN]]="","",SEARCH("_",db[[#This Row],[H_QTY/ CTN]]))</f>
        <v>8</v>
      </c>
      <c r="O1631" s="1">
        <f>IF(db[[#This Row],[H_QTY/ CTN]]="","",LEN(db[[#This Row],[H_QTY/ CTN]]))</f>
        <v>8</v>
      </c>
      <c r="P1631" s="98" t="str">
        <f>IF(db[[#This Row],[H_QTY/ CTN]]="","",LEFT(db[[#This Row],[H_QTY/ CTN]],db[[#This Row],[H_1]]-1))</f>
        <v>100 PAK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100</v>
      </c>
      <c r="S1631" s="95" t="str">
        <f>IF(db[[#This Row],[QTY/ CTN B]]="","",RIGHT(db[[#This Row],[QTY/ CTN B]],LEN(db[[#This Row],[QTY/ CTN B]])-SEARCH(" ",db[[#This Row],[QTY/ CTN B]],1)))</f>
        <v>PAK</v>
      </c>
      <c r="T1631" s="95" t="str">
        <f>IF(db[[#This Row],[QTY/ CTN TG]]="",IF(db[[#This Row],[STN TG]]="","",12),LEFT(db[[#This Row],[QTY/ CTN TG]],SEARCH(" ",db[[#This Row],[QTY/ CTN TG]],1)-1))</f>
        <v/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100</v>
      </c>
      <c r="Y1631" s="95" t="str">
        <f>IF(db[[#This Row],[STN K]]="",IF(db[[#This Row],[STN TG]]="",db[[#This Row],[STN B]],db[[#This Row],[STN TG]]),db[[#This Row],[STN K]])</f>
        <v>PAK</v>
      </c>
    </row>
    <row r="1632" spans="1:25" x14ac:dyDescent="0.25">
      <c r="A1632" s="1" t="str">
        <f>LOWER(SUBSTITUTE(SUBSTITUTE(SUBSTITUTE(SUBSTITUTE(SUBSTITUTE(SUBSTITUTE(db[[#This Row],[NB BM]]," ",),".",""),"-",""),"(",""),")",""),"/",""))</f>
        <v>paperfastenerjkpf50putih</v>
      </c>
      <c r="B1632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32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32" s="1" t="s">
        <v>751</v>
      </c>
      <c r="E1632" s="4" t="s">
        <v>752</v>
      </c>
      <c r="F1632" s="56" t="s">
        <v>5033</v>
      </c>
      <c r="G1632" s="1" t="s">
        <v>1681</v>
      </c>
      <c r="H1632" s="32" t="e">
        <f>IF(db[[#This Row],[NB NOTA_C]]="","",COUNTIF([2]!B_MSK[concat],db[[#This Row],[NB NOTA_C]]))</f>
        <v>#REF!</v>
      </c>
      <c r="I1632" s="6" t="s">
        <v>1692</v>
      </c>
      <c r="J1632" s="1" t="s">
        <v>1815</v>
      </c>
      <c r="K1632" s="1" t="s">
        <v>3287</v>
      </c>
      <c r="M1632" s="1" t="str">
        <f>IF(db[[#This Row],[QTY/ CTN]]="","",SUBSTITUTE(SUBSTITUTE(SUBSTITUTE(db[[#This Row],[QTY/ CTN]]," ","_",2),"(",""),")","")&amp;"_")</f>
        <v>100 PAK_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8" t="str">
        <f>IF(db[[#This Row],[H_QTY/ CTN]]="","",LEFT(db[[#This Row],[H_QTY/ CTN]],db[[#This Row],[H_1]]-1))</f>
        <v>100 PAK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100</v>
      </c>
      <c r="S1632" s="95" t="str">
        <f>IF(db[[#This Row],[QTY/ CTN B]]="","",RIGHT(db[[#This Row],[QTY/ CTN B]],LEN(db[[#This Row],[QTY/ CTN B]])-SEARCH(" ",db[[#This Row],[QTY/ CTN B]],1)))</f>
        <v>PAK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</v>
      </c>
      <c r="Y1632" s="95" t="str">
        <f>IF(db[[#This Row],[STN K]]="",IF(db[[#This Row],[STN TG]]="",db[[#This Row],[STN B]],db[[#This Row],[STN TG]]),db[[#This Row],[STN K]])</f>
        <v>PAK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pcase823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4" t="s">
        <v>5502</v>
      </c>
      <c r="E1633" s="4" t="s">
        <v>5497</v>
      </c>
      <c r="F1633" s="56"/>
      <c r="G1633" s="1" t="s">
        <v>1682</v>
      </c>
      <c r="H1633" s="34" t="e">
        <f>IF(db[[#This Row],[NB NOTA_C]]="","",COUNTIF([2]!B_MSK[concat],db[[#This Row],[NB NOTA_C]]))</f>
        <v>#REF!</v>
      </c>
      <c r="I1633" s="7" t="s">
        <v>5503</v>
      </c>
      <c r="J1633" s="3" t="s">
        <v>4718</v>
      </c>
      <c r="K1633" s="1" t="s">
        <v>2971</v>
      </c>
      <c r="L1633" s="3"/>
      <c r="M1633" s="3" t="str">
        <f>IF(db[[#This Row],[QTY/ CTN]]="","",SUBSTITUTE(SUBSTITUTE(SUBSTITUTE(db[[#This Row],[QTY/ CTN]]," ","_",2),"(",""),")","")&amp;"_")</f>
        <v>32 LSN_</v>
      </c>
      <c r="N1633" s="3">
        <f>IF(db[[#This Row],[H_QTY/ CTN]]="","",SEARCH("_",db[[#This Row],[H_QTY/ CTN]]))</f>
        <v>7</v>
      </c>
      <c r="O1633" s="3">
        <f>IF(db[[#This Row],[H_QTY/ CTN]]="","",LEN(db[[#This Row],[H_QTY/ CTN]]))</f>
        <v>7</v>
      </c>
      <c r="P1633" s="95" t="str">
        <f>IF(db[[#This Row],[H_QTY/ CTN]]="","",LEFT(db[[#This Row],[H_QTY/ CTN]],db[[#This Row],[H_1]]-1))</f>
        <v>32 LSN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32</v>
      </c>
      <c r="S1633" s="95" t="str">
        <f>IF(db[[#This Row],[QTY/ CTN B]]="","",RIGHT(db[[#This Row],[QTY/ CTN B]],LEN(db[[#This Row],[QTY/ CTN B]])-SEARCH(" ",db[[#This Row],[QTY/ CTN B]],1)))</f>
        <v>LSN</v>
      </c>
      <c r="T1633" s="95">
        <f>IF(db[[#This Row],[QTY/ CTN TG]]="",IF(db[[#This Row],[STN TG]]="","",12),LEFT(db[[#This Row],[QTY/ CTN TG]],SEARCH(" ",db[[#This Row],[QTY/ CTN TG]],1)-1))</f>
        <v>12</v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384</v>
      </c>
      <c r="Y1633" s="95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pcasea792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4" t="s">
        <v>5499</v>
      </c>
      <c r="E1634" s="4" t="s">
        <v>5494</v>
      </c>
      <c r="F1634" s="56"/>
      <c r="G1634" s="1" t="s">
        <v>1682</v>
      </c>
      <c r="H1634" s="34" t="e">
        <f>IF(db[[#This Row],[NB NOTA_C]]="","",COUNTIF([2]!B_MSK[concat],db[[#This Row],[NB NOTA_C]]))</f>
        <v>#REF!</v>
      </c>
      <c r="I1634" s="7" t="s">
        <v>5468</v>
      </c>
      <c r="J1634" s="3" t="s">
        <v>1794</v>
      </c>
      <c r="K1634" s="1" t="s">
        <v>2971</v>
      </c>
      <c r="L1634" s="3"/>
      <c r="M1634" s="3" t="str">
        <f>IF(db[[#This Row],[QTY/ CTN]]="","",SUBSTITUTE(SUBSTITUTE(SUBSTITUTE(db[[#This Row],[QTY/ CTN]]," ","_",2),"(",""),")","")&amp;"_")</f>
        <v>36 LSN_</v>
      </c>
      <c r="N1634" s="3">
        <f>IF(db[[#This Row],[H_QTY/ CTN]]="","",SEARCH("_",db[[#This Row],[H_QTY/ CTN]]))</f>
        <v>7</v>
      </c>
      <c r="O1634" s="3">
        <f>IF(db[[#This Row],[H_QTY/ CTN]]="","",LEN(db[[#This Row],[H_QTY/ CTN]]))</f>
        <v>7</v>
      </c>
      <c r="P1634" s="95" t="str">
        <f>IF(db[[#This Row],[H_QTY/ CTN]]="","",LEFT(db[[#This Row],[H_QTY/ CTN]],db[[#This Row],[H_1]]-1))</f>
        <v>36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36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432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52" t="str">
        <f>LOWER(SUBSTITUTE(SUBSTITUTE(SUBSTITUTE(SUBSTITUTE(SUBSTITUTE(SUBSTITUTE(db[[#This Row],[NB BM]]," ",),".",""),"-",""),"(",""),")",""),"/",""))</f>
        <v>pcasea807</v>
      </c>
      <c r="B1635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35" s="52" t="str">
        <f>LOWER(SUBSTITUTE(SUBSTITUTE(SUBSTITUTE(SUBSTITUTE(SUBSTITUTE(SUBSTITUTE(SUBSTITUTE(SUBSTITUTE(SUBSTITUTE(db[[#This Row],[NB PAJAK]]," ",""),"-",""),"(",""),")",""),".",""),",",""),"/",""),"""",""),"+",""))</f>
        <v/>
      </c>
      <c r="D1635" s="72" t="s">
        <v>5009</v>
      </c>
      <c r="E1635" s="72" t="s">
        <v>4953</v>
      </c>
      <c r="F1635" s="65"/>
      <c r="G1635" s="53"/>
      <c r="H1635" s="54" t="e">
        <f>IF(db[[#This Row],[NB NOTA_C]]="","",COUNTIF([2]!B_MSK[concat],db[[#This Row],[NB NOTA_C]]))</f>
        <v>#REF!</v>
      </c>
      <c r="I1635" s="55" t="s">
        <v>4716</v>
      </c>
      <c r="J1635" s="52" t="s">
        <v>1779</v>
      </c>
      <c r="K1635" s="53" t="s">
        <v>2971</v>
      </c>
      <c r="L1635" s="52"/>
      <c r="M1635" s="52" t="str">
        <f>IF(db[[#This Row],[QTY/ CTN]]="","",SUBSTITUTE(SUBSTITUTE(SUBSTITUTE(db[[#This Row],[QTY/ CTN]]," ","_",2),"(",""),")","")&amp;"_")</f>
        <v>20 LSN_</v>
      </c>
      <c r="N1635" s="52">
        <f>IF(db[[#This Row],[H_QTY/ CTN]]="","",SEARCH("_",db[[#This Row],[H_QTY/ CTN]]))</f>
        <v>7</v>
      </c>
      <c r="O1635" s="52">
        <f>IF(db[[#This Row],[H_QTY/ CTN]]="","",LEN(db[[#This Row],[H_QTY/ CTN]]))</f>
        <v>7</v>
      </c>
      <c r="P1635" s="103" t="str">
        <f>IF(db[[#This Row],[H_QTY/ CTN]]="","",LEFT(db[[#This Row],[H_QTY/ CTN]],db[[#This Row],[H_1]]-1))</f>
        <v>20 LSN</v>
      </c>
      <c r="Q1635" s="103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20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240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8" t="str">
        <f>LOWER(SUBSTITUTE(SUBSTITUTE(SUBSTITUTE(SUBSTITUTE(SUBSTITUTE(SUBSTITUTE(db[[#This Row],[NB BM]]," ",),".",""),"-",""),"(",""),")",""),"/",""))</f>
        <v>pcasea816</v>
      </c>
      <c r="B1636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36" s="38" t="str">
        <f>LOWER(SUBSTITUTE(SUBSTITUTE(SUBSTITUTE(SUBSTITUTE(SUBSTITUTE(SUBSTITUTE(SUBSTITUTE(SUBSTITUTE(SUBSTITUTE(db[[#This Row],[NB PAJAK]]," ",""),"-",""),"(",""),")",""),".",""),",",""),"/",""),"""",""),"+",""))</f>
        <v/>
      </c>
      <c r="D1636" s="39" t="s">
        <v>4725</v>
      </c>
      <c r="E1636" s="40" t="s">
        <v>4722</v>
      </c>
      <c r="F1636" s="62"/>
      <c r="G1636" s="39"/>
      <c r="H1636" s="41" t="e">
        <f>IF(db[[#This Row],[NB NOTA_C]]="","",COUNTIF([2]!B_MSK[concat],db[[#This Row],[NB NOTA_C]]))</f>
        <v>#REF!</v>
      </c>
      <c r="I1636" s="42" t="s">
        <v>4717</v>
      </c>
      <c r="J1636" s="38" t="s">
        <v>4718</v>
      </c>
      <c r="K1636" s="39" t="s">
        <v>2971</v>
      </c>
      <c r="L1636" s="38"/>
      <c r="M1636" s="38" t="str">
        <f>IF(db[[#This Row],[QTY/ CTN]]="","",SUBSTITUTE(SUBSTITUTE(SUBSTITUTE(db[[#This Row],[QTY/ CTN]]," ","_",2),"(",""),")","")&amp;"_")</f>
        <v>32 LSN_</v>
      </c>
      <c r="N1636" s="38">
        <f>IF(db[[#This Row],[H_QTY/ CTN]]="","",SEARCH("_",db[[#This Row],[H_QTY/ CTN]]))</f>
        <v>7</v>
      </c>
      <c r="O1636" s="38">
        <f>IF(db[[#This Row],[H_QTY/ CTN]]="","",LEN(db[[#This Row],[H_QTY/ CTN]]))</f>
        <v>7</v>
      </c>
      <c r="P1636" s="100" t="str">
        <f>IF(db[[#This Row],[H_QTY/ CTN]]="","",LEFT(db[[#This Row],[H_QTY/ CTN]],db[[#This Row],[H_1]]-1))</f>
        <v>32 LSN</v>
      </c>
      <c r="Q1636" s="100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32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384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" t="str">
        <f>LOWER(SUBSTITUTE(SUBSTITUTE(SUBSTITUTE(SUBSTITUTE(SUBSTITUTE(SUBSTITUTE(db[[#This Row],[NB BM]]," ",),".",""),"-",""),"(",""),")",""),"/",""))</f>
        <v>pcasea838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4" t="s">
        <v>5498</v>
      </c>
      <c r="E1637" s="4" t="s">
        <v>5493</v>
      </c>
      <c r="F1637" s="56"/>
      <c r="G1637" s="1" t="s">
        <v>1682</v>
      </c>
      <c r="H1637" s="34" t="e">
        <f>IF(db[[#This Row],[NB NOTA_C]]="","",COUNTIF([2]!B_MSK[concat],db[[#This Row],[NB NOTA_C]]))</f>
        <v>#REF!</v>
      </c>
      <c r="I1637" s="7" t="s">
        <v>5468</v>
      </c>
      <c r="J1637" s="3" t="s">
        <v>1794</v>
      </c>
      <c r="K1637" s="1" t="s">
        <v>2971</v>
      </c>
      <c r="L1637" s="3"/>
      <c r="M1637" s="3" t="str">
        <f>IF(db[[#This Row],[QTY/ CTN]]="","",SUBSTITUTE(SUBSTITUTE(SUBSTITUTE(db[[#This Row],[QTY/ CTN]]," ","_",2),"(",""),")","")&amp;"_")</f>
        <v>36 LSN_</v>
      </c>
      <c r="N1637" s="3">
        <f>IF(db[[#This Row],[H_QTY/ CTN]]="","",SEARCH("_",db[[#This Row],[H_QTY/ CTN]]))</f>
        <v>7</v>
      </c>
      <c r="O1637" s="3">
        <f>IF(db[[#This Row],[H_QTY/ CTN]]="","",LEN(db[[#This Row],[H_QTY/ CTN]]))</f>
        <v>7</v>
      </c>
      <c r="P1637" s="95" t="str">
        <f>IF(db[[#This Row],[H_QTY/ CTN]]="","",LEFT(db[[#This Row],[H_QTY/ CTN]],db[[#This Row],[H_1]]-1))</f>
        <v>36 LSN</v>
      </c>
      <c r="Q1637" s="95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36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432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8" t="str">
        <f>LOWER(SUBSTITUTE(SUBSTITUTE(SUBSTITUTE(SUBSTITUTE(SUBSTITUTE(SUBSTITUTE(db[[#This Row],[NB BM]]," ",),".",""),"-",""),"(",""),")",""),"/",""))</f>
        <v>pcaseh761</v>
      </c>
      <c r="B1638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38" s="38" t="str">
        <f>LOWER(SUBSTITUTE(SUBSTITUTE(SUBSTITUTE(SUBSTITUTE(SUBSTITUTE(SUBSTITUTE(SUBSTITUTE(SUBSTITUTE(SUBSTITUTE(db[[#This Row],[NB PAJAK]]," ",""),"-",""),"(",""),")",""),".",""),",",""),"/",""),"""",""),"+",""))</f>
        <v/>
      </c>
      <c r="D1638" s="39" t="s">
        <v>4726</v>
      </c>
      <c r="E1638" s="40" t="s">
        <v>4723</v>
      </c>
      <c r="F1638" s="62"/>
      <c r="G1638" s="39"/>
      <c r="H1638" s="41" t="e">
        <f>IF(db[[#This Row],[NB NOTA_C]]="","",COUNTIF([2]!B_MSK[concat],db[[#This Row],[NB NOTA_C]]))</f>
        <v>#REF!</v>
      </c>
      <c r="I1638" s="42" t="s">
        <v>4717</v>
      </c>
      <c r="J1638" s="38" t="s">
        <v>4718</v>
      </c>
      <c r="K1638" s="39" t="s">
        <v>2971</v>
      </c>
      <c r="L1638" s="38"/>
      <c r="M1638" s="38" t="str">
        <f>IF(db[[#This Row],[QTY/ CTN]]="","",SUBSTITUTE(SUBSTITUTE(SUBSTITUTE(db[[#This Row],[QTY/ CTN]]," ","_",2),"(",""),")","")&amp;"_")</f>
        <v>32 LSN_</v>
      </c>
      <c r="N1638" s="38">
        <f>IF(db[[#This Row],[H_QTY/ CTN]]="","",SEARCH("_",db[[#This Row],[H_QTY/ CTN]]))</f>
        <v>7</v>
      </c>
      <c r="O1638" s="38">
        <f>IF(db[[#This Row],[H_QTY/ CTN]]="","",LEN(db[[#This Row],[H_QTY/ CTN]]))</f>
        <v>7</v>
      </c>
      <c r="P1638" s="100" t="str">
        <f>IF(db[[#This Row],[H_QTY/ CTN]]="","",LEFT(db[[#This Row],[H_QTY/ CTN]],db[[#This Row],[H_1]]-1))</f>
        <v>32 LSN</v>
      </c>
      <c r="Q1638" s="100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32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384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pcaseh769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4" t="s">
        <v>5484</v>
      </c>
      <c r="E1639" s="4" t="s">
        <v>5483</v>
      </c>
      <c r="F1639" s="56"/>
      <c r="G1639" s="1" t="s">
        <v>1682</v>
      </c>
      <c r="H1639" s="34" t="e">
        <f>IF(db[[#This Row],[NB NOTA_C]]="","",COUNTIF([2]!B_MSK[concat],db[[#This Row],[NB NOTA_C]]))</f>
        <v>#REF!</v>
      </c>
      <c r="I1639" s="7" t="s">
        <v>5468</v>
      </c>
      <c r="J1639" s="3" t="s">
        <v>1794</v>
      </c>
      <c r="K1639" s="1" t="s">
        <v>2971</v>
      </c>
      <c r="L1639" s="3"/>
      <c r="M1639" s="3" t="str">
        <f>IF(db[[#This Row],[QTY/ CTN]]="","",SUBSTITUTE(SUBSTITUTE(SUBSTITUTE(db[[#This Row],[QTY/ CTN]]," ","_",2),"(",""),")","")&amp;"_")</f>
        <v>36 LSN_</v>
      </c>
      <c r="N1639" s="3">
        <f>IF(db[[#This Row],[H_QTY/ CTN]]="","",SEARCH("_",db[[#This Row],[H_QTY/ CTN]]))</f>
        <v>7</v>
      </c>
      <c r="O1639" s="3">
        <f>IF(db[[#This Row],[H_QTY/ CTN]]="","",LEN(db[[#This Row],[H_QTY/ CTN]]))</f>
        <v>7</v>
      </c>
      <c r="P1639" s="95" t="str">
        <f>IF(db[[#This Row],[H_QTY/ CTN]]="","",LEFT(db[[#This Row],[H_QTY/ CTN]],db[[#This Row],[H_1]]-1))</f>
        <v>36 LSN</v>
      </c>
      <c r="Q1639" s="95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36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432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pcaseh797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4" t="s">
        <v>5501</v>
      </c>
      <c r="E1640" s="4" t="s">
        <v>5496</v>
      </c>
      <c r="F1640" s="56"/>
      <c r="G1640" s="1" t="s">
        <v>1682</v>
      </c>
      <c r="H1640" s="34" t="e">
        <f>IF(db[[#This Row],[NB NOTA_C]]="","",COUNTIF([2]!B_MSK[concat],db[[#This Row],[NB NOTA_C]]))</f>
        <v>#REF!</v>
      </c>
      <c r="I1640" s="7" t="s">
        <v>5468</v>
      </c>
      <c r="J1640" s="3" t="s">
        <v>1794</v>
      </c>
      <c r="K1640" s="1" t="s">
        <v>2971</v>
      </c>
      <c r="L1640" s="3"/>
      <c r="M1640" s="3" t="str">
        <f>IF(db[[#This Row],[QTY/ CTN]]="","",SUBSTITUTE(SUBSTITUTE(SUBSTITUTE(db[[#This Row],[QTY/ CTN]]," ","_",2),"(",""),")","")&amp;"_")</f>
        <v>36 LSN_</v>
      </c>
      <c r="N1640" s="3">
        <f>IF(db[[#This Row],[H_QTY/ CTN]]="","",SEARCH("_",db[[#This Row],[H_QTY/ CTN]]))</f>
        <v>7</v>
      </c>
      <c r="O1640" s="3">
        <f>IF(db[[#This Row],[H_QTY/ CTN]]="","",LEN(db[[#This Row],[H_QTY/ CTN]]))</f>
        <v>7</v>
      </c>
      <c r="P1640" s="95" t="str">
        <f>IF(db[[#This Row],[H_QTY/ CTN]]="","",LEFT(db[[#This Row],[H_QTY/ CTN]],db[[#This Row],[H_1]]-1))</f>
        <v>36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36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432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8" t="str">
        <f>LOWER(SUBSTITUTE(SUBSTITUTE(SUBSTITUTE(SUBSTITUTE(SUBSTITUTE(SUBSTITUTE(db[[#This Row],[NB BM]]," ",),".",""),"-",""),"(",""),")",""),"/",""))</f>
        <v>pcaseh810</v>
      </c>
      <c r="B1641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41" s="38" t="str">
        <f>LOWER(SUBSTITUTE(SUBSTITUTE(SUBSTITUTE(SUBSTITUTE(SUBSTITUTE(SUBSTITUTE(SUBSTITUTE(SUBSTITUTE(SUBSTITUTE(db[[#This Row],[NB PAJAK]]," ",""),"-",""),"(",""),")",""),".",""),",",""),"/",""),"""",""),"+",""))</f>
        <v/>
      </c>
      <c r="D1641" s="39" t="s">
        <v>4715</v>
      </c>
      <c r="E1641" s="40" t="s">
        <v>4713</v>
      </c>
      <c r="F1641" s="62"/>
      <c r="G1641" s="39"/>
      <c r="H1641" s="41" t="e">
        <f>IF(db[[#This Row],[NB NOTA_C]]="","",COUNTIF([2]!B_MSK[concat],db[[#This Row],[NB NOTA_C]]))</f>
        <v>#REF!</v>
      </c>
      <c r="I1641" s="42" t="s">
        <v>4717</v>
      </c>
      <c r="J1641" s="38" t="s">
        <v>4718</v>
      </c>
      <c r="K1641" s="39" t="s">
        <v>2971</v>
      </c>
      <c r="L1641" s="38"/>
      <c r="M1641" s="38" t="str">
        <f>IF(db[[#This Row],[QTY/ CTN]]="","",SUBSTITUTE(SUBSTITUTE(SUBSTITUTE(db[[#This Row],[QTY/ CTN]]," ","_",2),"(",""),")","")&amp;"_")</f>
        <v>32 LSN_</v>
      </c>
      <c r="N1641" s="38">
        <f>IF(db[[#This Row],[H_QTY/ CTN]]="","",SEARCH("_",db[[#This Row],[H_QTY/ CTN]]))</f>
        <v>7</v>
      </c>
      <c r="O1641" s="38">
        <f>IF(db[[#This Row],[H_QTY/ CTN]]="","",LEN(db[[#This Row],[H_QTY/ CTN]]))</f>
        <v>7</v>
      </c>
      <c r="P1641" s="100" t="str">
        <f>IF(db[[#This Row],[H_QTY/ CTN]]="","",LEFT(db[[#This Row],[H_QTY/ CTN]],db[[#This Row],[H_1]]-1))</f>
        <v>32 LSN</v>
      </c>
      <c r="Q1641" s="100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32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384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8" t="str">
        <f>LOWER(SUBSTITUTE(SUBSTITUTE(SUBSTITUTE(SUBSTITUTE(SUBSTITUTE(SUBSTITUTE(db[[#This Row],[NB BM]]," ",),".",""),"-",""),"(",""),")",""),"/",""))</f>
        <v>pcaseh812</v>
      </c>
      <c r="B1642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42" s="38" t="str">
        <f>LOWER(SUBSTITUTE(SUBSTITUTE(SUBSTITUTE(SUBSTITUTE(SUBSTITUTE(SUBSTITUTE(SUBSTITUTE(SUBSTITUTE(SUBSTITUTE(db[[#This Row],[NB PAJAK]]," ",""),"-",""),"(",""),")",""),".",""),",",""),"/",""),"""",""),"+",""))</f>
        <v/>
      </c>
      <c r="D1642" s="39" t="s">
        <v>4724</v>
      </c>
      <c r="E1642" s="40" t="s">
        <v>4721</v>
      </c>
      <c r="F1642" s="62"/>
      <c r="G1642" s="39"/>
      <c r="H1642" s="41" t="e">
        <f>IF(db[[#This Row],[NB NOTA_C]]="","",COUNTIF([2]!B_MSK[concat],db[[#This Row],[NB NOTA_C]]))</f>
        <v>#REF!</v>
      </c>
      <c r="I1642" s="42" t="s">
        <v>4717</v>
      </c>
      <c r="J1642" s="38" t="s">
        <v>4727</v>
      </c>
      <c r="K1642" s="39" t="s">
        <v>2971</v>
      </c>
      <c r="L1642" s="38"/>
      <c r="M1642" s="38" t="str">
        <f>IF(db[[#This Row],[QTY/ CTN]]="","",SUBSTITUTE(SUBSTITUTE(SUBSTITUTE(db[[#This Row],[QTY/ CTN]]," ","_",2),"(",""),")","")&amp;"_")</f>
        <v>28 LSN_</v>
      </c>
      <c r="N1642" s="38">
        <f>IF(db[[#This Row],[H_QTY/ CTN]]="","",SEARCH("_",db[[#This Row],[H_QTY/ CTN]]))</f>
        <v>7</v>
      </c>
      <c r="O1642" s="38">
        <f>IF(db[[#This Row],[H_QTY/ CTN]]="","",LEN(db[[#This Row],[H_QTY/ CTN]]))</f>
        <v>7</v>
      </c>
      <c r="P1642" s="100" t="str">
        <f>IF(db[[#This Row],[H_QTY/ CTN]]="","",LEFT(db[[#This Row],[H_QTY/ CTN]],db[[#This Row],[H_1]]-1))</f>
        <v>28 LSN</v>
      </c>
      <c r="Q1642" s="100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28</v>
      </c>
      <c r="S1642" s="95" t="str">
        <f>IF(db[[#This Row],[QTY/ CTN B]]="","",RIGHT(db[[#This Row],[QTY/ CTN B]],LEN(db[[#This Row],[QTY/ CTN B]])-SEARCH(" ",db[[#This Row],[QTY/ CTN B]],1)))</f>
        <v>LSN</v>
      </c>
      <c r="T1642" s="95">
        <f>IF(db[[#This Row],[QTY/ CTN TG]]="",IF(db[[#This Row],[STN TG]]="","",12),LEFT(db[[#This Row],[QTY/ CTN TG]],SEARCH(" ",db[[#This Row],[QTY/ CTN TG]],1)-1))</f>
        <v>12</v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336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8" t="str">
        <f>LOWER(SUBSTITUTE(SUBSTITUTE(SUBSTITUTE(SUBSTITUTE(SUBSTITUTE(SUBSTITUTE(db[[#This Row],[NB BM]]," ",),".",""),"-",""),"(",""),")",""),"/",""))</f>
        <v>pcaseh328</v>
      </c>
      <c r="B1643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43" s="38" t="str">
        <f>LOWER(SUBSTITUTE(SUBSTITUTE(SUBSTITUTE(SUBSTITUTE(SUBSTITUTE(SUBSTITUTE(SUBSTITUTE(SUBSTITUTE(SUBSTITUTE(db[[#This Row],[NB PAJAK]]," ",""),"-",""),"(",""),")",""),".",""),",",""),"/",""),"""",""),"+",""))</f>
        <v/>
      </c>
      <c r="D1643" s="39" t="s">
        <v>4714</v>
      </c>
      <c r="E1643" s="40" t="s">
        <v>4712</v>
      </c>
      <c r="F1643" s="62"/>
      <c r="G1643" s="39"/>
      <c r="H1643" s="41" t="e">
        <f>IF(db[[#This Row],[NB NOTA_C]]="","",COUNTIF([2]!B_MSK[concat],db[[#This Row],[NB NOTA_C]]))</f>
        <v>#REF!</v>
      </c>
      <c r="I1643" s="42" t="s">
        <v>4716</v>
      </c>
      <c r="J1643" s="38" t="s">
        <v>4718</v>
      </c>
      <c r="K1643" s="39" t="s">
        <v>2971</v>
      </c>
      <c r="L1643" s="38"/>
      <c r="M1643" s="38" t="str">
        <f>IF(db[[#This Row],[QTY/ CTN]]="","",SUBSTITUTE(SUBSTITUTE(SUBSTITUTE(db[[#This Row],[QTY/ CTN]]," ","_",2),"(",""),")","")&amp;"_")</f>
        <v>32 LSN_</v>
      </c>
      <c r="N1643" s="38">
        <f>IF(db[[#This Row],[H_QTY/ CTN]]="","",SEARCH("_",db[[#This Row],[H_QTY/ CTN]]))</f>
        <v>7</v>
      </c>
      <c r="O1643" s="38">
        <f>IF(db[[#This Row],[H_QTY/ CTN]]="","",LEN(db[[#This Row],[H_QTY/ CTN]]))</f>
        <v>7</v>
      </c>
      <c r="P1643" s="100" t="str">
        <f>IF(db[[#This Row],[H_QTY/ CTN]]="","",LEFT(db[[#This Row],[H_QTY/ CTN]],db[[#This Row],[H_1]]-1))</f>
        <v>32 LSN</v>
      </c>
      <c r="Q1643" s="100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32</v>
      </c>
      <c r="S1643" s="95" t="str">
        <f>IF(db[[#This Row],[QTY/ CTN B]]="","",RIGHT(db[[#This Row],[QTY/ CTN B]],LEN(db[[#This Row],[QTY/ CTN B]])-SEARCH(" ",db[[#This Row],[QTY/ CTN B]],1)))</f>
        <v>LSN</v>
      </c>
      <c r="T1643" s="95">
        <f>IF(db[[#This Row],[QTY/ CTN TG]]="",IF(db[[#This Row],[STN TG]]="","",12),LEFT(db[[#This Row],[QTY/ CTN TG]],SEARCH(" ",db[[#This Row],[QTY/ CTN TG]],1)-1))</f>
        <v>12</v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384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" t="str">
        <f>LOWER(SUBSTITUTE(SUBSTITUTE(SUBSTITUTE(SUBSTITUTE(SUBSTITUTE(SUBSTITUTE(db[[#This Row],[NB BM]]," ",),".",""),"-",""),"(",""),")",""),"/",""))</f>
        <v>pcaseh837</v>
      </c>
      <c r="B1644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4" t="s">
        <v>5500</v>
      </c>
      <c r="E1644" s="4" t="s">
        <v>5495</v>
      </c>
      <c r="F1644" s="56"/>
      <c r="G1644" s="1" t="s">
        <v>1682</v>
      </c>
      <c r="H1644" s="34" t="e">
        <f>IF(db[[#This Row],[NB NOTA_C]]="","",COUNTIF([2]!B_MSK[concat],db[[#This Row],[NB NOTA_C]]))</f>
        <v>#REF!</v>
      </c>
      <c r="I1644" s="7" t="s">
        <v>5468</v>
      </c>
      <c r="J1644" s="3" t="s">
        <v>1794</v>
      </c>
      <c r="K1644" s="1" t="s">
        <v>2971</v>
      </c>
      <c r="L1644" s="3"/>
      <c r="M1644" s="3" t="str">
        <f>IF(db[[#This Row],[QTY/ CTN]]="","",SUBSTITUTE(SUBSTITUTE(SUBSTITUTE(db[[#This Row],[QTY/ CTN]]," ","_",2),"(",""),")","")&amp;"_")</f>
        <v>36 LSN_</v>
      </c>
      <c r="N1644" s="3">
        <f>IF(db[[#This Row],[H_QTY/ CTN]]="","",SEARCH("_",db[[#This Row],[H_QTY/ CTN]]))</f>
        <v>7</v>
      </c>
      <c r="O1644" s="3">
        <f>IF(db[[#This Row],[H_QTY/ CTN]]="","",LEN(db[[#This Row],[H_QTY/ CTN]]))</f>
        <v>7</v>
      </c>
      <c r="P1644" s="95" t="str">
        <f>IF(db[[#This Row],[H_QTY/ CTN]]="","",LEFT(db[[#This Row],[H_QTY/ CTN]],db[[#This Row],[H_1]]-1))</f>
        <v>36 LSN</v>
      </c>
      <c r="Q1644" s="95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36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432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16" t="str">
        <f>LOWER(SUBSTITUTE(SUBSTITUTE(SUBSTITUTE(SUBSTITUTE(SUBSTITUTE(SUBSTITUTE(db[[#This Row],[NB BM]]," ",),".",""),"-",""),"(",""),")",""),"/",""))</f>
        <v>pcaseimitasi385</v>
      </c>
      <c r="B1645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45" s="16" t="str">
        <f>LOWER(SUBSTITUTE(SUBSTITUTE(SUBSTITUTE(SUBSTITUTE(SUBSTITUTE(SUBSTITUTE(SUBSTITUTE(SUBSTITUTE(SUBSTITUTE(db[[#This Row],[NB PAJAK]]," ",""),"-",""),"(",""),")",""),".",""),",",""),"/",""),"""",""),"+",""))</f>
        <v/>
      </c>
      <c r="D1645" s="17" t="s">
        <v>4049</v>
      </c>
      <c r="E1645" s="21" t="s">
        <v>4042</v>
      </c>
      <c r="F1645" s="57"/>
      <c r="G1645" s="17"/>
      <c r="H1645" s="33" t="e">
        <f>IF(db[[#This Row],[NB NOTA_C]]="","",COUNTIF([2]!B_MSK[concat],db[[#This Row],[NB NOTA_C]]))</f>
        <v>#REF!</v>
      </c>
      <c r="I1645" s="18" t="s">
        <v>1698</v>
      </c>
      <c r="J1645" s="16" t="s">
        <v>4053</v>
      </c>
      <c r="K1645" s="17" t="s">
        <v>2971</v>
      </c>
      <c r="L1645" s="16"/>
      <c r="M1645" s="16" t="str">
        <f>IF(db[[#This Row],[QTY/ CTN]]="","",SUBSTITUTE(SUBSTITUTE(SUBSTITUTE(db[[#This Row],[QTY/ CTN]]," ","_",2),"(",""),")","")&amp;"_")</f>
        <v>27 LSN_</v>
      </c>
      <c r="N1645" s="16">
        <f>IF(db[[#This Row],[H_QTY/ CTN]]="","",SEARCH("_",db[[#This Row],[H_QTY/ CTN]]))</f>
        <v>7</v>
      </c>
      <c r="O1645" s="16">
        <f>IF(db[[#This Row],[H_QTY/ CTN]]="","",LEN(db[[#This Row],[H_QTY/ CTN]]))</f>
        <v>7</v>
      </c>
      <c r="P1645" s="99" t="str">
        <f>IF(db[[#This Row],[H_QTY/ CTN]]="","",LEFT(db[[#This Row],[H_QTY/ CTN]],db[[#This Row],[H_1]]-1))</f>
        <v>27 LSN</v>
      </c>
      <c r="Q1645" s="99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27</v>
      </c>
      <c r="S1645" s="95" t="str">
        <f>IF(db[[#This Row],[QTY/ CTN B]]="","",RIGHT(db[[#This Row],[QTY/ CTN B]],LEN(db[[#This Row],[QTY/ CTN B]])-SEARCH(" ",db[[#This Row],[QTY/ CTN B]],1)))</f>
        <v>LSN</v>
      </c>
      <c r="T1645" s="95">
        <f>IF(db[[#This Row],[QTY/ CTN TG]]="",IF(db[[#This Row],[STN TG]]="","",12),LEFT(db[[#This Row],[QTY/ CTN TG]],SEARCH(" ",db[[#This Row],[QTY/ CTN TG]],1)-1))</f>
        <v>12</v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324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3" t="str">
        <f>LOWER(SUBSTITUTE(SUBSTITUTE(SUBSTITUTE(SUBSTITUTE(SUBSTITUTE(SUBSTITUTE(db[[#This Row],[NB BM]]," ",),".",""),"-",""),"(",""),")",""),"/",""))</f>
        <v>pcasekartonkk12993d3tkt3d</v>
      </c>
      <c r="B1646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2055</v>
      </c>
      <c r="E1646" s="4" t="s">
        <v>2321</v>
      </c>
      <c r="F1646" s="56"/>
      <c r="H1646" s="32" t="e">
        <f>IF(db[[#This Row],[NB NOTA_C]]="","",COUNTIF([2]!B_MSK[concat],db[[#This Row],[NB NOTA_C]]))</f>
        <v>#REF!</v>
      </c>
      <c r="I1646" s="7" t="s">
        <v>1698</v>
      </c>
      <c r="J1646" s="3" t="s">
        <v>1734</v>
      </c>
      <c r="K1646" s="1" t="s">
        <v>2971</v>
      </c>
      <c r="M1646" s="1" t="str">
        <f>IF(db[[#This Row],[QTY/ CTN]]="","",SUBSTITUTE(SUBSTITUTE(SUBSTITUTE(db[[#This Row],[QTY/ CTN]]," ","_",2),"(",""),")","")&amp;"_")</f>
        <v>96 PCS_</v>
      </c>
      <c r="N1646" s="1">
        <f>IF(db[[#This Row],[H_QTY/ CTN]]="","",SEARCH("_",db[[#This Row],[H_QTY/ CTN]]))</f>
        <v>7</v>
      </c>
      <c r="O1646" s="1">
        <f>IF(db[[#This Row],[H_QTY/ CTN]]="","",LEN(db[[#This Row],[H_QTY/ CTN]]))</f>
        <v>7</v>
      </c>
      <c r="P1646" s="98" t="str">
        <f>IF(db[[#This Row],[H_QTY/ CTN]]="","",LEFT(db[[#This Row],[H_QTY/ CTN]],db[[#This Row],[H_1]]-1))</f>
        <v>96 PCS</v>
      </c>
      <c r="Q1646" s="95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96</v>
      </c>
      <c r="S1646" s="95" t="str">
        <f>IF(db[[#This Row],[QTY/ CTN B]]="","",RIGHT(db[[#This Row],[QTY/ CTN B]],LEN(db[[#This Row],[QTY/ CTN B]])-SEARCH(" ",db[[#This Row],[QTY/ CTN B]],1)))</f>
        <v>PCS</v>
      </c>
      <c r="T1646" s="95" t="str">
        <f>IF(db[[#This Row],[QTY/ CTN TG]]="",IF(db[[#This Row],[STN TG]]="","",12),LEFT(db[[#This Row],[QTY/ CTN TG]],SEARCH(" ",db[[#This Row],[QTY/ CTN TG]],1)-1))</f>
        <v/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96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pcasekartonkode1susunbiasa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2858</v>
      </c>
      <c r="E1647" s="4" t="s">
        <v>2855</v>
      </c>
      <c r="F1647" s="56"/>
      <c r="H1647" s="32" t="e">
        <f>IF(db[[#This Row],[NB NOTA_C]]="","",COUNTIF([2]!B_MSK[concat],db[[#This Row],[NB NOTA_C]]))</f>
        <v>#REF!</v>
      </c>
      <c r="I1647" s="7" t="s">
        <v>1698</v>
      </c>
      <c r="J1647" s="3" t="s">
        <v>2305</v>
      </c>
      <c r="K1647" s="1" t="s">
        <v>2971</v>
      </c>
      <c r="M1647" s="1" t="str">
        <f>IF(db[[#This Row],[QTY/ CTN]]="","",SUBSTITUTE(SUBSTITUTE(SUBSTITUTE(db[[#This Row],[QTY/ CTN]]," ","_",2),"(",""),")","")&amp;"_")</f>
        <v>168 PCS_</v>
      </c>
      <c r="N1647" s="1">
        <f>IF(db[[#This Row],[H_QTY/ CTN]]="","",SEARCH("_",db[[#This Row],[H_QTY/ CTN]]))</f>
        <v>8</v>
      </c>
      <c r="O1647" s="1">
        <f>IF(db[[#This Row],[H_QTY/ CTN]]="","",LEN(db[[#This Row],[H_QTY/ CTN]]))</f>
        <v>8</v>
      </c>
      <c r="P1647" s="98" t="str">
        <f>IF(db[[#This Row],[H_QTY/ CTN]]="","",LEFT(db[[#This Row],[H_QTY/ CTN]],db[[#This Row],[H_1]]-1))</f>
        <v>168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168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168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pcasekartonkode1susunkalkulator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2859</v>
      </c>
      <c r="E1648" s="4" t="s">
        <v>2860</v>
      </c>
      <c r="F1648" s="56"/>
      <c r="H1648" s="32" t="e">
        <f>IF(db[[#This Row],[NB NOTA_C]]="","",COUNTIF([2]!B_MSK[concat],db[[#This Row],[NB NOTA_C]]))</f>
        <v>#REF!</v>
      </c>
      <c r="I1648" s="7" t="s">
        <v>1698</v>
      </c>
      <c r="J1648" s="3" t="s">
        <v>2305</v>
      </c>
      <c r="K1648" s="1" t="s">
        <v>2971</v>
      </c>
      <c r="M1648" s="1" t="str">
        <f>IF(db[[#This Row],[QTY/ CTN]]="","",SUBSTITUTE(SUBSTITUTE(SUBSTITUTE(db[[#This Row],[QTY/ CTN]]," ","_",2),"(",""),")","")&amp;"_")</f>
        <v>168 PCS_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8" t="str">
        <f>IF(db[[#This Row],[H_QTY/ CTN]]="","",LEFT(db[[#This Row],[H_QTY/ CTN]],db[[#This Row],[H_1]]-1))</f>
        <v>168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168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168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pcasekartonkode3susunlampukedipsp398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4455</v>
      </c>
      <c r="E1649" s="4" t="s">
        <v>4454</v>
      </c>
      <c r="F1649" s="56"/>
      <c r="G1649" s="1" t="s">
        <v>1682</v>
      </c>
      <c r="H1649" s="34" t="e">
        <f>IF(db[[#This Row],[NB NOTA_C]]="","",COUNTIF([2]!B_MSK[concat],db[[#This Row],[NB NOTA_C]]))</f>
        <v>#REF!</v>
      </c>
      <c r="I1649" s="7" t="s">
        <v>1698</v>
      </c>
      <c r="J1649" s="3" t="s">
        <v>1734</v>
      </c>
      <c r="K1649" s="1" t="s">
        <v>2971</v>
      </c>
      <c r="L1649" s="3"/>
      <c r="M1649" s="3" t="str">
        <f>IF(db[[#This Row],[QTY/ CTN]]="","",SUBSTITUTE(SUBSTITUTE(SUBSTITUTE(db[[#This Row],[QTY/ CTN]]," ","_",2),"(",""),")","")&amp;"_")</f>
        <v>96 PCS_</v>
      </c>
      <c r="N1649" s="3">
        <f>IF(db[[#This Row],[H_QTY/ CTN]]="","",SEARCH("_",db[[#This Row],[H_QTY/ CTN]]))</f>
        <v>7</v>
      </c>
      <c r="O1649" s="3">
        <f>IF(db[[#This Row],[H_QTY/ CTN]]="","",LEN(db[[#This Row],[H_QTY/ CTN]]))</f>
        <v>7</v>
      </c>
      <c r="P1649" s="95" t="str">
        <f>IF(db[[#This Row],[H_QTY/ CTN]]="","",LEFT(db[[#This Row],[H_QTY/ CTN]],db[[#This Row],[H_1]]-1))</f>
        <v>96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96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96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pcasemagnitpb11akalkulator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2074</v>
      </c>
      <c r="E1650" s="4" t="s">
        <v>2176</v>
      </c>
      <c r="F1650" s="56"/>
      <c r="H1650" s="32" t="e">
        <f>IF(db[[#This Row],[NB NOTA_C]]="","",COUNTIF([2]!B_MSK[concat],db[[#This Row],[NB NOTA_C]]))</f>
        <v>#REF!</v>
      </c>
      <c r="I1650" s="7" t="s">
        <v>1715</v>
      </c>
      <c r="J1650" s="3" t="s">
        <v>1725</v>
      </c>
      <c r="K1650" s="1" t="s">
        <v>2971</v>
      </c>
      <c r="M1650" s="1" t="str">
        <f>IF(db[[#This Row],[QTY/ CTN]]="","",SUBSTITUTE(SUBSTITUTE(SUBSTITUTE(db[[#This Row],[QTY/ CTN]]," ","_",2),"(",""),")","")&amp;"_")</f>
        <v>144 PCS_</v>
      </c>
      <c r="N1650" s="1">
        <f>IF(db[[#This Row],[H_QTY/ CTN]]="","",SEARCH("_",db[[#This Row],[H_QTY/ CTN]]))</f>
        <v>8</v>
      </c>
      <c r="O1650" s="1">
        <f>IF(db[[#This Row],[H_QTY/ CTN]]="","",LEN(db[[#This Row],[H_QTY/ CTN]]))</f>
        <v>8</v>
      </c>
      <c r="P1650" s="98" t="str">
        <f>IF(db[[#This Row],[H_QTY/ CTN]]="","",LEFT(db[[#This Row],[H_QTY/ CTN]],db[[#This Row],[H_1]]-1))</f>
        <v>144 PCS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144</v>
      </c>
      <c r="S1650" s="95" t="str">
        <f>IF(db[[#This Row],[QTY/ CTN B]]="","",RIGHT(db[[#This Row],[QTY/ CTN B]],LEN(db[[#This Row],[QTY/ CTN B]])-SEARCH(" ",db[[#This Row],[QTY/ CTN B]],1)))</f>
        <v>PCS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144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pcaseklg173385x20mobil2susun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1668</v>
      </c>
      <c r="E1651" s="4" t="s">
        <v>2325</v>
      </c>
      <c r="F1651" s="56"/>
      <c r="H1651" s="32" t="e">
        <f>IF(db[[#This Row],[NB NOTA_C]]="","",COUNTIF([2]!B_MSK[concat],db[[#This Row],[NB NOTA_C]]))</f>
        <v>#REF!</v>
      </c>
      <c r="I1651" s="7" t="s">
        <v>1698</v>
      </c>
      <c r="J1651" s="3" t="s">
        <v>1722</v>
      </c>
      <c r="K1651" s="1" t="s">
        <v>2971</v>
      </c>
      <c r="M1651" s="1" t="str">
        <f>IF(db[[#This Row],[QTY/ CTN]]="","",SUBSTITUTE(SUBSTITUTE(SUBSTITUTE(db[[#This Row],[QTY/ CTN]]," ","_",2),"(",""),")","")&amp;"_")</f>
        <v>12 LSN_</v>
      </c>
      <c r="N1651" s="1">
        <f>IF(db[[#This Row],[H_QTY/ CTN]]="","",SEARCH("_",db[[#This Row],[H_QTY/ CTN]]))</f>
        <v>7</v>
      </c>
      <c r="O1651" s="1">
        <f>IF(db[[#This Row],[H_QTY/ CTN]]="","",LEN(db[[#This Row],[H_QTY/ CTN]]))</f>
        <v>7</v>
      </c>
      <c r="P1651" s="98" t="str">
        <f>IF(db[[#This Row],[H_QTY/ CTN]]="","",LEFT(db[[#This Row],[H_QTY/ CTN]],db[[#This Row],[H_1]]-1))</f>
        <v>12 LSN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12</v>
      </c>
      <c r="S1651" s="95" t="str">
        <f>IF(db[[#This Row],[QTY/ CTN B]]="","",RIGHT(db[[#This Row],[QTY/ CTN B]],LEN(db[[#This Row],[QTY/ CTN B]])-SEARCH(" ",db[[#This Row],[QTY/ CTN B]],1)))</f>
        <v>LSN</v>
      </c>
      <c r="T1651" s="95">
        <f>IF(db[[#This Row],[QTY/ CTN TG]]="",IF(db[[#This Row],[STN TG]]="","",12),LEFT(db[[#This Row],[QTY/ CTN TG]],SEARCH(" ",db[[#This Row],[QTY/ CTN TG]],1)-1))</f>
        <v>12</v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144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pcaseklg173385x20mobil2susun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1668</v>
      </c>
      <c r="E1652" s="4" t="s">
        <v>3156</v>
      </c>
      <c r="F1652" s="56"/>
      <c r="H1652" s="32" t="e">
        <f>IF(db[[#This Row],[NB NOTA_C]]="","",COUNTIF([2]!B_MSK[concat],db[[#This Row],[NB NOTA_C]]))</f>
        <v>#REF!</v>
      </c>
      <c r="I1652" s="7" t="s">
        <v>1698</v>
      </c>
      <c r="J1652" s="3" t="s">
        <v>1725</v>
      </c>
      <c r="K1652" s="1" t="s">
        <v>2971</v>
      </c>
      <c r="M1652" s="1" t="str">
        <f>IF(db[[#This Row],[QTY/ CTN]]="","",SUBSTITUTE(SUBSTITUTE(SUBSTITUTE(db[[#This Row],[QTY/ CTN]]," ","_",2),"(",""),")","")&amp;"_")</f>
        <v>144 PCS_</v>
      </c>
      <c r="N1652" s="1">
        <f>IF(db[[#This Row],[H_QTY/ CTN]]="","",SEARCH("_",db[[#This Row],[H_QTY/ CTN]]))</f>
        <v>8</v>
      </c>
      <c r="O1652" s="1">
        <f>IF(db[[#This Row],[H_QTY/ CTN]]="","",LEN(db[[#This Row],[H_QTY/ CTN]]))</f>
        <v>8</v>
      </c>
      <c r="P1652" s="98" t="str">
        <f>IF(db[[#This Row],[H_QTY/ CTN]]="","",LEFT(db[[#This Row],[H_QTY/ CTN]],db[[#This Row],[H_1]]-1))</f>
        <v>144 PCS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144</v>
      </c>
      <c r="S1652" s="95" t="str">
        <f>IF(db[[#This Row],[QTY/ CTN B]]="","",RIGHT(db[[#This Row],[QTY/ CTN B]],LEN(db[[#This Row],[QTY/ CTN B]])-SEARCH(" ",db[[#This Row],[QTY/ CTN B]],1)))</f>
        <v>PCS</v>
      </c>
      <c r="T1652" s="95" t="str">
        <f>IF(db[[#This Row],[QTY/ CTN TG]]="",IF(db[[#This Row],[STN TG]]="","",12),LEFT(db[[#This Row],[QTY/ CTN TG]],SEARCH(" ",db[[#This Row],[QTY/ CTN TG]],1)-1))</f>
        <v/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144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pcaseklg19158x205mobilset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1669</v>
      </c>
      <c r="E1653" s="4" t="s">
        <v>2326</v>
      </c>
      <c r="F1653" s="56"/>
      <c r="H1653" s="32" t="e">
        <f>IF(db[[#This Row],[NB NOTA_C]]="","",COUNTIF([2]!B_MSK[concat],db[[#This Row],[NB NOTA_C]]))</f>
        <v>#REF!</v>
      </c>
      <c r="I1653" s="7" t="s">
        <v>1698</v>
      </c>
      <c r="J1653" s="3" t="s">
        <v>1725</v>
      </c>
      <c r="K1653" s="1" t="s">
        <v>2971</v>
      </c>
      <c r="M1653" s="1" t="str">
        <f>IF(db[[#This Row],[QTY/ CTN]]="","",SUBSTITUTE(SUBSTITUTE(SUBSTITUTE(db[[#This Row],[QTY/ CTN]]," ","_",2),"(",""),")","")&amp;"_")</f>
        <v>144 PCS_</v>
      </c>
      <c r="N1653" s="1">
        <f>IF(db[[#This Row],[H_QTY/ CTN]]="","",SEARCH("_",db[[#This Row],[H_QTY/ CTN]]))</f>
        <v>8</v>
      </c>
      <c r="O1653" s="1">
        <f>IF(db[[#This Row],[H_QTY/ CTN]]="","",LEN(db[[#This Row],[H_QTY/ CTN]]))</f>
        <v>8</v>
      </c>
      <c r="P1653" s="98" t="str">
        <f>IF(db[[#This Row],[H_QTY/ CTN]]="","",LEFT(db[[#This Row],[H_QTY/ CTN]],db[[#This Row],[H_1]]-1))</f>
        <v>144 PCS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144</v>
      </c>
      <c r="S1653" s="95" t="str">
        <f>IF(db[[#This Row],[QTY/ CTN B]]="","",RIGHT(db[[#This Row],[QTY/ CTN B]],LEN(db[[#This Row],[QTY/ CTN B]])-SEARCH(" ",db[[#This Row],[QTY/ CTN B]],1)))</f>
        <v>PCS</v>
      </c>
      <c r="T1653" s="95" t="str">
        <f>IF(db[[#This Row],[QTY/ CTN TG]]="",IF(db[[#This Row],[STN TG]]="","",12),LEFT(db[[#This Row],[QTY/ CTN TG]],SEARCH(" ",db[[#This Row],[QTY/ CTN TG]],1)-1))</f>
        <v/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pcaseklg195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4" t="s">
        <v>5524</v>
      </c>
      <c r="E1654" s="4" t="s">
        <v>5514</v>
      </c>
      <c r="F1654" s="56"/>
      <c r="G1654" s="1" t="s">
        <v>1682</v>
      </c>
      <c r="H1654" s="34" t="e">
        <f>IF(db[[#This Row],[NB NOTA_C]]="","",COUNTIF([2]!B_MSK[concat],db[[#This Row],[NB NOTA_C]]))</f>
        <v>#REF!</v>
      </c>
      <c r="I1654" s="7" t="s">
        <v>1698</v>
      </c>
      <c r="J1654" s="3" t="s">
        <v>4730</v>
      </c>
      <c r="K1654" s="1" t="s">
        <v>2971</v>
      </c>
      <c r="L1654" s="3"/>
      <c r="M1654" s="3" t="str">
        <f>IF(db[[#This Row],[QTY/ CTN]]="","",SUBSTITUTE(SUBSTITUTE(SUBSTITUTE(db[[#This Row],[QTY/ CTN]]," ","_",2),"(",""),")","")&amp;"_")</f>
        <v>1 CTN_</v>
      </c>
      <c r="N1654" s="3">
        <f>IF(db[[#This Row],[H_QTY/ CTN]]="","",SEARCH("_",db[[#This Row],[H_QTY/ CTN]]))</f>
        <v>6</v>
      </c>
      <c r="O1654" s="3">
        <f>IF(db[[#This Row],[H_QTY/ CTN]]="","",LEN(db[[#This Row],[H_QTY/ CTN]]))</f>
        <v>6</v>
      </c>
      <c r="P1654" s="95" t="str">
        <f>IF(db[[#This Row],[H_QTY/ CTN]]="","",LEFT(db[[#This Row],[H_QTY/ CTN]],db[[#This Row],[H_1]]-1))</f>
        <v>1 CTN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</v>
      </c>
      <c r="S1654" s="95" t="str">
        <f>IF(db[[#This Row],[QTY/ CTN B]]="","",RIGHT(db[[#This Row],[QTY/ CTN B]],LEN(db[[#This Row],[QTY/ CTN B]])-SEARCH(" ",db[[#This Row],[QTY/ CTN B]],1)))</f>
        <v>CTN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</v>
      </c>
      <c r="Y1654" s="95" t="str">
        <f>IF(db[[#This Row],[STN K]]="",IF(db[[#This Row],[STN TG]]="",db[[#This Row],[STN B]],db[[#This Row],[STN TG]]),db[[#This Row],[STN K]])</f>
        <v>CTN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pcaseklg1955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2592</v>
      </c>
      <c r="E1655" s="4" t="s">
        <v>2585</v>
      </c>
      <c r="F1655" s="56"/>
      <c r="H1655" s="32" t="e">
        <f>IF(db[[#This Row],[NB NOTA_C]]="","",COUNTIF([2]!B_MSK[concat],db[[#This Row],[NB NOTA_C]]))</f>
        <v>#REF!</v>
      </c>
      <c r="I1655" s="7" t="s">
        <v>1698</v>
      </c>
      <c r="J1655" s="3" t="s">
        <v>1725</v>
      </c>
      <c r="K1655" s="1" t="s">
        <v>2971</v>
      </c>
      <c r="M1655" s="1" t="str">
        <f>IF(db[[#This Row],[QTY/ CTN]]="","",SUBSTITUTE(SUBSTITUTE(SUBSTITUTE(db[[#This Row],[QTY/ CTN]]," ","_",2),"(",""),")","")&amp;"_")</f>
        <v>144 PCS_</v>
      </c>
      <c r="N1655" s="1">
        <f>IF(db[[#This Row],[H_QTY/ CTN]]="","",SEARCH("_",db[[#This Row],[H_QTY/ CTN]]))</f>
        <v>8</v>
      </c>
      <c r="O1655" s="1">
        <f>IF(db[[#This Row],[H_QTY/ CTN]]="","",LEN(db[[#This Row],[H_QTY/ CTN]]))</f>
        <v>8</v>
      </c>
      <c r="P1655" s="98" t="str">
        <f>IF(db[[#This Row],[H_QTY/ CTN]]="","",LEFT(db[[#This Row],[H_QTY/ CTN]],db[[#This Row],[H_1]]-1))</f>
        <v>144 PCS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144</v>
      </c>
      <c r="S1655" s="95" t="str">
        <f>IF(db[[#This Row],[QTY/ CTN B]]="","",RIGHT(db[[#This Row],[QTY/ CTN B]],LEN(db[[#This Row],[QTY/ CTN B]])-SEARCH(" ",db[[#This Row],[QTY/ CTN B]],1)))</f>
        <v>PCS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144</v>
      </c>
      <c r="Y1655" s="95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pcaseklgad11e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3547</v>
      </c>
      <c r="E1656" s="4" t="s">
        <v>3546</v>
      </c>
      <c r="F1656" s="56"/>
      <c r="H1656" s="32" t="e">
        <f>IF(db[[#This Row],[NB NOTA_C]]="","",COUNTIF([2]!B_MSK[concat],db[[#This Row],[NB NOTA_C]]))</f>
        <v>#REF!</v>
      </c>
      <c r="I1656" s="7" t="s">
        <v>1698</v>
      </c>
      <c r="J1656" s="3" t="s">
        <v>1728</v>
      </c>
      <c r="K1656" s="1" t="s">
        <v>2971</v>
      </c>
      <c r="M1656" s="1" t="str">
        <f>IF(db[[#This Row],[QTY/ CTN]]="","",SUBSTITUTE(SUBSTITUTE(SUBSTITUTE(db[[#This Row],[QTY/ CTN]]," ","_",2),"(",""),")","")&amp;"_")</f>
        <v>120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8" t="str">
        <f>IF(db[[#This Row],[H_QTY/ CTN]]="","",LEFT(db[[#This Row],[H_QTY/ CTN]],db[[#This Row],[H_1]]-1))</f>
        <v>120 PCS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120</v>
      </c>
      <c r="S1656" s="95" t="str">
        <f>IF(db[[#This Row],[QTY/ CTN B]]="","",RIGHT(db[[#This Row],[QTY/ CTN B]],LEN(db[[#This Row],[QTY/ CTN B]])-SEARCH(" ",db[[#This Row],[QTY/ CTN B]],1)))</f>
        <v>PCS</v>
      </c>
      <c r="T1656" s="95" t="str">
        <f>IF(db[[#This Row],[QTY/ CTN TG]]="",IF(db[[#This Row],[STN TG]]="","",12),LEFT(db[[#This Row],[QTY/ CTN TG]],SEARCH(" ",db[[#This Row],[QTY/ CTN TG]],1)-1))</f>
        <v/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120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pcaseklgad118setbt21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2056</v>
      </c>
      <c r="E1657" s="4" t="s">
        <v>3016</v>
      </c>
      <c r="F1657" s="56"/>
      <c r="H1657" s="32" t="e">
        <f>IF(db[[#This Row],[NB NOTA_C]]="","",COUNTIF([2]!B_MSK[concat],db[[#This Row],[NB NOTA_C]]))</f>
        <v>#REF!</v>
      </c>
      <c r="I1657" s="7" t="s">
        <v>1698</v>
      </c>
      <c r="J1657" s="3" t="s">
        <v>1728</v>
      </c>
      <c r="K1657" s="1" t="s">
        <v>2971</v>
      </c>
      <c r="M1657" s="1" t="str">
        <f>IF(db[[#This Row],[QTY/ CTN]]="","",SUBSTITUTE(SUBSTITUTE(SUBSTITUTE(db[[#This Row],[QTY/ CTN]]," ","_",2),"(",""),")","")&amp;"_")</f>
        <v>120 PCS_</v>
      </c>
      <c r="N1657" s="1">
        <f>IF(db[[#This Row],[H_QTY/ CTN]]="","",SEARCH("_",db[[#This Row],[H_QTY/ CTN]]))</f>
        <v>8</v>
      </c>
      <c r="O1657" s="1">
        <f>IF(db[[#This Row],[H_QTY/ CTN]]="","",LEN(db[[#This Row],[H_QTY/ CTN]]))</f>
        <v>8</v>
      </c>
      <c r="P1657" s="98" t="str">
        <f>IF(db[[#This Row],[H_QTY/ CTN]]="","",LEFT(db[[#This Row],[H_QTY/ CTN]],db[[#This Row],[H_1]]-1))</f>
        <v>120 PCS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120</v>
      </c>
      <c r="S1657" s="95" t="str">
        <f>IF(db[[#This Row],[QTY/ CTN B]]="","",RIGHT(db[[#This Row],[QTY/ CTN B]],LEN(db[[#This Row],[QTY/ CTN B]])-SEARCH(" ",db[[#This Row],[QTY/ CTN B]],1)))</f>
        <v>PCS</v>
      </c>
      <c r="T1657" s="95" t="str">
        <f>IF(db[[#This Row],[QTY/ CTN TG]]="",IF(db[[#This Row],[STN TG]]="","",12),LEFT(db[[#This Row],[QTY/ CTN TG]],SEARCH(" ",db[[#This Row],[QTY/ CTN TG]],1)-1))</f>
        <v/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120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pcaseklgad118setbt21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2056</v>
      </c>
      <c r="E1658" s="4" t="s">
        <v>3045</v>
      </c>
      <c r="F1658" s="56"/>
      <c r="H1658" s="32" t="e">
        <f>IF(db[[#This Row],[NB NOTA_C]]="","",COUNTIF([2]!B_MSK[concat],db[[#This Row],[NB NOTA_C]]))</f>
        <v>#REF!</v>
      </c>
      <c r="I1658" s="7" t="s">
        <v>1698</v>
      </c>
      <c r="J1658" s="3" t="s">
        <v>1728</v>
      </c>
      <c r="K1658" s="1" t="s">
        <v>2971</v>
      </c>
      <c r="L1658" s="3"/>
      <c r="M1658" s="3" t="str">
        <f>IF(db[[#This Row],[QTY/ CTN]]="","",SUBSTITUTE(SUBSTITUTE(SUBSTITUTE(db[[#This Row],[QTY/ CTN]]," ","_",2),"(",""),")","")&amp;"_")</f>
        <v>120 PCS_</v>
      </c>
      <c r="N1658" s="3">
        <f>IF(db[[#This Row],[H_QTY/ CTN]]="","",SEARCH("_",db[[#This Row],[H_QTY/ CTN]]))</f>
        <v>8</v>
      </c>
      <c r="O1658" s="3">
        <f>IF(db[[#This Row],[H_QTY/ CTN]]="","",LEN(db[[#This Row],[H_QTY/ CTN]]))</f>
        <v>8</v>
      </c>
      <c r="P1658" s="98" t="str">
        <f>IF(db[[#This Row],[H_QTY/ CTN]]="","",LEFT(db[[#This Row],[H_QTY/ CTN]],db[[#This Row],[H_1]]-1))</f>
        <v>120 PCS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120</v>
      </c>
      <c r="S1658" s="95" t="str">
        <f>IF(db[[#This Row],[QTY/ CTN B]]="","",RIGHT(db[[#This Row],[QTY/ CTN B]],LEN(db[[#This Row],[QTY/ CTN B]])-SEARCH(" ",db[[#This Row],[QTY/ CTN B]],1)))</f>
        <v>PCS</v>
      </c>
      <c r="T1658" s="95" t="str">
        <f>IF(db[[#This Row],[QTY/ CTN TG]]="",IF(db[[#This Row],[STN TG]]="","",12),LEFT(db[[#This Row],[QTY/ CTN TG]],SEARCH(" ",db[[#This Row],[QTY/ CTN TG]],1)-1))</f>
        <v/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120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pcaseklgad1228x20setbt21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1664</v>
      </c>
      <c r="E1659" s="4" t="s">
        <v>2323</v>
      </c>
      <c r="F1659" s="56"/>
      <c r="H1659" s="32" t="e">
        <f>IF(db[[#This Row],[NB NOTA_C]]="","",COUNTIF([2]!B_MSK[concat],db[[#This Row],[NB NOTA_C]]))</f>
        <v>#REF!</v>
      </c>
      <c r="I1659" s="7" t="s">
        <v>1698</v>
      </c>
      <c r="J1659" s="3" t="s">
        <v>1829</v>
      </c>
      <c r="K1659" s="1" t="s">
        <v>2971</v>
      </c>
      <c r="M1659" s="1" t="str">
        <f>IF(db[[#This Row],[QTY/ CTN]]="","",SUBSTITUTE(SUBSTITUTE(SUBSTITUTE(db[[#This Row],[QTY/ CTN]]," ","_",2),"(",""),")","")&amp;"_")</f>
        <v>192 PCS_</v>
      </c>
      <c r="N1659" s="1">
        <f>IF(db[[#This Row],[H_QTY/ CTN]]="","",SEARCH("_",db[[#This Row],[H_QTY/ CTN]]))</f>
        <v>8</v>
      </c>
      <c r="O1659" s="1">
        <f>IF(db[[#This Row],[H_QTY/ CTN]]="","",LEN(db[[#This Row],[H_QTY/ CTN]]))</f>
        <v>8</v>
      </c>
      <c r="P1659" s="98" t="str">
        <f>IF(db[[#This Row],[H_QTY/ CTN]]="","",LEFT(db[[#This Row],[H_QTY/ CTN]],db[[#This Row],[H_1]]-1))</f>
        <v>192 PCS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192</v>
      </c>
      <c r="S1659" s="95" t="str">
        <f>IF(db[[#This Row],[QTY/ CTN B]]="","",RIGHT(db[[#This Row],[QTY/ CTN B]],LEN(db[[#This Row],[QTY/ CTN B]])-SEARCH(" ",db[[#This Row],[QTY/ CTN B]],1)))</f>
        <v>PCS</v>
      </c>
      <c r="T1659" s="95" t="str">
        <f>IF(db[[#This Row],[QTY/ CTN TG]]="",IF(db[[#This Row],[STN TG]]="","",12),LEFT(db[[#This Row],[QTY/ CTN TG]],SEARCH(" ",db[[#This Row],[QTY/ CTN TG]],1)-1))</f>
        <v/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192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pcaseklgb652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2582</v>
      </c>
      <c r="E1660" s="4" t="s">
        <v>2576</v>
      </c>
      <c r="F1660" s="56"/>
      <c r="H1660" s="32" t="e">
        <f>IF(db[[#This Row],[NB NOTA_C]]="","",COUNTIF([2]!B_MSK[concat],db[[#This Row],[NB NOTA_C]]))</f>
        <v>#REF!</v>
      </c>
      <c r="I1660" s="7" t="s">
        <v>1698</v>
      </c>
      <c r="J1660" s="3" t="s">
        <v>1893</v>
      </c>
      <c r="K1660" s="1" t="s">
        <v>2971</v>
      </c>
      <c r="M1660" s="1" t="str">
        <f>IF(db[[#This Row],[QTY/ CTN]]="","",SUBSTITUTE(SUBSTITUTE(SUBSTITUTE(db[[#This Row],[QTY/ CTN]]," ","_",2),"(",""),")","")&amp;"_")</f>
        <v>200 PCS_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8" t="str">
        <f>IF(db[[#This Row],[H_QTY/ CTN]]="","",LEFT(db[[#This Row],[H_QTY/ CTN]],db[[#This Row],[H_1]]-1))</f>
        <v>200 PCS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200</v>
      </c>
      <c r="S1660" s="95" t="str">
        <f>IF(db[[#This Row],[QTY/ CTN B]]="","",RIGHT(db[[#This Row],[QTY/ CTN B]],LEN(db[[#This Row],[QTY/ CTN B]])-SEARCH(" ",db[[#This Row],[QTY/ CTN B]],1)))</f>
        <v>PCS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200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pcaseklgb5837x20mobilanak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2058</v>
      </c>
      <c r="E1661" s="4" t="s">
        <v>3170</v>
      </c>
      <c r="F1661" s="56"/>
      <c r="H1661" s="32" t="e">
        <f>IF(db[[#This Row],[NB NOTA_C]]="","",COUNTIF([2]!B_MSK[concat],db[[#This Row],[NB NOTA_C]]))</f>
        <v>#REF!</v>
      </c>
      <c r="I1661" s="7" t="s">
        <v>1698</v>
      </c>
      <c r="J1661" s="3" t="s">
        <v>1829</v>
      </c>
      <c r="K1661" s="1" t="s">
        <v>2971</v>
      </c>
      <c r="M1661" s="1" t="str">
        <f>IF(db[[#This Row],[QTY/ CTN]]="","",SUBSTITUTE(SUBSTITUTE(SUBSTITUTE(db[[#This Row],[QTY/ CTN]]," ","_",2),"(",""),")","")&amp;"_")</f>
        <v>192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192 PCS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192</v>
      </c>
      <c r="S1661" s="95" t="str">
        <f>IF(db[[#This Row],[QTY/ CTN B]]="","",RIGHT(db[[#This Row],[QTY/ CTN B]],LEN(db[[#This Row],[QTY/ CTN B]])-SEARCH(" ",db[[#This Row],[QTY/ CTN B]],1)))</f>
        <v>PCS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192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pcaseklgb5977x20mobilset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2059</v>
      </c>
      <c r="E1662" s="4" t="s">
        <v>3171</v>
      </c>
      <c r="F1662" s="56"/>
      <c r="H1662" s="32" t="e">
        <f>IF(db[[#This Row],[NB NOTA_C]]="","",COUNTIF([2]!B_MSK[concat],db[[#This Row],[NB NOTA_C]]))</f>
        <v>#REF!</v>
      </c>
      <c r="I1662" s="7" t="s">
        <v>1698</v>
      </c>
      <c r="J1662" s="3" t="s">
        <v>1725</v>
      </c>
      <c r="K1662" s="1" t="s">
        <v>2971</v>
      </c>
      <c r="M1662" s="1" t="str">
        <f>IF(db[[#This Row],[QTY/ CTN]]="","",SUBSTITUTE(SUBSTITUTE(SUBSTITUTE(db[[#This Row],[QTY/ CTN]]," ","_",2),"(",""),")","")&amp;"_")</f>
        <v>144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8" t="str">
        <f>IF(db[[#This Row],[H_QTY/ CTN]]="","",LEFT(db[[#This Row],[H_QTY/ CTN]],db[[#This Row],[H_1]]-1))</f>
        <v>144 PCS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144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144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pcaseklgb6528x252ssnkacabt21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2060</v>
      </c>
      <c r="E1663" s="4" t="s">
        <v>3046</v>
      </c>
      <c r="F1663" s="56"/>
      <c r="H1663" s="32" t="e">
        <f>IF(db[[#This Row],[NB NOTA_C]]="","",COUNTIF([2]!B_MSK[concat],db[[#This Row],[NB NOTA_C]]))</f>
        <v>#REF!</v>
      </c>
      <c r="I1663" s="7" t="s">
        <v>1698</v>
      </c>
      <c r="J1663" s="3" t="s">
        <v>1893</v>
      </c>
      <c r="K1663" s="1" t="s">
        <v>2971</v>
      </c>
      <c r="L1663" s="3"/>
      <c r="M1663" s="3" t="str">
        <f>IF(db[[#This Row],[QTY/ CTN]]="","",SUBSTITUTE(SUBSTITUTE(SUBSTITUTE(db[[#This Row],[QTY/ CTN]]," ","_",2),"(",""),")","")&amp;"_")</f>
        <v>200 PCS_</v>
      </c>
      <c r="N1663" s="3">
        <f>IF(db[[#This Row],[H_QTY/ CTN]]="","",SEARCH("_",db[[#This Row],[H_QTY/ CTN]]))</f>
        <v>8</v>
      </c>
      <c r="O1663" s="3">
        <f>IF(db[[#This Row],[H_QTY/ CTN]]="","",LEN(db[[#This Row],[H_QTY/ CTN]]))</f>
        <v>8</v>
      </c>
      <c r="P1663" s="98" t="str">
        <f>IF(db[[#This Row],[H_QTY/ CTN]]="","",LEFT(db[[#This Row],[H_QTY/ CTN]],db[[#This Row],[H_1]]-1))</f>
        <v>200 PCS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200</v>
      </c>
      <c r="S1663" s="95" t="str">
        <f>IF(db[[#This Row],[QTY/ CTN B]]="","",RIGHT(db[[#This Row],[QTY/ CTN B]],LEN(db[[#This Row],[QTY/ CTN B]])-SEARCH(" ",db[[#This Row],[QTY/ CTN B]],1)))</f>
        <v>PCS</v>
      </c>
      <c r="T1663" s="95" t="str">
        <f>IF(db[[#This Row],[QTY/ CTN TG]]="",IF(db[[#This Row],[STN TG]]="","",12),LEFT(db[[#This Row],[QTY/ CTN TG]],SEARCH(" ",db[[#This Row],[QTY/ CTN TG]],1)-1))</f>
        <v/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200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52" t="str">
        <f>LOWER(SUBSTITUTE(SUBSTITUTE(SUBSTITUTE(SUBSTITUTE(SUBSTITUTE(SUBSTITUTE(db[[#This Row],[NB BM]]," ",),".",""),"-",""),"(",""),")",""),"/",""))</f>
        <v>pcaseklgb6677x20mobilset</v>
      </c>
      <c r="B1664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64" s="52" t="str">
        <f>LOWER(SUBSTITUTE(SUBSTITUTE(SUBSTITUTE(SUBSTITUTE(SUBSTITUTE(SUBSTITUTE(SUBSTITUTE(SUBSTITUTE(SUBSTITUTE(db[[#This Row],[NB PAJAK]]," ",""),"-",""),"(",""),")",""),".",""),",",""),"/",""),"""",""),"+",""))</f>
        <v/>
      </c>
      <c r="D1664" s="72" t="s">
        <v>5010</v>
      </c>
      <c r="E1664" s="72" t="s">
        <v>4958</v>
      </c>
      <c r="F1664" s="65"/>
      <c r="G1664" s="53"/>
      <c r="H1664" s="54" t="e">
        <f>IF(db[[#This Row],[NB NOTA_C]]="","",COUNTIF([2]!B_MSK[concat],db[[#This Row],[NB NOTA_C]]))</f>
        <v>#REF!</v>
      </c>
      <c r="I1664" s="55" t="s">
        <v>1698</v>
      </c>
      <c r="J1664" s="52" t="s">
        <v>1725</v>
      </c>
      <c r="K1664" s="53" t="s">
        <v>2971</v>
      </c>
      <c r="L1664" s="52"/>
      <c r="M1664" s="52" t="str">
        <f>IF(db[[#This Row],[QTY/ CTN]]="","",SUBSTITUTE(SUBSTITUTE(SUBSTITUTE(db[[#This Row],[QTY/ CTN]]," ","_",2),"(",""),")","")&amp;"_")</f>
        <v>144 PCS_</v>
      </c>
      <c r="N1664" s="52">
        <f>IF(db[[#This Row],[H_QTY/ CTN]]="","",SEARCH("_",db[[#This Row],[H_QTY/ CTN]]))</f>
        <v>8</v>
      </c>
      <c r="O1664" s="52">
        <f>IF(db[[#This Row],[H_QTY/ CTN]]="","",LEN(db[[#This Row],[H_QTY/ CTN]]))</f>
        <v>8</v>
      </c>
      <c r="P1664" s="103" t="str">
        <f>IF(db[[#This Row],[H_QTY/ CTN]]="","",LEFT(db[[#This Row],[H_QTY/ CTN]],db[[#This Row],[H_1]]-1))</f>
        <v>144 PCS</v>
      </c>
      <c r="Q1664" s="103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144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144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52" t="str">
        <f>LOWER(SUBSTITUTE(SUBSTITUTE(SUBSTITUTE(SUBSTITUTE(SUBSTITUTE(SUBSTITUTE(db[[#This Row],[NB BM]]," ",),".",""),"-",""),"(",""),")",""),"/",""))</f>
        <v>pcaseklgb6737x20mobilanak</v>
      </c>
      <c r="B1665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65" s="52" t="str">
        <f>LOWER(SUBSTITUTE(SUBSTITUTE(SUBSTITUTE(SUBSTITUTE(SUBSTITUTE(SUBSTITUTE(SUBSTITUTE(SUBSTITUTE(SUBSTITUTE(db[[#This Row],[NB PAJAK]]," ",""),"-",""),"(",""),")",""),".",""),",",""),"/",""),"""",""),"+",""))</f>
        <v/>
      </c>
      <c r="D1665" s="72" t="s">
        <v>5011</v>
      </c>
      <c r="E1665" s="72" t="s">
        <v>4959</v>
      </c>
      <c r="F1665" s="65"/>
      <c r="G1665" s="53"/>
      <c r="H1665" s="54" t="e">
        <f>IF(db[[#This Row],[NB NOTA_C]]="","",COUNTIF([2]!B_MSK[concat],db[[#This Row],[NB NOTA_C]]))</f>
        <v>#REF!</v>
      </c>
      <c r="I1665" s="55" t="s">
        <v>1698</v>
      </c>
      <c r="J1665" s="52" t="s">
        <v>1725</v>
      </c>
      <c r="K1665" s="53" t="s">
        <v>2971</v>
      </c>
      <c r="L1665" s="52"/>
      <c r="M1665" s="52" t="str">
        <f>IF(db[[#This Row],[QTY/ CTN]]="","",SUBSTITUTE(SUBSTITUTE(SUBSTITUTE(db[[#This Row],[QTY/ CTN]]," ","_",2),"(",""),")","")&amp;"_")</f>
        <v>144 PCS_</v>
      </c>
      <c r="N1665" s="52">
        <f>IF(db[[#This Row],[H_QTY/ CTN]]="","",SEARCH("_",db[[#This Row],[H_QTY/ CTN]]))</f>
        <v>8</v>
      </c>
      <c r="O1665" s="52">
        <f>IF(db[[#This Row],[H_QTY/ CTN]]="","",LEN(db[[#This Row],[H_QTY/ CTN]]))</f>
        <v>8</v>
      </c>
      <c r="P1665" s="103" t="str">
        <f>IF(db[[#This Row],[H_QTY/ CTN]]="","",LEFT(db[[#This Row],[H_QTY/ CTN]],db[[#This Row],[H_1]]-1))</f>
        <v>144 PCS</v>
      </c>
      <c r="Q1665" s="103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144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144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pcaseklgb7157x20mobil2ssn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2061</v>
      </c>
      <c r="E1666" s="4" t="s">
        <v>3172</v>
      </c>
      <c r="F1666" s="56"/>
      <c r="H1666" s="32" t="e">
        <f>IF(db[[#This Row],[NB NOTA_C]]="","",COUNTIF([2]!B_MSK[concat],db[[#This Row],[NB NOTA_C]]))</f>
        <v>#REF!</v>
      </c>
      <c r="I1666" s="7" t="s">
        <v>1698</v>
      </c>
      <c r="J1666" s="3" t="s">
        <v>1725</v>
      </c>
      <c r="K1666" s="1" t="s">
        <v>2971</v>
      </c>
      <c r="M1666" s="1" t="str">
        <f>IF(db[[#This Row],[QTY/ CTN]]="","",SUBSTITUTE(SUBSTITUTE(SUBSTITUTE(db[[#This Row],[QTY/ CTN]]," ","_",2),"(",""),")","")&amp;"_")</f>
        <v>144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8" t="str">
        <f>IF(db[[#This Row],[H_QTY/ CTN]]="","",LEFT(db[[#This Row],[H_QTY/ CTN]],db[[#This Row],[H_1]]-1))</f>
        <v>144 PCS</v>
      </c>
      <c r="Q1666" s="95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144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pcaseklggp008385x215mobilset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3348</v>
      </c>
      <c r="E1667" s="4" t="s">
        <v>3345</v>
      </c>
      <c r="F1667" s="2"/>
      <c r="H1667" s="32" t="e">
        <f>IF(db[[#This Row],[NB NOTA_C]]="","",COUNTIF([2]!B_MSK[concat],db[[#This Row],[NB NOTA_C]]))</f>
        <v>#REF!</v>
      </c>
      <c r="I1667" s="7" t="s">
        <v>1698</v>
      </c>
      <c r="J1667" s="3" t="s">
        <v>3351</v>
      </c>
      <c r="K1667" s="1" t="s">
        <v>2971</v>
      </c>
      <c r="M1667" s="1" t="str">
        <f>IF(db[[#This Row],[QTY/ CTN]]="","",SUBSTITUTE(SUBSTITUTE(SUBSTITUTE(db[[#This Row],[QTY/ CTN]]," ","_",2),"(",""),")","")&amp;"_")</f>
        <v>121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121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121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121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pcaseklggp009310x21set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3349</v>
      </c>
      <c r="E1668" s="4" t="s">
        <v>3346</v>
      </c>
      <c r="F1668" s="56"/>
      <c r="H1668" s="32" t="e">
        <f>IF(db[[#This Row],[NB NOTA_C]]="","",COUNTIF([2]!B_MSK[concat],db[[#This Row],[NB NOTA_C]]))</f>
        <v>#REF!</v>
      </c>
      <c r="I1668" s="7" t="s">
        <v>1698</v>
      </c>
      <c r="J1668" s="3" t="s">
        <v>3352</v>
      </c>
      <c r="K1668" s="1" t="s">
        <v>2971</v>
      </c>
      <c r="M1668" s="1" t="str">
        <f>IF(db[[#This Row],[QTY/ CTN]]="","",SUBSTITUTE(SUBSTITUTE(SUBSTITUTE(db[[#This Row],[QTY/ CTN]]," ","_",2),"(",""),")","")&amp;"_")</f>
        <v>122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8" t="str">
        <f>IF(db[[#This Row],[H_QTY/ CTN]]="","",LEFT(db[[#This Row],[H_QTY/ CTN]],db[[#This Row],[H_1]]-1))</f>
        <v>122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122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122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pcaseklggp018312x23setd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3350</v>
      </c>
      <c r="E1669" s="4" t="s">
        <v>3347</v>
      </c>
      <c r="F1669" s="56"/>
      <c r="H1669" s="32" t="e">
        <f>IF(db[[#This Row],[NB NOTA_C]]="","",COUNTIF([2]!B_MSK[concat],db[[#This Row],[NB NOTA_C]]))</f>
        <v>#REF!</v>
      </c>
      <c r="I1669" s="7" t="s">
        <v>1698</v>
      </c>
      <c r="J1669" s="3" t="s">
        <v>3353</v>
      </c>
      <c r="K1669" s="1" t="s">
        <v>2971</v>
      </c>
      <c r="M1669" s="1" t="str">
        <f>IF(db[[#This Row],[QTY/ CTN]]="","",SUBSTITUTE(SUBSTITUTE(SUBSTITUTE(db[[#This Row],[QTY/ CTN]]," ","_",2),"(",""),")","")&amp;"_")</f>
        <v>123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123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123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123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pcaseklggp009310x21set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1670</v>
      </c>
      <c r="E1670" s="4" t="s">
        <v>3289</v>
      </c>
      <c r="F1670" s="56"/>
      <c r="H1670" s="32" t="e">
        <f>IF(db[[#This Row],[NB NOTA_C]]="","",COUNTIF([2]!B_MSK[concat],db[[#This Row],[NB NOTA_C]]))</f>
        <v>#REF!</v>
      </c>
      <c r="I1670" s="7" t="s">
        <v>1698</v>
      </c>
      <c r="J1670" s="3" t="s">
        <v>1728</v>
      </c>
      <c r="K1670" s="1" t="s">
        <v>2971</v>
      </c>
      <c r="M1670" s="1" t="str">
        <f>IF(db[[#This Row],[QTY/ CTN]]="","",SUBSTITUTE(SUBSTITUTE(SUBSTITUTE(db[[#This Row],[QTY/ CTN]]," ","_",2),"(",""),")","")&amp;"_")</f>
        <v>120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120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120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120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pcaseklgk6588x205setd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5012</v>
      </c>
      <c r="E1671" s="4" t="s">
        <v>3932</v>
      </c>
      <c r="F1671" s="56"/>
      <c r="H1671" s="34" t="e">
        <f>IF(db[[#This Row],[NB NOTA_C]]="","",COUNTIF([2]!B_MSK[concat],db[[#This Row],[NB NOTA_C]]))</f>
        <v>#REF!</v>
      </c>
      <c r="I1671" s="7" t="s">
        <v>1698</v>
      </c>
      <c r="J1671" s="3" t="s">
        <v>1728</v>
      </c>
      <c r="K1671" s="1" t="s">
        <v>2971</v>
      </c>
      <c r="L1671" s="3"/>
      <c r="M1671" s="3" t="str">
        <f>IF(db[[#This Row],[QTY/ CTN]]="","",SUBSTITUTE(SUBSTITUTE(SUBSTITUTE(db[[#This Row],[QTY/ CTN]]," ","_",2),"(",""),")","")&amp;"_")</f>
        <v>120 PCS_</v>
      </c>
      <c r="N1671" s="3">
        <f>IF(db[[#This Row],[H_QTY/ CTN]]="","",SEARCH("_",db[[#This Row],[H_QTY/ CTN]]))</f>
        <v>8</v>
      </c>
      <c r="O1671" s="3">
        <f>IF(db[[#This Row],[H_QTY/ CTN]]="","",LEN(db[[#This Row],[H_QTY/ CTN]]))</f>
        <v>8</v>
      </c>
      <c r="P1671" s="95" t="str">
        <f>IF(db[[#This Row],[H_QTY/ CTN]]="","",LEFT(db[[#This Row],[H_QTY/ CTN]],db[[#This Row],[H_1]]-1))</f>
        <v>120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120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120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52" t="str">
        <f>LOWER(SUBSTITUTE(SUBSTITUTE(SUBSTITUTE(SUBSTITUTE(SUBSTITUTE(SUBSTITUTE(db[[#This Row],[NB BM]]," ",),".",""),"-",""),"(",""),")",""),"/",""))</f>
        <v>pcaseklgk6688x20setbt21</v>
      </c>
      <c r="B1672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72" s="52" t="str">
        <f>LOWER(SUBSTITUTE(SUBSTITUTE(SUBSTITUTE(SUBSTITUTE(SUBSTITUTE(SUBSTITUTE(SUBSTITUTE(SUBSTITUTE(SUBSTITUTE(db[[#This Row],[NB PAJAK]]," ",""),"-",""),"(",""),")",""),".",""),",",""),"/",""),"""",""),"+",""))</f>
        <v/>
      </c>
      <c r="D1672" s="72" t="s">
        <v>5014</v>
      </c>
      <c r="E1672" s="72" t="s">
        <v>4960</v>
      </c>
      <c r="F1672" s="65"/>
      <c r="G1672" s="53"/>
      <c r="H1672" s="54" t="e">
        <f>IF(db[[#This Row],[NB NOTA_C]]="","",COUNTIF([2]!B_MSK[concat],db[[#This Row],[NB NOTA_C]]))</f>
        <v>#REF!</v>
      </c>
      <c r="I1672" s="55" t="s">
        <v>1698</v>
      </c>
      <c r="J1672" s="52" t="s">
        <v>1762</v>
      </c>
      <c r="K1672" s="53" t="s">
        <v>2971</v>
      </c>
      <c r="L1672" s="52"/>
      <c r="M1672" s="52" t="str">
        <f>IF(db[[#This Row],[QTY/ CTN]]="","",SUBSTITUTE(SUBSTITUTE(SUBSTITUTE(db[[#This Row],[QTY/ CTN]]," ","_",2),"(",""),")","")&amp;"_")</f>
        <v>160 PCS_</v>
      </c>
      <c r="N1672" s="52">
        <f>IF(db[[#This Row],[H_QTY/ CTN]]="","",SEARCH("_",db[[#This Row],[H_QTY/ CTN]]))</f>
        <v>8</v>
      </c>
      <c r="O1672" s="52">
        <f>IF(db[[#This Row],[H_QTY/ CTN]]="","",LEN(db[[#This Row],[H_QTY/ CTN]]))</f>
        <v>8</v>
      </c>
      <c r="P1672" s="103" t="str">
        <f>IF(db[[#This Row],[H_QTY/ CTN]]="","",LEFT(db[[#This Row],[H_QTY/ CTN]],db[[#This Row],[H_1]]-1))</f>
        <v>160 PCS</v>
      </c>
      <c r="Q1672" s="103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160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160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52" t="str">
        <f>LOWER(SUBSTITUTE(SUBSTITUTE(SUBSTITUTE(SUBSTITUTE(SUBSTITUTE(SUBSTITUTE(db[[#This Row],[NB BM]]," ",),".",""),"-",""),"(",""),")",""),"/",""))</f>
        <v>pcaseklgk6698x20set</v>
      </c>
      <c r="B1673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73" s="52" t="str">
        <f>LOWER(SUBSTITUTE(SUBSTITUTE(SUBSTITUTE(SUBSTITUTE(SUBSTITUTE(SUBSTITUTE(SUBSTITUTE(SUBSTITUTE(SUBSTITUTE(db[[#This Row],[NB PAJAK]]," ",""),"-",""),"(",""),")",""),".",""),",",""),"/",""),"""",""),"+",""))</f>
        <v/>
      </c>
      <c r="D1673" s="72" t="s">
        <v>5013</v>
      </c>
      <c r="E1673" s="72" t="s">
        <v>4961</v>
      </c>
      <c r="F1673" s="65"/>
      <c r="G1673" s="53"/>
      <c r="H1673" s="54" t="e">
        <f>IF(db[[#This Row],[NB NOTA_C]]="","",COUNTIF([2]!B_MSK[concat],db[[#This Row],[NB NOTA_C]]))</f>
        <v>#REF!</v>
      </c>
      <c r="I1673" s="55" t="s">
        <v>1698</v>
      </c>
      <c r="J1673" s="52" t="s">
        <v>1762</v>
      </c>
      <c r="K1673" s="53" t="s">
        <v>2971</v>
      </c>
      <c r="L1673" s="52"/>
      <c r="M1673" s="52" t="str">
        <f>IF(db[[#This Row],[QTY/ CTN]]="","",SUBSTITUTE(SUBSTITUTE(SUBSTITUTE(db[[#This Row],[QTY/ CTN]]," ","_",2),"(",""),")","")&amp;"_")</f>
        <v>160 PCS_</v>
      </c>
      <c r="N1673" s="52">
        <f>IF(db[[#This Row],[H_QTY/ CTN]]="","",SEARCH("_",db[[#This Row],[H_QTY/ CTN]]))</f>
        <v>8</v>
      </c>
      <c r="O1673" s="52">
        <f>IF(db[[#This Row],[H_QTY/ CTN]]="","",LEN(db[[#This Row],[H_QTY/ CTN]]))</f>
        <v>8</v>
      </c>
      <c r="P1673" s="103" t="str">
        <f>IF(db[[#This Row],[H_QTY/ CTN]]="","",LEFT(db[[#This Row],[H_QTY/ CTN]],db[[#This Row],[H_1]]-1))</f>
        <v>160 PCS</v>
      </c>
      <c r="Q1673" s="103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160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160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52" t="str">
        <f>LOWER(SUBSTITUTE(SUBSTITUTE(SUBSTITUTE(SUBSTITUTE(SUBSTITUTE(SUBSTITUTE(db[[#This Row],[NB BM]]," ",),".",""),"-",""),"(",""),")",""),"/",""))</f>
        <v>pcaseklglpy99118x215x453susun+wbbt21</v>
      </c>
      <c r="B1674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74" s="52" t="str">
        <f>LOWER(SUBSTITUTE(SUBSTITUTE(SUBSTITUTE(SUBSTITUTE(SUBSTITUTE(SUBSTITUTE(SUBSTITUTE(SUBSTITUTE(SUBSTITUTE(db[[#This Row],[NB PAJAK]]," ",""),"-",""),"(",""),")",""),".",""),",",""),"/",""),"""",""),"+",""))</f>
        <v/>
      </c>
      <c r="D1674" s="72" t="s">
        <v>5016</v>
      </c>
      <c r="E1674" s="72" t="s">
        <v>4962</v>
      </c>
      <c r="F1674" s="65"/>
      <c r="G1674" s="53"/>
      <c r="H1674" s="54" t="e">
        <f>IF(db[[#This Row],[NB NOTA_C]]="","",COUNTIF([2]!B_MSK[concat],db[[#This Row],[NB NOTA_C]]))</f>
        <v>#REF!</v>
      </c>
      <c r="I1674" s="55" t="s">
        <v>1698</v>
      </c>
      <c r="J1674" s="52" t="s">
        <v>1728</v>
      </c>
      <c r="K1674" s="53" t="s">
        <v>2971</v>
      </c>
      <c r="L1674" s="52"/>
      <c r="M1674" s="52" t="str">
        <f>IF(db[[#This Row],[QTY/ CTN]]="","",SUBSTITUTE(SUBSTITUTE(SUBSTITUTE(db[[#This Row],[QTY/ CTN]]," ","_",2),"(",""),")","")&amp;"_")</f>
        <v>120 PCS_</v>
      </c>
      <c r="N1674" s="52">
        <f>IF(db[[#This Row],[H_QTY/ CTN]]="","",SEARCH("_",db[[#This Row],[H_QTY/ CTN]]))</f>
        <v>8</v>
      </c>
      <c r="O1674" s="52">
        <f>IF(db[[#This Row],[H_QTY/ CTN]]="","",LEN(db[[#This Row],[H_QTY/ CTN]]))</f>
        <v>8</v>
      </c>
      <c r="P1674" s="103" t="str">
        <f>IF(db[[#This Row],[H_QTY/ CTN]]="","",LEFT(db[[#This Row],[H_QTY/ CTN]],db[[#This Row],[H_1]]-1))</f>
        <v>120 PCS</v>
      </c>
      <c r="Q1674" s="103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120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120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52" t="str">
        <f>LOWER(SUBSTITUTE(SUBSTITUTE(SUBSTITUTE(SUBSTITUTE(SUBSTITUTE(SUBSTITUTE(db[[#This Row],[NB BM]]," ",),".",""),"-",""),"(",""),")",""),"/",""))</f>
        <v>pcaseklglpy991298x215setmobilroda</v>
      </c>
      <c r="B1675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75" s="52" t="str">
        <f>LOWER(SUBSTITUTE(SUBSTITUTE(SUBSTITUTE(SUBSTITUTE(SUBSTITUTE(SUBSTITUTE(SUBSTITUTE(SUBSTITUTE(SUBSTITUTE(db[[#This Row],[NB PAJAK]]," ",""),"-",""),"(",""),")",""),".",""),",",""),"/",""),"""",""),"+",""))</f>
        <v/>
      </c>
      <c r="D1675" s="72" t="s">
        <v>5017</v>
      </c>
      <c r="E1675" s="72" t="s">
        <v>4963</v>
      </c>
      <c r="F1675" s="65"/>
      <c r="G1675" s="53"/>
      <c r="H1675" s="54" t="e">
        <f>IF(db[[#This Row],[NB NOTA_C]]="","",COUNTIF([2]!B_MSK[concat],db[[#This Row],[NB NOTA_C]]))</f>
        <v>#REF!</v>
      </c>
      <c r="I1675" s="55" t="s">
        <v>1698</v>
      </c>
      <c r="J1675" s="52" t="s">
        <v>1725</v>
      </c>
      <c r="K1675" s="53" t="s">
        <v>2971</v>
      </c>
      <c r="L1675" s="52"/>
      <c r="M1675" s="52" t="str">
        <f>IF(db[[#This Row],[QTY/ CTN]]="","",SUBSTITUTE(SUBSTITUTE(SUBSTITUTE(db[[#This Row],[QTY/ CTN]]," ","_",2),"(",""),")","")&amp;"_")</f>
        <v>144 PCS_</v>
      </c>
      <c r="N1675" s="52">
        <f>IF(db[[#This Row],[H_QTY/ CTN]]="","",SEARCH("_",db[[#This Row],[H_QTY/ CTN]]))</f>
        <v>8</v>
      </c>
      <c r="O1675" s="52">
        <f>IF(db[[#This Row],[H_QTY/ CTN]]="","",LEN(db[[#This Row],[H_QTY/ CTN]]))</f>
        <v>8</v>
      </c>
      <c r="P1675" s="103" t="str">
        <f>IF(db[[#This Row],[H_QTY/ CTN]]="","",LEFT(db[[#This Row],[H_QTY/ CTN]],db[[#This Row],[H_1]]-1))</f>
        <v>144 PCS</v>
      </c>
      <c r="Q1675" s="103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144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144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pcaseklglpy99272x21setbt21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2063</v>
      </c>
      <c r="E1676" s="4" t="s">
        <v>3047</v>
      </c>
      <c r="F1676" s="56"/>
      <c r="H1676" s="32" t="e">
        <f>IF(db[[#This Row],[NB NOTA_C]]="","",COUNTIF([2]!B_MSK[concat],db[[#This Row],[NB NOTA_C]]))</f>
        <v>#REF!</v>
      </c>
      <c r="I1676" s="7" t="s">
        <v>1698</v>
      </c>
      <c r="J1676" s="3" t="s">
        <v>1829</v>
      </c>
      <c r="K1676" s="1" t="s">
        <v>2971</v>
      </c>
      <c r="L1676" s="3"/>
      <c r="M1676" s="3" t="str">
        <f>IF(db[[#This Row],[QTY/ CTN]]="","",SUBSTITUTE(SUBSTITUTE(SUBSTITUTE(db[[#This Row],[QTY/ CTN]]," ","_",2),"(",""),")","")&amp;"_")</f>
        <v>192 PCS_</v>
      </c>
      <c r="N1676" s="3">
        <f>IF(db[[#This Row],[H_QTY/ CTN]]="","",SEARCH("_",db[[#This Row],[H_QTY/ CTN]]))</f>
        <v>8</v>
      </c>
      <c r="O1676" s="3">
        <f>IF(db[[#This Row],[H_QTY/ CTN]]="","",LEN(db[[#This Row],[H_QTY/ CTN]]))</f>
        <v>8</v>
      </c>
      <c r="P1676" s="98" t="str">
        <f>IF(db[[#This Row],[H_QTY/ CTN]]="","",LEFT(db[[#This Row],[H_QTY/ CTN]],db[[#This Row],[H_1]]-1))</f>
        <v>192 PCS</v>
      </c>
      <c r="Q1676" s="95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192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192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52" t="str">
        <f>LOWER(SUBSTITUTE(SUBSTITUTE(SUBSTITUTE(SUBSTITUTE(SUBSTITUTE(SUBSTITUTE(db[[#This Row],[NB BM]]," ",),".",""),"-",""),"(",""),")",""),"/",""))</f>
        <v>pcaseklglpy99389x217setd</v>
      </c>
      <c r="B1677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77" s="52" t="str">
        <f>LOWER(SUBSTITUTE(SUBSTITUTE(SUBSTITUTE(SUBSTITUTE(SUBSTITUTE(SUBSTITUTE(SUBSTITUTE(SUBSTITUTE(SUBSTITUTE(db[[#This Row],[NB PAJAK]]," ",""),"-",""),"(",""),")",""),".",""),",",""),"/",""),"""",""),"+",""))</f>
        <v/>
      </c>
      <c r="D1677" s="72" t="s">
        <v>5018</v>
      </c>
      <c r="E1677" s="72" t="s">
        <v>4964</v>
      </c>
      <c r="F1677" s="65"/>
      <c r="G1677" s="53"/>
      <c r="H1677" s="54" t="e">
        <f>IF(db[[#This Row],[NB NOTA_C]]="","",COUNTIF([2]!B_MSK[concat],db[[#This Row],[NB NOTA_C]]))</f>
        <v>#REF!</v>
      </c>
      <c r="I1677" s="55" t="s">
        <v>1698</v>
      </c>
      <c r="J1677" s="52" t="s">
        <v>1725</v>
      </c>
      <c r="K1677" s="53" t="s">
        <v>2971</v>
      </c>
      <c r="L1677" s="52"/>
      <c r="M1677" s="52" t="str">
        <f>IF(db[[#This Row],[QTY/ CTN]]="","",SUBSTITUTE(SUBSTITUTE(SUBSTITUTE(db[[#This Row],[QTY/ CTN]]," ","_",2),"(",""),")","")&amp;"_")</f>
        <v>144 PCS_</v>
      </c>
      <c r="N1677" s="52">
        <f>IF(db[[#This Row],[H_QTY/ CTN]]="","",SEARCH("_",db[[#This Row],[H_QTY/ CTN]]))</f>
        <v>8</v>
      </c>
      <c r="O1677" s="52">
        <f>IF(db[[#This Row],[H_QTY/ CTN]]="","",LEN(db[[#This Row],[H_QTY/ CTN]]))</f>
        <v>8</v>
      </c>
      <c r="P1677" s="103" t="str">
        <f>IF(db[[#This Row],[H_QTY/ CTN]]="","",LEFT(db[[#This Row],[H_QTY/ CTN]],db[[#This Row],[H_1]]-1))</f>
        <v>144 PCS</v>
      </c>
      <c r="Q1677" s="103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144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144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52" t="str">
        <f>LOWER(SUBSTITUTE(SUBSTITUTE(SUBSTITUTE(SUBSTITUTE(SUBSTITUTE(SUBSTITUTE(db[[#This Row],[NB BM]]," ",),".",""),"-",""),"(",""),")",""),"/",""))</f>
        <v>pcaseklglpy99665x2061susunsetd</v>
      </c>
      <c r="B1678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78" s="52" t="str">
        <f>LOWER(SUBSTITUTE(SUBSTITUTE(SUBSTITUTE(SUBSTITUTE(SUBSTITUTE(SUBSTITUTE(SUBSTITUTE(SUBSTITUTE(SUBSTITUTE(db[[#This Row],[NB PAJAK]]," ",""),"-",""),"(",""),")",""),".",""),",",""),"/",""),"""",""),"+",""))</f>
        <v/>
      </c>
      <c r="D1678" s="4" t="s">
        <v>5188</v>
      </c>
      <c r="E1678" s="4" t="s">
        <v>5187</v>
      </c>
      <c r="F1678" s="65"/>
      <c r="G1678" s="53"/>
      <c r="H1678" s="54" t="e">
        <f>IF(db[[#This Row],[NB NOTA_C]]="","",COUNTIF([2]!B_MSK[concat],db[[#This Row],[NB NOTA_C]]))</f>
        <v>#REF!</v>
      </c>
      <c r="I1678" s="55" t="s">
        <v>1698</v>
      </c>
      <c r="J1678" s="52" t="s">
        <v>5015</v>
      </c>
      <c r="K1678" s="53" t="s">
        <v>2971</v>
      </c>
      <c r="L1678" s="52"/>
      <c r="M1678" s="52" t="str">
        <f>IF(db[[#This Row],[QTY/ CTN]]="","",SUBSTITUTE(SUBSTITUTE(SUBSTITUTE(db[[#This Row],[QTY/ CTN]]," ","_",2),"(",""),")","")&amp;"_")</f>
        <v>312 PCS_</v>
      </c>
      <c r="N1678" s="52">
        <f>IF(db[[#This Row],[H_QTY/ CTN]]="","",SEARCH("_",db[[#This Row],[H_QTY/ CTN]]))</f>
        <v>8</v>
      </c>
      <c r="O1678" s="52">
        <f>IF(db[[#This Row],[H_QTY/ CTN]]="","",LEN(db[[#This Row],[H_QTY/ CTN]]))</f>
        <v>8</v>
      </c>
      <c r="P1678" s="103" t="str">
        <f>IF(db[[#This Row],[H_QTY/ CTN]]="","",LEFT(db[[#This Row],[H_QTY/ CTN]],db[[#This Row],[H_1]]-1))</f>
        <v>312 PCS</v>
      </c>
      <c r="Q1678" s="103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312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312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pcaseklgxda3339doraemon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2064</v>
      </c>
      <c r="E1679" s="4" t="s">
        <v>3559</v>
      </c>
      <c r="F1679" s="56"/>
      <c r="H1679" s="32" t="e">
        <f>IF(db[[#This Row],[NB NOTA_C]]="","",COUNTIF([2]!B_MSK[concat],db[[#This Row],[NB NOTA_C]]))</f>
        <v>#REF!</v>
      </c>
      <c r="I1679" s="7" t="s">
        <v>1698</v>
      </c>
      <c r="J1679" s="3" t="s">
        <v>1725</v>
      </c>
      <c r="K1679" s="1" t="s">
        <v>2971</v>
      </c>
      <c r="M1679" s="1" t="str">
        <f>IF(db[[#This Row],[QTY/ CTN]]="","",SUBSTITUTE(SUBSTITUTE(SUBSTITUTE(db[[#This Row],[QTY/ CTN]]," ","_",2),"(",""),")","")&amp;"_")</f>
        <v>144 PCS_</v>
      </c>
      <c r="N1679" s="1">
        <f>IF(db[[#This Row],[H_QTY/ CTN]]="","",SEARCH("_",db[[#This Row],[H_QTY/ CTN]]))</f>
        <v>8</v>
      </c>
      <c r="O1679" s="1">
        <f>IF(db[[#This Row],[H_QTY/ CTN]]="","",LEN(db[[#This Row],[H_QTY/ CTN]]))</f>
        <v>8</v>
      </c>
      <c r="P1679" s="98" t="str">
        <f>IF(db[[#This Row],[H_QTY/ CTN]]="","",LEFT(db[[#This Row],[H_QTY/ CTN]],db[[#This Row],[H_1]]-1))</f>
        <v>144 PCS</v>
      </c>
      <c r="Q1679" s="95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144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144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pcaseklgxda3339tsum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2065</v>
      </c>
      <c r="E1680" s="4" t="s">
        <v>3167</v>
      </c>
      <c r="F1680" s="56"/>
      <c r="H1680" s="32" t="e">
        <f>IF(db[[#This Row],[NB NOTA_C]]="","",COUNTIF([2]!B_MSK[concat],db[[#This Row],[NB NOTA_C]]))</f>
        <v>#REF!</v>
      </c>
      <c r="I1680" s="7" t="s">
        <v>1698</v>
      </c>
      <c r="J1680" s="3" t="s">
        <v>1725</v>
      </c>
      <c r="K1680" s="1" t="s">
        <v>2971</v>
      </c>
      <c r="M1680" s="1" t="str">
        <f>IF(db[[#This Row],[QTY/ CTN]]="","",SUBSTITUTE(SUBSTITUTE(SUBSTITUTE(db[[#This Row],[QTY/ CTN]]," ","_",2),"(",""),")","")&amp;"_")</f>
        <v>144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144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144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144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16" t="str">
        <f>LOWER(SUBSTITUTE(SUBSTITUTE(SUBSTITUTE(SUBSTITUTE(SUBSTITUTE(SUBSTITUTE(db[[#This Row],[NB BM]]," ",),".",""),"-",""),"(",""),")",""),"/",""))</f>
        <v>pcasexda3348d8x20bentuksetlucupink</v>
      </c>
      <c r="B1681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81" s="16" t="str">
        <f>LOWER(SUBSTITUTE(SUBSTITUTE(SUBSTITUTE(SUBSTITUTE(SUBSTITUTE(SUBSTITUTE(SUBSTITUTE(SUBSTITUTE(SUBSTITUTE(db[[#This Row],[NB PAJAK]]," ",""),"-",""),"(",""),")",""),".",""),",",""),"/",""),"""",""),"+",""))</f>
        <v/>
      </c>
      <c r="D1681" s="17" t="s">
        <v>4162</v>
      </c>
      <c r="E1681" s="21" t="s">
        <v>4154</v>
      </c>
      <c r="F1681" s="57"/>
      <c r="G1681" s="17"/>
      <c r="H1681" s="33" t="e">
        <f>IF(db[[#This Row],[NB NOTA_C]]="","",COUNTIF([2]!B_MSK[concat],db[[#This Row],[NB NOTA_C]]))</f>
        <v>#REF!</v>
      </c>
      <c r="I1681" s="18" t="s">
        <v>1698</v>
      </c>
      <c r="J1681" s="16" t="s">
        <v>1829</v>
      </c>
      <c r="K1681" s="17" t="s">
        <v>2971</v>
      </c>
      <c r="L1681" s="16"/>
      <c r="M1681" s="16" t="str">
        <f>IF(db[[#This Row],[QTY/ CTN]]="","",SUBSTITUTE(SUBSTITUTE(SUBSTITUTE(db[[#This Row],[QTY/ CTN]]," ","_",2),"(",""),")","")&amp;"_")</f>
        <v>192 PCS_</v>
      </c>
      <c r="N1681" s="16">
        <f>IF(db[[#This Row],[H_QTY/ CTN]]="","",SEARCH("_",db[[#This Row],[H_QTY/ CTN]]))</f>
        <v>8</v>
      </c>
      <c r="O1681" s="16">
        <f>IF(db[[#This Row],[H_QTY/ CTN]]="","",LEN(db[[#This Row],[H_QTY/ CTN]]))</f>
        <v>8</v>
      </c>
      <c r="P1681" s="99" t="str">
        <f>IF(db[[#This Row],[H_QTY/ CTN]]="","",LEFT(db[[#This Row],[H_QTY/ CTN]],db[[#This Row],[H_1]]-1))</f>
        <v>192 PCS</v>
      </c>
      <c r="Q1681" s="99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192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192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16" t="str">
        <f>LOWER(SUBSTITUTE(SUBSTITUTE(SUBSTITUTE(SUBSTITUTE(SUBSTITUTE(SUBSTITUTE(db[[#This Row],[NB BM]]," ",),".",""),"-",""),"(",""),")",""),"/",""))</f>
        <v>pcasexda3348d8x20bentuksetmm</v>
      </c>
      <c r="B1682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82" s="16" t="str">
        <f>LOWER(SUBSTITUTE(SUBSTITUTE(SUBSTITUTE(SUBSTITUTE(SUBSTITUTE(SUBSTITUTE(SUBSTITUTE(SUBSTITUTE(SUBSTITUTE(db[[#This Row],[NB PAJAK]]," ",""),"-",""),"(",""),")",""),".",""),",",""),"/",""),"""",""),"+",""))</f>
        <v/>
      </c>
      <c r="D1682" s="17" t="s">
        <v>4158</v>
      </c>
      <c r="E1682" s="21" t="s">
        <v>4156</v>
      </c>
      <c r="F1682" s="57"/>
      <c r="G1682" s="17"/>
      <c r="H1682" s="33" t="e">
        <f>IF(db[[#This Row],[NB NOTA_C]]="","",COUNTIF([2]!B_MSK[concat],db[[#This Row],[NB NOTA_C]]))</f>
        <v>#REF!</v>
      </c>
      <c r="I1682" s="18" t="s">
        <v>1698</v>
      </c>
      <c r="J1682" s="16" t="s">
        <v>1829</v>
      </c>
      <c r="K1682" s="17" t="s">
        <v>2971</v>
      </c>
      <c r="L1682" s="16"/>
      <c r="M1682" s="16" t="str">
        <f>IF(db[[#This Row],[QTY/ CTN]]="","",SUBSTITUTE(SUBSTITUTE(SUBSTITUTE(db[[#This Row],[QTY/ CTN]]," ","_",2),"(",""),")","")&amp;"_")</f>
        <v>192 PCS_</v>
      </c>
      <c r="N1682" s="16">
        <f>IF(db[[#This Row],[H_QTY/ CTN]]="","",SEARCH("_",db[[#This Row],[H_QTY/ CTN]]))</f>
        <v>8</v>
      </c>
      <c r="O1682" s="16">
        <f>IF(db[[#This Row],[H_QTY/ CTN]]="","",LEN(db[[#This Row],[H_QTY/ CTN]]))</f>
        <v>8</v>
      </c>
      <c r="P1682" s="99" t="str">
        <f>IF(db[[#This Row],[H_QTY/ CTN]]="","",LEFT(db[[#This Row],[H_QTY/ CTN]],db[[#This Row],[H_1]]-1))</f>
        <v>192 PCS</v>
      </c>
      <c r="Q1682" s="99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192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192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16" t="str">
        <f>LOWER(SUBSTITUTE(SUBSTITUTE(SUBSTITUTE(SUBSTITUTE(SUBSTITUTE(SUBSTITUTE(db[[#This Row],[NB BM]]," ",),".",""),"-",""),"(",""),")",""),"/",""))</f>
        <v>pcasexda3348d8x20bentuksethk</v>
      </c>
      <c r="B1683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83" s="16" t="str">
        <f>LOWER(SUBSTITUTE(SUBSTITUTE(SUBSTITUTE(SUBSTITUTE(SUBSTITUTE(SUBSTITUTE(SUBSTITUTE(SUBSTITUTE(SUBSTITUTE(db[[#This Row],[NB PAJAK]]," ",""),"-",""),"(",""),")",""),".",""),",",""),"/",""),"""",""),"+",""))</f>
        <v/>
      </c>
      <c r="D1683" s="17" t="s">
        <v>4159</v>
      </c>
      <c r="E1683" s="21" t="s">
        <v>4151</v>
      </c>
      <c r="F1683" s="57"/>
      <c r="G1683" s="17"/>
      <c r="H1683" s="33" t="e">
        <f>IF(db[[#This Row],[NB NOTA_C]]="","",COUNTIF([2]!B_MSK[concat],db[[#This Row],[NB NOTA_C]]))</f>
        <v>#REF!</v>
      </c>
      <c r="I1683" s="18" t="s">
        <v>1698</v>
      </c>
      <c r="J1683" s="16" t="s">
        <v>1829</v>
      </c>
      <c r="K1683" s="17" t="s">
        <v>2971</v>
      </c>
      <c r="L1683" s="16"/>
      <c r="M1683" s="16" t="str">
        <f>IF(db[[#This Row],[QTY/ CTN]]="","",SUBSTITUTE(SUBSTITUTE(SUBSTITUTE(db[[#This Row],[QTY/ CTN]]," ","_",2),"(",""),")","")&amp;"_")</f>
        <v>192 PCS_</v>
      </c>
      <c r="N1683" s="16">
        <f>IF(db[[#This Row],[H_QTY/ CTN]]="","",SEARCH("_",db[[#This Row],[H_QTY/ CTN]]))</f>
        <v>8</v>
      </c>
      <c r="O1683" s="16">
        <f>IF(db[[#This Row],[H_QTY/ CTN]]="","",LEN(db[[#This Row],[H_QTY/ CTN]]))</f>
        <v>8</v>
      </c>
      <c r="P1683" s="99" t="str">
        <f>IF(db[[#This Row],[H_QTY/ CTN]]="","",LEFT(db[[#This Row],[H_QTY/ CTN]],db[[#This Row],[H_1]]-1))</f>
        <v>192 PCS</v>
      </c>
      <c r="Q1683" s="99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192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192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16" t="str">
        <f>LOWER(SUBSTITUTE(SUBSTITUTE(SUBSTITUTE(SUBSTITUTE(SUBSTITUTE(SUBSTITUTE(db[[#This Row],[NB BM]]," ",),".",""),"-",""),"(",""),")",""),"/",""))</f>
        <v>pcasexda3348d8x20bentuksetlucubiru</v>
      </c>
      <c r="B1684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84" s="16" t="str">
        <f>LOWER(SUBSTITUTE(SUBSTITUTE(SUBSTITUTE(SUBSTITUTE(SUBSTITUTE(SUBSTITUTE(SUBSTITUTE(SUBSTITUTE(SUBSTITUTE(db[[#This Row],[NB PAJAK]]," ",""),"-",""),"(",""),")",""),".",""),",",""),"/",""),"""",""),"+",""))</f>
        <v/>
      </c>
      <c r="D1684" s="17" t="s">
        <v>4161</v>
      </c>
      <c r="E1684" s="21" t="s">
        <v>4153</v>
      </c>
      <c r="F1684" s="57"/>
      <c r="G1684" s="17"/>
      <c r="H1684" s="33" t="e">
        <f>IF(db[[#This Row],[NB NOTA_C]]="","",COUNTIF([2]!B_MSK[concat],db[[#This Row],[NB NOTA_C]]))</f>
        <v>#REF!</v>
      </c>
      <c r="I1684" s="18" t="s">
        <v>1698</v>
      </c>
      <c r="J1684" s="16" t="s">
        <v>1829</v>
      </c>
      <c r="K1684" s="17" t="s">
        <v>2971</v>
      </c>
      <c r="L1684" s="16"/>
      <c r="M1684" s="16" t="str">
        <f>IF(db[[#This Row],[QTY/ CTN]]="","",SUBSTITUTE(SUBSTITUTE(SUBSTITUTE(db[[#This Row],[QTY/ CTN]]," ","_",2),"(",""),")","")&amp;"_")</f>
        <v>192 PCS_</v>
      </c>
      <c r="N1684" s="16">
        <f>IF(db[[#This Row],[H_QTY/ CTN]]="","",SEARCH("_",db[[#This Row],[H_QTY/ CTN]]))</f>
        <v>8</v>
      </c>
      <c r="O1684" s="16">
        <f>IF(db[[#This Row],[H_QTY/ CTN]]="","",LEN(db[[#This Row],[H_QTY/ CTN]]))</f>
        <v>8</v>
      </c>
      <c r="P1684" s="99" t="str">
        <f>IF(db[[#This Row],[H_QTY/ CTN]]="","",LEFT(db[[#This Row],[H_QTY/ CTN]],db[[#This Row],[H_1]]-1))</f>
        <v>192 PCS</v>
      </c>
      <c r="Q1684" s="99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192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192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16" t="str">
        <f>LOWER(SUBSTITUTE(SUBSTITUTE(SUBSTITUTE(SUBSTITUTE(SUBSTITUTE(SUBSTITUTE(db[[#This Row],[NB BM]]," ",),".",""),"-",""),"(",""),")",""),"/",""))</f>
        <v>pcasexda3348d8x20bentuksetlucuhijau</v>
      </c>
      <c r="B1685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85" s="16" t="str">
        <f>LOWER(SUBSTITUTE(SUBSTITUTE(SUBSTITUTE(SUBSTITUTE(SUBSTITUTE(SUBSTITUTE(SUBSTITUTE(SUBSTITUTE(SUBSTITUTE(db[[#This Row],[NB PAJAK]]," ",""),"-",""),"(",""),")",""),".",""),",",""),"/",""),"""",""),"+",""))</f>
        <v/>
      </c>
      <c r="D1685" s="17" t="s">
        <v>4163</v>
      </c>
      <c r="E1685" s="21" t="s">
        <v>4155</v>
      </c>
      <c r="F1685" s="57"/>
      <c r="G1685" s="17"/>
      <c r="H1685" s="33" t="e">
        <f>IF(db[[#This Row],[NB NOTA_C]]="","",COUNTIF([2]!B_MSK[concat],db[[#This Row],[NB NOTA_C]]))</f>
        <v>#REF!</v>
      </c>
      <c r="I1685" s="18" t="s">
        <v>1698</v>
      </c>
      <c r="J1685" s="16" t="s">
        <v>1829</v>
      </c>
      <c r="K1685" s="17" t="s">
        <v>2971</v>
      </c>
      <c r="L1685" s="16"/>
      <c r="M1685" s="16" t="str">
        <f>IF(db[[#This Row],[QTY/ CTN]]="","",SUBSTITUTE(SUBSTITUTE(SUBSTITUTE(db[[#This Row],[QTY/ CTN]]," ","_",2),"(",""),")","")&amp;"_")</f>
        <v>192 PCS_</v>
      </c>
      <c r="N1685" s="16">
        <f>IF(db[[#This Row],[H_QTY/ CTN]]="","",SEARCH("_",db[[#This Row],[H_QTY/ CTN]]))</f>
        <v>8</v>
      </c>
      <c r="O1685" s="16">
        <f>IF(db[[#This Row],[H_QTY/ CTN]]="","",LEN(db[[#This Row],[H_QTY/ CTN]]))</f>
        <v>8</v>
      </c>
      <c r="P1685" s="99" t="str">
        <f>IF(db[[#This Row],[H_QTY/ CTN]]="","",LEFT(db[[#This Row],[H_QTY/ CTN]],db[[#This Row],[H_1]]-1))</f>
        <v>192 PCS</v>
      </c>
      <c r="Q1685" s="99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192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192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16" t="str">
        <f>LOWER(SUBSTITUTE(SUBSTITUTE(SUBSTITUTE(SUBSTITUTE(SUBSTITUTE(SUBSTITUTE(db[[#This Row],[NB BM]]," ",),".",""),"-",""),"(",""),")",""),"/",""))</f>
        <v>pcasexda3348d8x20bentuksetminion</v>
      </c>
      <c r="B1686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86" s="16" t="str">
        <f>LOWER(SUBSTITUTE(SUBSTITUTE(SUBSTITUTE(SUBSTITUTE(SUBSTITUTE(SUBSTITUTE(SUBSTITUTE(SUBSTITUTE(SUBSTITUTE(db[[#This Row],[NB PAJAK]]," ",""),"-",""),"(",""),")",""),".",""),",",""),"/",""),"""",""),"+",""))</f>
        <v/>
      </c>
      <c r="D1686" s="17" t="s">
        <v>4160</v>
      </c>
      <c r="E1686" s="21" t="s">
        <v>4152</v>
      </c>
      <c r="F1686" s="57"/>
      <c r="G1686" s="17"/>
      <c r="H1686" s="33" t="e">
        <f>IF(db[[#This Row],[NB NOTA_C]]="","",COUNTIF([2]!B_MSK[concat],db[[#This Row],[NB NOTA_C]]))</f>
        <v>#REF!</v>
      </c>
      <c r="I1686" s="18" t="s">
        <v>1698</v>
      </c>
      <c r="J1686" s="16" t="s">
        <v>1829</v>
      </c>
      <c r="K1686" s="17" t="s">
        <v>2971</v>
      </c>
      <c r="L1686" s="16"/>
      <c r="M1686" s="16" t="str">
        <f>IF(db[[#This Row],[QTY/ CTN]]="","",SUBSTITUTE(SUBSTITUTE(SUBSTITUTE(db[[#This Row],[QTY/ CTN]]," ","_",2),"(",""),")","")&amp;"_")</f>
        <v>192 PCS_</v>
      </c>
      <c r="N1686" s="16">
        <f>IF(db[[#This Row],[H_QTY/ CTN]]="","",SEARCH("_",db[[#This Row],[H_QTY/ CTN]]))</f>
        <v>8</v>
      </c>
      <c r="O1686" s="16">
        <f>IF(db[[#This Row],[H_QTY/ CTN]]="","",LEN(db[[#This Row],[H_QTY/ CTN]]))</f>
        <v>8</v>
      </c>
      <c r="P1686" s="99" t="str">
        <f>IF(db[[#This Row],[H_QTY/ CTN]]="","",LEFT(db[[#This Row],[H_QTY/ CTN]],db[[#This Row],[H_1]]-1))</f>
        <v>192 PCS</v>
      </c>
      <c r="Q1686" s="99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192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192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16" t="str">
        <f>LOWER(SUBSTITUTE(SUBSTITUTE(SUBSTITUTE(SUBSTITUTE(SUBSTITUTE(SUBSTITUTE(db[[#This Row],[NB BM]]," ",),".",""),"-",""),"(",""),")",""),"/",""))</f>
        <v>pcasexda3348d8x20bentuksettsum</v>
      </c>
      <c r="B1687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87" s="16" t="str">
        <f>LOWER(SUBSTITUTE(SUBSTITUTE(SUBSTITUTE(SUBSTITUTE(SUBSTITUTE(SUBSTITUTE(SUBSTITUTE(SUBSTITUTE(SUBSTITUTE(db[[#This Row],[NB PAJAK]]," ",""),"-",""),"(",""),")",""),".",""),",",""),"/",""),"""",""),"+",""))</f>
        <v/>
      </c>
      <c r="D1687" s="17" t="s">
        <v>4157</v>
      </c>
      <c r="E1687" s="21" t="s">
        <v>4150</v>
      </c>
      <c r="F1687" s="57"/>
      <c r="G1687" s="17"/>
      <c r="H1687" s="33" t="e">
        <f>IF(db[[#This Row],[NB NOTA_C]]="","",COUNTIF([2]!B_MSK[concat],db[[#This Row],[NB NOTA_C]]))</f>
        <v>#REF!</v>
      </c>
      <c r="I1687" s="18" t="s">
        <v>1698</v>
      </c>
      <c r="J1687" s="16" t="s">
        <v>1829</v>
      </c>
      <c r="K1687" s="17" t="s">
        <v>2971</v>
      </c>
      <c r="L1687" s="16"/>
      <c r="M1687" s="16" t="str">
        <f>IF(db[[#This Row],[QTY/ CTN]]="","",SUBSTITUTE(SUBSTITUTE(SUBSTITUTE(db[[#This Row],[QTY/ CTN]]," ","_",2),"(",""),")","")&amp;"_")</f>
        <v>192 PCS_</v>
      </c>
      <c r="N1687" s="16">
        <f>IF(db[[#This Row],[H_QTY/ CTN]]="","",SEARCH("_",db[[#This Row],[H_QTY/ CTN]]))</f>
        <v>8</v>
      </c>
      <c r="O1687" s="16">
        <f>IF(db[[#This Row],[H_QTY/ CTN]]="","",LEN(db[[#This Row],[H_QTY/ CTN]]))</f>
        <v>8</v>
      </c>
      <c r="P1687" s="99" t="str">
        <f>IF(db[[#This Row],[H_QTY/ CTN]]="","",LEFT(db[[#This Row],[H_QTY/ CTN]],db[[#This Row],[H_1]]-1))</f>
        <v>192 PCS</v>
      </c>
      <c r="Q1687" s="99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192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192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pcasegastags3210buahfruit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2052</v>
      </c>
      <c r="E1688" s="4" t="s">
        <v>3135</v>
      </c>
      <c r="F1688" s="56"/>
      <c r="H1688" s="32" t="e">
        <f>IF(db[[#This Row],[NB NOTA_C]]="","",COUNTIF([2]!B_MSK[concat],db[[#This Row],[NB NOTA_C]]))</f>
        <v>#REF!</v>
      </c>
      <c r="I1688" s="7" t="s">
        <v>1698</v>
      </c>
      <c r="J1688" s="3" t="s">
        <v>2303</v>
      </c>
      <c r="K1688" s="1" t="s">
        <v>2971</v>
      </c>
      <c r="M1688" s="1" t="str">
        <f>IF(db[[#This Row],[QTY/ CTN]]="","",SUBSTITUTE(SUBSTITUTE(SUBSTITUTE(db[[#This Row],[QTY/ CTN]]," ","_",2),"(",""),")","")&amp;"_")</f>
        <v>935 PCS_</v>
      </c>
      <c r="N1688" s="1">
        <f>IF(db[[#This Row],[H_QTY/ CTN]]="","",SEARCH("_",db[[#This Row],[H_QTY/ CTN]]))</f>
        <v>8</v>
      </c>
      <c r="O1688" s="1">
        <f>IF(db[[#This Row],[H_QTY/ CTN]]="","",LEN(db[[#This Row],[H_QTY/ CTN]]))</f>
        <v>8</v>
      </c>
      <c r="P1688" s="98" t="str">
        <f>IF(db[[#This Row],[H_QTY/ CTN]]="","",LEFT(db[[#This Row],[H_QTY/ CTN]],db[[#This Row],[H_1]]-1))</f>
        <v>935 PCS</v>
      </c>
      <c r="Q1688" s="95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935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935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pcaseresthjd4167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4" t="s">
        <v>5151</v>
      </c>
      <c r="E1689" s="4" t="s">
        <v>5149</v>
      </c>
      <c r="F1689" s="56"/>
      <c r="G1689" s="1" t="s">
        <v>1682</v>
      </c>
      <c r="H1689" s="34" t="e">
        <f>IF(db[[#This Row],[NB NOTA_C]]="","",COUNTIF([2]!B_MSK[concat],db[[#This Row],[NB NOTA_C]]))</f>
        <v>#REF!</v>
      </c>
      <c r="I1689" s="7" t="s">
        <v>1698</v>
      </c>
      <c r="J1689" s="3" t="s">
        <v>1829</v>
      </c>
      <c r="K1689" s="1" t="s">
        <v>2971</v>
      </c>
      <c r="L1689" s="3"/>
      <c r="M1689" s="3" t="str">
        <f>IF(db[[#This Row],[QTY/ CTN]]="","",SUBSTITUTE(SUBSTITUTE(SUBSTITUTE(db[[#This Row],[QTY/ CTN]]," ","_",2),"(",""),")","")&amp;"_")</f>
        <v>192 PCS_</v>
      </c>
      <c r="N1689" s="3">
        <f>IF(db[[#This Row],[H_QTY/ CTN]]="","",SEARCH("_",db[[#This Row],[H_QTY/ CTN]]))</f>
        <v>8</v>
      </c>
      <c r="O1689" s="3">
        <f>IF(db[[#This Row],[H_QTY/ CTN]]="","",LEN(db[[#This Row],[H_QTY/ CTN]]))</f>
        <v>8</v>
      </c>
      <c r="P1689" s="95" t="str">
        <f>IF(db[[#This Row],[H_QTY/ CTN]]="","",LEFT(db[[#This Row],[H_QTY/ CTN]],db[[#This Row],[H_1]]-1))</f>
        <v>192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192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192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pcaseresthjd4172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4" t="s">
        <v>5150</v>
      </c>
      <c r="E1690" s="4" t="s">
        <v>5148</v>
      </c>
      <c r="F1690" s="56"/>
      <c r="G1690" s="1" t="s">
        <v>1682</v>
      </c>
      <c r="H1690" s="34" t="e">
        <f>IF(db[[#This Row],[NB NOTA_C]]="","",COUNTIF([2]!B_MSK[concat],db[[#This Row],[NB NOTA_C]]))</f>
        <v>#REF!</v>
      </c>
      <c r="I1690" s="7" t="s">
        <v>1698</v>
      </c>
      <c r="J1690" s="3" t="s">
        <v>1728</v>
      </c>
      <c r="K1690" s="1" t="s">
        <v>2971</v>
      </c>
      <c r="L1690" s="3"/>
      <c r="M1690" s="3" t="str">
        <f>IF(db[[#This Row],[QTY/ CTN]]="","",SUBSTITUTE(SUBSTITUTE(SUBSTITUTE(db[[#This Row],[QTY/ CTN]]," ","_",2),"(",""),")","")&amp;"_")</f>
        <v>120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5" t="str">
        <f>IF(db[[#This Row],[H_QTY/ CTN]]="","",LEFT(db[[#This Row],[H_QTY/ CTN]],db[[#This Row],[H_1]]-1))</f>
        <v>120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120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120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pcasemagnit1628kalkulator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2068</v>
      </c>
      <c r="E1691" s="4" t="s">
        <v>3454</v>
      </c>
      <c r="F1691" s="56"/>
      <c r="H1691" s="32" t="e">
        <f>IF(db[[#This Row],[NB NOTA_C]]="","",COUNTIF([2]!B_MSK[concat],db[[#This Row],[NB NOTA_C]]))</f>
        <v>#REF!</v>
      </c>
      <c r="I1691" s="7" t="s">
        <v>1698</v>
      </c>
      <c r="J1691" s="3" t="s">
        <v>1728</v>
      </c>
      <c r="K1691" s="1" t="s">
        <v>2971</v>
      </c>
      <c r="M1691" s="1" t="str">
        <f>IF(db[[#This Row],[QTY/ CTN]]="","",SUBSTITUTE(SUBSTITUTE(SUBSTITUTE(db[[#This Row],[QTY/ CTN]]," ","_",2),"(",""),")","")&amp;"_")</f>
        <v>120 PCS_</v>
      </c>
      <c r="N1691" s="1">
        <f>IF(db[[#This Row],[H_QTY/ CTN]]="","",SEARCH("_",db[[#This Row],[H_QTY/ CTN]]))</f>
        <v>8</v>
      </c>
      <c r="O1691" s="1">
        <f>IF(db[[#This Row],[H_QTY/ CTN]]="","",LEN(db[[#This Row],[H_QTY/ CTN]]))</f>
        <v>8</v>
      </c>
      <c r="P1691" s="98" t="str">
        <f>IF(db[[#This Row],[H_QTY/ CTN]]="","",LEFT(db[[#This Row],[H_QTY/ CTN]],db[[#This Row],[H_1]]-1))</f>
        <v>120 PCS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120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120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28" t="str">
        <f>LOWER(SUBSTITUTE(SUBSTITUTE(SUBSTITUTE(SUBSTITUTE(SUBSTITUTE(SUBSTITUTE(db[[#This Row],[NB BM]]," ",),".",""),"-",""),"(",""),")",""),"/",""))</f>
        <v>pcasemagnit59696</v>
      </c>
      <c r="B1692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92" s="28" t="str">
        <f>LOWER(SUBSTITUTE(SUBSTITUTE(SUBSTITUTE(SUBSTITUTE(SUBSTITUTE(SUBSTITUTE(SUBSTITUTE(SUBSTITUTE(SUBSTITUTE(db[[#This Row],[NB PAJAK]]," ",""),"-",""),"(",""),")",""),".",""),",",""),"/",""),"""",""),"+",""))</f>
        <v/>
      </c>
      <c r="D1692" s="29" t="s">
        <v>4541</v>
      </c>
      <c r="E1692" s="30" t="s">
        <v>4539</v>
      </c>
      <c r="F1692" s="66"/>
      <c r="G1692" s="29"/>
      <c r="H1692" s="36" t="e">
        <f>IF(db[[#This Row],[NB NOTA_C]]="","",COUNTIF([2]!B_MSK[concat],db[[#This Row],[NB NOTA_C]]))</f>
        <v>#REF!</v>
      </c>
      <c r="I1692" s="31" t="s">
        <v>1698</v>
      </c>
      <c r="J1692" s="28" t="s">
        <v>1728</v>
      </c>
      <c r="K1692" s="29" t="s">
        <v>2971</v>
      </c>
      <c r="L1692" s="28"/>
      <c r="M1692" s="28" t="str">
        <f>IF(db[[#This Row],[QTY/ CTN]]="","",SUBSTITUTE(SUBSTITUTE(SUBSTITUTE(db[[#This Row],[QTY/ CTN]]," ","_",2),"(",""),")","")&amp;"_")</f>
        <v>120 PCS_</v>
      </c>
      <c r="N1692" s="28">
        <f>IF(db[[#This Row],[H_QTY/ CTN]]="","",SEARCH("_",db[[#This Row],[H_QTY/ CTN]]))</f>
        <v>8</v>
      </c>
      <c r="O1692" s="28">
        <f>IF(db[[#This Row],[H_QTY/ CTN]]="","",LEN(db[[#This Row],[H_QTY/ CTN]]))</f>
        <v>8</v>
      </c>
      <c r="P1692" s="104" t="str">
        <f>IF(db[[#This Row],[H_QTY/ CTN]]="","",LEFT(db[[#This Row],[H_QTY/ CTN]],db[[#This Row],[H_1]]-1))</f>
        <v>120 PCS</v>
      </c>
      <c r="Q1692" s="104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pcasemagnitgp93548x22+puatrbt21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1665</v>
      </c>
      <c r="E1693" s="4" t="s">
        <v>3168</v>
      </c>
      <c r="F1693" s="56"/>
      <c r="H1693" s="32" t="e">
        <f>IF(db[[#This Row],[NB NOTA_C]]="","",COUNTIF([2]!B_MSK[concat],db[[#This Row],[NB NOTA_C]]))</f>
        <v>#REF!</v>
      </c>
      <c r="I1693" s="7" t="s">
        <v>1698</v>
      </c>
      <c r="J1693" s="3" t="s">
        <v>1829</v>
      </c>
      <c r="K1693" s="1" t="s">
        <v>2971</v>
      </c>
      <c r="M1693" s="1" t="str">
        <f>IF(db[[#This Row],[QTY/ CTN]]="","",SUBSTITUTE(SUBSTITUTE(SUBSTITUTE(db[[#This Row],[QTY/ CTN]]," ","_",2),"(",""),")","")&amp;"_")</f>
        <v>192 PCS_</v>
      </c>
      <c r="N1693" s="1">
        <f>IF(db[[#This Row],[H_QTY/ CTN]]="","",SEARCH("_",db[[#This Row],[H_QTY/ CTN]]))</f>
        <v>8</v>
      </c>
      <c r="O1693" s="1">
        <f>IF(db[[#This Row],[H_QTY/ CTN]]="","",LEN(db[[#This Row],[H_QTY/ CTN]]))</f>
        <v>8</v>
      </c>
      <c r="P1693" s="98" t="str">
        <f>IF(db[[#This Row],[H_QTY/ CTN]]="","",LEFT(db[[#This Row],[H_QTY/ CTN]],db[[#This Row],[H_1]]-1))</f>
        <v>192 PCS</v>
      </c>
      <c r="Q1693" s="95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192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192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pcasemagnitgp935675x22puabt21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1666</v>
      </c>
      <c r="E1694" s="4" t="s">
        <v>3169</v>
      </c>
      <c r="F1694" s="56"/>
      <c r="H1694" s="32" t="e">
        <f>IF(db[[#This Row],[NB NOTA_C]]="","",COUNTIF([2]!B_MSK[concat],db[[#This Row],[NB NOTA_C]]))</f>
        <v>#REF!</v>
      </c>
      <c r="I1694" s="7" t="s">
        <v>1698</v>
      </c>
      <c r="J1694" s="3" t="s">
        <v>1762</v>
      </c>
      <c r="K1694" s="1" t="s">
        <v>2971</v>
      </c>
      <c r="M1694" s="1" t="str">
        <f>IF(db[[#This Row],[QTY/ CTN]]="","",SUBSTITUTE(SUBSTITUTE(SUBSTITUTE(db[[#This Row],[QTY/ CTN]]," ","_",2),"(",""),")","")&amp;"_")</f>
        <v>160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8" t="str">
        <f>IF(db[[#This Row],[H_QTY/ CTN]]="","",LEFT(db[[#This Row],[H_QTY/ CTN]],db[[#This Row],[H_1]]-1))</f>
        <v>160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160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160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pcasemagnita1151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4" t="s">
        <v>5206</v>
      </c>
      <c r="E1695" s="4" t="s">
        <v>5205</v>
      </c>
      <c r="F1695" s="56"/>
      <c r="H1695" s="34" t="e">
        <f>IF(db[[#This Row],[NB NOTA_C]]="","",COUNTIF([2]!B_MSK[concat],db[[#This Row],[NB NOTA_C]]))</f>
        <v>#REF!</v>
      </c>
      <c r="I1695" s="7" t="s">
        <v>1698</v>
      </c>
      <c r="J1695" s="3" t="s">
        <v>1725</v>
      </c>
      <c r="K1695" s="1" t="s">
        <v>2971</v>
      </c>
      <c r="L1695" s="3"/>
      <c r="M1695" s="3" t="str">
        <f>IF(db[[#This Row],[QTY/ CTN]]="","",SUBSTITUTE(SUBSTITUTE(SUBSTITUTE(db[[#This Row],[QTY/ CTN]]," ","_",2),"(",""),")","")&amp;"_")</f>
        <v>144 PCS_</v>
      </c>
      <c r="N1695" s="3">
        <f>IF(db[[#This Row],[H_QTY/ CTN]]="","",SEARCH("_",db[[#This Row],[H_QTY/ CTN]]))</f>
        <v>8</v>
      </c>
      <c r="O1695" s="3">
        <f>IF(db[[#This Row],[H_QTY/ CTN]]="","",LEN(db[[#This Row],[H_QTY/ CTN]]))</f>
        <v>8</v>
      </c>
      <c r="P1695" s="95" t="str">
        <f>IF(db[[#This Row],[H_QTY/ CTN]]="","",LEFT(db[[#This Row],[H_QTY/ CTN]],db[[#This Row],[H_1]]-1))</f>
        <v>144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144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144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pcasemagnita11908x23puasenterdny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1667</v>
      </c>
      <c r="E1696" s="4" t="s">
        <v>3582</v>
      </c>
      <c r="F1696" s="56"/>
      <c r="H1696" s="32" t="e">
        <f>IF(db[[#This Row],[NB NOTA_C]]="","",COUNTIF([2]!B_MSK[concat],db[[#This Row],[NB NOTA_C]]))</f>
        <v>#REF!</v>
      </c>
      <c r="I1696" s="7" t="s">
        <v>1698</v>
      </c>
      <c r="J1696" s="3" t="s">
        <v>1725</v>
      </c>
      <c r="K1696" s="1" t="s">
        <v>2971</v>
      </c>
      <c r="M1696" s="1" t="str">
        <f>IF(db[[#This Row],[QTY/ CTN]]="","",SUBSTITUTE(SUBSTITUTE(SUBSTITUTE(db[[#This Row],[QTY/ CTN]]," ","_",2),"(",""),")","")&amp;"_")</f>
        <v>144 PCS_</v>
      </c>
      <c r="N1696" s="1">
        <f>IF(db[[#This Row],[H_QTY/ CTN]]="","",SEARCH("_",db[[#This Row],[H_QTY/ CTN]]))</f>
        <v>8</v>
      </c>
      <c r="O1696" s="1">
        <f>IF(db[[#This Row],[H_QTY/ CTN]]="","",LEN(db[[#This Row],[H_QTY/ CTN]]))</f>
        <v>8</v>
      </c>
      <c r="P1696" s="98" t="str">
        <f>IF(db[[#This Row],[H_QTY/ CTN]]="","",LEFT(db[[#This Row],[H_QTY/ CTN]],db[[#This Row],[H_1]]-1))</f>
        <v>144 PCS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144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144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pcasemagnitbc980175x22puad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2856</v>
      </c>
      <c r="E1697" s="4" t="s">
        <v>2853</v>
      </c>
      <c r="F1697" s="56"/>
      <c r="H1697" s="32" t="e">
        <f>IF(db[[#This Row],[NB NOTA_C]]="","",COUNTIF([2]!B_MSK[concat],db[[#This Row],[NB NOTA_C]]))</f>
        <v>#REF!</v>
      </c>
      <c r="I1697" s="7" t="s">
        <v>1698</v>
      </c>
      <c r="J1697" s="3" t="s">
        <v>1762</v>
      </c>
      <c r="K1697" s="1" t="s">
        <v>2971</v>
      </c>
      <c r="M1697" s="1" t="str">
        <f>IF(db[[#This Row],[QTY/ CTN]]="","",SUBSTITUTE(SUBSTITUTE(SUBSTITUTE(db[[#This Row],[QTY/ CTN]]," ","_",2),"(",""),")","")&amp;"_")</f>
        <v>160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8" t="str">
        <f>IF(db[[#This Row],[H_QTY/ CTN]]="","",LEFT(db[[#This Row],[H_QTY/ CTN]],db[[#This Row],[H_1]]-1))</f>
        <v>160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160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160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pcasemagnitgp9342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2583</v>
      </c>
      <c r="E1698" s="4" t="s">
        <v>2577</v>
      </c>
      <c r="F1698" s="56"/>
      <c r="H1698" s="32" t="e">
        <f>IF(db[[#This Row],[NB NOTA_C]]="","",COUNTIF([2]!B_MSK[concat],db[[#This Row],[NB NOTA_C]]))</f>
        <v>#REF!</v>
      </c>
      <c r="I1698" s="7" t="s">
        <v>1698</v>
      </c>
      <c r="J1698" s="3" t="s">
        <v>2305</v>
      </c>
      <c r="K1698" s="1" t="s">
        <v>2971</v>
      </c>
      <c r="M1698" s="1" t="str">
        <f>IF(db[[#This Row],[QTY/ CTN]]="","",SUBSTITUTE(SUBSTITUTE(SUBSTITUTE(db[[#This Row],[QTY/ CTN]]," ","_",2),"(",""),")","")&amp;"_")</f>
        <v>168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168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168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168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pcasemagnitgp935775x218puakalkulator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2070</v>
      </c>
      <c r="E1699" s="4" t="s">
        <v>3044</v>
      </c>
      <c r="F1699" s="56"/>
      <c r="H1699" s="32" t="e">
        <f>IF(db[[#This Row],[NB NOTA_C]]="","",COUNTIF([2]!B_MSK[concat],db[[#This Row],[NB NOTA_C]]))</f>
        <v>#REF!</v>
      </c>
      <c r="I1699" s="7" t="s">
        <v>1698</v>
      </c>
      <c r="J1699" s="3" t="s">
        <v>1762</v>
      </c>
      <c r="K1699" s="1" t="s">
        <v>2971</v>
      </c>
      <c r="L1699" s="3"/>
      <c r="M1699" s="3" t="str">
        <f>IF(db[[#This Row],[QTY/ CTN]]="","",SUBSTITUTE(SUBSTITUTE(SUBSTITUTE(db[[#This Row],[QTY/ CTN]]," ","_",2),"(",""),")","")&amp;"_")</f>
        <v>160 PCS_</v>
      </c>
      <c r="N1699" s="3">
        <f>IF(db[[#This Row],[H_QTY/ CTN]]="","",SEARCH("_",db[[#This Row],[H_QTY/ CTN]]))</f>
        <v>8</v>
      </c>
      <c r="O1699" s="3">
        <f>IF(db[[#This Row],[H_QTY/ CTN]]="","",LEN(db[[#This Row],[H_QTY/ CTN]]))</f>
        <v>8</v>
      </c>
      <c r="P1699" s="98" t="str">
        <f>IF(db[[#This Row],[H_QTY/ CTN]]="","",LEFT(db[[#This Row],[H_QTY/ CTN]],db[[#This Row],[H_1]]-1))</f>
        <v>160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160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160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pcasemagnitgp650718x225puaugltd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4" t="s">
        <v>5515</v>
      </c>
      <c r="E1700" s="4" t="s">
        <v>5505</v>
      </c>
      <c r="F1700" s="56"/>
      <c r="G1700" s="1" t="s">
        <v>1682</v>
      </c>
      <c r="H1700" s="34" t="e">
        <f>IF(db[[#This Row],[NB NOTA_C]]="","",COUNTIF([2]!B_MSK[concat],db[[#This Row],[NB NOTA_C]]))</f>
        <v>#REF!</v>
      </c>
      <c r="I1700" s="7" t="s">
        <v>1698</v>
      </c>
      <c r="J1700" s="3" t="s">
        <v>1725</v>
      </c>
      <c r="K1700" s="1" t="s">
        <v>2971</v>
      </c>
      <c r="L1700" s="3"/>
      <c r="M1700" s="3" t="str">
        <f>IF(db[[#This Row],[QTY/ CTN]]="","",SUBSTITUTE(SUBSTITUTE(SUBSTITUTE(db[[#This Row],[QTY/ CTN]]," ","_",2),"(",""),")","")&amp;"_")</f>
        <v>144 PCS_</v>
      </c>
      <c r="N1700" s="3">
        <f>IF(db[[#This Row],[H_QTY/ CTN]]="","",SEARCH("_",db[[#This Row],[H_QTY/ CTN]]))</f>
        <v>8</v>
      </c>
      <c r="O1700" s="3">
        <f>IF(db[[#This Row],[H_QTY/ CTN]]="","",LEN(db[[#This Row],[H_QTY/ CTN]]))</f>
        <v>8</v>
      </c>
      <c r="P1700" s="95" t="str">
        <f>IF(db[[#This Row],[H_QTY/ CTN]]="","",LEFT(db[[#This Row],[H_QTY/ CTN]],db[[#This Row],[H_1]]-1))</f>
        <v>144 PCS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144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144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pcasemagnitgp93427x215setbt21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2069</v>
      </c>
      <c r="E1701" s="4" t="s">
        <v>3029</v>
      </c>
      <c r="F1701" s="56"/>
      <c r="H1701" s="32" t="e">
        <f>IF(db[[#This Row],[NB NOTA_C]]="","",COUNTIF([2]!B_MSK[concat],db[[#This Row],[NB NOTA_C]]))</f>
        <v>#REF!</v>
      </c>
      <c r="I1701" s="7" t="s">
        <v>1698</v>
      </c>
      <c r="J1701" s="3" t="s">
        <v>2305</v>
      </c>
      <c r="K1701" s="1" t="s">
        <v>2971</v>
      </c>
      <c r="M1701" s="1" t="str">
        <f>IF(db[[#This Row],[QTY/ CTN]]="","",SUBSTITUTE(SUBSTITUTE(SUBSTITUTE(db[[#This Row],[QTY/ CTN]]," ","_",2),"(",""),")","")&amp;"_")</f>
        <v>168 PCS_</v>
      </c>
      <c r="N1701" s="1">
        <f>IF(db[[#This Row],[H_QTY/ CTN]]="","",SEARCH("_",db[[#This Row],[H_QTY/ CTN]]))</f>
        <v>8</v>
      </c>
      <c r="O1701" s="1">
        <f>IF(db[[#This Row],[H_QTY/ CTN]]="","",LEN(db[[#This Row],[H_QTY/ CTN]]))</f>
        <v>8</v>
      </c>
      <c r="P1701" s="98" t="str">
        <f>IF(db[[#This Row],[H_QTY/ CTN]]="","",LEFT(db[[#This Row],[H_QTY/ CTN]],db[[#This Row],[H_1]]-1))</f>
        <v>168 PCS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168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168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pcasemagnitgp93548x22+puatrbt21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1665</v>
      </c>
      <c r="E1702" s="4" t="s">
        <v>2324</v>
      </c>
      <c r="F1702" s="56"/>
      <c r="H1702" s="32" t="e">
        <f>IF(db[[#This Row],[NB NOTA_C]]="","",COUNTIF([2]!B_MSK[concat],db[[#This Row],[NB NOTA_C]]))</f>
        <v>#REF!</v>
      </c>
      <c r="I1702" s="7" t="s">
        <v>1698</v>
      </c>
      <c r="J1702" s="3" t="s">
        <v>2328</v>
      </c>
      <c r="K1702" s="1" t="s">
        <v>2971</v>
      </c>
      <c r="M1702" s="1" t="str">
        <f>IF(db[[#This Row],[QTY/ CTN]]="","",SUBSTITUTE(SUBSTITUTE(SUBSTITUTE(db[[#This Row],[QTY/ CTN]]," ","_",2),"(",""),")","")&amp;"_")</f>
        <v>140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8" t="str">
        <f>IF(db[[#This Row],[H_QTY/ CTN]]="","",LEFT(db[[#This Row],[H_QTY/ CTN]],db[[#This Row],[H_1]]-1))</f>
        <v>140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140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140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pcasemagnitgp935675x22puabt21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1666</v>
      </c>
      <c r="E1703" s="4" t="s">
        <v>3215</v>
      </c>
      <c r="F1703" s="56"/>
      <c r="H1703" s="32" t="e">
        <f>IF(db[[#This Row],[NB NOTA_C]]="","",COUNTIF([2]!B_MSK[concat],db[[#This Row],[NB NOTA_C]]))</f>
        <v>#REF!</v>
      </c>
      <c r="I1703" s="7" t="s">
        <v>1698</v>
      </c>
      <c r="J1703" s="3" t="s">
        <v>1762</v>
      </c>
      <c r="K1703" s="1" t="s">
        <v>2971</v>
      </c>
      <c r="M1703" s="1" t="str">
        <f>IF(db[[#This Row],[QTY/ CTN]]="","",SUBSTITUTE(SUBSTITUTE(SUBSTITUTE(db[[#This Row],[QTY/ CTN]]," ","_",2),"(",""),")","")&amp;"_")</f>
        <v>160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8" t="str">
        <f>IF(db[[#This Row],[H_QTY/ CTN]]="","",LEFT(db[[#This Row],[H_QTY/ CTN]],db[[#This Row],[H_1]]-1))</f>
        <v>160 PCS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160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160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pcasemagnitgp935775x218puakalkulator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2070</v>
      </c>
      <c r="E1704" s="4" t="s">
        <v>3031</v>
      </c>
      <c r="F1704" s="56"/>
      <c r="H1704" s="32" t="e">
        <f>IF(db[[#This Row],[NB NOTA_C]]="","",COUNTIF([2]!B_MSK[concat],db[[#This Row],[NB NOTA_C]]))</f>
        <v>#REF!</v>
      </c>
      <c r="I1704" s="7" t="s">
        <v>1698</v>
      </c>
      <c r="J1704" s="3" t="s">
        <v>1762</v>
      </c>
      <c r="K1704" s="1" t="s">
        <v>2971</v>
      </c>
      <c r="M1704" s="1" t="str">
        <f>IF(db[[#This Row],[QTY/ CTN]]="","",SUBSTITUTE(SUBSTITUTE(SUBSTITUTE(db[[#This Row],[QTY/ CTN]]," ","_",2),"(",""),")","")&amp;"_")</f>
        <v>160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8" t="str">
        <f>IF(db[[#This Row],[H_QTY/ CTN]]="","",LEFT(db[[#This Row],[H_QTY/ CTN]],db[[#This Row],[H_1]]-1))</f>
        <v>160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160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160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pcasemagnitgp93638x22puabentukd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4" t="s">
        <v>5516</v>
      </c>
      <c r="E1705" s="4" t="s">
        <v>5506</v>
      </c>
      <c r="F1705" s="56"/>
      <c r="G1705" s="1" t="s">
        <v>1682</v>
      </c>
      <c r="H1705" s="34" t="e">
        <f>IF(db[[#This Row],[NB NOTA_C]]="","",COUNTIF([2]!B_MSK[concat],db[[#This Row],[NB NOTA_C]]))</f>
        <v>#REF!</v>
      </c>
      <c r="I1705" s="7" t="s">
        <v>1698</v>
      </c>
      <c r="J1705" s="3" t="s">
        <v>1829</v>
      </c>
      <c r="K1705" s="1" t="s">
        <v>2971</v>
      </c>
      <c r="L1705" s="3"/>
      <c r="M1705" s="3" t="str">
        <f>IF(db[[#This Row],[QTY/ CTN]]="","",SUBSTITUTE(SUBSTITUTE(SUBSTITUTE(db[[#This Row],[QTY/ CTN]]," ","_",2),"(",""),")","")&amp;"_")</f>
        <v>192 PCS_</v>
      </c>
      <c r="N1705" s="3">
        <f>IF(db[[#This Row],[H_QTY/ CTN]]="","",SEARCH("_",db[[#This Row],[H_QTY/ CTN]]))</f>
        <v>8</v>
      </c>
      <c r="O1705" s="3">
        <f>IF(db[[#This Row],[H_QTY/ CTN]]="","",LEN(db[[#This Row],[H_QTY/ CTN]]))</f>
        <v>8</v>
      </c>
      <c r="P1705" s="95" t="str">
        <f>IF(db[[#This Row],[H_QTY/ CTN]]="","",LEFT(db[[#This Row],[H_QTY/ CTN]],db[[#This Row],[H_1]]-1))</f>
        <v>192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192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192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pcasemagnitkt208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2584</v>
      </c>
      <c r="E1706" s="4" t="s">
        <v>2578</v>
      </c>
      <c r="F1706" s="56"/>
      <c r="H1706" s="32" t="e">
        <f>IF(db[[#This Row],[NB NOTA_C]]="","",COUNTIF([2]!B_MSK[concat],db[[#This Row],[NB NOTA_C]]))</f>
        <v>#REF!</v>
      </c>
      <c r="I1706" s="7" t="s">
        <v>1698</v>
      </c>
      <c r="J1706" s="3" t="s">
        <v>1728</v>
      </c>
      <c r="K1706" s="1" t="s">
        <v>2971</v>
      </c>
      <c r="M1706" s="1" t="str">
        <f>IF(db[[#This Row],[QTY/ CTN]]="","",SUBSTITUTE(SUBSTITUTE(SUBSTITUTE(db[[#This Row],[QTY/ CTN]]," ","_",2),"(",""),")","")&amp;"_")</f>
        <v>120 PCS_</v>
      </c>
      <c r="N1706" s="1">
        <f>IF(db[[#This Row],[H_QTY/ CTN]]="","",SEARCH("_",db[[#This Row],[H_QTY/ CTN]]))</f>
        <v>8</v>
      </c>
      <c r="O1706" s="1">
        <f>IF(db[[#This Row],[H_QTY/ CTN]]="","",LEN(db[[#This Row],[H_QTY/ CTN]]))</f>
        <v>8</v>
      </c>
      <c r="P1706" s="98" t="str">
        <f>IF(db[[#This Row],[H_QTY/ CTN]]="","",LEFT(db[[#This Row],[H_QTY/ CTN]],db[[#This Row],[H_1]]-1))</f>
        <v>120 PCS</v>
      </c>
      <c r="Q1706" s="95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120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120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pcasemagnitkt7775x22pubgltbt21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2072</v>
      </c>
      <c r="E1707" s="4" t="s">
        <v>3026</v>
      </c>
      <c r="F1707" s="56"/>
      <c r="H1707" s="32" t="e">
        <f>IF(db[[#This Row],[NB NOTA_C]]="","",COUNTIF([2]!B_MSK[concat],db[[#This Row],[NB NOTA_C]]))</f>
        <v>#REF!</v>
      </c>
      <c r="I1707" s="7" t="s">
        <v>1698</v>
      </c>
      <c r="J1707" s="3" t="s">
        <v>1725</v>
      </c>
      <c r="K1707" s="1" t="s">
        <v>2971</v>
      </c>
      <c r="L1707" s="3"/>
      <c r="M1707" s="3" t="str">
        <f>IF(db[[#This Row],[QTY/ CTN]]="","",SUBSTITUTE(SUBSTITUTE(SUBSTITUTE(db[[#This Row],[QTY/ CTN]]," ","_",2),"(",""),")","")&amp;"_")</f>
        <v>144 PCS_</v>
      </c>
      <c r="N1707" s="3">
        <f>IF(db[[#This Row],[H_QTY/ CTN]]="","",SEARCH("_",db[[#This Row],[H_QTY/ CTN]]))</f>
        <v>8</v>
      </c>
      <c r="O1707" s="3">
        <f>IF(db[[#This Row],[H_QTY/ CTN]]="","",LEN(db[[#This Row],[H_QTY/ CTN]]))</f>
        <v>8</v>
      </c>
      <c r="P1707" s="98" t="str">
        <f>IF(db[[#This Row],[H_QTY/ CTN]]="","",LEFT(db[[#This Row],[H_QTY/ CTN]],db[[#This Row],[H_1]]-1))</f>
        <v>144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144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144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pcasemagnitkt1118x235puagltbt21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4" t="s">
        <v>5517</v>
      </c>
      <c r="E1708" s="4" t="s">
        <v>5507</v>
      </c>
      <c r="F1708" s="56"/>
      <c r="G1708" s="1" t="s">
        <v>1682</v>
      </c>
      <c r="H1708" s="34" t="e">
        <f>IF(db[[#This Row],[NB NOTA_C]]="","",COUNTIF([2]!B_MSK[concat],db[[#This Row],[NB NOTA_C]]))</f>
        <v>#REF!</v>
      </c>
      <c r="I1708" s="7" t="s">
        <v>1698</v>
      </c>
      <c r="J1708" s="3" t="s">
        <v>1725</v>
      </c>
      <c r="K1708" s="1" t="s">
        <v>2971</v>
      </c>
      <c r="L1708" s="3"/>
      <c r="M1708" s="3" t="str">
        <f>IF(db[[#This Row],[QTY/ CTN]]="","",SUBSTITUTE(SUBSTITUTE(SUBSTITUTE(db[[#This Row],[QTY/ CTN]]," ","_",2),"(",""),")","")&amp;"_")</f>
        <v>144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5" t="str">
        <f>IF(db[[#This Row],[H_QTY/ CTN]]="","",LEFT(db[[#This Row],[H_QTY/ CTN]],db[[#This Row],[H_1]]-1))</f>
        <v>144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144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144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pcasemagnitkt20810x22puabt21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2071</v>
      </c>
      <c r="E1709" s="4" t="s">
        <v>3030</v>
      </c>
      <c r="F1709" s="56"/>
      <c r="H1709" s="32" t="e">
        <f>IF(db[[#This Row],[NB NOTA_C]]="","",COUNTIF([2]!B_MSK[concat],db[[#This Row],[NB NOTA_C]]))</f>
        <v>#REF!</v>
      </c>
      <c r="I1709" s="7" t="s">
        <v>1698</v>
      </c>
      <c r="J1709" s="3" t="s">
        <v>1728</v>
      </c>
      <c r="K1709" s="1" t="s">
        <v>2971</v>
      </c>
      <c r="M1709" s="1" t="str">
        <f>IF(db[[#This Row],[QTY/ CTN]]="","",SUBSTITUTE(SUBSTITUTE(SUBSTITUTE(db[[#This Row],[QTY/ CTN]]," ","_",2),"(",""),")","")&amp;"_")</f>
        <v>120 PCS_</v>
      </c>
      <c r="N1709" s="1">
        <f>IF(db[[#This Row],[H_QTY/ CTN]]="","",SEARCH("_",db[[#This Row],[H_QTY/ CTN]]))</f>
        <v>8</v>
      </c>
      <c r="O1709" s="1">
        <f>IF(db[[#This Row],[H_QTY/ CTN]]="","",LEN(db[[#This Row],[H_QTY/ CTN]]))</f>
        <v>8</v>
      </c>
      <c r="P1709" s="98" t="str">
        <f>IF(db[[#This Row],[H_QTY/ CTN]]="","",LEFT(db[[#This Row],[H_QTY/ CTN]],db[[#This Row],[H_1]]-1))</f>
        <v>120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120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120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pcasemagnitkt3878x225puagltgirl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4" t="s">
        <v>5518</v>
      </c>
      <c r="E1710" s="4" t="s">
        <v>5525</v>
      </c>
      <c r="F1710" s="56"/>
      <c r="G1710" s="1" t="s">
        <v>1682</v>
      </c>
      <c r="H1710" s="34" t="e">
        <f>IF(db[[#This Row],[NB NOTA_C]]="","",COUNTIF([2]!B_MSK[concat],db[[#This Row],[NB NOTA_C]]))</f>
        <v>#REF!</v>
      </c>
      <c r="I1710" s="7" t="s">
        <v>1698</v>
      </c>
      <c r="J1710" s="3" t="s">
        <v>1725</v>
      </c>
      <c r="K1710" s="1" t="s">
        <v>2971</v>
      </c>
      <c r="L1710" s="3"/>
      <c r="M1710" s="3" t="str">
        <f>IF(db[[#This Row],[QTY/ CTN]]="","",SUBSTITUTE(SUBSTITUTE(SUBSTITUTE(db[[#This Row],[QTY/ CTN]]," ","_",2),"(",""),")","")&amp;"_")</f>
        <v>144 PCS_</v>
      </c>
      <c r="N1710" s="3">
        <f>IF(db[[#This Row],[H_QTY/ CTN]]="","",SEARCH("_",db[[#This Row],[H_QTY/ CTN]]))</f>
        <v>8</v>
      </c>
      <c r="O1710" s="3">
        <f>IF(db[[#This Row],[H_QTY/ CTN]]="","",LEN(db[[#This Row],[H_QTY/ CTN]]))</f>
        <v>8</v>
      </c>
      <c r="P1710" s="95" t="str">
        <f>IF(db[[#This Row],[H_QTY/ CTN]]="","",LEFT(db[[#This Row],[H_QTY/ CTN]],db[[#This Row],[H_1]]-1))</f>
        <v>144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144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144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pcasemagnitkt757x22+pud+bt21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1" t="s">
        <v>2857</v>
      </c>
      <c r="E1711" s="4" t="s">
        <v>2854</v>
      </c>
      <c r="F1711" s="56"/>
      <c r="H1711" s="32" t="e">
        <f>IF(db[[#This Row],[NB NOTA_C]]="","",COUNTIF([2]!B_MSK[concat],db[[#This Row],[NB NOTA_C]]))</f>
        <v>#REF!</v>
      </c>
      <c r="I1711" s="7" t="s">
        <v>1698</v>
      </c>
      <c r="J1711" s="3" t="s">
        <v>1725</v>
      </c>
      <c r="K1711" s="1" t="s">
        <v>2971</v>
      </c>
      <c r="M1711" s="1" t="str">
        <f>IF(db[[#This Row],[QTY/ CTN]]="","",SUBSTITUTE(SUBSTITUTE(SUBSTITUTE(db[[#This Row],[QTY/ CTN]]," ","_",2),"(",""),")","")&amp;"_")</f>
        <v>144 PCS_</v>
      </c>
      <c r="N1711" s="1">
        <f>IF(db[[#This Row],[H_QTY/ CTN]]="","",SEARCH("_",db[[#This Row],[H_QTY/ CTN]]))</f>
        <v>8</v>
      </c>
      <c r="O1711" s="1">
        <f>IF(db[[#This Row],[H_QTY/ CTN]]="","",LEN(db[[#This Row],[H_QTY/ CTN]]))</f>
        <v>8</v>
      </c>
      <c r="P1711" s="98" t="str">
        <f>IF(db[[#This Row],[H_QTY/ CTN]]="","",LEFT(db[[#This Row],[H_QTY/ CTN]],db[[#This Row],[H_1]]-1))</f>
        <v>144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144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144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pcasemagnitkt7775x22pubgltbt21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2072</v>
      </c>
      <c r="E1712" s="4" t="s">
        <v>3053</v>
      </c>
      <c r="F1712" s="56"/>
      <c r="H1712" s="32" t="e">
        <f>IF(db[[#This Row],[NB NOTA_C]]="","",COUNTIF([2]!B_MSK[concat],db[[#This Row],[NB NOTA_C]]))</f>
        <v>#REF!</v>
      </c>
      <c r="I1712" s="7" t="s">
        <v>1698</v>
      </c>
      <c r="J1712" s="3" t="s">
        <v>1725</v>
      </c>
      <c r="K1712" s="1" t="s">
        <v>2971</v>
      </c>
      <c r="L1712" s="3"/>
      <c r="M1712" s="3" t="str">
        <f>IF(db[[#This Row],[QTY/ CTN]]="","",SUBSTITUTE(SUBSTITUTE(SUBSTITUTE(db[[#This Row],[QTY/ CTN]]," ","_",2),"(",""),")","")&amp;"_")</f>
        <v>144 PCS_</v>
      </c>
      <c r="N1712" s="3">
        <f>IF(db[[#This Row],[H_QTY/ CTN]]="","",SEARCH("_",db[[#This Row],[H_QTY/ CTN]]))</f>
        <v>8</v>
      </c>
      <c r="O1712" s="3">
        <f>IF(db[[#This Row],[H_QTY/ CTN]]="","",LEN(db[[#This Row],[H_QTY/ CTN]]))</f>
        <v>8</v>
      </c>
      <c r="P1712" s="98" t="str">
        <f>IF(db[[#This Row],[H_QTY/ CTN]]="","",LEFT(db[[#This Row],[H_QTY/ CTN]],db[[#This Row],[H_1]]-1))</f>
        <v>144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144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144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pcasemagnitkt7775x22pubgltbt21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2072</v>
      </c>
      <c r="E1713" s="4" t="s">
        <v>3048</v>
      </c>
      <c r="F1713" s="2"/>
      <c r="H1713" s="32" t="e">
        <f>IF(db[[#This Row],[NB NOTA_C]]="","",COUNTIF([2]!B_MSK[concat],db[[#This Row],[NB NOTA_C]]))</f>
        <v>#REF!</v>
      </c>
      <c r="I1713" s="7" t="s">
        <v>1698</v>
      </c>
      <c r="J1713" s="3" t="s">
        <v>1725</v>
      </c>
      <c r="K1713" s="1" t="s">
        <v>2971</v>
      </c>
      <c r="L1713" s="3"/>
      <c r="M1713" s="3" t="str">
        <f>IF(db[[#This Row],[QTY/ CTN]]="","",SUBSTITUTE(SUBSTITUTE(SUBSTITUTE(db[[#This Row],[QTY/ CTN]]," ","_",2),"(",""),")","")&amp;"_")</f>
        <v>144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8" t="str">
        <f>IF(db[[#This Row],[H_QTY/ CTN]]="","",LEFT(db[[#This Row],[H_QTY/ CTN]],db[[#This Row],[H_1]]-1))</f>
        <v>144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144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144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pcaseklglpy99272x21setbt21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2063</v>
      </c>
      <c r="E1714" s="4" t="s">
        <v>3027</v>
      </c>
      <c r="F1714" s="2"/>
      <c r="H1714" s="32" t="e">
        <f>IF(db[[#This Row],[NB NOTA_C]]="","",COUNTIF([2]!B_MSK[concat],db[[#This Row],[NB NOTA_C]]))</f>
        <v>#REF!</v>
      </c>
      <c r="I1714" s="7" t="s">
        <v>1698</v>
      </c>
      <c r="J1714" s="3" t="s">
        <v>1829</v>
      </c>
      <c r="K1714" s="1" t="s">
        <v>2971</v>
      </c>
      <c r="M1714" s="1" t="str">
        <f>IF(db[[#This Row],[QTY/ CTN]]="","",SUBSTITUTE(SUBSTITUTE(SUBSTITUTE(db[[#This Row],[QTY/ CTN]]," ","_",2),"(",""),")","")&amp;"_")</f>
        <v>192 PCS_</v>
      </c>
      <c r="N1714" s="1">
        <f>IF(db[[#This Row],[H_QTY/ CTN]]="","",SEARCH("_",db[[#This Row],[H_QTY/ CTN]]))</f>
        <v>8</v>
      </c>
      <c r="O1714" s="1">
        <f>IF(db[[#This Row],[H_QTY/ CTN]]="","",LEN(db[[#This Row],[H_QTY/ CTN]]))</f>
        <v>8</v>
      </c>
      <c r="P1714" s="98" t="str">
        <f>IF(db[[#This Row],[H_QTY/ CTN]]="","",LEFT(db[[#This Row],[H_QTY/ CTN]],db[[#This Row],[H_1]]-1))</f>
        <v>192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192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192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pcasemagnitly992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2073</v>
      </c>
      <c r="E1715" s="4" t="s">
        <v>3290</v>
      </c>
      <c r="F1715" s="56"/>
      <c r="H1715" s="32" t="e">
        <f>IF(db[[#This Row],[NB NOTA_C]]="","",COUNTIF([2]!B_MSK[concat],db[[#This Row],[NB NOTA_C]]))</f>
        <v>#REF!</v>
      </c>
      <c r="I1715" s="7" t="s">
        <v>1698</v>
      </c>
      <c r="J1715" s="3" t="s">
        <v>1829</v>
      </c>
      <c r="K1715" s="1" t="s">
        <v>2971</v>
      </c>
      <c r="M1715" s="1" t="str">
        <f>IF(db[[#This Row],[QTY/ CTN]]="","",SUBSTITUTE(SUBSTITUTE(SUBSTITUTE(db[[#This Row],[QTY/ CTN]]," ","_",2),"(",""),")","")&amp;"_")</f>
        <v>192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192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192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192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pcasemagnits9696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2075</v>
      </c>
      <c r="E1716" s="4" t="s">
        <v>2574</v>
      </c>
      <c r="F1716" s="56"/>
      <c r="H1716" s="32" t="e">
        <f>IF(db[[#This Row],[NB NOTA_C]]="","",COUNTIF([2]!B_MSK[concat],db[[#This Row],[NB NOTA_C]]))</f>
        <v>#REF!</v>
      </c>
      <c r="I1716" s="7" t="s">
        <v>1698</v>
      </c>
      <c r="J1716" s="3" t="s">
        <v>1728</v>
      </c>
      <c r="K1716" s="1" t="s">
        <v>2971</v>
      </c>
      <c r="M1716" s="1" t="str">
        <f>IF(db[[#This Row],[QTY/ CTN]]="","",SUBSTITUTE(SUBSTITUTE(SUBSTITUTE(db[[#This Row],[QTY/ CTN]]," ","_",2),"(",""),")","")&amp;"_")</f>
        <v>120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120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120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120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pcasemagnitxu008012x22+pudny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4" t="s">
        <v>5519</v>
      </c>
      <c r="E1717" s="4" t="s">
        <v>5508</v>
      </c>
      <c r="F1717" s="56"/>
      <c r="G1717" s="1" t="s">
        <v>1682</v>
      </c>
      <c r="H1717" s="34" t="e">
        <f>IF(db[[#This Row],[NB NOTA_C]]="","",COUNTIF([2]!B_MSK[concat],db[[#This Row],[NB NOTA_C]]))</f>
        <v>#REF!</v>
      </c>
      <c r="I1717" s="7" t="s">
        <v>1698</v>
      </c>
      <c r="J1717" s="3" t="s">
        <v>1728</v>
      </c>
      <c r="K1717" s="1" t="s">
        <v>2971</v>
      </c>
      <c r="L1717" s="3"/>
      <c r="M1717" s="3" t="str">
        <f>IF(db[[#This Row],[QTY/ CTN]]="","",SUBSTITUTE(SUBSTITUTE(SUBSTITUTE(db[[#This Row],[QTY/ CTN]]," ","_",2),"(",""),")","")&amp;"_")</f>
        <v>120 PCS_</v>
      </c>
      <c r="N1717" s="3">
        <f>IF(db[[#This Row],[H_QTY/ CTN]]="","",SEARCH("_",db[[#This Row],[H_QTY/ CTN]]))</f>
        <v>8</v>
      </c>
      <c r="O1717" s="3">
        <f>IF(db[[#This Row],[H_QTY/ CTN]]="","",LEN(db[[#This Row],[H_QTY/ CTN]]))</f>
        <v>8</v>
      </c>
      <c r="P1717" s="95" t="str">
        <f>IF(db[[#This Row],[H_QTY/ CTN]]="","",LEFT(db[[#This Row],[H_QTY/ CTN]],db[[#This Row],[H_1]]-1))</f>
        <v>120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120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120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bppelna01ht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2345</v>
      </c>
      <c r="E1718" s="4" t="s">
        <v>2344</v>
      </c>
      <c r="F1718" s="56"/>
      <c r="H1718" s="32" t="e">
        <f>IF(db[[#This Row],[NB NOTA_C]]="","",COUNTIF([2]!B_MSK[concat],db[[#This Row],[NB NOTA_C]]))</f>
        <v>#REF!</v>
      </c>
      <c r="I1718" s="7" t="s">
        <v>2346</v>
      </c>
      <c r="J1718" s="3" t="s">
        <v>1750</v>
      </c>
      <c r="K1718" s="1" t="s">
        <v>2972</v>
      </c>
      <c r="M1718" s="1" t="str">
        <f>IF(db[[#This Row],[QTY/ CTN]]="","",SUBSTITUTE(SUBSTITUTE(SUBSTITUTE(db[[#This Row],[QTY/ CTN]]," ","_",2),"(",""),")","")&amp;"_")</f>
        <v>20 GRS_</v>
      </c>
      <c r="N1718" s="1">
        <f>IF(db[[#This Row],[H_QTY/ CTN]]="","",SEARCH("_",db[[#This Row],[H_QTY/ CTN]]))</f>
        <v>7</v>
      </c>
      <c r="O1718" s="1">
        <f>IF(db[[#This Row],[H_QTY/ CTN]]="","",LEN(db[[#This Row],[H_QTY/ CTN]]))</f>
        <v>7</v>
      </c>
      <c r="P1718" s="98" t="str">
        <f>IF(db[[#This Row],[H_QTY/ CTN]]="","",LEFT(db[[#This Row],[H_QTY/ CTN]],db[[#This Row],[H_1]]-1))</f>
        <v>20 GRS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20</v>
      </c>
      <c r="S1718" s="95" t="str">
        <f>IF(db[[#This Row],[QTY/ CTN B]]="","",RIGHT(db[[#This Row],[QTY/ CTN B]],LEN(db[[#This Row],[QTY/ CTN B]])-SEARCH(" ",db[[#This Row],[QTY/ CTN B]],1)))</f>
        <v>GRS</v>
      </c>
      <c r="T1718" s="95">
        <f>IF(db[[#This Row],[QTY/ CTN TG]]="",IF(db[[#This Row],[STN TG]]="","",12),LEFT(db[[#This Row],[QTY/ CTN TG]],SEARCH(" ",db[[#This Row],[QTY/ CTN TG]],1)-1))</f>
        <v>12</v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8" s="95">
        <f>IF(db[[#This Row],[STN K]]="","",IF(db[[#This Row],[STN TG]]="LSN",12,""))</f>
        <v>12</v>
      </c>
      <c r="W1718" s="95" t="str">
        <f>IF(db[[#This Row],[STN TG]]="LSN","PCS","")</f>
        <v>PCS</v>
      </c>
      <c r="X1718" s="95">
        <f>db[[#This Row],[QTY B]]*IF(db[[#This Row],[QTY TG]]="",1,db[[#This Row],[QTY TG]])*IF(db[[#This Row],[QTY K]]="",1,db[[#This Row],[QTY K]])</f>
        <v>2880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mejalipatpelna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2570</v>
      </c>
      <c r="E1719" s="19" t="s">
        <v>2571</v>
      </c>
      <c r="F1719" s="56"/>
      <c r="H1719" s="32" t="e">
        <f>IF(db[[#This Row],[NB NOTA_C]]="","",COUNTIF([2]!B_MSK[concat],db[[#This Row],[NB NOTA_C]]))</f>
        <v>#REF!</v>
      </c>
      <c r="I1719" s="7" t="s">
        <v>2346</v>
      </c>
      <c r="J1719" s="3" t="s">
        <v>2201</v>
      </c>
      <c r="K1719" s="1" t="s">
        <v>2951</v>
      </c>
      <c r="M1719" s="1" t="str">
        <f>IF(db[[#This Row],[QTY/ CTN]]="","",SUBSTITUTE(SUBSTITUTE(SUBSTITUTE(db[[#This Row],[QTY/ CTN]]," ","_",2),"(",""),")","")&amp;"_")</f>
        <v>10 PCS_</v>
      </c>
      <c r="N1719" s="1">
        <f>IF(db[[#This Row],[H_QTY/ CTN]]="","",SEARCH("_",db[[#This Row],[H_QTY/ CTN]]))</f>
        <v>7</v>
      </c>
      <c r="O1719" s="1">
        <f>IF(db[[#This Row],[H_QTY/ CTN]]="","",LEN(db[[#This Row],[H_QTY/ CTN]]))</f>
        <v>7</v>
      </c>
      <c r="P1719" s="98" t="str">
        <f>IF(db[[#This Row],[H_QTY/ CTN]]="","",LEFT(db[[#This Row],[H_QTY/ CTN]],db[[#This Row],[H_1]]-1))</f>
        <v>10 PCS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10</v>
      </c>
      <c r="S1719" s="95" t="str">
        <f>IF(db[[#This Row],[QTY/ CTN B]]="","",RIGHT(db[[#This Row],[QTY/ CTN B]],LEN(db[[#This Row],[QTY/ CTN B]])-SEARCH(" ",db[[#This Row],[QTY/ CTN B]],1)))</f>
        <v>PCS</v>
      </c>
      <c r="T1719" s="95" t="str">
        <f>IF(db[[#This Row],[QTY/ CTN TG]]="",IF(db[[#This Row],[STN TG]]="","",12),LEFT(db[[#This Row],[QTY/ CTN TG]],SEARCH(" ",db[[#This Row],[QTY/ CTN TG]],1)-1))</f>
        <v/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pen4wtz8401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4494</v>
      </c>
      <c r="E1720" s="4" t="s">
        <v>4493</v>
      </c>
      <c r="F1720" s="56"/>
      <c r="H1720" s="32" t="e">
        <f>IF(db[[#This Row],[NB NOTA_C]]="","",COUNTIF([2]!B_MSK[concat],db[[#This Row],[NB NOTA_C]]))</f>
        <v>#REF!</v>
      </c>
      <c r="I1720" s="7" t="s">
        <v>2276</v>
      </c>
      <c r="J1720" s="3" t="s">
        <v>1738</v>
      </c>
      <c r="K1720" s="1" t="s">
        <v>2972</v>
      </c>
      <c r="M1720" s="1" t="str">
        <f>IF(db[[#This Row],[QTY/ CTN]]="","",SUBSTITUTE(SUBSTITUTE(SUBSTITUTE(db[[#This Row],[QTY/ CTN]]," ","_",2),"(",""),")","")&amp;"_")</f>
        <v>144 LSN_</v>
      </c>
      <c r="N1720" s="1">
        <f>IF(db[[#This Row],[H_QTY/ CTN]]="","",SEARCH("_",db[[#This Row],[H_QTY/ CTN]]))</f>
        <v>8</v>
      </c>
      <c r="O1720" s="1">
        <f>IF(db[[#This Row],[H_QTY/ CTN]]="","",LEN(db[[#This Row],[H_QTY/ CTN]]))</f>
        <v>8</v>
      </c>
      <c r="P1720" s="98" t="str">
        <f>IF(db[[#This Row],[H_QTY/ CTN]]="","",LEFT(db[[#This Row],[H_QTY/ CTN]],db[[#This Row],[H_1]]-1))</f>
        <v>144 LSN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144</v>
      </c>
      <c r="S1720" s="95" t="str">
        <f>IF(db[[#This Row],[QTY/ CTN B]]="","",RIGHT(db[[#This Row],[QTY/ CTN B]],LEN(db[[#This Row],[QTY/ CTN B]])-SEARCH(" ",db[[#This Row],[QTY/ CTN B]],1)))</f>
        <v>LSN</v>
      </c>
      <c r="T1720" s="95">
        <f>IF(db[[#This Row],[QTY/ CTN TG]]="",IF(db[[#This Row],[STN TG]]="","",12),LEFT(db[[#This Row],[QTY/ CTN TG]],SEARCH(" ",db[[#This Row],[QTY/ CTN TG]],1)-1))</f>
        <v>12</v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1728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pcasetopla2878biru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2890</v>
      </c>
      <c r="E1721" s="4" t="s">
        <v>2878</v>
      </c>
      <c r="F1721" s="56"/>
      <c r="H1721" s="32" t="e">
        <f>IF(db[[#This Row],[NB NOTA_C]]="","",COUNTIF([2]!B_MSK[concat],db[[#This Row],[NB NOTA_C]]))</f>
        <v>#REF!</v>
      </c>
      <c r="I1721" s="7" t="s">
        <v>2893</v>
      </c>
      <c r="J1721" s="3"/>
      <c r="K1721" s="1" t="s">
        <v>2971</v>
      </c>
      <c r="M1721" s="1" t="str">
        <f>IF(db[[#This Row],[QTY/ CTN]]="","",SUBSTITUTE(SUBSTITUTE(SUBSTITUTE(db[[#This Row],[QTY/ CTN]]," ","_",2),"(",""),")","")&amp;"_")</f>
        <v/>
      </c>
      <c r="N1721" s="1" t="str">
        <f>IF(db[[#This Row],[H_QTY/ CTN]]="","",SEARCH("_",db[[#This Row],[H_QTY/ CTN]]))</f>
        <v/>
      </c>
      <c r="O1721" s="1" t="str">
        <f>IF(db[[#This Row],[H_QTY/ CTN]]="","",LEN(db[[#This Row],[H_QTY/ CTN]]))</f>
        <v/>
      </c>
      <c r="P1721" s="98" t="str">
        <f>IF(db[[#This Row],[H_QTY/ CTN]]="","",LEFT(db[[#This Row],[H_QTY/ CTN]],db[[#This Row],[H_1]]-1))</f>
        <v/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/>
      </c>
      <c r="S1721" s="95" t="str">
        <f>IF(db[[#This Row],[QTY/ CTN B]]="","",RIGHT(db[[#This Row],[QTY/ CTN B]],LEN(db[[#This Row],[QTY/ CTN B]])-SEARCH(" ",db[[#This Row],[QTY/ CTN B]],1)))</f>
        <v/>
      </c>
      <c r="T1721" s="95" t="str">
        <f>IF(db[[#This Row],[QTY/ CTN TG]]="",IF(db[[#This Row],[STN TG]]="","",12),LEFT(db[[#This Row],[QTY/ CTN TG]],SEARCH(" ",db[[#This Row],[QTY/ CTN TG]],1)-1))</f>
        <v/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 t="e">
        <f>db[[#This Row],[QTY B]]*IF(db[[#This Row],[QTY TG]]="",1,db[[#This Row],[QTY TG]])*IF(db[[#This Row],[QTY K]]="",1,db[[#This Row],[QTY K]])</f>
        <v>#VALUE!</v>
      </c>
      <c r="Y1721" s="95" t="str">
        <f>IF(db[[#This Row],[STN K]]="",IF(db[[#This Row],[STN TG]]="",db[[#This Row],[STN B]],db[[#This Row],[STN TG]]),db[[#This Row],[STN K]])</f>
        <v/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pcasetopla2878hijau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2887</v>
      </c>
      <c r="E1722" s="4" t="s">
        <v>2875</v>
      </c>
      <c r="F1722" s="56"/>
      <c r="H1722" s="32" t="e">
        <f>IF(db[[#This Row],[NB NOTA_C]]="","",COUNTIF([2]!B_MSK[concat],db[[#This Row],[NB NOTA_C]]))</f>
        <v>#REF!</v>
      </c>
      <c r="I1722" s="7" t="s">
        <v>2893</v>
      </c>
      <c r="J1722" s="3"/>
      <c r="K1722" s="1" t="s">
        <v>2971</v>
      </c>
      <c r="M1722" s="1" t="str">
        <f>IF(db[[#This Row],[QTY/ CTN]]="","",SUBSTITUTE(SUBSTITUTE(SUBSTITUTE(db[[#This Row],[QTY/ CTN]]," ","_",2),"(",""),")","")&amp;"_")</f>
        <v/>
      </c>
      <c r="N1722" s="1" t="str">
        <f>IF(db[[#This Row],[H_QTY/ CTN]]="","",SEARCH("_",db[[#This Row],[H_QTY/ CTN]]))</f>
        <v/>
      </c>
      <c r="O1722" s="1" t="str">
        <f>IF(db[[#This Row],[H_QTY/ CTN]]="","",LEN(db[[#This Row],[H_QTY/ CTN]]))</f>
        <v/>
      </c>
      <c r="P1722" s="98" t="str">
        <f>IF(db[[#This Row],[H_QTY/ CTN]]="","",LEFT(db[[#This Row],[H_QTY/ CTN]],db[[#This Row],[H_1]]-1))</f>
        <v/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/>
      </c>
      <c r="S1722" s="95" t="str">
        <f>IF(db[[#This Row],[QTY/ CTN B]]="","",RIGHT(db[[#This Row],[QTY/ CTN B]],LEN(db[[#This Row],[QTY/ CTN B]])-SEARCH(" ",db[[#This Row],[QTY/ CTN B]],1)))</f>
        <v/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 t="e">
        <f>db[[#This Row],[QTY B]]*IF(db[[#This Row],[QTY TG]]="",1,db[[#This Row],[QTY TG]])*IF(db[[#This Row],[QTY K]]="",1,db[[#This Row],[QTY K]])</f>
        <v>#VALUE!</v>
      </c>
      <c r="Y1722" s="95" t="str">
        <f>IF(db[[#This Row],[STN K]]="",IF(db[[#This Row],[STN TG]]="",db[[#This Row],[STN B]],db[[#This Row],[STN TG]]),db[[#This Row],[STN K]])</f>
        <v/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pcasetopla2878orange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2891</v>
      </c>
      <c r="E1723" s="4" t="s">
        <v>2879</v>
      </c>
      <c r="F1723" s="2"/>
      <c r="H1723" s="32" t="e">
        <f>IF(db[[#This Row],[NB NOTA_C]]="","",COUNTIF([2]!B_MSK[concat],db[[#This Row],[NB NOTA_C]]))</f>
        <v>#REF!</v>
      </c>
      <c r="I1723" s="7" t="s">
        <v>2893</v>
      </c>
      <c r="J1723" s="3"/>
      <c r="K1723" s="1" t="s">
        <v>2971</v>
      </c>
      <c r="M1723" s="1" t="str">
        <f>IF(db[[#This Row],[QTY/ CTN]]="","",SUBSTITUTE(SUBSTITUTE(SUBSTITUTE(db[[#This Row],[QTY/ CTN]]," ","_",2),"(",""),")","")&amp;"_")</f>
        <v/>
      </c>
      <c r="N1723" s="1" t="str">
        <f>IF(db[[#This Row],[H_QTY/ CTN]]="","",SEARCH("_",db[[#This Row],[H_QTY/ CTN]]))</f>
        <v/>
      </c>
      <c r="O1723" s="1" t="str">
        <f>IF(db[[#This Row],[H_QTY/ CTN]]="","",LEN(db[[#This Row],[H_QTY/ CTN]]))</f>
        <v/>
      </c>
      <c r="P1723" s="98" t="str">
        <f>IF(db[[#This Row],[H_QTY/ CTN]]="","",LEFT(db[[#This Row],[H_QTY/ CTN]],db[[#This Row],[H_1]]-1))</f>
        <v/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/>
      </c>
      <c r="S1723" s="95" t="str">
        <f>IF(db[[#This Row],[QTY/ CTN B]]="","",RIGHT(db[[#This Row],[QTY/ CTN B]],LEN(db[[#This Row],[QTY/ CTN B]])-SEARCH(" ",db[[#This Row],[QTY/ CTN B]],1)))</f>
        <v/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 t="e">
        <f>db[[#This Row],[QTY B]]*IF(db[[#This Row],[QTY TG]]="",1,db[[#This Row],[QTY TG]])*IF(db[[#This Row],[QTY K]]="",1,db[[#This Row],[QTY K]])</f>
        <v>#VALUE!</v>
      </c>
      <c r="Y1723" s="95" t="str">
        <f>IF(db[[#This Row],[STN K]]="",IF(db[[#This Row],[STN TG]]="",db[[#This Row],[STN B]],db[[#This Row],[STN TG]]),db[[#This Row],[STN K]])</f>
        <v/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pcasetopla2878ungu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2892</v>
      </c>
      <c r="E1724" s="4" t="s">
        <v>2880</v>
      </c>
      <c r="F1724" s="56"/>
      <c r="H1724" s="32" t="e">
        <f>IF(db[[#This Row],[NB NOTA_C]]="","",COUNTIF([2]!B_MSK[concat],db[[#This Row],[NB NOTA_C]]))</f>
        <v>#REF!</v>
      </c>
      <c r="I1724" s="7" t="s">
        <v>2893</v>
      </c>
      <c r="J1724" s="3"/>
      <c r="K1724" s="1" t="s">
        <v>2971</v>
      </c>
      <c r="M1724" s="1" t="str">
        <f>IF(db[[#This Row],[QTY/ CTN]]="","",SUBSTITUTE(SUBSTITUTE(SUBSTITUTE(db[[#This Row],[QTY/ CTN]]," ","_",2),"(",""),")","")&amp;"_")</f>
        <v/>
      </c>
      <c r="N1724" s="1" t="str">
        <f>IF(db[[#This Row],[H_QTY/ CTN]]="","",SEARCH("_",db[[#This Row],[H_QTY/ CTN]]))</f>
        <v/>
      </c>
      <c r="O1724" s="1" t="str">
        <f>IF(db[[#This Row],[H_QTY/ CTN]]="","",LEN(db[[#This Row],[H_QTY/ CTN]]))</f>
        <v/>
      </c>
      <c r="P1724" s="98" t="str">
        <f>IF(db[[#This Row],[H_QTY/ CTN]]="","",LEFT(db[[#This Row],[H_QTY/ CTN]],db[[#This Row],[H_1]]-1))</f>
        <v/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/>
      </c>
      <c r="S1724" s="95" t="str">
        <f>IF(db[[#This Row],[QTY/ CTN B]]="","",RIGHT(db[[#This Row],[QTY/ CTN B]],LEN(db[[#This Row],[QTY/ CTN B]])-SEARCH(" ",db[[#This Row],[QTY/ CTN B]],1)))</f>
        <v/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 t="e">
        <f>db[[#This Row],[QTY B]]*IF(db[[#This Row],[QTY TG]]="",1,db[[#This Row],[QTY TG]])*IF(db[[#This Row],[QTY K]]="",1,db[[#This Row],[QTY K]])</f>
        <v>#VALUE!</v>
      </c>
      <c r="Y1724" s="95" t="str">
        <f>IF(db[[#This Row],[STN K]]="",IF(db[[#This Row],[STN TG]]="",db[[#This Row],[STN B]],db[[#This Row],[STN TG]]),db[[#This Row],[STN K]])</f>
        <v/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pcasetopla2878merah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2888</v>
      </c>
      <c r="E1725" s="4" t="s">
        <v>2876</v>
      </c>
      <c r="F1725" s="2"/>
      <c r="H1725" s="32" t="e">
        <f>IF(db[[#This Row],[NB NOTA_C]]="","",COUNTIF([2]!B_MSK[concat],db[[#This Row],[NB NOTA_C]]))</f>
        <v>#REF!</v>
      </c>
      <c r="I1725" s="7" t="s">
        <v>2893</v>
      </c>
      <c r="J1725" s="3"/>
      <c r="K1725" s="1" t="s">
        <v>2971</v>
      </c>
      <c r="M1725" s="1" t="str">
        <f>IF(db[[#This Row],[QTY/ CTN]]="","",SUBSTITUTE(SUBSTITUTE(SUBSTITUTE(db[[#This Row],[QTY/ CTN]]," ","_",2),"(",""),")","")&amp;"_")</f>
        <v/>
      </c>
      <c r="N1725" s="1" t="str">
        <f>IF(db[[#This Row],[H_QTY/ CTN]]="","",SEARCH("_",db[[#This Row],[H_QTY/ CTN]]))</f>
        <v/>
      </c>
      <c r="O1725" s="1" t="str">
        <f>IF(db[[#This Row],[H_QTY/ CTN]]="","",LEN(db[[#This Row],[H_QTY/ CTN]]))</f>
        <v/>
      </c>
      <c r="P1725" s="98" t="str">
        <f>IF(db[[#This Row],[H_QTY/ CTN]]="","",LEFT(db[[#This Row],[H_QTY/ CTN]],db[[#This Row],[H_1]]-1))</f>
        <v/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/>
      </c>
      <c r="S1725" s="95" t="str">
        <f>IF(db[[#This Row],[QTY/ CTN B]]="","",RIGHT(db[[#This Row],[QTY/ CTN B]],LEN(db[[#This Row],[QTY/ CTN B]])-SEARCH(" ",db[[#This Row],[QTY/ CTN B]],1)))</f>
        <v/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 t="e">
        <f>db[[#This Row],[QTY B]]*IF(db[[#This Row],[QTY TG]]="",1,db[[#This Row],[QTY TG]])*IF(db[[#This Row],[QTY K]]="",1,db[[#This Row],[QTY K]])</f>
        <v>#VALUE!</v>
      </c>
      <c r="Y1725" s="95" t="str">
        <f>IF(db[[#This Row],[STN K]]="",IF(db[[#This Row],[STN TG]]="",db[[#This Row],[STN B]],db[[#This Row],[STN TG]]),db[[#This Row],[STN K]])</f>
        <v/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pcasetopla2878kuning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2889</v>
      </c>
      <c r="E1726" s="4" t="s">
        <v>2877</v>
      </c>
      <c r="F1726" s="56"/>
      <c r="H1726" s="32" t="e">
        <f>IF(db[[#This Row],[NB NOTA_C]]="","",COUNTIF([2]!B_MSK[concat],db[[#This Row],[NB NOTA_C]]))</f>
        <v>#REF!</v>
      </c>
      <c r="I1726" s="7" t="s">
        <v>2893</v>
      </c>
      <c r="J1726" s="3"/>
      <c r="K1726" s="1" t="s">
        <v>2971</v>
      </c>
      <c r="M1726" s="1" t="str">
        <f>IF(db[[#This Row],[QTY/ CTN]]="","",SUBSTITUTE(SUBSTITUTE(SUBSTITUTE(db[[#This Row],[QTY/ CTN]]," ","_",2),"(",""),")","")&amp;"_")</f>
        <v/>
      </c>
      <c r="N1726" s="1" t="str">
        <f>IF(db[[#This Row],[H_QTY/ CTN]]="","",SEARCH("_",db[[#This Row],[H_QTY/ CTN]]))</f>
        <v/>
      </c>
      <c r="O1726" s="1" t="str">
        <f>IF(db[[#This Row],[H_QTY/ CTN]]="","",LEN(db[[#This Row],[H_QTY/ CTN]]))</f>
        <v/>
      </c>
      <c r="P1726" s="98" t="str">
        <f>IF(db[[#This Row],[H_QTY/ CTN]]="","",LEFT(db[[#This Row],[H_QTY/ CTN]],db[[#This Row],[H_1]]-1))</f>
        <v/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/>
      </c>
      <c r="S1726" s="95" t="str">
        <f>IF(db[[#This Row],[QTY/ CTN B]]="","",RIGHT(db[[#This Row],[QTY/ CTN B]],LEN(db[[#This Row],[QTY/ CTN B]])-SEARCH(" ",db[[#This Row],[QTY/ CTN B]],1)))</f>
        <v/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 t="e">
        <f>db[[#This Row],[QTY B]]*IF(db[[#This Row],[QTY TG]]="",1,db[[#This Row],[QTY TG]])*IF(db[[#This Row],[QTY K]]="",1,db[[#This Row],[QTY K]])</f>
        <v>#VALUE!</v>
      </c>
      <c r="Y1726" s="95" t="str">
        <f>IF(db[[#This Row],[STN K]]="",IF(db[[#This Row],[STN TG]]="",db[[#This Row],[STN B]],db[[#This Row],[STN TG]]),db[[#This Row],[STN K]])</f>
        <v/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pcasetopla2879b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4732</v>
      </c>
      <c r="E1727" s="4" t="s">
        <v>4731</v>
      </c>
      <c r="F1727" s="56"/>
      <c r="H1727" s="32" t="e">
        <f>IF(db[[#This Row],[NB NOTA_C]]="","",COUNTIF([2]!B_MSK[concat],db[[#This Row],[NB NOTA_C]]))</f>
        <v>#REF!</v>
      </c>
      <c r="I1727" s="7" t="s">
        <v>2893</v>
      </c>
      <c r="J1727" s="3">
        <v>0</v>
      </c>
      <c r="K1727" s="1" t="s">
        <v>2971</v>
      </c>
      <c r="M1727" s="1" t="str">
        <f>IF(db[[#This Row],[QTY/ CTN]]="","",SUBSTITUTE(SUBSTITUTE(SUBSTITUTE(db[[#This Row],[QTY/ CTN]]," ","_",2),"(",""),")","")&amp;"_")</f>
        <v>0_</v>
      </c>
      <c r="N1727" s="1">
        <f>IF(db[[#This Row],[H_QTY/ CTN]]="","",SEARCH("_",db[[#This Row],[H_QTY/ CTN]]))</f>
        <v>2</v>
      </c>
      <c r="O1727" s="1">
        <f>IF(db[[#This Row],[H_QTY/ CTN]]="","",LEN(db[[#This Row],[H_QTY/ CTN]]))</f>
        <v>2</v>
      </c>
      <c r="P1727" s="98" t="str">
        <f>IF(db[[#This Row],[H_QTY/ CTN]]="","",LEFT(db[[#This Row],[H_QTY/ CTN]],db[[#This Row],[H_1]]-1))</f>
        <v>0</v>
      </c>
      <c r="Q1727" s="95" t="str">
        <f>IF(NOT(db[[#This Row],[H_1]]=db[[#This Row],[H_2]]),MID(db[[#This Row],[H_QTY/ CTN]],db[[#This Row],[H_1]]+1,db[[#This Row],[H_2]]-db[[#This Row],[H_1]]-1),"")</f>
        <v/>
      </c>
      <c r="R1727" s="95" t="e">
        <f>IF(db[[#This Row],[QTY/ CTN B]]="","",LEFT(db[[#This Row],[QTY/ CTN B]],SEARCH(" ",db[[#This Row],[QTY/ CTN B]],1)-1))</f>
        <v>#VALUE!</v>
      </c>
      <c r="S1727" s="95" t="e">
        <f>IF(db[[#This Row],[QTY/ CTN B]]="","",RIGHT(db[[#This Row],[QTY/ CTN B]],LEN(db[[#This Row],[QTY/ CTN B]])-SEARCH(" ",db[[#This Row],[QTY/ CTN B]],1)))</f>
        <v>#VALUE!</v>
      </c>
      <c r="T1727" s="95" t="e">
        <f>IF(db[[#This Row],[QTY/ CTN TG]]="",IF(db[[#This Row],[STN TG]]="","",12),LEFT(db[[#This Row],[QTY/ CTN TG]],SEARCH(" ",db[[#This Row],[QTY/ CTN TG]],1)-1))</f>
        <v>#VALUE!</v>
      </c>
      <c r="U1727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27" s="95" t="e">
        <f>IF(db[[#This Row],[STN K]]="","",IF(db[[#This Row],[STN TG]]="LSN",12,""))</f>
        <v>#VALUE!</v>
      </c>
      <c r="W1727" s="95" t="e">
        <f>IF(db[[#This Row],[STN TG]]="LSN","PCS","")</f>
        <v>#VALUE!</v>
      </c>
      <c r="X1727" s="95" t="e">
        <f>db[[#This Row],[QTY B]]*IF(db[[#This Row],[QTY TG]]="",1,db[[#This Row],[QTY TG]])*IF(db[[#This Row],[QTY K]]="",1,db[[#This Row],[QTY K]])</f>
        <v>#VALUE!</v>
      </c>
      <c r="Y1727" s="95" t="e">
        <f>IF(db[[#This Row],[STN K]]="",IF(db[[#This Row],[STN TG]]="",db[[#This Row],[STN B]],db[[#This Row],[STN TG]]),db[[#This Row],[STN K]])</f>
        <v>#VALUE!</v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pcasetopla2879bbiru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2884</v>
      </c>
      <c r="E1728" s="4" t="s">
        <v>2872</v>
      </c>
      <c r="F1728" s="56"/>
      <c r="H1728" s="32" t="e">
        <f>IF(db[[#This Row],[NB NOTA_C]]="","",COUNTIF([2]!B_MSK[concat],db[[#This Row],[NB NOTA_C]]))</f>
        <v>#REF!</v>
      </c>
      <c r="I1728" s="7" t="s">
        <v>2893</v>
      </c>
      <c r="J1728" s="3" t="s">
        <v>1829</v>
      </c>
      <c r="K1728" s="1" t="s">
        <v>2971</v>
      </c>
      <c r="M1728" s="1" t="str">
        <f>IF(db[[#This Row],[QTY/ CTN]]="","",SUBSTITUTE(SUBSTITUTE(SUBSTITUTE(db[[#This Row],[QTY/ CTN]]," ","_",2),"(",""),")","")&amp;"_")</f>
        <v>192 PCS_</v>
      </c>
      <c r="N1728" s="1">
        <f>IF(db[[#This Row],[H_QTY/ CTN]]="","",SEARCH("_",db[[#This Row],[H_QTY/ CTN]]))</f>
        <v>8</v>
      </c>
      <c r="O1728" s="1">
        <f>IF(db[[#This Row],[H_QTY/ CTN]]="","",LEN(db[[#This Row],[H_QTY/ CTN]]))</f>
        <v>8</v>
      </c>
      <c r="P1728" s="98" t="str">
        <f>IF(db[[#This Row],[H_QTY/ CTN]]="","",LEFT(db[[#This Row],[H_QTY/ CTN]],db[[#This Row],[H_1]]-1))</f>
        <v>192 PCS</v>
      </c>
      <c r="Q1728" s="95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>192</v>
      </c>
      <c r="S1728" s="95" t="str">
        <f>IF(db[[#This Row],[QTY/ CTN B]]="","",RIGHT(db[[#This Row],[QTY/ CTN B]],LEN(db[[#This Row],[QTY/ CTN B]])-SEARCH(" ",db[[#This Row],[QTY/ CTN B]],1)))</f>
        <v>PCS</v>
      </c>
      <c r="T1728" s="95" t="str">
        <f>IF(db[[#This Row],[QTY/ CTN TG]]="",IF(db[[#This Row],[STN TG]]="","",12),LEFT(db[[#This Row],[QTY/ CTN TG]],SEARCH(" ",db[[#This Row],[QTY/ CTN TG]],1)-1))</f>
        <v/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>
        <f>db[[#This Row],[QTY B]]*IF(db[[#This Row],[QTY TG]]="",1,db[[#This Row],[QTY TG]])*IF(db[[#This Row],[QTY K]]="",1,db[[#This Row],[QTY K]])</f>
        <v>192</v>
      </c>
      <c r="Y1728" s="95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pcasetopla2879bhijau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2881</v>
      </c>
      <c r="E1729" s="4" t="s">
        <v>2869</v>
      </c>
      <c r="F1729" s="56"/>
      <c r="H1729" s="32" t="e">
        <f>IF(db[[#This Row],[NB NOTA_C]]="","",COUNTIF([2]!B_MSK[concat],db[[#This Row],[NB NOTA_C]]))</f>
        <v>#REF!</v>
      </c>
      <c r="I1729" s="7" t="s">
        <v>2893</v>
      </c>
      <c r="J1729" s="3" t="s">
        <v>1829</v>
      </c>
      <c r="K1729" s="1" t="s">
        <v>2971</v>
      </c>
      <c r="M1729" s="1" t="str">
        <f>IF(db[[#This Row],[QTY/ CTN]]="","",SUBSTITUTE(SUBSTITUTE(SUBSTITUTE(db[[#This Row],[QTY/ CTN]]," ","_",2),"(",""),")","")&amp;"_")</f>
        <v>192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192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192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192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pcasetopla2879borange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2885</v>
      </c>
      <c r="E1730" s="4" t="s">
        <v>2873</v>
      </c>
      <c r="F1730" s="56"/>
      <c r="H1730" s="32" t="e">
        <f>IF(db[[#This Row],[NB NOTA_C]]="","",COUNTIF([2]!B_MSK[concat],db[[#This Row],[NB NOTA_C]]))</f>
        <v>#REF!</v>
      </c>
      <c r="I1730" s="7" t="s">
        <v>2893</v>
      </c>
      <c r="J1730" s="3" t="s">
        <v>1829</v>
      </c>
      <c r="K1730" s="1" t="s">
        <v>2971</v>
      </c>
      <c r="M1730" s="1" t="str">
        <f>IF(db[[#This Row],[QTY/ CTN]]="","",SUBSTITUTE(SUBSTITUTE(SUBSTITUTE(db[[#This Row],[QTY/ CTN]]," ","_",2),"(",""),")","")&amp;"_")</f>
        <v>192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192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192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192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pcasetopla2879bungu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2886</v>
      </c>
      <c r="E1731" s="4" t="s">
        <v>2874</v>
      </c>
      <c r="F1731" s="56"/>
      <c r="H1731" s="32" t="e">
        <f>IF(db[[#This Row],[NB NOTA_C]]="","",COUNTIF([2]!B_MSK[concat],db[[#This Row],[NB NOTA_C]]))</f>
        <v>#REF!</v>
      </c>
      <c r="I1731" s="7" t="s">
        <v>2893</v>
      </c>
      <c r="J1731" s="3" t="s">
        <v>1829</v>
      </c>
      <c r="K1731" s="1" t="s">
        <v>2971</v>
      </c>
      <c r="M1731" s="1" t="str">
        <f>IF(db[[#This Row],[QTY/ CTN]]="","",SUBSTITUTE(SUBSTITUTE(SUBSTITUTE(db[[#This Row],[QTY/ CTN]]," ","_",2),"(",""),")","")&amp;"_")</f>
        <v>192 PCS_</v>
      </c>
      <c r="N1731" s="1">
        <f>IF(db[[#This Row],[H_QTY/ CTN]]="","",SEARCH("_",db[[#This Row],[H_QTY/ CTN]]))</f>
        <v>8</v>
      </c>
      <c r="O1731" s="1">
        <f>IF(db[[#This Row],[H_QTY/ CTN]]="","",LEN(db[[#This Row],[H_QTY/ CTN]]))</f>
        <v>8</v>
      </c>
      <c r="P1731" s="98" t="str">
        <f>IF(db[[#This Row],[H_QTY/ CTN]]="","",LEFT(db[[#This Row],[H_QTY/ CTN]],db[[#This Row],[H_1]]-1))</f>
        <v>192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192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192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pcasetopla2879bmerah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2882</v>
      </c>
      <c r="E1732" s="4" t="s">
        <v>2870</v>
      </c>
      <c r="F1732" s="56"/>
      <c r="H1732" s="32" t="e">
        <f>IF(db[[#This Row],[NB NOTA_C]]="","",COUNTIF([2]!B_MSK[concat],db[[#This Row],[NB NOTA_C]]))</f>
        <v>#REF!</v>
      </c>
      <c r="I1732" s="7" t="s">
        <v>2893</v>
      </c>
      <c r="J1732" s="3" t="s">
        <v>1829</v>
      </c>
      <c r="K1732" s="1" t="s">
        <v>2971</v>
      </c>
      <c r="M1732" s="1" t="str">
        <f>IF(db[[#This Row],[QTY/ CTN]]="","",SUBSTITUTE(SUBSTITUTE(SUBSTITUTE(db[[#This Row],[QTY/ CTN]]," ","_",2),"(",""),")","")&amp;"_")</f>
        <v>192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192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192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192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pcasetopla2879bkuning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2883</v>
      </c>
      <c r="E1733" s="4" t="s">
        <v>2871</v>
      </c>
      <c r="F1733" s="56"/>
      <c r="H1733" s="32" t="e">
        <f>IF(db[[#This Row],[NB NOTA_C]]="","",COUNTIF([2]!B_MSK[concat],db[[#This Row],[NB NOTA_C]]))</f>
        <v>#REF!</v>
      </c>
      <c r="I1733" s="7" t="s">
        <v>2893</v>
      </c>
      <c r="J1733" s="3" t="s">
        <v>1829</v>
      </c>
      <c r="K1733" s="1" t="s">
        <v>2971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pcaselampu66351unicorn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1267</v>
      </c>
      <c r="E1734" s="4" t="s">
        <v>1560</v>
      </c>
      <c r="F1734" s="56"/>
      <c r="G1734" s="1" t="s">
        <v>1682</v>
      </c>
      <c r="H1734" s="32" t="e">
        <f>IF(db[[#This Row],[NB NOTA_C]]="","",COUNTIF([2]!B_MSK[concat],db[[#This Row],[NB NOTA_C]]))</f>
        <v>#REF!</v>
      </c>
      <c r="I1734" s="6" t="s">
        <v>1717</v>
      </c>
      <c r="J1734" s="1" t="s">
        <v>1733</v>
      </c>
      <c r="K1734" s="1" t="s">
        <v>2971</v>
      </c>
      <c r="M1734" s="1" t="str">
        <f>IF(db[[#This Row],[QTY/ CTN]]="","",SUBSTITUTE(SUBSTITUTE(SUBSTITUTE(db[[#This Row],[QTY/ CTN]]," ","_",2),"(",""),")","")&amp;"_")</f>
        <v>288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288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288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288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pcaselampu66352lol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1268</v>
      </c>
      <c r="E1735" s="4" t="s">
        <v>1561</v>
      </c>
      <c r="F1735" s="56"/>
      <c r="G1735" s="1" t="s">
        <v>1682</v>
      </c>
      <c r="H1735" s="32" t="e">
        <f>IF(db[[#This Row],[NB NOTA_C]]="","",COUNTIF([2]!B_MSK[concat],db[[#This Row],[NB NOTA_C]]))</f>
        <v>#REF!</v>
      </c>
      <c r="I1735" s="6" t="s">
        <v>1717</v>
      </c>
      <c r="J1735" s="1" t="s">
        <v>1733</v>
      </c>
      <c r="K1735" s="1" t="s">
        <v>2971</v>
      </c>
      <c r="M1735" s="1" t="str">
        <f>IF(db[[#This Row],[QTY/ CTN]]="","",SUBSTITUTE(SUBSTITUTE(SUBSTITUTE(db[[#This Row],[QTY/ CTN]]," ","_",2),"(",""),")","")&amp;"_")</f>
        <v>288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288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288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288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pcaselampu66353avenger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1269</v>
      </c>
      <c r="E1736" s="4" t="s">
        <v>1562</v>
      </c>
      <c r="F1736" s="56"/>
      <c r="G1736" s="1" t="s">
        <v>1682</v>
      </c>
      <c r="H1736" s="32" t="e">
        <f>IF(db[[#This Row],[NB NOTA_C]]="","",COUNTIF([2]!B_MSK[concat],db[[#This Row],[NB NOTA_C]]))</f>
        <v>#REF!</v>
      </c>
      <c r="I1736" s="6" t="s">
        <v>1717</v>
      </c>
      <c r="J1736" s="1" t="s">
        <v>1733</v>
      </c>
      <c r="K1736" s="1" t="s">
        <v>2971</v>
      </c>
      <c r="M1736" s="1" t="str">
        <f>IF(db[[#This Row],[QTY/ CTN]]="","",SUBSTITUTE(SUBSTITUTE(SUBSTITUTE(db[[#This Row],[QTY/ CTN]]," ","_",2),"(",""),")","")&amp;"_")</f>
        <v>288 PCS_</v>
      </c>
      <c r="N1736" s="1">
        <f>IF(db[[#This Row],[H_QTY/ CTN]]="","",SEARCH("_",db[[#This Row],[H_QTY/ CTN]]))</f>
        <v>8</v>
      </c>
      <c r="O1736" s="1">
        <f>IF(db[[#This Row],[H_QTY/ CTN]]="","",LEN(db[[#This Row],[H_QTY/ CTN]]))</f>
        <v>8</v>
      </c>
      <c r="P1736" s="98" t="str">
        <f>IF(db[[#This Row],[H_QTY/ CTN]]="","",LEFT(db[[#This Row],[H_QTY/ CTN]],db[[#This Row],[H_1]]-1))</f>
        <v>288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288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288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pcaselampu66355btsworld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1270</v>
      </c>
      <c r="E1737" s="4" t="s">
        <v>3094</v>
      </c>
      <c r="F1737" s="56"/>
      <c r="H1737" s="32" t="e">
        <f>IF(db[[#This Row],[NB NOTA_C]]="","",COUNTIF([2]!B_MSK[concat],db[[#This Row],[NB NOTA_C]]))</f>
        <v>#REF!</v>
      </c>
      <c r="I1737" s="7" t="s">
        <v>1717</v>
      </c>
      <c r="J1737" s="3" t="s">
        <v>1861</v>
      </c>
      <c r="K1737" s="1" t="s">
        <v>2971</v>
      </c>
      <c r="L1737" s="3"/>
      <c r="M1737" s="3" t="str">
        <f>IF(db[[#This Row],[QTY/ CTN]]="","",SUBSTITUTE(SUBSTITUTE(SUBSTITUTE(db[[#This Row],[QTY/ CTN]]," ","_",2),"(",""),")","")&amp;"_")</f>
        <v>432 PCS_</v>
      </c>
      <c r="N1737" s="3">
        <f>IF(db[[#This Row],[H_QTY/ CTN]]="","",SEARCH("_",db[[#This Row],[H_QTY/ CTN]]))</f>
        <v>8</v>
      </c>
      <c r="O1737" s="3">
        <f>IF(db[[#This Row],[H_QTY/ CTN]]="","",LEN(db[[#This Row],[H_QTY/ CTN]]))</f>
        <v>8</v>
      </c>
      <c r="P1737" s="98" t="str">
        <f>IF(db[[#This Row],[H_QTY/ CTN]]="","",LEFT(db[[#This Row],[H_QTY/ CTN]],db[[#This Row],[H_1]]-1))</f>
        <v>432 PCS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432</v>
      </c>
      <c r="S1737" s="95" t="str">
        <f>IF(db[[#This Row],[QTY/ CTN B]]="","",RIGHT(db[[#This Row],[QTY/ CTN B]],LEN(db[[#This Row],[QTY/ CTN B]])-SEARCH(" ",db[[#This Row],[QTY/ CTN B]],1)))</f>
        <v>PCS</v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432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pcaselampu66355btsworld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1270</v>
      </c>
      <c r="E1738" s="4" t="s">
        <v>1563</v>
      </c>
      <c r="F1738" s="56"/>
      <c r="G1738" s="1" t="s">
        <v>1682</v>
      </c>
      <c r="H1738" s="32" t="e">
        <f>IF(db[[#This Row],[NB NOTA_C]]="","",COUNTIF([2]!B_MSK[concat],db[[#This Row],[NB NOTA_C]]))</f>
        <v>#REF!</v>
      </c>
      <c r="I1738" s="6" t="s">
        <v>1717</v>
      </c>
      <c r="J1738" s="1" t="s">
        <v>1861</v>
      </c>
      <c r="K1738" s="1" t="s">
        <v>2971</v>
      </c>
      <c r="M1738" s="1" t="str">
        <f>IF(db[[#This Row],[QTY/ CTN]]="","",SUBSTITUTE(SUBSTITUTE(SUBSTITUTE(db[[#This Row],[QTY/ CTN]]," ","_",2),"(",""),")","")&amp;"_")</f>
        <v>432 PCS_</v>
      </c>
      <c r="N1738" s="1">
        <f>IF(db[[#This Row],[H_QTY/ CTN]]="","",SEARCH("_",db[[#This Row],[H_QTY/ CTN]]))</f>
        <v>8</v>
      </c>
      <c r="O1738" s="1">
        <f>IF(db[[#This Row],[H_QTY/ CTN]]="","",LEN(db[[#This Row],[H_QTY/ CTN]]))</f>
        <v>8</v>
      </c>
      <c r="P1738" s="98" t="str">
        <f>IF(db[[#This Row],[H_QTY/ CTN]]="","",LEFT(db[[#This Row],[H_QTY/ CTN]],db[[#This Row],[H_1]]-1))</f>
        <v>432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432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432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pcaselampu66356bt21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1271</v>
      </c>
      <c r="E1739" s="4" t="s">
        <v>1564</v>
      </c>
      <c r="F1739" s="56"/>
      <c r="G1739" s="1" t="s">
        <v>1682</v>
      </c>
      <c r="H1739" s="32" t="e">
        <f>IF(db[[#This Row],[NB NOTA_C]]="","",COUNTIF([2]!B_MSK[concat],db[[#This Row],[NB NOTA_C]]))</f>
        <v>#REF!</v>
      </c>
      <c r="I1739" s="6" t="s">
        <v>1717</v>
      </c>
      <c r="J1739" s="1" t="s">
        <v>1861</v>
      </c>
      <c r="K1739" s="1" t="s">
        <v>2971</v>
      </c>
      <c r="M1739" s="1" t="str">
        <f>IF(db[[#This Row],[QTY/ CTN]]="","",SUBSTITUTE(SUBSTITUTE(SUBSTITUTE(db[[#This Row],[QTY/ CTN]]," ","_",2),"(",""),")","")&amp;"_")</f>
        <v>432 PCS_</v>
      </c>
      <c r="N1739" s="1">
        <f>IF(db[[#This Row],[H_QTY/ CTN]]="","",SEARCH("_",db[[#This Row],[H_QTY/ CTN]]))</f>
        <v>8</v>
      </c>
      <c r="O1739" s="1">
        <f>IF(db[[#This Row],[H_QTY/ CTN]]="","",LEN(db[[#This Row],[H_QTY/ CTN]]))</f>
        <v>8</v>
      </c>
      <c r="P1739" s="98" t="str">
        <f>IF(db[[#This Row],[H_QTY/ CTN]]="","",LEFT(db[[#This Row],[H_QTY/ CTN]],db[[#This Row],[H_1]]-1))</f>
        <v>432 PCS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432</v>
      </c>
      <c r="S1739" s="95" t="str">
        <f>IF(db[[#This Row],[QTY/ CTN B]]="","",RIGHT(db[[#This Row],[QTY/ CTN B]],LEN(db[[#This Row],[QTY/ CTN B]])-SEARCH(" ",db[[#This Row],[QTY/ CTN B]],1)))</f>
        <v>PCS</v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432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1" t="str">
        <f>LOWER(SUBSTITUTE(SUBSTITUTE(SUBSTITUTE(SUBSTITUTE(SUBSTITUTE(SUBSTITUTE(db[[#This Row],[NB BM]]," ",),".",""),"-",""),"(",""),")",""),"/",""))</f>
        <v>pcasejkpc0618fz1adfruitzy</v>
      </c>
      <c r="B1740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40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40" s="1" t="s">
        <v>753</v>
      </c>
      <c r="E1740" s="4" t="s">
        <v>754</v>
      </c>
      <c r="F1740" s="56" t="s">
        <v>5387</v>
      </c>
      <c r="G1740" s="1" t="s">
        <v>1681</v>
      </c>
      <c r="H1740" s="32" t="e">
        <f>IF(db[[#This Row],[NB NOTA_C]]="","",COUNTIF([2]!B_MSK[concat],db[[#This Row],[NB NOTA_C]]))</f>
        <v>#REF!</v>
      </c>
      <c r="I1740" s="6" t="s">
        <v>1692</v>
      </c>
      <c r="J1740" s="1" t="s">
        <v>1733</v>
      </c>
      <c r="K1740" s="1" t="s">
        <v>2971</v>
      </c>
      <c r="M1740" s="1" t="str">
        <f>IF(db[[#This Row],[QTY/ CTN]]="","",SUBSTITUTE(SUBSTITUTE(SUBSTITUTE(db[[#This Row],[QTY/ CTN]]," ","_",2),"(",""),")","")&amp;"_")</f>
        <v>288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8" t="str">
        <f>IF(db[[#This Row],[H_QTY/ CTN]]="","",LEFT(db[[#This Row],[H_QTY/ CTN]],db[[#This Row],[H_1]]-1))</f>
        <v>288 PCS</v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288</v>
      </c>
      <c r="S1740" s="95" t="str">
        <f>IF(db[[#This Row],[QTY/ CTN B]]="","",RIGHT(db[[#This Row],[QTY/ CTN B]],LEN(db[[#This Row],[QTY/ CTN B]])-SEARCH(" ",db[[#This Row],[QTY/ CTN B]],1)))</f>
        <v>PCS</v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288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1" t="str">
        <f>LOWER(SUBSTITUTE(SUBSTITUTE(SUBSTITUTE(SUBSTITUTE(SUBSTITUTE(SUBSTITUTE(db[[#This Row],[NB BM]]," ",),".",""),"-",""),"(",""),")",""),"/",""))</f>
        <v>pcasejkpc0618pl114warna</v>
      </c>
      <c r="B1741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41" s="1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755</v>
      </c>
      <c r="E1741" s="4" t="s">
        <v>756</v>
      </c>
      <c r="F1741" s="56"/>
      <c r="G1741" s="1" t="s">
        <v>1681</v>
      </c>
      <c r="H1741" s="32" t="e">
        <f>IF(db[[#This Row],[NB NOTA_C]]="","",COUNTIF([2]!B_MSK[concat],db[[#This Row],[NB NOTA_C]]))</f>
        <v>#REF!</v>
      </c>
      <c r="I1741" s="6" t="s">
        <v>1692</v>
      </c>
      <c r="J1741" s="1" t="s">
        <v>1860</v>
      </c>
      <c r="K1741" s="1" t="s">
        <v>2971</v>
      </c>
      <c r="M1741" s="1" t="str">
        <f>IF(db[[#This Row],[QTY/ CTN]]="","",SUBSTITUTE(SUBSTITUTE(SUBSTITUTE(db[[#This Row],[QTY/ CTN]]," ","_",2),"(",""),")","")&amp;"_")</f>
        <v>12 BOX_24 PCS_</v>
      </c>
      <c r="N1741" s="1">
        <f>IF(db[[#This Row],[H_QTY/ CTN]]="","",SEARCH("_",db[[#This Row],[H_QTY/ CTN]]))</f>
        <v>7</v>
      </c>
      <c r="O1741" s="1">
        <f>IF(db[[#This Row],[H_QTY/ CTN]]="","",LEN(db[[#This Row],[H_QTY/ CTN]]))</f>
        <v>14</v>
      </c>
      <c r="P1741" s="98" t="str">
        <f>IF(db[[#This Row],[H_QTY/ CTN]]="","",LEFT(db[[#This Row],[H_QTY/ CTN]],db[[#This Row],[H_1]]-1))</f>
        <v>12 BOX</v>
      </c>
      <c r="Q1741" s="95" t="str">
        <f>IF(NOT(db[[#This Row],[H_1]]=db[[#This Row],[H_2]]),MID(db[[#This Row],[H_QTY/ CTN]],db[[#This Row],[H_1]]+1,db[[#This Row],[H_2]]-db[[#This Row],[H_1]]-1),"")</f>
        <v>24 PCS</v>
      </c>
      <c r="R1741" s="95" t="str">
        <f>IF(db[[#This Row],[QTY/ CTN B]]="","",LEFT(db[[#This Row],[QTY/ CTN B]],SEARCH(" ",db[[#This Row],[QTY/ CTN B]],1)-1))</f>
        <v>12</v>
      </c>
      <c r="S1741" s="95" t="str">
        <f>IF(db[[#This Row],[QTY/ CTN B]]="","",RIGHT(db[[#This Row],[QTY/ CTN B]],LEN(db[[#This Row],[QTY/ CTN B]])-SEARCH(" ",db[[#This Row],[QTY/ CTN B]],1)))</f>
        <v>BOX</v>
      </c>
      <c r="T1741" s="95" t="str">
        <f>IF(db[[#This Row],[QTY/ CTN TG]]="",IF(db[[#This Row],[STN TG]]="","",12),LEFT(db[[#This Row],[QTY/ CTN TG]],SEARCH(" ",db[[#This Row],[QTY/ CTN TG]],1)-1))</f>
        <v>24</v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288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1" t="str">
        <f>LOWER(SUBSTITUTE(SUBSTITUTE(SUBSTITUTE(SUBSTITUTE(SUBSTITUTE(SUBSTITUTE(db[[#This Row],[NB BM]]," ",),".",""),"-",""),"(",""),")",""),"/",""))</f>
        <v>pcasejkpc0717sc30adspace</v>
      </c>
      <c r="B1742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42" s="1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790</v>
      </c>
      <c r="E1742" s="4" t="s">
        <v>3033</v>
      </c>
      <c r="F1742" s="56"/>
      <c r="G1742" s="1" t="s">
        <v>1681</v>
      </c>
      <c r="H1742" s="32" t="e">
        <f>IF(db[[#This Row],[NB NOTA_C]]="","",COUNTIF([2]!B_MSK[concat],db[[#This Row],[NB NOTA_C]]))</f>
        <v>#REF!</v>
      </c>
      <c r="I1742" s="6" t="s">
        <v>1692</v>
      </c>
      <c r="J1742" s="1" t="s">
        <v>1860</v>
      </c>
      <c r="K1742" s="1" t="s">
        <v>2971</v>
      </c>
      <c r="M1742" s="1" t="str">
        <f>IF(db[[#This Row],[QTY/ CTN]]="","",SUBSTITUTE(SUBSTITUTE(SUBSTITUTE(db[[#This Row],[QTY/ CTN]]," ","_",2),"(",""),")","")&amp;"_")</f>
        <v>12 BOX_24 PCS_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14</v>
      </c>
      <c r="P1742" s="98" t="str">
        <f>IF(db[[#This Row],[H_QTY/ CTN]]="","",LEFT(db[[#This Row],[H_QTY/ CTN]],db[[#This Row],[H_1]]-1))</f>
        <v>12 BOX</v>
      </c>
      <c r="Q1742" s="95" t="str">
        <f>IF(NOT(db[[#This Row],[H_1]]=db[[#This Row],[H_2]]),MID(db[[#This Row],[H_QTY/ CTN]],db[[#This Row],[H_1]]+1,db[[#This Row],[H_2]]-db[[#This Row],[H_1]]-1),"")</f>
        <v>24 PCS</v>
      </c>
      <c r="R1742" s="95" t="str">
        <f>IF(db[[#This Row],[QTY/ CTN B]]="","",LEFT(db[[#This Row],[QTY/ CTN B]],SEARCH(" ",db[[#This Row],[QTY/ CTN B]],1)-1))</f>
        <v>12</v>
      </c>
      <c r="S1742" s="95" t="str">
        <f>IF(db[[#This Row],[QTY/ CTN B]]="","",RIGHT(db[[#This Row],[QTY/ CTN B]],LEN(db[[#This Row],[QTY/ CTN B]])-SEARCH(" ",db[[#This Row],[QTY/ CTN B]],1)))</f>
        <v>BOX</v>
      </c>
      <c r="T1742" s="95" t="str">
        <f>IF(db[[#This Row],[QTY/ CTN TG]]="",IF(db[[#This Row],[STN TG]]="","",12),LEFT(db[[#This Row],[QTY/ CTN TG]],SEARCH(" ",db[[#This Row],[QTY/ CTN TG]],1)-1))</f>
        <v>24</v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288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1" t="str">
        <f>LOWER(SUBSTITUTE(SUBSTITUTE(SUBSTITUTE(SUBSTITUTE(SUBSTITUTE(SUBSTITUTE(db[[#This Row],[NB BM]]," ",),".",""),"-",""),"(",""),")",""),"/",""))</f>
        <v>pcasejkpc0719ac36afanimalcalender</v>
      </c>
      <c r="B1743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43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43" s="1" t="s">
        <v>757</v>
      </c>
      <c r="E1743" s="4" t="s">
        <v>758</v>
      </c>
      <c r="F1743" s="56" t="s">
        <v>759</v>
      </c>
      <c r="G1743" s="1" t="s">
        <v>1681</v>
      </c>
      <c r="H1743" s="32" t="e">
        <f>IF(db[[#This Row],[NB NOTA_C]]="","",COUNTIF([2]!B_MSK[concat],db[[#This Row],[NB NOTA_C]]))</f>
        <v>#REF!</v>
      </c>
      <c r="I1743" s="6" t="s">
        <v>1692</v>
      </c>
      <c r="J1743" s="1" t="s">
        <v>1860</v>
      </c>
      <c r="K1743" s="1" t="s">
        <v>2971</v>
      </c>
      <c r="M1743" s="1" t="str">
        <f>IF(db[[#This Row],[QTY/ CTN]]="","",SUBSTITUTE(SUBSTITUTE(SUBSTITUTE(db[[#This Row],[QTY/ CTN]]," ","_",2),"(",""),")","")&amp;"_")</f>
        <v>12 BOX_24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14</v>
      </c>
      <c r="P1743" s="98" t="str">
        <f>IF(db[[#This Row],[H_QTY/ CTN]]="","",LEFT(db[[#This Row],[H_QTY/ CTN]],db[[#This Row],[H_1]]-1))</f>
        <v>12 BOX</v>
      </c>
      <c r="Q1743" s="95" t="str">
        <f>IF(NOT(db[[#This Row],[H_1]]=db[[#This Row],[H_2]]),MID(db[[#This Row],[H_QTY/ CTN]],db[[#This Row],[H_1]]+1,db[[#This Row],[H_2]]-db[[#This Row],[H_1]]-1),"")</f>
        <v>24 PCS</v>
      </c>
      <c r="R1743" s="95" t="str">
        <f>IF(db[[#This Row],[QTY/ CTN B]]="","",LEFT(db[[#This Row],[QTY/ CTN B]],SEARCH(" ",db[[#This Row],[QTY/ CTN B]],1)-1))</f>
        <v>12</v>
      </c>
      <c r="S1743" s="95" t="str">
        <f>IF(db[[#This Row],[QTY/ CTN B]]="","",RIGHT(db[[#This Row],[QTY/ CTN B]],LEN(db[[#This Row],[QTY/ CTN B]])-SEARCH(" ",db[[#This Row],[QTY/ CTN B]],1)))</f>
        <v>BOX</v>
      </c>
      <c r="T1743" s="95" t="str">
        <f>IF(db[[#This Row],[QTY/ CTN TG]]="",IF(db[[#This Row],[STN TG]]="","",12),LEFT(db[[#This Row],[QTY/ CTN TG]],SEARCH(" ",db[[#This Row],[QTY/ CTN TG]],1)-1))</f>
        <v>24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288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" t="str">
        <f>LOWER(SUBSTITUTE(SUBSTITUTE(SUBSTITUTE(SUBSTITUTE(SUBSTITUTE(SUBSTITUTE(db[[#This Row],[NB BM]]," ",),".",""),"-",""),"(",""),")",""),"/",""))</f>
        <v>pcasejkpc0719gz34afgozzy</v>
      </c>
      <c r="B1744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44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44" s="1" t="s">
        <v>760</v>
      </c>
      <c r="E1744" s="4" t="s">
        <v>761</v>
      </c>
      <c r="F1744" s="56" t="s">
        <v>762</v>
      </c>
      <c r="G1744" s="1" t="s">
        <v>1681</v>
      </c>
      <c r="H1744" s="32" t="e">
        <f>IF(db[[#This Row],[NB NOTA_C]]="","",COUNTIF([2]!B_MSK[concat],db[[#This Row],[NB NOTA_C]]))</f>
        <v>#REF!</v>
      </c>
      <c r="I1744" s="6" t="s">
        <v>1692</v>
      </c>
      <c r="J1744" s="1" t="s">
        <v>1860</v>
      </c>
      <c r="K1744" s="1" t="s">
        <v>2971</v>
      </c>
      <c r="M1744" s="1" t="str">
        <f>IF(db[[#This Row],[QTY/ CTN]]="","",SUBSTITUTE(SUBSTITUTE(SUBSTITUTE(db[[#This Row],[QTY/ CTN]]," ","_",2),"(",""),")","")&amp;"_")</f>
        <v>12 BOX_24 PCS_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14</v>
      </c>
      <c r="P1744" s="98" t="str">
        <f>IF(db[[#This Row],[H_QTY/ CTN]]="","",LEFT(db[[#This Row],[H_QTY/ CTN]],db[[#This Row],[H_1]]-1))</f>
        <v>12 BOX</v>
      </c>
      <c r="Q1744" s="95" t="str">
        <f>IF(NOT(db[[#This Row],[H_1]]=db[[#This Row],[H_2]]),MID(db[[#This Row],[H_QTY/ CTN]],db[[#This Row],[H_1]]+1,db[[#This Row],[H_2]]-db[[#This Row],[H_1]]-1),"")</f>
        <v>24 PCS</v>
      </c>
      <c r="R1744" s="95" t="str">
        <f>IF(db[[#This Row],[QTY/ CTN B]]="","",LEFT(db[[#This Row],[QTY/ CTN B]],SEARCH(" ",db[[#This Row],[QTY/ CTN B]],1)-1))</f>
        <v>12</v>
      </c>
      <c r="S1744" s="95" t="str">
        <f>IF(db[[#This Row],[QTY/ CTN B]]="","",RIGHT(db[[#This Row],[QTY/ CTN B]],LEN(db[[#This Row],[QTY/ CTN B]])-SEARCH(" ",db[[#This Row],[QTY/ CTN B]],1)))</f>
        <v>BOX</v>
      </c>
      <c r="T1744" s="95" t="str">
        <f>IF(db[[#This Row],[QTY/ CTN TG]]="",IF(db[[#This Row],[STN TG]]="","",12),LEFT(db[[#This Row],[QTY/ CTN TG]],SEARCH(" ",db[[#This Row],[QTY/ CTN TG]],1)-1))</f>
        <v>24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288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" t="str">
        <f>LOWER(SUBSTITUTE(SUBSTITUTE(SUBSTITUTE(SUBSTITUTE(SUBSTITUTE(SUBSTITUTE(db[[#This Row],[NB BM]]," ",),".",""),"-",""),"(",""),")",""),"/",""))</f>
        <v>pcasejkpc0719pl324w</v>
      </c>
      <c r="B1745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763</v>
      </c>
      <c r="E1745" s="4" t="s">
        <v>764</v>
      </c>
      <c r="F1745" s="56"/>
      <c r="G1745" s="1" t="s">
        <v>1681</v>
      </c>
      <c r="H1745" s="32" t="e">
        <f>IF(db[[#This Row],[NB NOTA_C]]="","",COUNTIF([2]!B_MSK[concat],db[[#This Row],[NB NOTA_C]]))</f>
        <v>#REF!</v>
      </c>
      <c r="I1745" s="6" t="s">
        <v>1692</v>
      </c>
      <c r="J1745" s="1" t="s">
        <v>1860</v>
      </c>
      <c r="K1745" s="1" t="s">
        <v>2971</v>
      </c>
      <c r="M1745" s="1" t="str">
        <f>IF(db[[#This Row],[QTY/ CTN]]="","",SUBSTITUTE(SUBSTITUTE(SUBSTITUTE(db[[#This Row],[QTY/ CTN]]," ","_",2),"(",""),")","")&amp;"_")</f>
        <v>12 BOX_24 PCS_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14</v>
      </c>
      <c r="P1745" s="98" t="str">
        <f>IF(db[[#This Row],[H_QTY/ CTN]]="","",LEFT(db[[#This Row],[H_QTY/ CTN]],db[[#This Row],[H_1]]-1))</f>
        <v>12 BOX</v>
      </c>
      <c r="Q1745" s="95" t="str">
        <f>IF(NOT(db[[#This Row],[H_1]]=db[[#This Row],[H_2]]),MID(db[[#This Row],[H_QTY/ CTN]],db[[#This Row],[H_1]]+1,db[[#This Row],[H_2]]-db[[#This Row],[H_1]]-1),"")</f>
        <v>24 PCS</v>
      </c>
      <c r="R1745" s="95" t="str">
        <f>IF(db[[#This Row],[QTY/ CTN B]]="","",LEFT(db[[#This Row],[QTY/ CTN B]],SEARCH(" ",db[[#This Row],[QTY/ CTN B]],1)-1))</f>
        <v>12</v>
      </c>
      <c r="S1745" s="95" t="str">
        <f>IF(db[[#This Row],[QTY/ CTN B]]="","",RIGHT(db[[#This Row],[QTY/ CTN B]],LEN(db[[#This Row],[QTY/ CTN B]])-SEARCH(" ",db[[#This Row],[QTY/ CTN B]],1)))</f>
        <v>BOX</v>
      </c>
      <c r="T1745" s="95" t="str">
        <f>IF(db[[#This Row],[QTY/ CTN TG]]="",IF(db[[#This Row],[STN TG]]="","",12),LEFT(db[[#This Row],[QTY/ CTN TG]],SEARCH(" ",db[[#This Row],[QTY/ CTN TG]],1)-1))</f>
        <v>24</v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288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1" t="str">
        <f>LOWER(SUBSTITUTE(SUBSTITUTE(SUBSTITUTE(SUBSTITUTE(SUBSTITUTE(SUBSTITUTE(db[[#This Row],[NB BM]]," ",),".",""),"-",""),"(",""),")",""),"/",""))</f>
        <v>pcasejkpc0719pl32biru</v>
      </c>
      <c r="B1746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46" s="1" t="s">
        <v>3366</v>
      </c>
      <c r="E1746" s="4" t="s">
        <v>3363</v>
      </c>
      <c r="F1746" s="56" t="s">
        <v>3658</v>
      </c>
      <c r="G1746" s="1" t="s">
        <v>1681</v>
      </c>
      <c r="H1746" s="32" t="e">
        <f>IF(db[[#This Row],[NB NOTA_C]]="","",COUNTIF([2]!B_MSK[concat],db[[#This Row],[NB NOTA_C]]))</f>
        <v>#REF!</v>
      </c>
      <c r="I1746" s="6" t="s">
        <v>1692</v>
      </c>
      <c r="J1746" s="1" t="s">
        <v>1860</v>
      </c>
      <c r="K1746" s="1" t="s">
        <v>2971</v>
      </c>
      <c r="M1746" s="1" t="str">
        <f>IF(db[[#This Row],[QTY/ CTN]]="","",SUBSTITUTE(SUBSTITUTE(SUBSTITUTE(db[[#This Row],[QTY/ CTN]]," ","_",2),"(",""),")","")&amp;"_")</f>
        <v>12 BOX_24 PCS_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14</v>
      </c>
      <c r="P1746" s="98" t="str">
        <f>IF(db[[#This Row],[H_QTY/ CTN]]="","",LEFT(db[[#This Row],[H_QTY/ CTN]],db[[#This Row],[H_1]]-1))</f>
        <v>12 BOX</v>
      </c>
      <c r="Q1746" s="95" t="str">
        <f>IF(NOT(db[[#This Row],[H_1]]=db[[#This Row],[H_2]]),MID(db[[#This Row],[H_QTY/ CTN]],db[[#This Row],[H_1]]+1,db[[#This Row],[H_2]]-db[[#This Row],[H_1]]-1),"")</f>
        <v>24 PCS</v>
      </c>
      <c r="R1746" s="95" t="str">
        <f>IF(db[[#This Row],[QTY/ CTN B]]="","",LEFT(db[[#This Row],[QTY/ CTN B]],SEARCH(" ",db[[#This Row],[QTY/ CTN B]],1)-1))</f>
        <v>12</v>
      </c>
      <c r="S1746" s="95" t="str">
        <f>IF(db[[#This Row],[QTY/ CTN B]]="","",RIGHT(db[[#This Row],[QTY/ CTN B]],LEN(db[[#This Row],[QTY/ CTN B]])-SEARCH(" ",db[[#This Row],[QTY/ CTN B]],1)))</f>
        <v>BOX</v>
      </c>
      <c r="T1746" s="95" t="str">
        <f>IF(db[[#This Row],[QTY/ CTN TG]]="",IF(db[[#This Row],[STN TG]]="","",12),LEFT(db[[#This Row],[QTY/ CTN TG]],SEARCH(" ",db[[#This Row],[QTY/ CTN TG]],1)-1))</f>
        <v>24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288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" t="str">
        <f>LOWER(SUBSTITUTE(SUBSTITUTE(SUBSTITUTE(SUBSTITUTE(SUBSTITUTE(SUBSTITUTE(db[[#This Row],[NB BM]]," ",),".",""),"-",""),"(",""),")",""),"/",""))</f>
        <v>pcasejkpc0719pl32hijau</v>
      </c>
      <c r="B1747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47" s="1" t="s">
        <v>3367</v>
      </c>
      <c r="E1747" s="4" t="s">
        <v>3364</v>
      </c>
      <c r="F1747" s="56" t="s">
        <v>3657</v>
      </c>
      <c r="G1747" s="1" t="s">
        <v>1681</v>
      </c>
      <c r="H1747" s="32" t="e">
        <f>IF(db[[#This Row],[NB NOTA_C]]="","",COUNTIF([2]!B_MSK[concat],db[[#This Row],[NB NOTA_C]]))</f>
        <v>#REF!</v>
      </c>
      <c r="I1747" s="6" t="s">
        <v>1692</v>
      </c>
      <c r="J1747" s="1" t="s">
        <v>1860</v>
      </c>
      <c r="K1747" s="1" t="s">
        <v>2971</v>
      </c>
      <c r="M1747" s="1" t="str">
        <f>IF(db[[#This Row],[QTY/ CTN]]="","",SUBSTITUTE(SUBSTITUTE(SUBSTITUTE(db[[#This Row],[QTY/ CTN]]," ","_",2),"(",""),")","")&amp;"_")</f>
        <v>12 BOX_24 PCS_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14</v>
      </c>
      <c r="P1747" s="98" t="str">
        <f>IF(db[[#This Row],[H_QTY/ CTN]]="","",LEFT(db[[#This Row],[H_QTY/ CTN]],db[[#This Row],[H_1]]-1))</f>
        <v>12 BOX</v>
      </c>
      <c r="Q1747" s="95" t="str">
        <f>IF(NOT(db[[#This Row],[H_1]]=db[[#This Row],[H_2]]),MID(db[[#This Row],[H_QTY/ CTN]],db[[#This Row],[H_1]]+1,db[[#This Row],[H_2]]-db[[#This Row],[H_1]]-1),"")</f>
        <v>24 PCS</v>
      </c>
      <c r="R1747" s="95" t="str">
        <f>IF(db[[#This Row],[QTY/ CTN B]]="","",LEFT(db[[#This Row],[QTY/ CTN B]],SEARCH(" ",db[[#This Row],[QTY/ CTN B]],1)-1))</f>
        <v>12</v>
      </c>
      <c r="S1747" s="95" t="str">
        <f>IF(db[[#This Row],[QTY/ CTN B]]="","",RIGHT(db[[#This Row],[QTY/ CTN B]],LEN(db[[#This Row],[QTY/ CTN B]])-SEARCH(" ",db[[#This Row],[QTY/ CTN B]],1)))</f>
        <v>BOX</v>
      </c>
      <c r="T1747" s="95" t="str">
        <f>IF(db[[#This Row],[QTY/ CTN TG]]="",IF(db[[#This Row],[STN TG]]="","",12),LEFT(db[[#This Row],[QTY/ CTN TG]],SEARCH(" ",db[[#This Row],[QTY/ CTN TG]],1)-1))</f>
        <v>24</v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288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1" t="str">
        <f>LOWER(SUBSTITUTE(SUBSTITUTE(SUBSTITUTE(SUBSTITUTE(SUBSTITUTE(SUBSTITUTE(db[[#This Row],[NB BM]]," ",),".",""),"-",""),"(",""),")",""),"/",""))</f>
        <v>pcasejkpc0719pl32merah</v>
      </c>
      <c r="B1748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48" s="1" t="s">
        <v>3368</v>
      </c>
      <c r="E1748" s="4" t="s">
        <v>3365</v>
      </c>
      <c r="F1748" s="56" t="s">
        <v>3656</v>
      </c>
      <c r="G1748" s="1" t="s">
        <v>1681</v>
      </c>
      <c r="H1748" s="32" t="e">
        <f>IF(db[[#This Row],[NB NOTA_C]]="","",COUNTIF([2]!B_MSK[concat],db[[#This Row],[NB NOTA_C]]))</f>
        <v>#REF!</v>
      </c>
      <c r="I1748" s="6" t="s">
        <v>1692</v>
      </c>
      <c r="J1748" s="1" t="s">
        <v>1860</v>
      </c>
      <c r="K1748" s="1" t="s">
        <v>2971</v>
      </c>
      <c r="M1748" s="1" t="str">
        <f>IF(db[[#This Row],[QTY/ CTN]]="","",SUBSTITUTE(SUBSTITUTE(SUBSTITUTE(db[[#This Row],[QTY/ CTN]]," ","_",2),"(",""),")","")&amp;"_")</f>
        <v>12 BOX_24 PCS_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14</v>
      </c>
      <c r="P1748" s="98" t="str">
        <f>IF(db[[#This Row],[H_QTY/ CTN]]="","",LEFT(db[[#This Row],[H_QTY/ CTN]],db[[#This Row],[H_1]]-1))</f>
        <v>12 BOX</v>
      </c>
      <c r="Q1748" s="95" t="str">
        <f>IF(NOT(db[[#This Row],[H_1]]=db[[#This Row],[H_2]]),MID(db[[#This Row],[H_QTY/ CTN]],db[[#This Row],[H_1]]+1,db[[#This Row],[H_2]]-db[[#This Row],[H_1]]-1),"")</f>
        <v>24 PCS</v>
      </c>
      <c r="R1748" s="95" t="str">
        <f>IF(db[[#This Row],[QTY/ CTN B]]="","",LEFT(db[[#This Row],[QTY/ CTN B]],SEARCH(" ",db[[#This Row],[QTY/ CTN B]],1)-1))</f>
        <v>12</v>
      </c>
      <c r="S1748" s="95" t="str">
        <f>IF(db[[#This Row],[QTY/ CTN B]]="","",RIGHT(db[[#This Row],[QTY/ CTN B]],LEN(db[[#This Row],[QTY/ CTN B]])-SEARCH(" ",db[[#This Row],[QTY/ CTN B]],1)))</f>
        <v>BOX</v>
      </c>
      <c r="T1748" s="95" t="str">
        <f>IF(db[[#This Row],[QTY/ CTN TG]]="",IF(db[[#This Row],[STN TG]]="","",12),LEFT(db[[#This Row],[QTY/ CTN TG]],SEARCH(" ",db[[#This Row],[QTY/ CTN TG]],1)-1))</f>
        <v>24</v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288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" t="str">
        <f>LOWER(SUBSTITUTE(SUBSTITUTE(SUBSTITUTE(SUBSTITUTE(SUBSTITUTE(SUBSTITUTE(db[[#This Row],[NB BM]]," ",),".",""),"-",""),"(",""),")",""),"/",""))</f>
        <v>pcasejkpc0719pl32kuning</v>
      </c>
      <c r="B1749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49" s="1" t="s">
        <v>3659</v>
      </c>
      <c r="E1749" s="4" t="s">
        <v>3654</v>
      </c>
      <c r="F1749" s="56" t="s">
        <v>3655</v>
      </c>
      <c r="G1749" s="1" t="s">
        <v>1681</v>
      </c>
      <c r="H1749" s="32" t="e">
        <f>IF(db[[#This Row],[NB NOTA_C]]="","",COUNTIF([2]!B_MSK[concat],db[[#This Row],[NB NOTA_C]]))</f>
        <v>#REF!</v>
      </c>
      <c r="I1749" s="6" t="s">
        <v>1692</v>
      </c>
      <c r="J1749" s="1" t="s">
        <v>1860</v>
      </c>
      <c r="K1749" s="1" t="s">
        <v>2971</v>
      </c>
      <c r="M1749" s="1" t="str">
        <f>IF(db[[#This Row],[QTY/ CTN]]="","",SUBSTITUTE(SUBSTITUTE(SUBSTITUTE(db[[#This Row],[QTY/ CTN]]," ","_",2),"(",""),")","")&amp;"_")</f>
        <v>12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8" t="str">
        <f>IF(db[[#This Row],[H_QTY/ CTN]]="","",LEFT(db[[#This Row],[H_QTY/ CTN]],db[[#This Row],[H_1]]-1))</f>
        <v>12 BOX</v>
      </c>
      <c r="Q1749" s="95" t="str">
        <f>IF(NOT(db[[#This Row],[H_1]]=db[[#This Row],[H_2]]),MID(db[[#This Row],[H_QTY/ CTN]],db[[#This Row],[H_1]]+1,db[[#This Row],[H_2]]-db[[#This Row],[H_1]]-1),"")</f>
        <v>24 PCS</v>
      </c>
      <c r="R1749" s="95" t="str">
        <f>IF(db[[#This Row],[QTY/ CTN B]]="","",LEFT(db[[#This Row],[QTY/ CTN B]],SEARCH(" ",db[[#This Row],[QTY/ CTN B]],1)-1))</f>
        <v>12</v>
      </c>
      <c r="S1749" s="95" t="str">
        <f>IF(db[[#This Row],[QTY/ CTN B]]="","",RIGHT(db[[#This Row],[QTY/ CTN B]],LEN(db[[#This Row],[QTY/ CTN B]])-SEARCH(" ",db[[#This Row],[QTY/ CTN B]],1)))</f>
        <v>BOX</v>
      </c>
      <c r="T1749" s="95" t="str">
        <f>IF(db[[#This Row],[QTY/ CTN TG]]="",IF(db[[#This Row],[STN TG]]="","",12),LEFT(db[[#This Row],[QTY/ CTN TG]],SEARCH(" ",db[[#This Row],[QTY/ CTN TG]],1)-1))</f>
        <v>24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288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" t="str">
        <f>LOWER(SUBSTITUTE(SUBSTITUTE(SUBSTITUTE(SUBSTITUTE(SUBSTITUTE(SUBSTITUTE(db[[#This Row],[NB BM]]," ",),".",""),"-",""),"(",""),")",""),"/",""))</f>
        <v>pcasejkpc0719pstl35biru</v>
      </c>
      <c r="B1750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50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50" s="1" t="s">
        <v>4068</v>
      </c>
      <c r="E1750" s="4" t="s">
        <v>4060</v>
      </c>
      <c r="F1750" s="56" t="s">
        <v>4061</v>
      </c>
      <c r="G1750" s="1" t="s">
        <v>1681</v>
      </c>
      <c r="H1750" s="32" t="e">
        <f>IF(db[[#This Row],[NB NOTA_C]]="","",COUNTIF([2]!B_MSK[concat],db[[#This Row],[NB NOTA_C]]))</f>
        <v>#REF!</v>
      </c>
      <c r="I1750" s="6" t="s">
        <v>1692</v>
      </c>
      <c r="J1750" s="1" t="s">
        <v>1733</v>
      </c>
      <c r="K1750" s="1" t="s">
        <v>2971</v>
      </c>
      <c r="M1750" s="1" t="str">
        <f>IF(db[[#This Row],[QTY/ CTN]]="","",SUBSTITUTE(SUBSTITUTE(SUBSTITUTE(db[[#This Row],[QTY/ CTN]]," ","_",2),"(",""),")","")&amp;"_")</f>
        <v>288 PCS_</v>
      </c>
      <c r="N1750" s="1">
        <f>IF(db[[#This Row],[H_QTY/ CTN]]="","",SEARCH("_",db[[#This Row],[H_QTY/ CTN]]))</f>
        <v>8</v>
      </c>
      <c r="O1750" s="1">
        <f>IF(db[[#This Row],[H_QTY/ CTN]]="","",LEN(db[[#This Row],[H_QTY/ CTN]]))</f>
        <v>8</v>
      </c>
      <c r="P1750" s="98" t="str">
        <f>IF(db[[#This Row],[H_QTY/ CTN]]="","",LEFT(db[[#This Row],[H_QTY/ CTN]],db[[#This Row],[H_1]]-1))</f>
        <v>288 PCS</v>
      </c>
      <c r="Q1750" s="95" t="str">
        <f>IF(NOT(db[[#This Row],[H_1]]=db[[#This Row],[H_2]]),MID(db[[#This Row],[H_QTY/ CTN]],db[[#This Row],[H_1]]+1,db[[#This Row],[H_2]]-db[[#This Row],[H_1]]-1),"")</f>
        <v/>
      </c>
      <c r="R1750" s="95" t="str">
        <f>IF(db[[#This Row],[QTY/ CTN B]]="","",LEFT(db[[#This Row],[QTY/ CTN B]],SEARCH(" ",db[[#This Row],[QTY/ CTN B]],1)-1))</f>
        <v>288</v>
      </c>
      <c r="S1750" s="95" t="str">
        <f>IF(db[[#This Row],[QTY/ CTN B]]="","",RIGHT(db[[#This Row],[QTY/ CTN B]],LEN(db[[#This Row],[QTY/ CTN B]])-SEARCH(" ",db[[#This Row],[QTY/ CTN B]],1)))</f>
        <v>PCS</v>
      </c>
      <c r="T1750" s="95" t="str">
        <f>IF(db[[#This Row],[QTY/ CTN TG]]="",IF(db[[#This Row],[STN TG]]="","",12),LEFT(db[[#This Row],[QTY/ CTN TG]],SEARCH(" ",db[[#This Row],[QTY/ CTN TG]],1)-1))</f>
        <v/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288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" t="str">
        <f>LOWER(SUBSTITUTE(SUBSTITUTE(SUBSTITUTE(SUBSTITUTE(SUBSTITUTE(SUBSTITUTE(db[[#This Row],[NB BM]]," ",),".",""),"-",""),"(",""),")",""),"/",""))</f>
        <v>pcasejkpc0719pstl35hijau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51" s="1" t="s">
        <v>3985</v>
      </c>
      <c r="E1751" s="4" t="s">
        <v>3982</v>
      </c>
      <c r="F1751" s="56" t="s">
        <v>3988</v>
      </c>
      <c r="G1751" s="1" t="s">
        <v>1681</v>
      </c>
      <c r="H1751" s="32" t="e">
        <f>IF(db[[#This Row],[NB NOTA_C]]="","",COUNTIF([2]!B_MSK[concat],db[[#This Row],[NB NOTA_C]]))</f>
        <v>#REF!</v>
      </c>
      <c r="I1751" s="6" t="s">
        <v>1692</v>
      </c>
      <c r="J1751" s="1" t="s">
        <v>1733</v>
      </c>
      <c r="K1751" s="1" t="s">
        <v>2971</v>
      </c>
      <c r="M1751" s="1" t="str">
        <f>IF(db[[#This Row],[QTY/ CTN]]="","",SUBSTITUTE(SUBSTITUTE(SUBSTITUTE(db[[#This Row],[QTY/ CTN]]," ","_",2),"(",""),")","")&amp;"_")</f>
        <v>288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288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288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288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" t="str">
        <f>LOWER(SUBSTITUTE(SUBSTITUTE(SUBSTITUTE(SUBSTITUTE(SUBSTITUTE(SUBSTITUTE(db[[#This Row],[NB BM]]," ",),".",""),"-",""),"(",""),")",""),"/",""))</f>
        <v>pcasejkpc0719pstl35pink</v>
      </c>
      <c r="B1752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52" s="1" t="s">
        <v>3986</v>
      </c>
      <c r="E1752" s="4" t="s">
        <v>3983</v>
      </c>
      <c r="F1752" s="56" t="s">
        <v>3989</v>
      </c>
      <c r="G1752" s="1" t="s">
        <v>1681</v>
      </c>
      <c r="H1752" s="32" t="e">
        <f>IF(db[[#This Row],[NB NOTA_C]]="","",COUNTIF([2]!B_MSK[concat],db[[#This Row],[NB NOTA_C]]))</f>
        <v>#REF!</v>
      </c>
      <c r="I1752" s="6" t="s">
        <v>1692</v>
      </c>
      <c r="J1752" s="1" t="s">
        <v>1733</v>
      </c>
      <c r="K1752" s="1" t="s">
        <v>2971</v>
      </c>
      <c r="M1752" s="1" t="str">
        <f>IF(db[[#This Row],[QTY/ CTN]]="","",SUBSTITUTE(SUBSTITUTE(SUBSTITUTE(db[[#This Row],[QTY/ CTN]]," ","_",2),"(",""),")","")&amp;"_")</f>
        <v>288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288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288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288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" t="str">
        <f>LOWER(SUBSTITUTE(SUBSTITUTE(SUBSTITUTE(SUBSTITUTE(SUBSTITUTE(SUBSTITUTE(db[[#This Row],[NB BM]]," ",),".",""),"-",""),"(",""),")",""),"/",""))</f>
        <v>pcasejkpc0719pstl35ungu</v>
      </c>
      <c r="B1753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53" s="1" t="s">
        <v>3987</v>
      </c>
      <c r="E1753" s="4" t="s">
        <v>3984</v>
      </c>
      <c r="F1753" s="56" t="s">
        <v>3990</v>
      </c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1692</v>
      </c>
      <c r="J1753" s="1" t="s">
        <v>1733</v>
      </c>
      <c r="K1753" s="1" t="s">
        <v>2971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pcasejkpc0719pstl35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54" s="1" t="s">
        <v>765</v>
      </c>
      <c r="E1754" s="4" t="s">
        <v>766</v>
      </c>
      <c r="F1754" s="56" t="s">
        <v>767</v>
      </c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1692</v>
      </c>
      <c r="J1754" s="1" t="s">
        <v>1733</v>
      </c>
      <c r="K1754" s="1" t="s">
        <v>2971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pcasejkpc0719tv33aftravel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55" s="1" t="s">
        <v>768</v>
      </c>
      <c r="E1755" s="4" t="s">
        <v>769</v>
      </c>
      <c r="F1755" s="2" t="s">
        <v>770</v>
      </c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1692</v>
      </c>
      <c r="J1755" s="1" t="s">
        <v>1860</v>
      </c>
      <c r="K1755" s="1" t="s">
        <v>2971</v>
      </c>
      <c r="M1755" s="1" t="str">
        <f>IF(db[[#This Row],[QTY/ CTN]]="","",SUBSTITUTE(SUBSTITUTE(SUBSTITUTE(db[[#This Row],[QTY/ CTN]]," ","_",2),"(",""),")","")&amp;"_")</f>
        <v>12 BOX_24 PCS_</v>
      </c>
      <c r="N1755" s="1">
        <f>IF(db[[#This Row],[H_QTY/ CTN]]="","",SEARCH("_",db[[#This Row],[H_QTY/ CTN]]))</f>
        <v>7</v>
      </c>
      <c r="O1755" s="1">
        <f>IF(db[[#This Row],[H_QTY/ CTN]]="","",LEN(db[[#This Row],[H_QTY/ CTN]]))</f>
        <v>14</v>
      </c>
      <c r="P1755" s="98" t="str">
        <f>IF(db[[#This Row],[H_QTY/ CTN]]="","",LEFT(db[[#This Row],[H_QTY/ CTN]],db[[#This Row],[H_1]]-1))</f>
        <v>12 BOX</v>
      </c>
      <c r="Q1755" s="95" t="str">
        <f>IF(NOT(db[[#This Row],[H_1]]=db[[#This Row],[H_2]]),MID(db[[#This Row],[H_QTY/ CTN]],db[[#This Row],[H_1]]+1,db[[#This Row],[H_2]]-db[[#This Row],[H_1]]-1),"")</f>
        <v>24 PCS</v>
      </c>
      <c r="R1755" s="95" t="str">
        <f>IF(db[[#This Row],[QTY/ CTN B]]="","",LEFT(db[[#This Row],[QTY/ CTN B]],SEARCH(" ",db[[#This Row],[QTY/ CTN B]],1)-1))</f>
        <v>12</v>
      </c>
      <c r="S1755" s="95" t="str">
        <f>IF(db[[#This Row],[QTY/ CTN B]]="","",RIGHT(db[[#This Row],[QTY/ CTN B]],LEN(db[[#This Row],[QTY/ CTN B]])-SEARCH(" ",db[[#This Row],[QTY/ CTN B]],1)))</f>
        <v>BOX</v>
      </c>
      <c r="T1755" s="95" t="str">
        <f>IF(db[[#This Row],[QTY/ CTN TG]]="",IF(db[[#This Row],[STN TG]]="","",12),LEFT(db[[#This Row],[QTY/ CTN TG]],SEARCH(" ",db[[#This Row],[QTY/ CTN TG]],1)-1))</f>
        <v>24</v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pensilfancylucu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2099</v>
      </c>
      <c r="E1756" s="4" t="s">
        <v>2168</v>
      </c>
      <c r="F1756" s="56"/>
      <c r="H1756" s="32" t="e">
        <f>IF(db[[#This Row],[NB NOTA_C]]="","",COUNTIF([2]!B_MSK[concat],db[[#This Row],[NB NOTA_C]]))</f>
        <v>#REF!</v>
      </c>
      <c r="I1756" s="7" t="s">
        <v>1689</v>
      </c>
      <c r="J1756" s="3" t="s">
        <v>2285</v>
      </c>
      <c r="K1756" s="1" t="s">
        <v>2973</v>
      </c>
      <c r="M1756" s="1" t="str">
        <f>IF(db[[#This Row],[QTY/ CTN]]="","",SUBSTITUTE(SUBSTITUTE(SUBSTITUTE(db[[#This Row],[QTY/ CTN]]," ","_",2),"(",""),")","")&amp;"_")</f>
        <v>2400 PCS_</v>
      </c>
      <c r="N1756" s="1">
        <f>IF(db[[#This Row],[H_QTY/ CTN]]="","",SEARCH("_",db[[#This Row],[H_QTY/ CTN]]))</f>
        <v>9</v>
      </c>
      <c r="O1756" s="1">
        <f>IF(db[[#This Row],[H_QTY/ CTN]]="","",LEN(db[[#This Row],[H_QTY/ CTN]]))</f>
        <v>9</v>
      </c>
      <c r="P1756" s="98" t="str">
        <f>IF(db[[#This Row],[H_QTY/ CTN]]="","",LEFT(db[[#This Row],[H_QTY/ CTN]],db[[#This Row],[H_1]]-1))</f>
        <v>2400 PCS</v>
      </c>
      <c r="Q1756" s="95" t="str">
        <f>IF(NOT(db[[#This Row],[H_1]]=db[[#This Row],[H_2]]),MID(db[[#This Row],[H_QTY/ CTN]],db[[#This Row],[H_1]]+1,db[[#This Row],[H_2]]-db[[#This Row],[H_1]]-1),"")</f>
        <v/>
      </c>
      <c r="R1756" s="95" t="str">
        <f>IF(db[[#This Row],[QTY/ CTN B]]="","",LEFT(db[[#This Row],[QTY/ CTN B]],SEARCH(" ",db[[#This Row],[QTY/ CTN B]],1)-1))</f>
        <v>2400</v>
      </c>
      <c r="S1756" s="95" t="str">
        <f>IF(db[[#This Row],[QTY/ CTN B]]="","",RIGHT(db[[#This Row],[QTY/ CTN B]],LEN(db[[#This Row],[QTY/ CTN B]])-SEARCH(" ",db[[#This Row],[QTY/ CTN B]],1)))</f>
        <v>PCS</v>
      </c>
      <c r="T1756" s="95" t="str">
        <f>IF(db[[#This Row],[QTY/ CTN TG]]="",IF(db[[#This Row],[STN TG]]="","",12),LEFT(db[[#This Row],[QTY/ CTN TG]],SEARCH(" ",db[[#This Row],[QTY/ CTN TG]],1)-1))</f>
        <v/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2400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pensilglassjkpg100hitam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57" s="1" t="s">
        <v>5050</v>
      </c>
      <c r="E1757" s="4" t="s">
        <v>5051</v>
      </c>
      <c r="F1757" s="56" t="s">
        <v>5052</v>
      </c>
      <c r="G1757" s="1" t="s">
        <v>1681</v>
      </c>
      <c r="H1757" s="34" t="e">
        <f>IF(db[[#This Row],[NB NOTA_C]]="","",COUNTIF([2]!B_MSK[concat],db[[#This Row],[NB NOTA_C]]))</f>
        <v>#REF!</v>
      </c>
      <c r="I1757" s="7" t="s">
        <v>1692</v>
      </c>
      <c r="J1757" s="3" t="s">
        <v>1758</v>
      </c>
      <c r="K1757" s="1" t="s">
        <v>2973</v>
      </c>
      <c r="M1757" s="1" t="str">
        <f>IF(db[[#This Row],[QTY/ CTN]]="","",SUBSTITUTE(SUBSTITUTE(SUBSTITUTE(db[[#This Row],[QTY/ CTN]]," ","_",2),"(",""),")","")&amp;"_")</f>
        <v>12 GRS_</v>
      </c>
      <c r="N1757" s="1">
        <f>IF(db[[#This Row],[H_QTY/ CTN]]="","",SEARCH("_",db[[#This Row],[H_QTY/ CTN]]))</f>
        <v>7</v>
      </c>
      <c r="O1757" s="1">
        <f>IF(db[[#This Row],[H_QTY/ CTN]]="","",LEN(db[[#This Row],[H_QTY/ CTN]]))</f>
        <v>7</v>
      </c>
      <c r="P1757" s="98" t="str">
        <f>IF(db[[#This Row],[H_QTY/ CTN]]="","",LEFT(db[[#This Row],[H_QTY/ CTN]],db[[#This Row],[H_1]]-1))</f>
        <v>12 GRS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12</v>
      </c>
      <c r="S1757" s="95" t="str">
        <f>IF(db[[#This Row],[QTY/ CTN B]]="","",RIGHT(db[[#This Row],[QTY/ CTN B]],LEN(db[[#This Row],[QTY/ CTN B]])-SEARCH(" ",db[[#This Row],[QTY/ CTN B]],1)))</f>
        <v>GRS</v>
      </c>
      <c r="T1757" s="95">
        <f>IF(db[[#This Row],[QTY/ CTN TG]]="",IF(db[[#This Row],[STN TG]]="","",12),LEFT(db[[#This Row],[QTY/ CTN TG]],SEARCH(" ",db[[#This Row],[QTY/ CTN TG]],1)-1))</f>
        <v>12</v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7" s="95">
        <f>IF(db[[#This Row],[STN K]]="","",IF(db[[#This Row],[STN TG]]="LSN",12,""))</f>
        <v>12</v>
      </c>
      <c r="W1757" s="95" t="str">
        <f>IF(db[[#This Row],[STN TG]]="LSN","PCS","")</f>
        <v>PCS</v>
      </c>
      <c r="X1757" s="95">
        <f>db[[#This Row],[QTY B]]*IF(db[[#This Row],[QTY TG]]="",1,db[[#This Row],[QTY TG]])*IF(db[[#This Row],[QTY K]]="",1,db[[#This Row],[QTY K]])</f>
        <v>1728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pensilglassjkpg100putih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58" s="1" t="s">
        <v>4858</v>
      </c>
      <c r="E1758" s="4" t="s">
        <v>4657</v>
      </c>
      <c r="F1758" s="56" t="s">
        <v>5049</v>
      </c>
      <c r="G1758" s="1" t="s">
        <v>1681</v>
      </c>
      <c r="H1758" s="34" t="e">
        <f>IF(db[[#This Row],[NB NOTA_C]]="","",COUNTIF([2]!B_MSK[concat],db[[#This Row],[NB NOTA_C]]))</f>
        <v>#REF!</v>
      </c>
      <c r="I1758" s="7" t="s">
        <v>1692</v>
      </c>
      <c r="J1758" s="3" t="s">
        <v>1758</v>
      </c>
      <c r="K1758" s="1" t="s">
        <v>2973</v>
      </c>
      <c r="L1758" s="3"/>
      <c r="M1758" s="3" t="str">
        <f>IF(db[[#This Row],[QTY/ CTN]]="","",SUBSTITUTE(SUBSTITUTE(SUBSTITUTE(db[[#This Row],[QTY/ CTN]]," ","_",2),"(",""),")","")&amp;"_")</f>
        <v>12 GRS_</v>
      </c>
      <c r="N1758" s="3">
        <f>IF(db[[#This Row],[H_QTY/ CTN]]="","",SEARCH("_",db[[#This Row],[H_QTY/ CTN]]))</f>
        <v>7</v>
      </c>
      <c r="O1758" s="3">
        <f>IF(db[[#This Row],[H_QTY/ CTN]]="","",LEN(db[[#This Row],[H_QTY/ CTN]]))</f>
        <v>7</v>
      </c>
      <c r="P1758" s="95" t="str">
        <f>IF(db[[#This Row],[H_QTY/ CTN]]="","",LEFT(db[[#This Row],[H_QTY/ CTN]],db[[#This Row],[H_1]]-1))</f>
        <v>12 GRS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12</v>
      </c>
      <c r="S1758" s="95" t="str">
        <f>IF(db[[#This Row],[QTY/ CTN B]]="","",RIGHT(db[[#This Row],[QTY/ CTN B]],LEN(db[[#This Row],[QTY/ CTN B]])-SEARCH(" ",db[[#This Row],[QTY/ CTN B]],1)))</f>
        <v>GRS</v>
      </c>
      <c r="T1758" s="95">
        <f>IF(db[[#This Row],[QTY/ CTN TG]]="",IF(db[[#This Row],[STN TG]]="","",12),LEFT(db[[#This Row],[QTY/ CTN TG]],SEARCH(" ",db[[#This Row],[QTY/ CTN TG]],1)-1))</f>
        <v>12</v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8" s="95">
        <f>IF(db[[#This Row],[STN K]]="","",IF(db[[#This Row],[STN TG]]="LSN",12,""))</f>
        <v>12</v>
      </c>
      <c r="W1758" s="95" t="str">
        <f>IF(db[[#This Row],[STN TG]]="LSN","PCS","")</f>
        <v>PCS</v>
      </c>
      <c r="X1758" s="95">
        <f>db[[#This Row],[QTY B]]*IF(db[[#This Row],[QTY TG]]="",1,db[[#This Row],[QTY TG]])*IF(db[[#This Row],[QTY K]]="",1,db[[#This Row],[QTY K]])</f>
        <v>1728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isimechpen20jk2bpl17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59" s="1" t="s">
        <v>3978</v>
      </c>
      <c r="E1759" s="4" t="s">
        <v>3859</v>
      </c>
      <c r="F1759" s="2" t="s">
        <v>3862</v>
      </c>
      <c r="G1759" s="1" t="s">
        <v>1681</v>
      </c>
      <c r="H1759" s="34" t="e">
        <f>IF(db[[#This Row],[NB NOTA_C]]="","",COUNTIF([2]!B_MSK[concat],db[[#This Row],[NB NOTA_C]]))</f>
        <v>#REF!</v>
      </c>
      <c r="I1759" s="7" t="s">
        <v>1692</v>
      </c>
      <c r="J1759" s="3" t="s">
        <v>1804</v>
      </c>
      <c r="K1759" s="1" t="s">
        <v>2955</v>
      </c>
      <c r="L1759" s="3"/>
      <c r="M1759" s="3" t="str">
        <f>IF(db[[#This Row],[QTY/ CTN]]="","",SUBSTITUTE(SUBSTITUTE(SUBSTITUTE(db[[#This Row],[QTY/ CTN]]," ","_",2),"(",""),")","")&amp;"_")</f>
        <v>72 LSN_</v>
      </c>
      <c r="N1759" s="3">
        <f>IF(db[[#This Row],[H_QTY/ CTN]]="","",SEARCH("_",db[[#This Row],[H_QTY/ CTN]]))</f>
        <v>7</v>
      </c>
      <c r="O1759" s="3">
        <f>IF(db[[#This Row],[H_QTY/ CTN]]="","",LEN(db[[#This Row],[H_QTY/ CTN]]))</f>
        <v>7</v>
      </c>
      <c r="P1759" s="95" t="str">
        <f>IF(db[[#This Row],[H_QTY/ CTN]]="","",LEFT(db[[#This Row],[H_QTY/ CTN]],db[[#This Row],[H_1]]-1))</f>
        <v>72 LSN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72</v>
      </c>
      <c r="S1759" s="95" t="str">
        <f>IF(db[[#This Row],[QTY/ CTN B]]="","",RIGHT(db[[#This Row],[QTY/ CTN B]],LEN(db[[#This Row],[QTY/ CTN B]])-SEARCH(" ",db[[#This Row],[QTY/ CTN B]],1)))</f>
        <v>LSN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5" t="str">
        <f>IF(db[[#This Row],[STN K]]="","",IF(db[[#This Row],[STN TG]]="LSN",12,""))</f>
        <v/>
      </c>
      <c r="W1759" s="95" t="str">
        <f>IF(db[[#This Row],[STN TG]]="LSN","PCS","")</f>
        <v/>
      </c>
      <c r="X1759" s="95">
        <f>db[[#This Row],[QTY B]]*IF(db[[#This Row],[QTY TG]]="",1,db[[#This Row],[QTY TG]])*IF(db[[#This Row],[QTY K]]="",1,db[[#This Row],[QTY K]])</f>
        <v>864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1" t="str">
        <f>LOWER(SUBSTITUTE(SUBSTITUTE(SUBSTITUTE(SUBSTITUTE(SUBSTITUTE(SUBSTITUTE(db[[#This Row],[NB BM]]," ",),".",""),"-",""),"(",""),")",""),"/",""))</f>
        <v>pencilleadjkpl05</v>
      </c>
      <c r="B1760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60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60" s="1" t="s">
        <v>771</v>
      </c>
      <c r="E1760" s="4" t="s">
        <v>772</v>
      </c>
      <c r="F1760" s="61" t="s">
        <v>5325</v>
      </c>
      <c r="G1760" s="1" t="s">
        <v>1681</v>
      </c>
      <c r="H1760" s="32" t="e">
        <f>IF(db[[#This Row],[NB NOTA_C]]="","",COUNTIF([2]!B_MSK[concat],db[[#This Row],[NB NOTA_C]]))</f>
        <v>#REF!</v>
      </c>
      <c r="I1760" s="6" t="s">
        <v>1692</v>
      </c>
      <c r="J1760" s="1" t="s">
        <v>1758</v>
      </c>
      <c r="K1760" s="1" t="s">
        <v>2955</v>
      </c>
      <c r="L1760" s="1" t="s">
        <v>5326</v>
      </c>
      <c r="M1760" s="1" t="str">
        <f>IF(db[[#This Row],[QTY/ CTN]]="","",SUBSTITUTE(SUBSTITUTE(SUBSTITUTE(db[[#This Row],[QTY/ CTN]]," ","_",2),"(",""),")","")&amp;"_")</f>
        <v>12 GRS_</v>
      </c>
      <c r="N1760" s="1">
        <f>IF(db[[#This Row],[H_QTY/ CTN]]="","",SEARCH("_",db[[#This Row],[H_QTY/ CTN]]))</f>
        <v>7</v>
      </c>
      <c r="O1760" s="1">
        <f>IF(db[[#This Row],[H_QTY/ CTN]]="","",LEN(db[[#This Row],[H_QTY/ CTN]]))</f>
        <v>7</v>
      </c>
      <c r="P1760" s="98" t="str">
        <f>IF(db[[#This Row],[H_QTY/ CTN]]="","",LEFT(db[[#This Row],[H_QTY/ CTN]],db[[#This Row],[H_1]]-1))</f>
        <v>12 GRS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12</v>
      </c>
      <c r="S1760" s="95" t="str">
        <f>IF(db[[#This Row],[QTY/ CTN B]]="","",RIGHT(db[[#This Row],[QTY/ CTN B]],LEN(db[[#This Row],[QTY/ CTN B]])-SEARCH(" ",db[[#This Row],[QTY/ CTN B]],1)))</f>
        <v>GRS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0" s="95">
        <f>IF(db[[#This Row],[STN K]]="","",IF(db[[#This Row],[STN TG]]="LSN",12,""))</f>
        <v>12</v>
      </c>
      <c r="W1760" s="95" t="str">
        <f>IF(db[[#This Row],[STN TG]]="LSN","PCS","")</f>
        <v>PCS</v>
      </c>
      <c r="X1760" s="95">
        <f>db[[#This Row],[QTY B]]*IF(db[[#This Row],[QTY TG]]="",1,db[[#This Row],[QTY TG]])*IF(db[[#This Row],[QTY K]]="",1,db[[#This Row],[QTY K]])</f>
        <v>1728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pencilleadjkpl10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61" s="1" t="s">
        <v>774</v>
      </c>
      <c r="E1761" s="4" t="s">
        <v>775</v>
      </c>
      <c r="F1761" s="56" t="s">
        <v>3969</v>
      </c>
      <c r="G1761" s="1" t="s">
        <v>1681</v>
      </c>
      <c r="H1761" s="32" t="e">
        <f>IF(db[[#This Row],[NB NOTA_C]]="","",COUNTIF([2]!B_MSK[concat],db[[#This Row],[NB NOTA_C]]))</f>
        <v>#REF!</v>
      </c>
      <c r="I1761" s="6" t="s">
        <v>1692</v>
      </c>
      <c r="J1761" s="1" t="s">
        <v>1758</v>
      </c>
      <c r="K1761" s="1" t="s">
        <v>2955</v>
      </c>
      <c r="L1761" s="1" t="s">
        <v>5327</v>
      </c>
      <c r="M1761" s="1" t="str">
        <f>IF(db[[#This Row],[QTY/ CTN]]="","",SUBSTITUTE(SUBSTITUTE(SUBSTITUTE(db[[#This Row],[QTY/ CTN]]," ","_",2),"(",""),")","")&amp;"_")</f>
        <v>12 GRS_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7</v>
      </c>
      <c r="P1761" s="98" t="str">
        <f>IF(db[[#This Row],[H_QTY/ CTN]]="","",LEFT(db[[#This Row],[H_QTY/ CTN]],db[[#This Row],[H_1]]-1))</f>
        <v>12 GRS</v>
      </c>
      <c r="Q1761" s="95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GRS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1" s="95">
        <f>IF(db[[#This Row],[STN K]]="","",IF(db[[#This Row],[STN TG]]="LSN",12,""))</f>
        <v>12</v>
      </c>
      <c r="W1761" s="95" t="str">
        <f>IF(db[[#This Row],[STN TG]]="LSN","PCS","")</f>
        <v>PCS</v>
      </c>
      <c r="X1761" s="95">
        <f>db[[#This Row],[QTY B]]*IF(db[[#This Row],[QTY TG]]="",1,db[[#This Row],[QTY TG]])*IF(db[[#This Row],[QTY K]]="",1,db[[#This Row],[QTY K]])</f>
        <v>1728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pencilleadjkpl11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62" s="1" t="s">
        <v>776</v>
      </c>
      <c r="E1762" s="4" t="s">
        <v>777</v>
      </c>
      <c r="F1762" s="2" t="s">
        <v>2648</v>
      </c>
      <c r="G1762" s="1" t="s">
        <v>1681</v>
      </c>
      <c r="H1762" s="32" t="e">
        <f>IF(db[[#This Row],[NB NOTA_C]]="","",COUNTIF([2]!B_MSK[concat],db[[#This Row],[NB NOTA_C]]))</f>
        <v>#REF!</v>
      </c>
      <c r="I1762" s="6" t="s">
        <v>1692</v>
      </c>
      <c r="J1762" s="1" t="s">
        <v>1867</v>
      </c>
      <c r="K1762" s="1" t="s">
        <v>2955</v>
      </c>
      <c r="L1762" s="1" t="s">
        <v>5328</v>
      </c>
      <c r="M1762" s="1" t="str">
        <f>IF(db[[#This Row],[QTY/ CTN]]="","",SUBSTITUTE(SUBSTITUTE(SUBSTITUTE(db[[#This Row],[QTY/ CTN]]," ","_",2),"(",""),")","")&amp;"_")</f>
        <v>12 BOX_72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8" t="str">
        <f>IF(db[[#This Row],[H_QTY/ CTN]]="","",LEFT(db[[#This Row],[H_QTY/ CTN]],db[[#This Row],[H_1]]-1))</f>
        <v>12 BOX</v>
      </c>
      <c r="Q1762" s="95" t="str">
        <f>IF(NOT(db[[#This Row],[H_1]]=db[[#This Row],[H_2]]),MID(db[[#This Row],[H_QTY/ CTN]],db[[#This Row],[H_1]]+1,db[[#This Row],[H_2]]-db[[#This Row],[H_1]]-1),"")</f>
        <v>72 PCS</v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BOX</v>
      </c>
      <c r="T1762" s="95" t="str">
        <f>IF(db[[#This Row],[QTY/ CTN TG]]="",IF(db[[#This Row],[STN TG]]="","",12),LEFT(db[[#This Row],[QTY/ CTN TG]],SEARCH(" ",db[[#This Row],[QTY/ CTN TG]],1)-1))</f>
        <v>72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5" t="str">
        <f>IF(db[[#This Row],[STN K]]="","",IF(db[[#This Row],[STN TG]]="LSN",12,""))</f>
        <v/>
      </c>
      <c r="W1762" s="95" t="str">
        <f>IF(db[[#This Row],[STN TG]]="LSN","PCS","")</f>
        <v/>
      </c>
      <c r="X1762" s="95">
        <f>db[[#This Row],[QTY B]]*IF(db[[#This Row],[QTY TG]]="",1,db[[#This Row],[QTY TG]])*IF(db[[#This Row],[QTY K]]="",1,db[[#This Row],[QTY K]])</f>
        <v>864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pencilleadjkpl16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63" s="1" t="s">
        <v>778</v>
      </c>
      <c r="E1763" s="4" t="s">
        <v>779</v>
      </c>
      <c r="F1763" s="56" t="s">
        <v>3968</v>
      </c>
      <c r="G1763" s="1" t="s">
        <v>1681</v>
      </c>
      <c r="H1763" s="32" t="e">
        <f>IF(db[[#This Row],[NB NOTA_C]]="","",COUNTIF([2]!B_MSK[concat],db[[#This Row],[NB NOTA_C]]))</f>
        <v>#REF!</v>
      </c>
      <c r="I1763" s="6" t="s">
        <v>1692</v>
      </c>
      <c r="J1763" s="1" t="s">
        <v>1758</v>
      </c>
      <c r="K1763" s="1" t="s">
        <v>2955</v>
      </c>
      <c r="M1763" s="1" t="str">
        <f>IF(db[[#This Row],[QTY/ CTN]]="","",SUBSTITUTE(SUBSTITUTE(SUBSTITUTE(db[[#This Row],[QTY/ CTN]]," ","_",2),"(",""),")","")&amp;"_")</f>
        <v>12 GRS_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7</v>
      </c>
      <c r="P1763" s="98" t="str">
        <f>IF(db[[#This Row],[H_QTY/ CTN]]="","",LEFT(db[[#This Row],[H_QTY/ CTN]],db[[#This Row],[H_1]]-1))</f>
        <v>12 GRS</v>
      </c>
      <c r="Q1763" s="95" t="str">
        <f>IF(NOT(db[[#This Row],[H_1]]=db[[#This Row],[H_2]]),MID(db[[#This Row],[H_QTY/ CTN]],db[[#This Row],[H_1]]+1,db[[#This Row],[H_2]]-db[[#This Row],[H_1]]-1),"")</f>
        <v/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GRS</v>
      </c>
      <c r="T1763" s="95">
        <f>IF(db[[#This Row],[QTY/ CTN TG]]="",IF(db[[#This Row],[STN TG]]="","",12),LEFT(db[[#This Row],[QTY/ CTN TG]],SEARCH(" ",db[[#This Row],[QTY/ CTN TG]],1)-1))</f>
        <v>12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3" s="95">
        <f>IF(db[[#This Row],[STN K]]="","",IF(db[[#This Row],[STN TG]]="LSN",12,""))</f>
        <v>12</v>
      </c>
      <c r="W1763" s="95" t="str">
        <f>IF(db[[#This Row],[STN TG]]="LSN","PCS","")</f>
        <v>PCS</v>
      </c>
      <c r="X1763" s="95">
        <f>db[[#This Row],[QTY B]]*IF(db[[#This Row],[QTY TG]]="",1,db[[#This Row],[QTY TG]])*IF(db[[#This Row],[QTY K]]="",1,db[[#This Row],[QTY K]])</f>
        <v>1728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" t="str">
        <f>LOWER(SUBSTITUTE(SUBSTITUTE(SUBSTITUTE(SUBSTITUTE(SUBSTITUTE(SUBSTITUTE(db[[#This Row],[NB BM]]," ",),".",""),"-",""),"(",""),")",""),"/",""))</f>
        <v>pensiljkp1012banimalkingdom2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64" s="1" t="s">
        <v>3973</v>
      </c>
      <c r="E1764" s="4" t="s">
        <v>3849</v>
      </c>
      <c r="F1764" s="56" t="s">
        <v>3981</v>
      </c>
      <c r="G1764" s="1" t="s">
        <v>1681</v>
      </c>
      <c r="H1764" s="34" t="e">
        <f>IF(db[[#This Row],[NB NOTA_C]]="","",COUNTIF([2]!B_MSK[concat],db[[#This Row],[NB NOTA_C]]))</f>
        <v>#REF!</v>
      </c>
      <c r="I1764" s="7" t="s">
        <v>1692</v>
      </c>
      <c r="J1764" s="3" t="s">
        <v>1749</v>
      </c>
      <c r="K1764" s="1" t="s">
        <v>2973</v>
      </c>
      <c r="L1764" s="3"/>
      <c r="M1764" s="3" t="str">
        <f>IF(db[[#This Row],[QTY/ CTN]]="","",SUBSTITUTE(SUBSTITUTE(SUBSTITUTE(db[[#This Row],[QTY/ CTN]]," ","_",2),"(",""),")","")&amp;"_")</f>
        <v>30 GRS_</v>
      </c>
      <c r="N1764" s="3">
        <f>IF(db[[#This Row],[H_QTY/ CTN]]="","",SEARCH("_",db[[#This Row],[H_QTY/ CTN]]))</f>
        <v>7</v>
      </c>
      <c r="O1764" s="3">
        <f>IF(db[[#This Row],[H_QTY/ CTN]]="","",LEN(db[[#This Row],[H_QTY/ CTN]]))</f>
        <v>7</v>
      </c>
      <c r="P1764" s="95" t="str">
        <f>IF(db[[#This Row],[H_QTY/ CTN]]="","",LEFT(db[[#This Row],[H_QTY/ CTN]],db[[#This Row],[H_1]]-1))</f>
        <v>30 GRS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30</v>
      </c>
      <c r="S1764" s="95" t="str">
        <f>IF(db[[#This Row],[QTY/ CTN B]]="","",RIGHT(db[[#This Row],[QTY/ CTN B]],LEN(db[[#This Row],[QTY/ CTN B]])-SEARCH(" ",db[[#This Row],[QTY/ CTN B]],1)))</f>
        <v>GRS</v>
      </c>
      <c r="T1764" s="95">
        <f>IF(db[[#This Row],[QTY/ CTN TG]]="",IF(db[[#This Row],[STN TG]]="","",12),LEFT(db[[#This Row],[QTY/ CTN TG]],SEARCH(" ",db[[#This Row],[QTY/ CTN TG]],1)-1))</f>
        <v>12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4" s="95">
        <f>IF(db[[#This Row],[STN K]]="","",IF(db[[#This Row],[STN TG]]="LSN",12,""))</f>
        <v>12</v>
      </c>
      <c r="W1764" s="95" t="str">
        <f>IF(db[[#This Row],[STN TG]]="LSN","PCS","")</f>
        <v>PCS</v>
      </c>
      <c r="X1764" s="95">
        <f>db[[#This Row],[QTY B]]*IF(db[[#This Row],[QTY TG]]="",1,db[[#This Row],[QTY TG]])*IF(db[[#This Row],[QTY K]]="",1,db[[#This Row],[QTY K]])</f>
        <v>4320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1" t="str">
        <f>LOWER(SUBSTITUTE(SUBSTITUTE(SUBSTITUTE(SUBSTITUTE(SUBSTITUTE(SUBSTITUTE(db[[#This Row],[NB BM]]," ",),".",""),"-",""),"(",""),")",""),"/",""))</f>
        <v>pensiljkp882b</v>
      </c>
      <c r="B1765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65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65" s="1" t="s">
        <v>780</v>
      </c>
      <c r="E1765" s="4" t="s">
        <v>781</v>
      </c>
      <c r="F1765" s="56" t="s">
        <v>782</v>
      </c>
      <c r="G1765" s="1" t="s">
        <v>1681</v>
      </c>
      <c r="H1765" s="32" t="e">
        <f>IF(db[[#This Row],[NB NOTA_C]]="","",COUNTIF([2]!B_MSK[concat],db[[#This Row],[NB NOTA_C]]))</f>
        <v>#REF!</v>
      </c>
      <c r="I1765" s="6" t="s">
        <v>1692</v>
      </c>
      <c r="J1765" s="1" t="s">
        <v>1749</v>
      </c>
      <c r="K1765" s="1" t="s">
        <v>2973</v>
      </c>
      <c r="L1765" s="1" t="s">
        <v>5128</v>
      </c>
      <c r="M1765" s="1" t="str">
        <f>IF(db[[#This Row],[QTY/ CTN]]="","",SUBSTITUTE(SUBSTITUTE(SUBSTITUTE(db[[#This Row],[QTY/ CTN]]," ","_",2),"(",""),")","")&amp;"_")</f>
        <v>30 GRS_</v>
      </c>
      <c r="N1765" s="1">
        <f>IF(db[[#This Row],[H_QTY/ CTN]]="","",SEARCH("_",db[[#This Row],[H_QTY/ CTN]]))</f>
        <v>7</v>
      </c>
      <c r="O1765" s="1">
        <f>IF(db[[#This Row],[H_QTY/ CTN]]="","",LEN(db[[#This Row],[H_QTY/ CTN]]))</f>
        <v>7</v>
      </c>
      <c r="P1765" s="98" t="str">
        <f>IF(db[[#This Row],[H_QTY/ CTN]]="","",LEFT(db[[#This Row],[H_QTY/ CTN]],db[[#This Row],[H_1]]-1))</f>
        <v>30 GRS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30</v>
      </c>
      <c r="S1765" s="95" t="str">
        <f>IF(db[[#This Row],[QTY/ CTN B]]="","",RIGHT(db[[#This Row],[QTY/ CTN B]],LEN(db[[#This Row],[QTY/ CTN B]])-SEARCH(" ",db[[#This Row],[QTY/ CTN B]],1)))</f>
        <v>GRS</v>
      </c>
      <c r="T1765" s="95">
        <f>IF(db[[#This Row],[QTY/ CTN TG]]="",IF(db[[#This Row],[STN TG]]="","",12),LEFT(db[[#This Row],[QTY/ CTN TG]],SEARCH(" ",db[[#This Row],[QTY/ CTN TG]],1)-1))</f>
        <v>12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5" s="95">
        <f>IF(db[[#This Row],[STN K]]="","",IF(db[[#This Row],[STN TG]]="LSN",12,""))</f>
        <v>12</v>
      </c>
      <c r="W1765" s="95" t="str">
        <f>IF(db[[#This Row],[STN TG]]="LSN","PCS","")</f>
        <v>PCS</v>
      </c>
      <c r="X1765" s="95">
        <f>db[[#This Row],[QTY B]]*IF(db[[#This Row],[QTY TG]]="",1,db[[#This Row],[QTY TG]])*IF(db[[#This Row],[QTY K]]="",1,db[[#This Row],[QTY K]])</f>
        <v>4320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pensiljkp90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66" s="1" t="s">
        <v>783</v>
      </c>
      <c r="E1766" s="4" t="s">
        <v>2206</v>
      </c>
      <c r="F1766" s="56" t="s">
        <v>2207</v>
      </c>
      <c r="G1766" s="1" t="s">
        <v>1681</v>
      </c>
      <c r="H1766" s="32" t="e">
        <f>IF(db[[#This Row],[NB NOTA_C]]="","",COUNTIF([2]!B_MSK[concat],db[[#This Row],[NB NOTA_C]]))</f>
        <v>#REF!</v>
      </c>
      <c r="I1766" s="7" t="s">
        <v>1692</v>
      </c>
      <c r="J1766" s="3" t="s">
        <v>1749</v>
      </c>
      <c r="K1766" s="1" t="s">
        <v>2973</v>
      </c>
      <c r="M1766" s="1" t="str">
        <f>IF(db[[#This Row],[QTY/ CTN]]="","",SUBSTITUTE(SUBSTITUTE(SUBSTITUTE(db[[#This Row],[QTY/ CTN]]," ","_",2),"(",""),")","")&amp;"_")</f>
        <v>30 GRS_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7</v>
      </c>
      <c r="P1766" s="98" t="str">
        <f>IF(db[[#This Row],[H_QTY/ CTN]]="","",LEFT(db[[#This Row],[H_QTY/ CTN]],db[[#This Row],[H_1]]-1))</f>
        <v>30 GRS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30</v>
      </c>
      <c r="S1766" s="95" t="str">
        <f>IF(db[[#This Row],[QTY/ CTN B]]="","",RIGHT(db[[#This Row],[QTY/ CTN B]],LEN(db[[#This Row],[QTY/ CTN B]])-SEARCH(" ",db[[#This Row],[QTY/ CTN B]],1)))</f>
        <v>GRS</v>
      </c>
      <c r="T1766" s="95">
        <f>IF(db[[#This Row],[QTY/ CTN TG]]="",IF(db[[#This Row],[STN TG]]="","",12),LEFT(db[[#This Row],[QTY/ CTN TG]],SEARCH(" ",db[[#This Row],[QTY/ CTN TG]],1)-1))</f>
        <v>12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6" s="95">
        <f>IF(db[[#This Row],[STN K]]="","",IF(db[[#This Row],[STN TG]]="LSN",12,""))</f>
        <v>12</v>
      </c>
      <c r="W1766" s="95" t="str">
        <f>IF(db[[#This Row],[STN TG]]="LSN","PCS","")</f>
        <v>PCS</v>
      </c>
      <c r="X1766" s="95">
        <f>db[[#This Row],[QTY B]]*IF(db[[#This Row],[QTY TG]]="",1,db[[#This Row],[QTY TG]])*IF(db[[#This Row],[QTY K]]="",1,db[[#This Row],[QTY K]])</f>
        <v>4320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1" t="str">
        <f>LOWER(SUBSTITUTE(SUBSTITUTE(SUBSTITUTE(SUBSTITUTE(SUBSTITUTE(SUBSTITUTE(db[[#This Row],[NB BM]]," ",),".",""),"-",""),"(",""),")",""),"/",""))</f>
        <v>pensiljkp91</v>
      </c>
      <c r="B1767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67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67" s="1" t="s">
        <v>784</v>
      </c>
      <c r="E1767" s="4" t="s">
        <v>785</v>
      </c>
      <c r="F1767" s="56" t="s">
        <v>2750</v>
      </c>
      <c r="G1767" s="1" t="s">
        <v>1681</v>
      </c>
      <c r="H1767" s="32" t="e">
        <f>IF(db[[#This Row],[NB NOTA_C]]="","",COUNTIF([2]!B_MSK[concat],db[[#This Row],[NB NOTA_C]]))</f>
        <v>#REF!</v>
      </c>
      <c r="I1767" s="6" t="s">
        <v>1692</v>
      </c>
      <c r="J1767" s="1" t="s">
        <v>1749</v>
      </c>
      <c r="K1767" s="1" t="s">
        <v>2973</v>
      </c>
      <c r="M1767" s="1" t="str">
        <f>IF(db[[#This Row],[QTY/ CTN]]="","",SUBSTITUTE(SUBSTITUTE(SUBSTITUTE(db[[#This Row],[QTY/ CTN]]," ","_",2),"(",""),")","")&amp;"_")</f>
        <v>30 GRS_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7</v>
      </c>
      <c r="P1767" s="98" t="str">
        <f>IF(db[[#This Row],[H_QTY/ CTN]]="","",LEFT(db[[#This Row],[H_QTY/ CTN]],db[[#This Row],[H_1]]-1))</f>
        <v>30 GRS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30</v>
      </c>
      <c r="S1767" s="95" t="str">
        <f>IF(db[[#This Row],[QTY/ CTN B]]="","",RIGHT(db[[#This Row],[QTY/ CTN B]],LEN(db[[#This Row],[QTY/ CTN B]])-SEARCH(" ",db[[#This Row],[QTY/ CTN B]],1)))</f>
        <v>GRS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7" s="95">
        <f>IF(db[[#This Row],[STN K]]="","",IF(db[[#This Row],[STN TG]]="LSN",12,""))</f>
        <v>12</v>
      </c>
      <c r="W1767" s="95" t="str">
        <f>IF(db[[#This Row],[STN TG]]="LSN","PCS","")</f>
        <v>PCS</v>
      </c>
      <c r="X1767" s="95">
        <f>db[[#This Row],[QTY B]]*IF(db[[#This Row],[QTY TG]]="",1,db[[#This Row],[QTY TG]])*IF(db[[#This Row],[QTY K]]="",1,db[[#This Row],[QTY K]])</f>
        <v>4320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pensiljkp932b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68" s="1" t="s">
        <v>786</v>
      </c>
      <c r="E1768" s="4" t="s">
        <v>5639</v>
      </c>
      <c r="F1768" s="56" t="s">
        <v>787</v>
      </c>
      <c r="G1768" s="1" t="s">
        <v>1681</v>
      </c>
      <c r="H1768" s="32" t="e">
        <f>IF(db[[#This Row],[NB NOTA_C]]="","",COUNTIF([2]!B_MSK[concat],db[[#This Row],[NB NOTA_C]]))</f>
        <v>#REF!</v>
      </c>
      <c r="I1768" s="6" t="s">
        <v>1692</v>
      </c>
      <c r="J1768" s="1" t="s">
        <v>1749</v>
      </c>
      <c r="K1768" s="1" t="s">
        <v>2973</v>
      </c>
      <c r="M1768" s="1" t="str">
        <f>IF(db[[#This Row],[QTY/ CTN]]="","",SUBSTITUTE(SUBSTITUTE(SUBSTITUTE(db[[#This Row],[QTY/ CTN]]," ","_",2),"(",""),")","")&amp;"_")</f>
        <v>30 GRS_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7</v>
      </c>
      <c r="P1768" s="98" t="str">
        <f>IF(db[[#This Row],[H_QTY/ CTN]]="","",LEFT(db[[#This Row],[H_QTY/ CTN]],db[[#This Row],[H_1]]-1))</f>
        <v>30 GRS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30</v>
      </c>
      <c r="S1768" s="95" t="str">
        <f>IF(db[[#This Row],[QTY/ CTN B]]="","",RIGHT(db[[#This Row],[QTY/ CTN B]],LEN(db[[#This Row],[QTY/ CTN B]])-SEARCH(" ",db[[#This Row],[QTY/ CTN B]],1)))</f>
        <v>GRS</v>
      </c>
      <c r="T1768" s="95">
        <f>IF(db[[#This Row],[QTY/ CTN TG]]="",IF(db[[#This Row],[STN TG]]="","",12),LEFT(db[[#This Row],[QTY/ CTN TG]],SEARCH(" ",db[[#This Row],[QTY/ CTN TG]],1)-1))</f>
        <v>12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8" s="95">
        <f>IF(db[[#This Row],[STN K]]="","",IF(db[[#This Row],[STN TG]]="LSN",12,""))</f>
        <v>12</v>
      </c>
      <c r="W1768" s="95" t="str">
        <f>IF(db[[#This Row],[STN TG]]="LSN","PCS","")</f>
        <v>PCS</v>
      </c>
      <c r="X1768" s="95">
        <f>db[[#This Row],[QTY B]]*IF(db[[#This Row],[QTY TG]]="",1,db[[#This Row],[QTY TG]])*IF(db[[#This Row],[QTY K]]="",1,db[[#This Row],[QTY K]])</f>
        <v>4320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pensiljkp94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69" s="1" t="s">
        <v>788</v>
      </c>
      <c r="E1769" s="4" t="s">
        <v>789</v>
      </c>
      <c r="F1769" s="2" t="s">
        <v>5023</v>
      </c>
      <c r="G1769" s="1" t="s">
        <v>1681</v>
      </c>
      <c r="H1769" s="32" t="e">
        <f>IF(db[[#This Row],[NB NOTA_C]]="","",COUNTIF([2]!B_MSK[concat],db[[#This Row],[NB NOTA_C]]))</f>
        <v>#REF!</v>
      </c>
      <c r="I1769" s="6" t="s">
        <v>1692</v>
      </c>
      <c r="J1769" s="1" t="s">
        <v>1749</v>
      </c>
      <c r="K1769" s="1" t="s">
        <v>2973</v>
      </c>
      <c r="M1769" s="1" t="str">
        <f>IF(db[[#This Row],[QTY/ CTN]]="","",SUBSTITUTE(SUBSTITUTE(SUBSTITUTE(db[[#This Row],[QTY/ CTN]]," ","_",2),"(",""),")","")&amp;"_")</f>
        <v>30 GRS_</v>
      </c>
      <c r="N1769" s="1">
        <f>IF(db[[#This Row],[H_QTY/ CTN]]="","",SEARCH("_",db[[#This Row],[H_QTY/ CTN]]))</f>
        <v>7</v>
      </c>
      <c r="O1769" s="1">
        <f>IF(db[[#This Row],[H_QTY/ CTN]]="","",LEN(db[[#This Row],[H_QTY/ CTN]]))</f>
        <v>7</v>
      </c>
      <c r="P1769" s="98" t="str">
        <f>IF(db[[#This Row],[H_QTY/ CTN]]="","",LEFT(db[[#This Row],[H_QTY/ CTN]],db[[#This Row],[H_1]]-1))</f>
        <v>30 GRS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30</v>
      </c>
      <c r="S1769" s="95" t="str">
        <f>IF(db[[#This Row],[QTY/ CTN B]]="","",RIGHT(db[[#This Row],[QTY/ CTN B]],LEN(db[[#This Row],[QTY/ CTN B]])-SEARCH(" ",db[[#This Row],[QTY/ CTN B]],1)))</f>
        <v>GRS</v>
      </c>
      <c r="T1769" s="95">
        <f>IF(db[[#This Row],[QTY/ CTN TG]]="",IF(db[[#This Row],[STN TG]]="","",12),LEFT(db[[#This Row],[QTY/ CTN TG]],SEARCH(" ",db[[#This Row],[QTY/ CTN TG]],1)-1))</f>
        <v>12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9" s="95">
        <f>IF(db[[#This Row],[STN K]]="","",IF(db[[#This Row],[STN TG]]="LSN",12,""))</f>
        <v>12</v>
      </c>
      <c r="W1769" s="95" t="str">
        <f>IF(db[[#This Row],[STN TG]]="LSN","PCS","")</f>
        <v>PCS</v>
      </c>
      <c r="X1769" s="95">
        <f>db[[#This Row],[QTY B]]*IF(db[[#This Row],[QTY TG]]="",1,db[[#This Row],[QTY TG]])*IF(db[[#This Row],[QTY K]]="",1,db[[#This Row],[QTY K]])</f>
        <v>4320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8" t="str">
        <f>LOWER(SUBSTITUTE(SUBSTITUTE(SUBSTITUTE(SUBSTITUTE(SUBSTITUTE(SUBSTITUTE(db[[#This Row],[NB BM]]," ",),".",""),"-",""),"(",""),")",""),"/",""))</f>
        <v>pensiljkp992b</v>
      </c>
      <c r="B1770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70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70" s="1" t="s">
        <v>4847</v>
      </c>
      <c r="E1770" s="40" t="s">
        <v>4672</v>
      </c>
      <c r="F1770" s="62" t="s">
        <v>4697</v>
      </c>
      <c r="G1770" s="39" t="s">
        <v>1681</v>
      </c>
      <c r="H1770" s="41" t="e">
        <f>IF(db[[#This Row],[NB NOTA_C]]="","",COUNTIF([2]!B_MSK[concat],db[[#This Row],[NB NOTA_C]]))</f>
        <v>#REF!</v>
      </c>
      <c r="I1770" s="42" t="s">
        <v>1692</v>
      </c>
      <c r="J1770" s="38" t="s">
        <v>1749</v>
      </c>
      <c r="K1770" s="39" t="s">
        <v>2973</v>
      </c>
      <c r="L1770" s="38"/>
      <c r="M1770" s="38" t="str">
        <f>IF(db[[#This Row],[QTY/ CTN]]="","",SUBSTITUTE(SUBSTITUTE(SUBSTITUTE(db[[#This Row],[QTY/ CTN]]," ","_",2),"(",""),")","")&amp;"_")</f>
        <v>30 GRS_</v>
      </c>
      <c r="N1770" s="38">
        <f>IF(db[[#This Row],[H_QTY/ CTN]]="","",SEARCH("_",db[[#This Row],[H_QTY/ CTN]]))</f>
        <v>7</v>
      </c>
      <c r="O1770" s="38">
        <f>IF(db[[#This Row],[H_QTY/ CTN]]="","",LEN(db[[#This Row],[H_QTY/ CTN]]))</f>
        <v>7</v>
      </c>
      <c r="P1770" s="100" t="str">
        <f>IF(db[[#This Row],[H_QTY/ CTN]]="","",LEFT(db[[#This Row],[H_QTY/ CTN]],db[[#This Row],[H_1]]-1))</f>
        <v>30 GRS</v>
      </c>
      <c r="Q1770" s="100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30</v>
      </c>
      <c r="S1770" s="95" t="str">
        <f>IF(db[[#This Row],[QTY/ CTN B]]="","",RIGHT(db[[#This Row],[QTY/ CTN B]],LEN(db[[#This Row],[QTY/ CTN B]])-SEARCH(" ",db[[#This Row],[QTY/ CTN B]],1)))</f>
        <v>GRS</v>
      </c>
      <c r="T1770" s="95">
        <f>IF(db[[#This Row],[QTY/ CTN TG]]="",IF(db[[#This Row],[STN TG]]="","",12),LEFT(db[[#This Row],[QTY/ CTN TG]],SEARCH(" ",db[[#This Row],[QTY/ CTN TG]],1)-1))</f>
        <v>12</v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0" s="95">
        <f>IF(db[[#This Row],[STN K]]="","",IF(db[[#This Row],[STN TG]]="LSN",12,""))</f>
        <v>12</v>
      </c>
      <c r="W1770" s="95" t="str">
        <f>IF(db[[#This Row],[STN TG]]="LSN","PCS","")</f>
        <v>PCS</v>
      </c>
      <c r="X1770" s="95">
        <f>db[[#This Row],[QTY B]]*IF(db[[#This Row],[QTY TG]]="",1,db[[#This Row],[QTY TG]])*IF(db[[#This Row],[QTY K]]="",1,db[[#This Row],[QTY K]])</f>
        <v>4320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pensiltf488+asahan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4462</v>
      </c>
      <c r="E1771" s="4" t="s">
        <v>4457</v>
      </c>
      <c r="F1771" s="56"/>
      <c r="G1771" s="1" t="s">
        <v>1682</v>
      </c>
      <c r="H1771" s="34" t="e">
        <f>IF(db[[#This Row],[NB NOTA_C]]="","",COUNTIF([2]!B_MSK[concat],db[[#This Row],[NB NOTA_C]]))</f>
        <v>#REF!</v>
      </c>
      <c r="I1771" s="7" t="s">
        <v>1688</v>
      </c>
      <c r="J1771" s="3" t="s">
        <v>1750</v>
      </c>
      <c r="K1771" s="1" t="s">
        <v>2973</v>
      </c>
      <c r="L1771" s="3"/>
      <c r="M1771" s="3" t="str">
        <f>IF(db[[#This Row],[QTY/ CTN]]="","",SUBSTITUTE(SUBSTITUTE(SUBSTITUTE(db[[#This Row],[QTY/ CTN]]," ","_",2),"(",""),")","")&amp;"_")</f>
        <v>20 GRS_</v>
      </c>
      <c r="N1771" s="3">
        <f>IF(db[[#This Row],[H_QTY/ CTN]]="","",SEARCH("_",db[[#This Row],[H_QTY/ CTN]]))</f>
        <v>7</v>
      </c>
      <c r="O1771" s="3">
        <f>IF(db[[#This Row],[H_QTY/ CTN]]="","",LEN(db[[#This Row],[H_QTY/ CTN]]))</f>
        <v>7</v>
      </c>
      <c r="P1771" s="95" t="str">
        <f>IF(db[[#This Row],[H_QTY/ CTN]]="","",LEFT(db[[#This Row],[H_QTY/ CTN]],db[[#This Row],[H_1]]-1))</f>
        <v>20 GRS</v>
      </c>
      <c r="Q1771" s="95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20</v>
      </c>
      <c r="S1771" s="95" t="str">
        <f>IF(db[[#This Row],[QTY/ CTN B]]="","",RIGHT(db[[#This Row],[QTY/ CTN B]],LEN(db[[#This Row],[QTY/ CTN B]])-SEARCH(" ",db[[#This Row],[QTY/ CTN B]],1)))</f>
        <v>GRS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1" s="95">
        <f>IF(db[[#This Row],[STN K]]="","",IF(db[[#This Row],[STN TG]]="LSN",12,""))</f>
        <v>12</v>
      </c>
      <c r="W1771" s="95" t="str">
        <f>IF(db[[#This Row],[STN TG]]="LSN","PCS","")</f>
        <v>PCS</v>
      </c>
      <c r="X1771" s="95">
        <f>db[[#This Row],[QTY B]]*IF(db[[#This Row],[QTY TG]]="",1,db[[#This Row],[QTY TG]])*IF(db[[#This Row],[QTY K]]="",1,db[[#This Row],[QTY K]])</f>
        <v>2880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pensiltf588+asahan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4463</v>
      </c>
      <c r="E1772" s="4" t="s">
        <v>4458</v>
      </c>
      <c r="F1772" s="56"/>
      <c r="G1772" s="1" t="s">
        <v>1682</v>
      </c>
      <c r="H1772" s="34" t="e">
        <f>IF(db[[#This Row],[NB NOTA_C]]="","",COUNTIF([2]!B_MSK[concat],db[[#This Row],[NB NOTA_C]]))</f>
        <v>#REF!</v>
      </c>
      <c r="I1772" s="7" t="s">
        <v>1688</v>
      </c>
      <c r="J1772" s="3" t="s">
        <v>1750</v>
      </c>
      <c r="K1772" s="1" t="s">
        <v>2973</v>
      </c>
      <c r="L1772" s="3"/>
      <c r="M1772" s="3" t="str">
        <f>IF(db[[#This Row],[QTY/ CTN]]="","",SUBSTITUTE(SUBSTITUTE(SUBSTITUTE(db[[#This Row],[QTY/ CTN]]," ","_",2),"(",""),")","")&amp;"_")</f>
        <v>20 GRS_</v>
      </c>
      <c r="N1772" s="3">
        <f>IF(db[[#This Row],[H_QTY/ CTN]]="","",SEARCH("_",db[[#This Row],[H_QTY/ CTN]]))</f>
        <v>7</v>
      </c>
      <c r="O1772" s="3">
        <f>IF(db[[#This Row],[H_QTY/ CTN]]="","",LEN(db[[#This Row],[H_QTY/ CTN]]))</f>
        <v>7</v>
      </c>
      <c r="P1772" s="95" t="str">
        <f>IF(db[[#This Row],[H_QTY/ CTN]]="","",LEFT(db[[#This Row],[H_QTY/ CTN]],db[[#This Row],[H_1]]-1))</f>
        <v>20 GRS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20</v>
      </c>
      <c r="S1772" s="95" t="str">
        <f>IF(db[[#This Row],[QTY/ CTN B]]="","",RIGHT(db[[#This Row],[QTY/ CTN B]],LEN(db[[#This Row],[QTY/ CTN B]])-SEARCH(" ",db[[#This Row],[QTY/ CTN B]],1)))</f>
        <v>GRS</v>
      </c>
      <c r="T1772" s="95">
        <f>IF(db[[#This Row],[QTY/ CTN TG]]="",IF(db[[#This Row],[STN TG]]="","",12),LEFT(db[[#This Row],[QTY/ CTN TG]],SEARCH(" ",db[[#This Row],[QTY/ CTN TG]],1)-1))</f>
        <v>12</v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2" s="95">
        <f>IF(db[[#This Row],[STN K]]="","",IF(db[[#This Row],[STN TG]]="LSN",12,""))</f>
        <v>12</v>
      </c>
      <c r="W1772" s="95" t="str">
        <f>IF(db[[#This Row],[STN TG]]="LSN","PCS","")</f>
        <v>PCS</v>
      </c>
      <c r="X1772" s="95">
        <f>db[[#This Row],[QTY B]]*IF(db[[#This Row],[QTY TG]]="",1,db[[#This Row],[QTY TG]])*IF(db[[#This Row],[QTY K]]="",1,db[[#This Row],[QTY K]])</f>
        <v>2880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pensiltf688+asahan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4464</v>
      </c>
      <c r="E1773" s="4" t="s">
        <v>4459</v>
      </c>
      <c r="F1773" s="56"/>
      <c r="G1773" s="1" t="s">
        <v>1682</v>
      </c>
      <c r="H1773" s="34" t="e">
        <f>IF(db[[#This Row],[NB NOTA_C]]="","",COUNTIF([2]!B_MSK[concat],db[[#This Row],[NB NOTA_C]]))</f>
        <v>#REF!</v>
      </c>
      <c r="I1773" s="7" t="s">
        <v>1688</v>
      </c>
      <c r="J1773" s="3" t="s">
        <v>1750</v>
      </c>
      <c r="K1773" s="1" t="s">
        <v>2973</v>
      </c>
      <c r="L1773" s="3"/>
      <c r="M1773" s="3" t="str">
        <f>IF(db[[#This Row],[QTY/ CTN]]="","",SUBSTITUTE(SUBSTITUTE(SUBSTITUTE(db[[#This Row],[QTY/ CTN]]," ","_",2),"(",""),")","")&amp;"_")</f>
        <v>20 GRS_</v>
      </c>
      <c r="N1773" s="3">
        <f>IF(db[[#This Row],[H_QTY/ CTN]]="","",SEARCH("_",db[[#This Row],[H_QTY/ CTN]]))</f>
        <v>7</v>
      </c>
      <c r="O1773" s="3">
        <f>IF(db[[#This Row],[H_QTY/ CTN]]="","",LEN(db[[#This Row],[H_QTY/ CTN]]))</f>
        <v>7</v>
      </c>
      <c r="P1773" s="95" t="str">
        <f>IF(db[[#This Row],[H_QTY/ CTN]]="","",LEFT(db[[#This Row],[H_QTY/ CTN]],db[[#This Row],[H_1]]-1))</f>
        <v>20 GRS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20</v>
      </c>
      <c r="S1773" s="95" t="str">
        <f>IF(db[[#This Row],[QTY/ CTN B]]="","",RIGHT(db[[#This Row],[QTY/ CTN B]],LEN(db[[#This Row],[QTY/ CTN B]])-SEARCH(" ",db[[#This Row],[QTY/ CTN B]],1)))</f>
        <v>GRS</v>
      </c>
      <c r="T1773" s="95">
        <f>IF(db[[#This Row],[QTY/ CTN TG]]="",IF(db[[#This Row],[STN TG]]="","",12),LEFT(db[[#This Row],[QTY/ CTN TG]],SEARCH(" ",db[[#This Row],[QTY/ CTN TG]],1)-1))</f>
        <v>12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3" s="95">
        <f>IF(db[[#This Row],[STN K]]="","",IF(db[[#This Row],[STN TG]]="LSN",12,""))</f>
        <v>12</v>
      </c>
      <c r="W1773" s="95" t="str">
        <f>IF(db[[#This Row],[STN TG]]="LSN","PCS","")</f>
        <v>PCS</v>
      </c>
      <c r="X1773" s="95">
        <f>db[[#This Row],[QTY B]]*IF(db[[#This Row],[QTY TG]]="",1,db[[#This Row],[QTY TG]])*IF(db[[#This Row],[QTY K]]="",1,db[[#This Row],[QTY K]])</f>
        <v>2880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pensiltf8882b+asahan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4465</v>
      </c>
      <c r="E1774" s="4" t="s">
        <v>4460</v>
      </c>
      <c r="F1774" s="56"/>
      <c r="G1774" s="1" t="s">
        <v>1682</v>
      </c>
      <c r="H1774" s="34" t="e">
        <f>IF(db[[#This Row],[NB NOTA_C]]="","",COUNTIF([2]!B_MSK[concat],db[[#This Row],[NB NOTA_C]]))</f>
        <v>#REF!</v>
      </c>
      <c r="I1774" s="7" t="s">
        <v>1688</v>
      </c>
      <c r="J1774" s="3" t="s">
        <v>1750</v>
      </c>
      <c r="K1774" s="1" t="s">
        <v>2973</v>
      </c>
      <c r="L1774" s="3"/>
      <c r="M1774" s="3" t="str">
        <f>IF(db[[#This Row],[QTY/ CTN]]="","",SUBSTITUTE(SUBSTITUTE(SUBSTITUTE(db[[#This Row],[QTY/ CTN]]," ","_",2),"(",""),")","")&amp;"_")</f>
        <v>20 GRS_</v>
      </c>
      <c r="N1774" s="3">
        <f>IF(db[[#This Row],[H_QTY/ CTN]]="","",SEARCH("_",db[[#This Row],[H_QTY/ CTN]]))</f>
        <v>7</v>
      </c>
      <c r="O1774" s="3">
        <f>IF(db[[#This Row],[H_QTY/ CTN]]="","",LEN(db[[#This Row],[H_QTY/ CTN]]))</f>
        <v>7</v>
      </c>
      <c r="P1774" s="95" t="str">
        <f>IF(db[[#This Row],[H_QTY/ CTN]]="","",LEFT(db[[#This Row],[H_QTY/ CTN]],db[[#This Row],[H_1]]-1))</f>
        <v>20 GRS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20</v>
      </c>
      <c r="S1774" s="95" t="str">
        <f>IF(db[[#This Row],[QTY/ CTN B]]="","",RIGHT(db[[#This Row],[QTY/ CTN B]],LEN(db[[#This Row],[QTY/ CTN B]])-SEARCH(" ",db[[#This Row],[QTY/ CTN B]],1)))</f>
        <v>GRS</v>
      </c>
      <c r="T1774" s="95">
        <f>IF(db[[#This Row],[QTY/ CTN TG]]="",IF(db[[#This Row],[STN TG]]="","",12),LEFT(db[[#This Row],[QTY/ CTN TG]],SEARCH(" ",db[[#This Row],[QTY/ CTN TG]],1)-1))</f>
        <v>12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4" s="95">
        <f>IF(db[[#This Row],[STN K]]="","",IF(db[[#This Row],[STN TG]]="LSN",12,""))</f>
        <v>12</v>
      </c>
      <c r="W1774" s="95" t="str">
        <f>IF(db[[#This Row],[STN TG]]="LSN","PCS","")</f>
        <v>PCS</v>
      </c>
      <c r="X1774" s="95">
        <f>db[[#This Row],[QTY B]]*IF(db[[#This Row],[QTY TG]]="",1,db[[#This Row],[QTY TG]])*IF(db[[#This Row],[QTY K]]="",1,db[[#This Row],[QTY K]])</f>
        <v>2880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pensiltf9882b+asahan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4466</v>
      </c>
      <c r="E1775" s="4" t="s">
        <v>4461</v>
      </c>
      <c r="F1775" s="56"/>
      <c r="G1775" s="1" t="s">
        <v>1682</v>
      </c>
      <c r="H1775" s="34" t="e">
        <f>IF(db[[#This Row],[NB NOTA_C]]="","",COUNTIF([2]!B_MSK[concat],db[[#This Row],[NB NOTA_C]]))</f>
        <v>#REF!</v>
      </c>
      <c r="I1775" s="7" t="s">
        <v>1688</v>
      </c>
      <c r="J1775" s="3" t="s">
        <v>1750</v>
      </c>
      <c r="K1775" s="1" t="s">
        <v>2973</v>
      </c>
      <c r="L1775" s="3"/>
      <c r="M1775" s="3" t="str">
        <f>IF(db[[#This Row],[QTY/ CTN]]="","",SUBSTITUTE(SUBSTITUTE(SUBSTITUTE(db[[#This Row],[QTY/ CTN]]," ","_",2),"(",""),")","")&amp;"_")</f>
        <v>20 GRS_</v>
      </c>
      <c r="N1775" s="3">
        <f>IF(db[[#This Row],[H_QTY/ CTN]]="","",SEARCH("_",db[[#This Row],[H_QTY/ CTN]]))</f>
        <v>7</v>
      </c>
      <c r="O1775" s="3">
        <f>IF(db[[#This Row],[H_QTY/ CTN]]="","",LEN(db[[#This Row],[H_QTY/ CTN]]))</f>
        <v>7</v>
      </c>
      <c r="P1775" s="95" t="str">
        <f>IF(db[[#This Row],[H_QTY/ CTN]]="","",LEFT(db[[#This Row],[H_QTY/ CTN]],db[[#This Row],[H_1]]-1))</f>
        <v>20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20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2880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52" t="str">
        <f>LOWER(SUBSTITUTE(SUBSTITUTE(SUBSTITUTE(SUBSTITUTE(SUBSTITUTE(SUBSTITUTE(db[[#This Row],[NB BM]]," ",),".",""),"-",""),"(",""),")",""),"/",""))</f>
        <v>pw12wpw812</v>
      </c>
      <c r="B1776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76" s="52" t="str">
        <f>LOWER(SUBSTITUTE(SUBSTITUTE(SUBSTITUTE(SUBSTITUTE(SUBSTITUTE(SUBSTITUTE(SUBSTITUTE(SUBSTITUTE(SUBSTITUTE(db[[#This Row],[NB PAJAK]]," ",""),"-",""),"(",""),")",""),".",""),",",""),"/",""),"""",""),"+",""))</f>
        <v/>
      </c>
      <c r="D1776" s="72" t="s">
        <v>5019</v>
      </c>
      <c r="E1776" s="72" t="s">
        <v>4980</v>
      </c>
      <c r="F1776" s="65"/>
      <c r="G1776" s="53"/>
      <c r="H1776" s="54" t="e">
        <f>IF(db[[#This Row],[NB NOTA_C]]="","",COUNTIF([2]!B_MSK[concat],db[[#This Row],[NB NOTA_C]]))</f>
        <v>#REF!</v>
      </c>
      <c r="I1776" s="55" t="s">
        <v>1689</v>
      </c>
      <c r="J1776" s="52" t="s">
        <v>3436</v>
      </c>
      <c r="K1776" s="53" t="s">
        <v>2976</v>
      </c>
      <c r="L1776" s="52"/>
      <c r="M1776" s="52" t="str">
        <f>IF(db[[#This Row],[QTY/ CTN]]="","",SUBSTITUTE(SUBSTITUTE(SUBSTITUTE(db[[#This Row],[QTY/ CTN]]," ","_",2),"(",""),")","")&amp;"_")</f>
        <v>240 SET_</v>
      </c>
      <c r="N1776" s="52">
        <f>IF(db[[#This Row],[H_QTY/ CTN]]="","",SEARCH("_",db[[#This Row],[H_QTY/ CTN]]))</f>
        <v>8</v>
      </c>
      <c r="O1776" s="52">
        <f>IF(db[[#This Row],[H_QTY/ CTN]]="","",LEN(db[[#This Row],[H_QTY/ CTN]]))</f>
        <v>8</v>
      </c>
      <c r="P1776" s="103" t="str">
        <f>IF(db[[#This Row],[H_QTY/ CTN]]="","",LEFT(db[[#This Row],[H_QTY/ CTN]],db[[#This Row],[H_1]]-1))</f>
        <v>240 SET</v>
      </c>
      <c r="Q1776" s="103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240</v>
      </c>
      <c r="S1776" s="95" t="str">
        <f>IF(db[[#This Row],[QTY/ CTN B]]="","",RIGHT(db[[#This Row],[QTY/ CTN B]],LEN(db[[#This Row],[QTY/ CTN B]])-SEARCH(" ",db[[#This Row],[QTY/ CTN B]],1)))</f>
        <v>SET</v>
      </c>
      <c r="T1776" s="95" t="str">
        <f>IF(db[[#This Row],[QTY/ CTN TG]]="",IF(db[[#This Row],[STN TG]]="","",12),LEFT(db[[#This Row],[QTY/ CTN TG]],SEARCH(" ",db[[#This Row],[QTY/ CTN TG]],1)-1))</f>
        <v/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6" s="95" t="str">
        <f>IF(db[[#This Row],[STN K]]="","",IF(db[[#This Row],[STN TG]]="LSN",12,""))</f>
        <v/>
      </c>
      <c r="W1776" s="95" t="str">
        <f>IF(db[[#This Row],[STN TG]]="LSN","PCS","")</f>
        <v/>
      </c>
      <c r="X1776" s="95">
        <f>db[[#This Row],[QTY B]]*IF(db[[#This Row],[QTY TG]]="",1,db[[#This Row],[QTY TG]])*IF(db[[#This Row],[QTY K]]="",1,db[[#This Row],[QTY K]])</f>
        <v>240</v>
      </c>
      <c r="Y1776" s="95" t="str">
        <f>IF(db[[#This Row],[STN K]]="",IF(db[[#This Row],[STN TG]]="",db[[#This Row],[STN B]],db[[#This Row],[STN TG]]),db[[#This Row],[STN K]])</f>
        <v>SET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garisanvc08430cmoffice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77" s="1" t="s">
        <v>1968</v>
      </c>
      <c r="E1777" s="4" t="s">
        <v>2442</v>
      </c>
      <c r="F1777" s="56" t="s">
        <v>2443</v>
      </c>
      <c r="H1777" s="32" t="e">
        <f>IF(db[[#This Row],[NB NOTA_C]]="","",COUNTIF([2]!B_MSK[concat],db[[#This Row],[NB NOTA_C]]))</f>
        <v>#REF!</v>
      </c>
      <c r="I1777" s="7" t="s">
        <v>2277</v>
      </c>
      <c r="J1777" s="3" t="s">
        <v>2289</v>
      </c>
      <c r="K1777" s="1" t="s">
        <v>2953</v>
      </c>
      <c r="M1777" s="1" t="str">
        <f>IF(db[[#This Row],[QTY/ CTN]]="","",SUBSTITUTE(SUBSTITUTE(SUBSTITUTE(db[[#This Row],[QTY/ CTN]]," ","_",2),"(",""),")","")&amp;"_")</f>
        <v>960 PCS_</v>
      </c>
      <c r="N1777" s="1">
        <f>IF(db[[#This Row],[H_QTY/ CTN]]="","",SEARCH("_",db[[#This Row],[H_QTY/ CTN]]))</f>
        <v>8</v>
      </c>
      <c r="O1777" s="1">
        <f>IF(db[[#This Row],[H_QTY/ CTN]]="","",LEN(db[[#This Row],[H_QTY/ CTN]]))</f>
        <v>8</v>
      </c>
      <c r="P1777" s="98" t="str">
        <f>IF(db[[#This Row],[H_QTY/ CTN]]="","",LEFT(db[[#This Row],[H_QTY/ CTN]],db[[#This Row],[H_1]]-1))</f>
        <v>960 PCS</v>
      </c>
      <c r="Q1777" s="95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960</v>
      </c>
      <c r="S1777" s="95" t="str">
        <f>IF(db[[#This Row],[QTY/ CTN B]]="","",RIGHT(db[[#This Row],[QTY/ CTN B]],LEN(db[[#This Row],[QTY/ CTN B]])-SEARCH(" ",db[[#This Row],[QTY/ CTN B]],1)))</f>
        <v>PCS</v>
      </c>
      <c r="T1777" s="95" t="str">
        <f>IF(db[[#This Row],[QTY/ CTN TG]]="",IF(db[[#This Row],[STN TG]]="","",12),LEFT(db[[#This Row],[QTY/ CTN TG]],SEARCH(" ",db[[#This Row],[QTY/ CTN TG]],1)-1))</f>
        <v/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960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penggaris30cmkayagikyp3138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2083</v>
      </c>
      <c r="E1778" s="4" t="s">
        <v>3317</v>
      </c>
      <c r="F1778" s="56"/>
      <c r="H1778" s="32" t="e">
        <f>IF(db[[#This Row],[NB NOTA_C]]="","",COUNTIF([2]!B_MSK[concat],db[[#This Row],[NB NOTA_C]]))</f>
        <v>#REF!</v>
      </c>
      <c r="I1778" s="7" t="s">
        <v>1695</v>
      </c>
      <c r="J1778" s="3" t="s">
        <v>1766</v>
      </c>
      <c r="K1778" s="1" t="s">
        <v>2953</v>
      </c>
      <c r="M1778" s="1" t="str">
        <f>IF(db[[#This Row],[QTY/ CTN]]="","",SUBSTITUTE(SUBSTITUTE(SUBSTITUTE(db[[#This Row],[QTY/ CTN]]," ","_",2),"(",""),")","")&amp;"_")</f>
        <v>80 LSN_</v>
      </c>
      <c r="N1778" s="1">
        <f>IF(db[[#This Row],[H_QTY/ CTN]]="","",SEARCH("_",db[[#This Row],[H_QTY/ CTN]]))</f>
        <v>7</v>
      </c>
      <c r="O1778" s="1">
        <f>IF(db[[#This Row],[H_QTY/ CTN]]="","",LEN(db[[#This Row],[H_QTY/ CTN]]))</f>
        <v>7</v>
      </c>
      <c r="P1778" s="98" t="str">
        <f>IF(db[[#This Row],[H_QTY/ CTN]]="","",LEFT(db[[#This Row],[H_QTY/ CTN]],db[[#This Row],[H_1]]-1))</f>
        <v>80 LSN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80</v>
      </c>
      <c r="S1778" s="95" t="str">
        <f>IF(db[[#This Row],[QTY/ CTN B]]="","",RIGHT(db[[#This Row],[QTY/ CTN B]],LEN(db[[#This Row],[QTY/ CTN B]])-SEARCH(" ",db[[#This Row],[QTY/ CTN B]],1)))</f>
        <v>LSN</v>
      </c>
      <c r="T1778" s="95">
        <f>IF(db[[#This Row],[QTY/ CTN TG]]="",IF(db[[#This Row],[STN TG]]="","",12),LEFT(db[[#This Row],[QTY/ CTN TG]],SEARCH(" ",db[[#This Row],[QTY/ CTN TG]],1)-1))</f>
        <v>12</v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960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penggaris30cmkayagikyp3136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2082</v>
      </c>
      <c r="E1779" s="4" t="s">
        <v>3316</v>
      </c>
      <c r="F1779" s="2"/>
      <c r="H1779" s="32" t="e">
        <f>IF(db[[#This Row],[NB NOTA_C]]="","",COUNTIF([2]!B_MSK[concat],db[[#This Row],[NB NOTA_C]]))</f>
        <v>#REF!</v>
      </c>
      <c r="I1779" s="7" t="s">
        <v>1695</v>
      </c>
      <c r="J1779" s="3" t="s">
        <v>1766</v>
      </c>
      <c r="K1779" s="1" t="s">
        <v>2953</v>
      </c>
      <c r="M1779" s="1" t="str">
        <f>IF(db[[#This Row],[QTY/ CTN]]="","",SUBSTITUTE(SUBSTITUTE(SUBSTITUTE(db[[#This Row],[QTY/ CTN]]," ","_",2),"(",""),")","")&amp;"_")</f>
        <v>80 LSN_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80 LSN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80</v>
      </c>
      <c r="S1779" s="95" t="str">
        <f>IF(db[[#This Row],[QTY/ CTN B]]="","",RIGHT(db[[#This Row],[QTY/ CTN B]],LEN(db[[#This Row],[QTY/ CTN B]])-SEARCH(" ",db[[#This Row],[QTY/ CTN B]],1)))</f>
        <v>LSN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960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penggaris30cmkyp3127c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2086</v>
      </c>
      <c r="E1780" s="4" t="s">
        <v>3318</v>
      </c>
      <c r="F1780" s="56"/>
      <c r="H1780" s="32" t="e">
        <f>IF(db[[#This Row],[NB NOTA_C]]="","",COUNTIF([2]!B_MSK[concat],db[[#This Row],[NB NOTA_C]]))</f>
        <v>#REF!</v>
      </c>
      <c r="I1780" s="7" t="s">
        <v>1695</v>
      </c>
      <c r="J1780" s="3" t="s">
        <v>1766</v>
      </c>
      <c r="K1780" s="1" t="s">
        <v>2953</v>
      </c>
      <c r="M1780" s="1" t="str">
        <f>IF(db[[#This Row],[QTY/ CTN]]="","",SUBSTITUTE(SUBSTITUTE(SUBSTITUTE(db[[#This Row],[QTY/ CTN]]," ","_",2),"(",""),")","")&amp;"_")</f>
        <v>80 LSN_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80 LSN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80</v>
      </c>
      <c r="S1780" s="95" t="str">
        <f>IF(db[[#This Row],[QTY/ CTN B]]="","",RIGHT(db[[#This Row],[QTY/ CTN B]],LEN(db[[#This Row],[QTY/ CTN B]])-SEARCH(" ",db[[#This Row],[QTY/ CTN B]],1)))</f>
        <v>LSN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960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garisan30cmkayagiky3131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2688</v>
      </c>
      <c r="E1781" s="4" t="s">
        <v>2686</v>
      </c>
      <c r="F1781" s="56"/>
      <c r="H1781" s="32" t="e">
        <f>IF(db[[#This Row],[NB NOTA_C]]="","",COUNTIF([2]!B_MSK[concat],db[[#This Row],[NB NOTA_C]]))</f>
        <v>#REF!</v>
      </c>
      <c r="I1781" s="7" t="s">
        <v>1695</v>
      </c>
      <c r="J1781" s="3" t="s">
        <v>1766</v>
      </c>
      <c r="K1781" s="1" t="s">
        <v>2953</v>
      </c>
      <c r="M1781" s="1" t="str">
        <f>IF(db[[#This Row],[QTY/ CTN]]="","",SUBSTITUTE(SUBSTITUTE(SUBSTITUTE(db[[#This Row],[QTY/ CTN]]," ","_",2),"(",""),")","")&amp;"_")</f>
        <v>80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80 LSN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80</v>
      </c>
      <c r="S1781" s="95" t="str">
        <f>IF(db[[#This Row],[QTY/ CTN B]]="","",RIGHT(db[[#This Row],[QTY/ CTN B]],LEN(db[[#This Row],[QTY/ CTN B]])-SEARCH(" ",db[[#This Row],[QTY/ CTN B]],1)))</f>
        <v>LSN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960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garisan30cmkayagikyp3139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2722</v>
      </c>
      <c r="E1782" s="4" t="s">
        <v>2716</v>
      </c>
      <c r="F1782" s="56"/>
      <c r="H1782" s="32" t="e">
        <f>IF(db[[#This Row],[NB NOTA_C]]="","",COUNTIF([2]!B_MSK[concat],db[[#This Row],[NB NOTA_C]]))</f>
        <v>#REF!</v>
      </c>
      <c r="I1782" s="7" t="s">
        <v>1695</v>
      </c>
      <c r="J1782" s="3" t="s">
        <v>1766</v>
      </c>
      <c r="K1782" s="1" t="s">
        <v>2953</v>
      </c>
      <c r="M1782" s="1" t="str">
        <f>IF(db[[#This Row],[QTY/ CTN]]="","",SUBSTITUTE(SUBSTITUTE(SUBSTITUTE(db[[#This Row],[QTY/ CTN]]," ","_",2),"(",""),")","")&amp;"_")</f>
        <v>80 LSN_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80 LSN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80</v>
      </c>
      <c r="S1782" s="95" t="str">
        <f>IF(db[[#This Row],[QTY/ CTN B]]="","",RIGHT(db[[#This Row],[QTY/ CTN B]],LEN(db[[#This Row],[QTY/ CTN B]])-SEARCH(" ",db[[#This Row],[QTY/ CTN B]],1)))</f>
        <v>LSN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960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garisan30cmkayagikyp3140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2721</v>
      </c>
      <c r="E1783" s="4" t="s">
        <v>2717</v>
      </c>
      <c r="F1783" s="56"/>
      <c r="H1783" s="32" t="e">
        <f>IF(db[[#This Row],[NB NOTA_C]]="","",COUNTIF([2]!B_MSK[concat],db[[#This Row],[NB NOTA_C]]))</f>
        <v>#REF!</v>
      </c>
      <c r="I1783" s="7" t="s">
        <v>1695</v>
      </c>
      <c r="J1783" s="3" t="s">
        <v>1766</v>
      </c>
      <c r="K1783" s="1" t="s">
        <v>2953</v>
      </c>
      <c r="M1783" s="1" t="str">
        <f>IF(db[[#This Row],[QTY/ CTN]]="","",SUBSTITUTE(SUBSTITUTE(SUBSTITUTE(db[[#This Row],[QTY/ CTN]]," ","_",2),"(",""),")","")&amp;"_")</f>
        <v>80 LSN_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80 LSN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80</v>
      </c>
      <c r="S1783" s="95" t="str">
        <f>IF(db[[#This Row],[QTY/ CTN B]]="","",RIGHT(db[[#This Row],[QTY/ CTN B]],LEN(db[[#This Row],[QTY/ CTN B]])-SEARCH(" ",db[[#This Row],[QTY/ CTN B]],1)))</f>
        <v>LSN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960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garisan30cmkayagikyp3141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2719</v>
      </c>
      <c r="E1784" s="4" t="s">
        <v>2714</v>
      </c>
      <c r="F1784" s="56"/>
      <c r="H1784" s="32" t="e">
        <f>IF(db[[#This Row],[NB NOTA_C]]="","",COUNTIF([2]!B_MSK[concat],db[[#This Row],[NB NOTA_C]]))</f>
        <v>#REF!</v>
      </c>
      <c r="I1784" s="7" t="s">
        <v>1695</v>
      </c>
      <c r="J1784" s="3" t="s">
        <v>1766</v>
      </c>
      <c r="K1784" s="1" t="s">
        <v>2953</v>
      </c>
      <c r="M1784" s="1" t="str">
        <f>IF(db[[#This Row],[QTY/ CTN]]="","",SUBSTITUTE(SUBSTITUTE(SUBSTITUTE(db[[#This Row],[QTY/ CTN]]," ","_",2),"(",""),")","")&amp;"_")</f>
        <v>80 LSN_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80 LSN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80</v>
      </c>
      <c r="S1784" s="95" t="str">
        <f>IF(db[[#This Row],[QTY/ CTN B]]="","",RIGHT(db[[#This Row],[QTY/ CTN B]],LEN(db[[#This Row],[QTY/ CTN B]])-SEARCH(" ",db[[#This Row],[QTY/ CTN B]],1)))</f>
        <v>LSN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960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garisan30cmkyp3127b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2720</v>
      </c>
      <c r="E1785" s="4" t="s">
        <v>2715</v>
      </c>
      <c r="F1785" s="2"/>
      <c r="H1785" s="32" t="e">
        <f>IF(db[[#This Row],[NB NOTA_C]]="","",COUNTIF([2]!B_MSK[concat],db[[#This Row],[NB NOTA_C]]))</f>
        <v>#REF!</v>
      </c>
      <c r="I1785" s="7" t="s">
        <v>1695</v>
      </c>
      <c r="J1785" s="3" t="s">
        <v>1766</v>
      </c>
      <c r="K1785" s="1" t="s">
        <v>2953</v>
      </c>
      <c r="M1785" s="1" t="str">
        <f>IF(db[[#This Row],[QTY/ CTN]]="","",SUBSTITUTE(SUBSTITUTE(SUBSTITUTE(db[[#This Row],[QTY/ CTN]]," ","_",2),"(",""),")","")&amp;"_")</f>
        <v>80 LSN_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80 LSN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80</v>
      </c>
      <c r="S1785" s="95" t="str">
        <f>IF(db[[#This Row],[QTY/ CTN B]]="","",RIGHT(db[[#This Row],[QTY/ CTN B]],LEN(db[[#This Row],[QTY/ CTN B]])-SEARCH(" ",db[[#This Row],[QTY/ CTN B]],1)))</f>
        <v>LSN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960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garisanfancy30cm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1105</v>
      </c>
      <c r="E1786" s="4" t="s">
        <v>1434</v>
      </c>
      <c r="F1786" s="56"/>
      <c r="G1786" s="1" t="s">
        <v>1682</v>
      </c>
      <c r="H1786" s="32" t="e">
        <f>IF(db[[#This Row],[NB NOTA_C]]="","",COUNTIF([2]!B_MSK[concat],db[[#This Row],[NB NOTA_C]]))</f>
        <v>#REF!</v>
      </c>
      <c r="I1786" s="6" t="s">
        <v>1701</v>
      </c>
      <c r="J1786" s="1" t="s">
        <v>1732</v>
      </c>
      <c r="K1786" s="1" t="s">
        <v>2953</v>
      </c>
      <c r="M1786" s="1" t="str">
        <f>IF(db[[#This Row],[QTY/ CTN]]="","",SUBSTITUTE(SUBSTITUTE(SUBSTITUTE(db[[#This Row],[QTY/ CTN]]," ","_",2),"(",""),")","")&amp;"_")</f>
        <v>60 BOX_24 PCS_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14</v>
      </c>
      <c r="P1786" s="98" t="str">
        <f>IF(db[[#This Row],[H_QTY/ CTN]]="","",LEFT(db[[#This Row],[H_QTY/ CTN]],db[[#This Row],[H_1]]-1))</f>
        <v>60 BOX</v>
      </c>
      <c r="Q1786" s="95" t="str">
        <f>IF(NOT(db[[#This Row],[H_1]]=db[[#This Row],[H_2]]),MID(db[[#This Row],[H_QTY/ CTN]],db[[#This Row],[H_1]]+1,db[[#This Row],[H_2]]-db[[#This Row],[H_1]]-1),"")</f>
        <v>24 PCS</v>
      </c>
      <c r="R1786" s="95" t="str">
        <f>IF(db[[#This Row],[QTY/ CTN B]]="","",LEFT(db[[#This Row],[QTY/ CTN B]],SEARCH(" ",db[[#This Row],[QTY/ CTN B]],1)-1))</f>
        <v>60</v>
      </c>
      <c r="S1786" s="95" t="str">
        <f>IF(db[[#This Row],[QTY/ CTN B]]="","",RIGHT(db[[#This Row],[QTY/ CTN B]],LEN(db[[#This Row],[QTY/ CTN B]])-SEARCH(" ",db[[#This Row],[QTY/ CTN B]],1)))</f>
        <v>BOX</v>
      </c>
      <c r="T1786" s="95" t="str">
        <f>IF(db[[#This Row],[QTY/ CTN TG]]="",IF(db[[#This Row],[STN TG]]="","",12),LEFT(db[[#This Row],[QTY/ CTN TG]],SEARCH(" ",db[[#This Row],[QTY/ CTN TG]],1)-1))</f>
        <v>24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1440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16" t="str">
        <f>LOWER(SUBSTITUTE(SUBSTITUTE(SUBSTITUTE(SUBSTITUTE(SUBSTITUTE(SUBSTITUTE(db[[#This Row],[NB BM]]," ",),".",""),"-",""),"(",""),")",""),"/",""))</f>
        <v>penggarisgasta0732</v>
      </c>
      <c r="B1787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87" s="16" t="str">
        <f>LOWER(SUBSTITUTE(SUBSTITUTE(SUBSTITUTE(SUBSTITUTE(SUBSTITUTE(SUBSTITUTE(SUBSTITUTE(SUBSTITUTE(SUBSTITUTE(db[[#This Row],[NB PAJAK]]," ",""),"-",""),"(",""),")",""),".",""),",",""),"/",""),"""",""),"+",""))</f>
        <v/>
      </c>
      <c r="D1787" s="17" t="s">
        <v>4050</v>
      </c>
      <c r="E1787" s="21" t="s">
        <v>4043</v>
      </c>
      <c r="F1787" s="57"/>
      <c r="G1787" s="17"/>
      <c r="H1787" s="33" t="e">
        <f>IF(db[[#This Row],[NB NOTA_C]]="","",COUNTIF([2]!B_MSK[concat],db[[#This Row],[NB NOTA_C]]))</f>
        <v>#REF!</v>
      </c>
      <c r="I1787" s="18" t="s">
        <v>1698</v>
      </c>
      <c r="J1787" s="16" t="s">
        <v>1842</v>
      </c>
      <c r="K1787" s="17" t="s">
        <v>2953</v>
      </c>
      <c r="L1787" s="16"/>
      <c r="M1787" s="16" t="str">
        <f>IF(db[[#This Row],[QTY/ CTN]]="","",SUBSTITUTE(SUBSTITUTE(SUBSTITUTE(db[[#This Row],[QTY/ CTN]]," ","_",2),"(",""),")","")&amp;"_")</f>
        <v>100 LSN_</v>
      </c>
      <c r="N1787" s="16">
        <f>IF(db[[#This Row],[H_QTY/ CTN]]="","",SEARCH("_",db[[#This Row],[H_QTY/ CTN]]))</f>
        <v>8</v>
      </c>
      <c r="O1787" s="16">
        <f>IF(db[[#This Row],[H_QTY/ CTN]]="","",LEN(db[[#This Row],[H_QTY/ CTN]]))</f>
        <v>8</v>
      </c>
      <c r="P1787" s="99" t="str">
        <f>IF(db[[#This Row],[H_QTY/ CTN]]="","",LEFT(db[[#This Row],[H_QTY/ CTN]],db[[#This Row],[H_1]]-1))</f>
        <v>100 LSN</v>
      </c>
      <c r="Q1787" s="99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100</v>
      </c>
      <c r="S1787" s="95" t="str">
        <f>IF(db[[#This Row],[QTY/ CTN B]]="","",RIGHT(db[[#This Row],[QTY/ CTN B]],LEN(db[[#This Row],[QTY/ CTN B]])-SEARCH(" ",db[[#This Row],[QTY/ CTN B]],1)))</f>
        <v>LSN</v>
      </c>
      <c r="T1787" s="95">
        <f>IF(db[[#This Row],[QTY/ CTN TG]]="",IF(db[[#This Row],[STN TG]]="","",12),LEFT(db[[#This Row],[QTY/ CTN TG]],SEARCH(" ",db[[#This Row],[QTY/ CTN TG]],1)-1))</f>
        <v>12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1200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penggarisgasta0733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4" t="s">
        <v>5522</v>
      </c>
      <c r="E1788" s="4" t="s">
        <v>5511</v>
      </c>
      <c r="F1788" s="56"/>
      <c r="G1788" s="1" t="s">
        <v>1682</v>
      </c>
      <c r="H1788" s="34" t="e">
        <f>IF(db[[#This Row],[NB NOTA_C]]="","",COUNTIF([2]!B_MSK[concat],db[[#This Row],[NB NOTA_C]]))</f>
        <v>#REF!</v>
      </c>
      <c r="I1788" s="7" t="s">
        <v>1698</v>
      </c>
      <c r="J1788" s="3" t="s">
        <v>4730</v>
      </c>
      <c r="K1788" s="1" t="s">
        <v>2953</v>
      </c>
      <c r="L1788" s="3"/>
      <c r="M1788" s="3" t="str">
        <f>IF(db[[#This Row],[QTY/ CTN]]="","",SUBSTITUTE(SUBSTITUTE(SUBSTITUTE(db[[#This Row],[QTY/ CTN]]," ","_",2),"(",""),")","")&amp;"_")</f>
        <v>1 CTN_</v>
      </c>
      <c r="N1788" s="3">
        <f>IF(db[[#This Row],[H_QTY/ CTN]]="","",SEARCH("_",db[[#This Row],[H_QTY/ CTN]]))</f>
        <v>6</v>
      </c>
      <c r="O1788" s="3">
        <f>IF(db[[#This Row],[H_QTY/ CTN]]="","",LEN(db[[#This Row],[H_QTY/ CTN]]))</f>
        <v>6</v>
      </c>
      <c r="P1788" s="95" t="str">
        <f>IF(db[[#This Row],[H_QTY/ CTN]]="","",LEFT(db[[#This Row],[H_QTY/ CTN]],db[[#This Row],[H_1]]-1))</f>
        <v>1 CTN</v>
      </c>
      <c r="Q1788" s="95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</v>
      </c>
      <c r="S1788" s="95" t="str">
        <f>IF(db[[#This Row],[QTY/ CTN B]]="","",RIGHT(db[[#This Row],[QTY/ CTN B]],LEN(db[[#This Row],[QTY/ CTN B]])-SEARCH(" ",db[[#This Row],[QTY/ CTN B]],1)))</f>
        <v>CTN</v>
      </c>
      <c r="T1788" s="95" t="str">
        <f>IF(db[[#This Row],[QTY/ CTN TG]]="",IF(db[[#This Row],[STN TG]]="","",12),LEFT(db[[#This Row],[QTY/ CTN TG]],SEARCH(" ",db[[#This Row],[QTY/ CTN TG]],1)-1))</f>
        <v/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</v>
      </c>
      <c r="Y1788" s="95" t="str">
        <f>IF(db[[#This Row],[STN K]]="",IF(db[[#This Row],[STN TG]]="",db[[#This Row],[STN B]],db[[#This Row],[STN TG]]),db[[#This Row],[STN K]])</f>
        <v>CTN</v>
      </c>
    </row>
    <row r="1789" spans="1:25" x14ac:dyDescent="0.25">
      <c r="A1789" s="16" t="str">
        <f>LOWER(SUBSTITUTE(SUBSTITUTE(SUBSTITUTE(SUBSTITUTE(SUBSTITUTE(SUBSTITUTE(db[[#This Row],[NB BM]]," ",),".",""),"-",""),"(",""),")",""),"/",""))</f>
        <v>penggarisgasta0753</v>
      </c>
      <c r="B1789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89" s="16" t="str">
        <f>LOWER(SUBSTITUTE(SUBSTITUTE(SUBSTITUTE(SUBSTITUTE(SUBSTITUTE(SUBSTITUTE(SUBSTITUTE(SUBSTITUTE(SUBSTITUTE(db[[#This Row],[NB PAJAK]]," ",""),"-",""),"(",""),")",""),".",""),",",""),"/",""),"""",""),"+",""))</f>
        <v/>
      </c>
      <c r="D1789" s="17" t="s">
        <v>4051</v>
      </c>
      <c r="E1789" s="21" t="s">
        <v>4044</v>
      </c>
      <c r="F1789" s="57"/>
      <c r="G1789" s="17"/>
      <c r="H1789" s="33" t="e">
        <f>IF(db[[#This Row],[NB NOTA_C]]="","",COUNTIF([2]!B_MSK[concat],db[[#This Row],[NB NOTA_C]]))</f>
        <v>#REF!</v>
      </c>
      <c r="I1789" s="18" t="s">
        <v>1698</v>
      </c>
      <c r="J1789" s="16" t="s">
        <v>1842</v>
      </c>
      <c r="K1789" s="17" t="s">
        <v>2953</v>
      </c>
      <c r="L1789" s="16"/>
      <c r="M1789" s="16" t="str">
        <f>IF(db[[#This Row],[QTY/ CTN]]="","",SUBSTITUTE(SUBSTITUTE(SUBSTITUTE(db[[#This Row],[QTY/ CTN]]," ","_",2),"(",""),")","")&amp;"_")</f>
        <v>100 LSN_</v>
      </c>
      <c r="N1789" s="16">
        <f>IF(db[[#This Row],[H_QTY/ CTN]]="","",SEARCH("_",db[[#This Row],[H_QTY/ CTN]]))</f>
        <v>8</v>
      </c>
      <c r="O1789" s="16">
        <f>IF(db[[#This Row],[H_QTY/ CTN]]="","",LEN(db[[#This Row],[H_QTY/ CTN]]))</f>
        <v>8</v>
      </c>
      <c r="P1789" s="99" t="str">
        <f>IF(db[[#This Row],[H_QTY/ CTN]]="","",LEFT(db[[#This Row],[H_QTY/ CTN]],db[[#This Row],[H_1]]-1))</f>
        <v>100 LSN</v>
      </c>
      <c r="Q1789" s="99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100</v>
      </c>
      <c r="S1789" s="95" t="str">
        <f>IF(db[[#This Row],[QTY/ CTN B]]="","",RIGHT(db[[#This Row],[QTY/ CTN B]],LEN(db[[#This Row],[QTY/ CTN B]])-SEARCH(" ",db[[#This Row],[QTY/ CTN B]],1)))</f>
        <v>LSN</v>
      </c>
      <c r="T1789" s="95">
        <f>IF(db[[#This Row],[QTY/ CTN TG]]="",IF(db[[#This Row],[STN TG]]="","",12),LEFT(db[[#This Row],[QTY/ CTN TG]],SEARCH(" ",db[[#This Row],[QTY/ CTN TG]],1)-1))</f>
        <v>12</v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1200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garisangasta6733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2581</v>
      </c>
      <c r="E1790" s="4" t="s">
        <v>2575</v>
      </c>
      <c r="F1790" s="56"/>
      <c r="H1790" s="32" t="e">
        <f>IF(db[[#This Row],[NB NOTA_C]]="","",COUNTIF([2]!B_MSK[concat],db[[#This Row],[NB NOTA_C]]))</f>
        <v>#REF!</v>
      </c>
      <c r="I1790" s="7" t="s">
        <v>1698</v>
      </c>
      <c r="J1790" s="3" t="s">
        <v>1842</v>
      </c>
      <c r="K1790" s="1" t="s">
        <v>2953</v>
      </c>
      <c r="M1790" s="1" t="str">
        <f>IF(db[[#This Row],[QTY/ CTN]]="","",SUBSTITUTE(SUBSTITUTE(SUBSTITUTE(db[[#This Row],[QTY/ CTN]]," ","_",2),"(",""),")","")&amp;"_")</f>
        <v>100 LSN_</v>
      </c>
      <c r="N1790" s="1">
        <f>IF(db[[#This Row],[H_QTY/ CTN]]="","",SEARCH("_",db[[#This Row],[H_QTY/ CTN]]))</f>
        <v>8</v>
      </c>
      <c r="O1790" s="1">
        <f>IF(db[[#This Row],[H_QTY/ CTN]]="","",LEN(db[[#This Row],[H_QTY/ CTN]]))</f>
        <v>8</v>
      </c>
      <c r="P1790" s="98" t="str">
        <f>IF(db[[#This Row],[H_QTY/ CTN]]="","",LEFT(db[[#This Row],[H_QTY/ CTN]],db[[#This Row],[H_1]]-1))</f>
        <v>100 LSN</v>
      </c>
      <c r="Q1790" s="95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100</v>
      </c>
      <c r="S1790" s="95" t="str">
        <f>IF(db[[#This Row],[QTY/ CTN B]]="","",RIGHT(db[[#This Row],[QTY/ CTN B]],LEN(db[[#This Row],[QTY/ CTN B]])-SEARCH(" ",db[[#This Row],[QTY/ CTN B]],1)))</f>
        <v>LSN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1200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16" t="str">
        <f>LOWER(SUBSTITUTE(SUBSTITUTE(SUBSTITUTE(SUBSTITUTE(SUBSTITUTE(SUBSTITUTE(db[[#This Row],[NB BM]]," ",),".",""),"-",""),"(",""),")",""),"/",""))</f>
        <v>penggarisxd1516</v>
      </c>
      <c r="B1791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91" s="16" t="str">
        <f>LOWER(SUBSTITUTE(SUBSTITUTE(SUBSTITUTE(SUBSTITUTE(SUBSTITUTE(SUBSTITUTE(SUBSTITUTE(SUBSTITUTE(SUBSTITUTE(db[[#This Row],[NB PAJAK]]," ",""),"-",""),"(",""),")",""),".",""),",",""),"/",""),"""",""),"+",""))</f>
        <v/>
      </c>
      <c r="D1791" s="17" t="s">
        <v>4052</v>
      </c>
      <c r="E1791" s="21" t="s">
        <v>4045</v>
      </c>
      <c r="F1791" s="57"/>
      <c r="G1791" s="17"/>
      <c r="H1791" s="33" t="e">
        <f>IF(db[[#This Row],[NB NOTA_C]]="","",COUNTIF([2]!B_MSK[concat],db[[#This Row],[NB NOTA_C]]))</f>
        <v>#REF!</v>
      </c>
      <c r="I1791" s="18" t="s">
        <v>1698</v>
      </c>
      <c r="J1791" s="16" t="s">
        <v>4054</v>
      </c>
      <c r="K1791" s="17" t="s">
        <v>2953</v>
      </c>
      <c r="L1791" s="16"/>
      <c r="M1791" s="16" t="str">
        <f>IF(db[[#This Row],[QTY/ CTN]]="","",SUBSTITUTE(SUBSTITUTE(SUBSTITUTE(db[[#This Row],[QTY/ CTN]]," ","_",2),"(",""),")","")&amp;"_")</f>
        <v>80 BOX_</v>
      </c>
      <c r="N1791" s="16">
        <f>IF(db[[#This Row],[H_QTY/ CTN]]="","",SEARCH("_",db[[#This Row],[H_QTY/ CTN]]))</f>
        <v>7</v>
      </c>
      <c r="O1791" s="16">
        <f>IF(db[[#This Row],[H_QTY/ CTN]]="","",LEN(db[[#This Row],[H_QTY/ CTN]]))</f>
        <v>7</v>
      </c>
      <c r="P1791" s="99" t="str">
        <f>IF(db[[#This Row],[H_QTY/ CTN]]="","",LEFT(db[[#This Row],[H_QTY/ CTN]],db[[#This Row],[H_1]]-1))</f>
        <v>80 BOX</v>
      </c>
      <c r="Q1791" s="99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80</v>
      </c>
      <c r="S1791" s="95" t="str">
        <f>IF(db[[#This Row],[QTY/ CTN B]]="","",RIGHT(db[[#This Row],[QTY/ CTN B]],LEN(db[[#This Row],[QTY/ CTN B]])-SEARCH(" ",db[[#This Row],[QTY/ CTN B]],1)))</f>
        <v>BOX</v>
      </c>
      <c r="T1791" s="95" t="str">
        <f>IF(db[[#This Row],[QTY/ CTN TG]]="",IF(db[[#This Row],[STN TG]]="","",12),LEFT(db[[#This Row],[QTY/ CTN TG]],SEARCH(" ",db[[#This Row],[QTY/ CTN TG]],1)-1))</f>
        <v/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80</v>
      </c>
      <c r="Y1791" s="95" t="str">
        <f>IF(db[[#This Row],[STN K]]="",IF(db[[#This Row],[STN TG]]="",db[[#This Row],[STN B]],db[[#This Row],[STN TG]]),db[[#This Row],[STN K]])</f>
        <v>BOX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stiper1318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4" t="s">
        <v>5523</v>
      </c>
      <c r="E1792" s="4" t="s">
        <v>5512</v>
      </c>
      <c r="F1792" s="56"/>
      <c r="G1792" s="1" t="s">
        <v>1682</v>
      </c>
      <c r="H1792" s="34" t="e">
        <f>IF(db[[#This Row],[NB NOTA_C]]="","",COUNTIF([2]!B_MSK[concat],db[[#This Row],[NB NOTA_C]]))</f>
        <v>#REF!</v>
      </c>
      <c r="I1792" s="7" t="s">
        <v>1698</v>
      </c>
      <c r="J1792" s="3" t="s">
        <v>4730</v>
      </c>
      <c r="K1792" s="1" t="s">
        <v>2980</v>
      </c>
      <c r="L1792" s="3"/>
      <c r="M1792" s="3" t="str">
        <f>IF(db[[#This Row],[QTY/ CTN]]="","",SUBSTITUTE(SUBSTITUTE(SUBSTITUTE(db[[#This Row],[QTY/ CTN]]," ","_",2),"(",""),")","")&amp;"_")</f>
        <v>1 CTN_</v>
      </c>
      <c r="N1792" s="3">
        <f>IF(db[[#This Row],[H_QTY/ CTN]]="","",SEARCH("_",db[[#This Row],[H_QTY/ CTN]]))</f>
        <v>6</v>
      </c>
      <c r="O1792" s="3">
        <f>IF(db[[#This Row],[H_QTY/ CTN]]="","",LEN(db[[#This Row],[H_QTY/ CTN]]))</f>
        <v>6</v>
      </c>
      <c r="P1792" s="95" t="str">
        <f>IF(db[[#This Row],[H_QTY/ CTN]]="","",LEFT(db[[#This Row],[H_QTY/ CTN]],db[[#This Row],[H_1]]-1))</f>
        <v>1 CTN</v>
      </c>
      <c r="Q1792" s="95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1</v>
      </c>
      <c r="S1792" s="95" t="str">
        <f>IF(db[[#This Row],[QTY/ CTN B]]="","",RIGHT(db[[#This Row],[QTY/ CTN B]],LEN(db[[#This Row],[QTY/ CTN B]])-SEARCH(" ",db[[#This Row],[QTY/ CTN B]],1)))</f>
        <v>CTN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1</v>
      </c>
      <c r="Y1792" s="95" t="str">
        <f>IF(db[[#This Row],[STN K]]="",IF(db[[#This Row],[STN TG]]="",db[[#This Row],[STN B]],db[[#This Row],[STN TG]]),db[[#This Row],[STN K]])</f>
        <v>CTN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penghapuswbclearbesar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3611</v>
      </c>
      <c r="E1793" s="4" t="s">
        <v>3609</v>
      </c>
      <c r="F1793" s="56"/>
      <c r="H1793" s="34" t="e">
        <f>IF(db[[#This Row],[NB NOTA_C]]="","",COUNTIF([2]!B_MSK[concat],db[[#This Row],[NB NOTA_C]]))</f>
        <v>#REF!</v>
      </c>
      <c r="I1793" s="7" t="s">
        <v>3613</v>
      </c>
      <c r="J1793" s="3" t="s">
        <v>1776</v>
      </c>
      <c r="K1793" s="1" t="s">
        <v>3284</v>
      </c>
      <c r="L1793" s="3"/>
      <c r="M1793" s="3" t="str">
        <f>IF(db[[#This Row],[QTY/ CTN]]="","",SUBSTITUTE(SUBSTITUTE(SUBSTITUTE(db[[#This Row],[QTY/ CTN]]," ","_",2),"(",""),")","")&amp;"_")</f>
        <v>48 LSN_</v>
      </c>
      <c r="N1793" s="3">
        <f>IF(db[[#This Row],[H_QTY/ CTN]]="","",SEARCH("_",db[[#This Row],[H_QTY/ CTN]]))</f>
        <v>7</v>
      </c>
      <c r="O1793" s="3">
        <f>IF(db[[#This Row],[H_QTY/ CTN]]="","",LEN(db[[#This Row],[H_QTY/ CTN]]))</f>
        <v>7</v>
      </c>
      <c r="P1793" s="95" t="str">
        <f>IF(db[[#This Row],[H_QTY/ CTN]]="","",LEFT(db[[#This Row],[H_QTY/ CTN]],db[[#This Row],[H_1]]-1))</f>
        <v>48 LSN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48</v>
      </c>
      <c r="S1793" s="95" t="str">
        <f>IF(db[[#This Row],[QTY/ CTN B]]="","",RIGHT(db[[#This Row],[QTY/ CTN B]],LEN(db[[#This Row],[QTY/ CTN B]])-SEARCH(" ",db[[#This Row],[QTY/ CTN B]],1)))</f>
        <v>LSN</v>
      </c>
      <c r="T1793" s="95">
        <f>IF(db[[#This Row],[QTY/ CTN TG]]="",IF(db[[#This Row],[STN TG]]="","",12),LEFT(db[[#This Row],[QTY/ CTN TG]],SEARCH(" ",db[[#This Row],[QTY/ CTN TG]],1)-1))</f>
        <v>12</v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576</v>
      </c>
      <c r="Y1793" s="95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penghapuswbclearkecil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3612</v>
      </c>
      <c r="E1794" s="4" t="s">
        <v>3610</v>
      </c>
      <c r="F1794" s="56"/>
      <c r="H1794" s="34" t="e">
        <f>IF(db[[#This Row],[NB NOTA_C]]="","",COUNTIF([2]!B_MSK[concat],db[[#This Row],[NB NOTA_C]]))</f>
        <v>#REF!</v>
      </c>
      <c r="I1794" s="7" t="s">
        <v>3613</v>
      </c>
      <c r="J1794" s="3" t="s">
        <v>1731</v>
      </c>
      <c r="K1794" s="1" t="s">
        <v>3284</v>
      </c>
      <c r="L1794" s="3"/>
      <c r="M1794" s="3" t="str">
        <f>IF(db[[#This Row],[QTY/ CTN]]="","",SUBSTITUTE(SUBSTITUTE(SUBSTITUTE(db[[#This Row],[QTY/ CTN]]," ","_",2),"(",""),")","")&amp;"_")</f>
        <v>60 LSN_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5" t="str">
        <f>IF(db[[#This Row],[H_QTY/ CTN]]="","",LEFT(db[[#This Row],[H_QTY/ CTN]],db[[#This Row],[H_1]]-1))</f>
        <v>60 LSN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60</v>
      </c>
      <c r="S1794" s="95" t="str">
        <f>IF(db[[#This Row],[QTY/ CTN B]]="","",RIGHT(db[[#This Row],[QTY/ CTN B]],LEN(db[[#This Row],[QTY/ CTN B]])-SEARCH(" ",db[[#This Row],[QTY/ CTN B]],1)))</f>
        <v>LSN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720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pcasetopla2879bbr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4" t="s">
        <v>5028</v>
      </c>
      <c r="E1795" s="4" t="s">
        <v>5027</v>
      </c>
      <c r="F1795" s="56"/>
      <c r="H1795" s="34" t="e">
        <f>IF(db[[#This Row],[NB NOTA_C]]="","",COUNTIF([2]!B_MSK[concat],db[[#This Row],[NB NOTA_C]]))</f>
        <v>#REF!</v>
      </c>
      <c r="I1795" s="7"/>
      <c r="J1795" s="3"/>
      <c r="L1795" s="3"/>
      <c r="M1795" s="3" t="str">
        <f>IF(db[[#This Row],[QTY/ CTN]]="","",SUBSTITUTE(SUBSTITUTE(SUBSTITUTE(db[[#This Row],[QTY/ CTN]]," ","_",2),"(",""),")","")&amp;"_")</f>
        <v/>
      </c>
      <c r="N1795" s="3" t="str">
        <f>IF(db[[#This Row],[H_QTY/ CTN]]="","",SEARCH("_",db[[#This Row],[H_QTY/ CTN]]))</f>
        <v/>
      </c>
      <c r="O1795" s="3" t="str">
        <f>IF(db[[#This Row],[H_QTY/ CTN]]="","",LEN(db[[#This Row],[H_QTY/ CTN]]))</f>
        <v/>
      </c>
      <c r="P1795" s="95" t="str">
        <f>IF(db[[#This Row],[H_QTY/ CTN]]="","",LEFT(db[[#This Row],[H_QTY/ CTN]],db[[#This Row],[H_1]]-1))</f>
        <v/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/>
      </c>
      <c r="S1795" s="95" t="str">
        <f>IF(db[[#This Row],[QTY/ CTN B]]="","",RIGHT(db[[#This Row],[QTY/ CTN B]],LEN(db[[#This Row],[QTY/ CTN B]])-SEARCH(" ",db[[#This Row],[QTY/ CTN B]],1)))</f>
        <v/>
      </c>
      <c r="T1795" s="95" t="str">
        <f>IF(db[[#This Row],[QTY/ CTN TG]]="",IF(db[[#This Row],[STN TG]]="","",12),LEFT(db[[#This Row],[QTY/ CTN TG]],SEARCH(" ",db[[#This Row],[QTY/ CTN TG]],1)-1))</f>
        <v/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 t="e">
        <f>db[[#This Row],[QTY B]]*IF(db[[#This Row],[QTY TG]]="",1,db[[#This Row],[QTY TG]])*IF(db[[#This Row],[QTY K]]="",1,db[[#This Row],[QTY K]])</f>
        <v>#VALUE!</v>
      </c>
      <c r="Y1795" s="95" t="str">
        <f>IF(db[[#This Row],[STN K]]="",IF(db[[#This Row],[STN TG]]="",db[[#This Row],[STN B]],db[[#This Row],[STN TG]]),db[[#This Row],[STN K]])</f>
        <v/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bensia03lm46202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2528</v>
      </c>
      <c r="E1796" s="4" t="s">
        <v>2453</v>
      </c>
      <c r="F1796" s="56"/>
      <c r="H1796" s="32" t="e">
        <f>IF(db[[#This Row],[NB NOTA_C]]="","",COUNTIF([2]!B_MSK[concat],db[[#This Row],[NB NOTA_C]]))</f>
        <v>#REF!</v>
      </c>
      <c r="I1796" s="7" t="s">
        <v>2458</v>
      </c>
      <c r="J1796" s="3" t="s">
        <v>2537</v>
      </c>
      <c r="K1796" s="1" t="s">
        <v>2944</v>
      </c>
      <c r="M1796" s="1" t="str">
        <f>IF(db[[#This Row],[QTY/ CTN]]="","",SUBSTITUTE(SUBSTITUTE(SUBSTITUTE(db[[#This Row],[QTY/ CTN]]," ","_",2),"(",""),")","")&amp;"_")</f>
        <v>48 BOX_42 PCS_</v>
      </c>
      <c r="N1796" s="1">
        <f>IF(db[[#This Row],[H_QTY/ CTN]]="","",SEARCH("_",db[[#This Row],[H_QTY/ CTN]]))</f>
        <v>7</v>
      </c>
      <c r="O1796" s="1">
        <f>IF(db[[#This Row],[H_QTY/ CTN]]="","",LEN(db[[#This Row],[H_QTY/ CTN]]))</f>
        <v>14</v>
      </c>
      <c r="P1796" s="98" t="str">
        <f>IF(db[[#This Row],[H_QTY/ CTN]]="","",LEFT(db[[#This Row],[H_QTY/ CTN]],db[[#This Row],[H_1]]-1))</f>
        <v>48 BOX</v>
      </c>
      <c r="Q1796" s="95" t="str">
        <f>IF(NOT(db[[#This Row],[H_1]]=db[[#This Row],[H_2]]),MID(db[[#This Row],[H_QTY/ CTN]],db[[#This Row],[H_1]]+1,db[[#This Row],[H_2]]-db[[#This Row],[H_1]]-1),"")</f>
        <v>42 PCS</v>
      </c>
      <c r="R1796" s="95" t="str">
        <f>IF(db[[#This Row],[QTY/ CTN B]]="","",LEFT(db[[#This Row],[QTY/ CTN B]],SEARCH(" ",db[[#This Row],[QTY/ CTN B]],1)-1))</f>
        <v>48</v>
      </c>
      <c r="S1796" s="95" t="str">
        <f>IF(db[[#This Row],[QTY/ CTN B]]="","",RIGHT(db[[#This Row],[QTY/ CTN B]],LEN(db[[#This Row],[QTY/ CTN B]])-SEARCH(" ",db[[#This Row],[QTY/ CTN B]],1)))</f>
        <v>BOX</v>
      </c>
      <c r="T1796" s="95" t="str">
        <f>IF(db[[#This Row],[QTY/ CTN TG]]="",IF(db[[#This Row],[STN TG]]="","",12),LEFT(db[[#This Row],[QTY/ CTN TG]],SEARCH(" ",db[[#This Row],[QTY/ CTN TG]],1)-1))</f>
        <v>42</v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2016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bensia04lm15921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2529</v>
      </c>
      <c r="E1797" s="4" t="s">
        <v>2454</v>
      </c>
      <c r="F1797" s="56"/>
      <c r="H1797" s="32" t="e">
        <f>IF(db[[#This Row],[NB NOTA_C]]="","",COUNTIF([2]!B_MSK[concat],db[[#This Row],[NB NOTA_C]]))</f>
        <v>#REF!</v>
      </c>
      <c r="I1797" s="7" t="s">
        <v>2458</v>
      </c>
      <c r="J1797" s="3" t="s">
        <v>2536</v>
      </c>
      <c r="K1797" s="1" t="s">
        <v>2944</v>
      </c>
      <c r="M1797" s="1" t="str">
        <f>IF(db[[#This Row],[QTY/ CTN]]="","",SUBSTITUTE(SUBSTITUTE(SUBSTITUTE(db[[#This Row],[QTY/ CTN]]," ","_",2),"(",""),")","")&amp;"_")</f>
        <v>48 BOX_50 PCS_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14</v>
      </c>
      <c r="P1797" s="98" t="str">
        <f>IF(db[[#This Row],[H_QTY/ CTN]]="","",LEFT(db[[#This Row],[H_QTY/ CTN]],db[[#This Row],[H_1]]-1))</f>
        <v>48 BOX</v>
      </c>
      <c r="Q1797" s="95" t="str">
        <f>IF(NOT(db[[#This Row],[H_1]]=db[[#This Row],[H_2]]),MID(db[[#This Row],[H_QTY/ CTN]],db[[#This Row],[H_1]]+1,db[[#This Row],[H_2]]-db[[#This Row],[H_1]]-1),"")</f>
        <v>50 PCS</v>
      </c>
      <c r="R1797" s="95" t="str">
        <f>IF(db[[#This Row],[QTY/ CTN B]]="","",LEFT(db[[#This Row],[QTY/ CTN B]],SEARCH(" ",db[[#This Row],[QTY/ CTN B]],1)-1))</f>
        <v>48</v>
      </c>
      <c r="S1797" s="95" t="str">
        <f>IF(db[[#This Row],[QTY/ CTN B]]="","",RIGHT(db[[#This Row],[QTY/ CTN B]],LEN(db[[#This Row],[QTY/ CTN B]])-SEARCH(" ",db[[#This Row],[QTY/ CTN B]],1)))</f>
        <v>BOX</v>
      </c>
      <c r="T1797" s="95" t="str">
        <f>IF(db[[#This Row],[QTY/ CTN TG]]="",IF(db[[#This Row],[STN TG]]="","",12),LEFT(db[[#This Row],[QTY/ CTN TG]],SEARCH(" ",db[[#This Row],[QTY/ CTN TG]],1)-1))</f>
        <v>50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2400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bensia05lm26021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2530</v>
      </c>
      <c r="E1798" s="4" t="s">
        <v>2455</v>
      </c>
      <c r="F1798" s="56"/>
      <c r="H1798" s="32" t="e">
        <f>IF(db[[#This Row],[NB NOTA_C]]="","",COUNTIF([2]!B_MSK[concat],db[[#This Row],[NB NOTA_C]]))</f>
        <v>#REF!</v>
      </c>
      <c r="I1798" s="7" t="s">
        <v>2458</v>
      </c>
      <c r="J1798" s="3" t="s">
        <v>2537</v>
      </c>
      <c r="K1798" s="1" t="s">
        <v>2944</v>
      </c>
      <c r="M1798" s="1" t="str">
        <f>IF(db[[#This Row],[QTY/ CTN]]="","",SUBSTITUTE(SUBSTITUTE(SUBSTITUTE(db[[#This Row],[QTY/ CTN]]," ","_",2),"(",""),")","")&amp;"_")</f>
        <v>48 BOX_42 PCS_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14</v>
      </c>
      <c r="P1798" s="98" t="str">
        <f>IF(db[[#This Row],[H_QTY/ CTN]]="","",LEFT(db[[#This Row],[H_QTY/ CTN]],db[[#This Row],[H_1]]-1))</f>
        <v>48 BOX</v>
      </c>
      <c r="Q1798" s="95" t="str">
        <f>IF(NOT(db[[#This Row],[H_1]]=db[[#This Row],[H_2]]),MID(db[[#This Row],[H_QTY/ CTN]],db[[#This Row],[H_1]]+1,db[[#This Row],[H_2]]-db[[#This Row],[H_1]]-1),"")</f>
        <v>42 PCS</v>
      </c>
      <c r="R1798" s="95" t="str">
        <f>IF(db[[#This Row],[QTY/ CTN B]]="","",LEFT(db[[#This Row],[QTY/ CTN B]],SEARCH(" ",db[[#This Row],[QTY/ CTN B]],1)-1))</f>
        <v>48</v>
      </c>
      <c r="S1798" s="95" t="str">
        <f>IF(db[[#This Row],[QTY/ CTN B]]="","",RIGHT(db[[#This Row],[QTY/ CTN B]],LEN(db[[#This Row],[QTY/ CTN B]])-SEARCH(" ",db[[#This Row],[QTY/ CTN B]],1)))</f>
        <v>BOX</v>
      </c>
      <c r="T1798" s="95" t="str">
        <f>IF(db[[#This Row],[QTY/ CTN TG]]="",IF(db[[#This Row],[STN TG]]="","",12),LEFT(db[[#This Row],[QTY/ CTN TG]],SEARCH(" ",db[[#This Row],[QTY/ CTN TG]],1)-1))</f>
        <v>42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2016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bensia06lm16034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2531</v>
      </c>
      <c r="E1799" s="4" t="s">
        <v>2526</v>
      </c>
      <c r="F1799" s="56"/>
      <c r="H1799" s="32" t="e">
        <f>IF(db[[#This Row],[NB NOTA_C]]="","",COUNTIF([2]!B_MSK[concat],db[[#This Row],[NB NOTA_C]]))</f>
        <v>#REF!</v>
      </c>
      <c r="I1799" s="7" t="s">
        <v>2458</v>
      </c>
      <c r="J1799" s="3" t="s">
        <v>2538</v>
      </c>
      <c r="K1799" s="1" t="s">
        <v>2944</v>
      </c>
      <c r="M1799" s="1" t="str">
        <f>IF(db[[#This Row],[QTY/ CTN]]="","",SUBSTITUTE(SUBSTITUTE(SUBSTITUTE(db[[#This Row],[QTY/ CTN]]," ","_",2),"(",""),")","")&amp;"_")</f>
        <v>48 BOX_36 PCS_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14</v>
      </c>
      <c r="P1799" s="98" t="str">
        <f>IF(db[[#This Row],[H_QTY/ CTN]]="","",LEFT(db[[#This Row],[H_QTY/ CTN]],db[[#This Row],[H_1]]-1))</f>
        <v>48 BOX</v>
      </c>
      <c r="Q1799" s="95" t="str">
        <f>IF(NOT(db[[#This Row],[H_1]]=db[[#This Row],[H_2]]),MID(db[[#This Row],[H_QTY/ CTN]],db[[#This Row],[H_1]]+1,db[[#This Row],[H_2]]-db[[#This Row],[H_1]]-1),"")</f>
        <v>36 PCS</v>
      </c>
      <c r="R1799" s="95" t="str">
        <f>IF(db[[#This Row],[QTY/ CTN B]]="","",LEFT(db[[#This Row],[QTY/ CTN B]],SEARCH(" ",db[[#This Row],[QTY/ CTN B]],1)-1))</f>
        <v>48</v>
      </c>
      <c r="S1799" s="95" t="str">
        <f>IF(db[[#This Row],[QTY/ CTN B]]="","",RIGHT(db[[#This Row],[QTY/ CTN B]],LEN(db[[#This Row],[QTY/ CTN B]])-SEARCH(" ",db[[#This Row],[QTY/ CTN B]],1)))</f>
        <v>BOX</v>
      </c>
      <c r="T1799" s="95" t="str">
        <f>IF(db[[#This Row],[QTY/ CTN TG]]="",IF(db[[#This Row],[STN TG]]="","",12),LEFT(db[[#This Row],[QTY/ CTN TG]],SEARCH(" ",db[[#This Row],[QTY/ CTN TG]],1)-1))</f>
        <v>36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1728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bensia08lm16221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2532</v>
      </c>
      <c r="E1800" s="4" t="s">
        <v>2456</v>
      </c>
      <c r="F1800" s="56"/>
      <c r="H1800" s="32" t="e">
        <f>IF(db[[#This Row],[NB NOTA_C]]="","",COUNTIF([2]!B_MSK[concat],db[[#This Row],[NB NOTA_C]]))</f>
        <v>#REF!</v>
      </c>
      <c r="I1800" s="7" t="s">
        <v>2458</v>
      </c>
      <c r="J1800" s="3" t="s">
        <v>2538</v>
      </c>
      <c r="K1800" s="1" t="s">
        <v>2944</v>
      </c>
      <c r="M1800" s="1" t="str">
        <f>IF(db[[#This Row],[QTY/ CTN]]="","",SUBSTITUTE(SUBSTITUTE(SUBSTITUTE(db[[#This Row],[QTY/ CTN]]," ","_",2),"(",""),")","")&amp;"_")</f>
        <v>48 BOX_36 PCS_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14</v>
      </c>
      <c r="P1800" s="98" t="str">
        <f>IF(db[[#This Row],[H_QTY/ CTN]]="","",LEFT(db[[#This Row],[H_QTY/ CTN]],db[[#This Row],[H_1]]-1))</f>
        <v>48 BOX</v>
      </c>
      <c r="Q1800" s="95" t="str">
        <f>IF(NOT(db[[#This Row],[H_1]]=db[[#This Row],[H_2]]),MID(db[[#This Row],[H_QTY/ CTN]],db[[#This Row],[H_1]]+1,db[[#This Row],[H_2]]-db[[#This Row],[H_1]]-1),"")</f>
        <v>36 PCS</v>
      </c>
      <c r="R1800" s="95" t="str">
        <f>IF(db[[#This Row],[QTY/ CTN B]]="","",LEFT(db[[#This Row],[QTY/ CTN B]],SEARCH(" ",db[[#This Row],[QTY/ CTN B]],1)-1))</f>
        <v>48</v>
      </c>
      <c r="S1800" s="95" t="str">
        <f>IF(db[[#This Row],[QTY/ CTN B]]="","",RIGHT(db[[#This Row],[QTY/ CTN B]],LEN(db[[#This Row],[QTY/ CTN B]])-SEARCH(" ",db[[#This Row],[QTY/ CTN B]],1)))</f>
        <v>BOX</v>
      </c>
      <c r="T1800" s="95" t="str">
        <f>IF(db[[#This Row],[QTY/ CTN TG]]="",IF(db[[#This Row],[STN TG]]="","",12),LEFT(db[[#This Row],[QTY/ CTN TG]],SEARCH(" ",db[[#This Row],[QTY/ CTN TG]],1)-1))</f>
        <v>36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1728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bensia09lm16213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2533</v>
      </c>
      <c r="E1801" s="4" t="s">
        <v>2457</v>
      </c>
      <c r="F1801" s="56"/>
      <c r="H1801" s="32" t="e">
        <f>IF(db[[#This Row],[NB NOTA_C]]="","",COUNTIF([2]!B_MSK[concat],db[[#This Row],[NB NOTA_C]]))</f>
        <v>#REF!</v>
      </c>
      <c r="I1801" s="7" t="s">
        <v>2458</v>
      </c>
      <c r="J1801" s="3" t="s">
        <v>2537</v>
      </c>
      <c r="K1801" s="1" t="s">
        <v>2944</v>
      </c>
      <c r="M1801" s="1" t="str">
        <f>IF(db[[#This Row],[QTY/ CTN]]="","",SUBSTITUTE(SUBSTITUTE(SUBSTITUTE(db[[#This Row],[QTY/ CTN]]," ","_",2),"(",""),")","")&amp;"_")</f>
        <v>48 BOX_42 PCS_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14</v>
      </c>
      <c r="P1801" s="98" t="str">
        <f>IF(db[[#This Row],[H_QTY/ CTN]]="","",LEFT(db[[#This Row],[H_QTY/ CTN]],db[[#This Row],[H_1]]-1))</f>
        <v>48 BOX</v>
      </c>
      <c r="Q1801" s="95" t="str">
        <f>IF(NOT(db[[#This Row],[H_1]]=db[[#This Row],[H_2]]),MID(db[[#This Row],[H_QTY/ CTN]],db[[#This Row],[H_1]]+1,db[[#This Row],[H_2]]-db[[#This Row],[H_1]]-1),"")</f>
        <v>42 PCS</v>
      </c>
      <c r="R1801" s="95" t="str">
        <f>IF(db[[#This Row],[QTY/ CTN B]]="","",LEFT(db[[#This Row],[QTY/ CTN B]],SEARCH(" ",db[[#This Row],[QTY/ CTN B]],1)-1))</f>
        <v>48</v>
      </c>
      <c r="S1801" s="95" t="str">
        <f>IF(db[[#This Row],[QTY/ CTN B]]="","",RIGHT(db[[#This Row],[QTY/ CTN B]],LEN(db[[#This Row],[QTY/ CTN B]])-SEARCH(" ",db[[#This Row],[QTY/ CTN B]],1)))</f>
        <v>BOX</v>
      </c>
      <c r="T1801" s="95" t="str">
        <f>IF(db[[#This Row],[QTY/ CTN TG]]="",IF(db[[#This Row],[STN TG]]="","",12),LEFT(db[[#This Row],[QTY/ CTN TG]],SEARCH(" ",db[[#This Row],[QTY/ CTN TG]],1)-1))</f>
        <v>42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2016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bensia10lm16209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2534</v>
      </c>
      <c r="E1802" s="4" t="s">
        <v>2523</v>
      </c>
      <c r="F1802" s="56"/>
      <c r="H1802" s="32" t="e">
        <f>IF(db[[#This Row],[NB NOTA_C]]="","",COUNTIF([2]!B_MSK[concat],db[[#This Row],[NB NOTA_C]]))</f>
        <v>#REF!</v>
      </c>
      <c r="I1802" s="7" t="s">
        <v>2458</v>
      </c>
      <c r="J1802" s="3" t="s">
        <v>2536</v>
      </c>
      <c r="K1802" s="1" t="s">
        <v>2944</v>
      </c>
      <c r="M1802" s="1" t="str">
        <f>IF(db[[#This Row],[QTY/ CTN]]="","",SUBSTITUTE(SUBSTITUTE(SUBSTITUTE(db[[#This Row],[QTY/ CTN]]," ","_",2),"(",""),")","")&amp;"_")</f>
        <v>48 BOX_50 PCS_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14</v>
      </c>
      <c r="P1802" s="98" t="str">
        <f>IF(db[[#This Row],[H_QTY/ CTN]]="","",LEFT(db[[#This Row],[H_QTY/ CTN]],db[[#This Row],[H_1]]-1))</f>
        <v>48 BOX</v>
      </c>
      <c r="Q1802" s="95" t="str">
        <f>IF(NOT(db[[#This Row],[H_1]]=db[[#This Row],[H_2]]),MID(db[[#This Row],[H_QTY/ CTN]],db[[#This Row],[H_1]]+1,db[[#This Row],[H_2]]-db[[#This Row],[H_1]]-1),"")</f>
        <v>50 PCS</v>
      </c>
      <c r="R1802" s="95" t="str">
        <f>IF(db[[#This Row],[QTY/ CTN B]]="","",LEFT(db[[#This Row],[QTY/ CTN B]],SEARCH(" ",db[[#This Row],[QTY/ CTN B]],1)-1))</f>
        <v>48</v>
      </c>
      <c r="S1802" s="95" t="str">
        <f>IF(db[[#This Row],[QTY/ CTN B]]="","",RIGHT(db[[#This Row],[QTY/ CTN B]],LEN(db[[#This Row],[QTY/ CTN B]])-SEARCH(" ",db[[#This Row],[QTY/ CTN B]],1)))</f>
        <v>BOX</v>
      </c>
      <c r="T1802" s="95" t="str">
        <f>IF(db[[#This Row],[QTY/ CTN TG]]="",IF(db[[#This Row],[STN TG]]="","",12),LEFT(db[[#This Row],[QTY/ CTN TG]],SEARCH(" ",db[[#This Row],[QTY/ CTN TG]],1)-1))</f>
        <v>50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2400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bensia13lm16212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2535</v>
      </c>
      <c r="E1803" s="4" t="s">
        <v>2524</v>
      </c>
      <c r="F1803" s="56"/>
      <c r="H1803" s="32" t="e">
        <f>IF(db[[#This Row],[NB NOTA_C]]="","",COUNTIF([2]!B_MSK[concat],db[[#This Row],[NB NOTA_C]]))</f>
        <v>#REF!</v>
      </c>
      <c r="I1803" s="7" t="s">
        <v>2458</v>
      </c>
      <c r="J1803" s="3" t="s">
        <v>2536</v>
      </c>
      <c r="K1803" s="1" t="s">
        <v>2944</v>
      </c>
      <c r="M1803" s="1" t="str">
        <f>IF(db[[#This Row],[QTY/ CTN]]="","",SUBSTITUTE(SUBSTITUTE(SUBSTITUTE(db[[#This Row],[QTY/ CTN]]," ","_",2),"(",""),")","")&amp;"_")</f>
        <v>48 BOX_50 PCS_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14</v>
      </c>
      <c r="P1803" s="98" t="str">
        <f>IF(db[[#This Row],[H_QTY/ CTN]]="","",LEFT(db[[#This Row],[H_QTY/ CTN]],db[[#This Row],[H_1]]-1))</f>
        <v>48 BOX</v>
      </c>
      <c r="Q1803" s="95" t="str">
        <f>IF(NOT(db[[#This Row],[H_1]]=db[[#This Row],[H_2]]),MID(db[[#This Row],[H_QTY/ CTN]],db[[#This Row],[H_1]]+1,db[[#This Row],[H_2]]-db[[#This Row],[H_1]]-1),"")</f>
        <v>50 PCS</v>
      </c>
      <c r="R1803" s="95" t="str">
        <f>IF(db[[#This Row],[QTY/ CTN B]]="","",LEFT(db[[#This Row],[QTY/ CTN B]],SEARCH(" ",db[[#This Row],[QTY/ CTN B]],1)-1))</f>
        <v>48</v>
      </c>
      <c r="S1803" s="95" t="str">
        <f>IF(db[[#This Row],[QTY/ CTN B]]="","",RIGHT(db[[#This Row],[QTY/ CTN B]],LEN(db[[#This Row],[QTY/ CTN B]])-SEARCH(" ",db[[#This Row],[QTY/ CTN B]],1)))</f>
        <v>BOX</v>
      </c>
      <c r="T1803" s="95" t="str">
        <f>IF(db[[#This Row],[QTY/ CTN TG]]="",IF(db[[#This Row],[STN TG]]="","",12),LEFT(db[[#This Row],[QTY/ CTN TG]],SEARCH(" ",db[[#This Row],[QTY/ CTN TG]],1)-1))</f>
        <v>50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2400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pensil2bfancykypf3025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1281</v>
      </c>
      <c r="E1804" s="4" t="s">
        <v>1573</v>
      </c>
      <c r="F1804" s="56"/>
      <c r="G1804" s="1" t="s">
        <v>1682</v>
      </c>
      <c r="H1804" s="32" t="e">
        <f>IF(db[[#This Row],[NB NOTA_C]]="","",COUNTIF([2]!B_MSK[concat],db[[#This Row],[NB NOTA_C]]))</f>
        <v>#REF!</v>
      </c>
      <c r="I1804" s="6" t="s">
        <v>1695</v>
      </c>
      <c r="J1804" s="1" t="s">
        <v>1868</v>
      </c>
      <c r="K1804" s="1" t="s">
        <v>2973</v>
      </c>
      <c r="M1804" s="1" t="str">
        <f>IF(db[[#This Row],[QTY/ CTN]]="","",SUBSTITUTE(SUBSTITUTE(SUBSTITUTE(db[[#This Row],[QTY/ CTN]]," ","_",2),"(",""),")","")&amp;"_")</f>
        <v>360 LSN_</v>
      </c>
      <c r="N1804" s="1">
        <f>IF(db[[#This Row],[H_QTY/ CTN]]="","",SEARCH("_",db[[#This Row],[H_QTY/ CTN]]))</f>
        <v>8</v>
      </c>
      <c r="O1804" s="1">
        <f>IF(db[[#This Row],[H_QTY/ CTN]]="","",LEN(db[[#This Row],[H_QTY/ CTN]]))</f>
        <v>8</v>
      </c>
      <c r="P1804" s="98" t="str">
        <f>IF(db[[#This Row],[H_QTY/ CTN]]="","",LEFT(db[[#This Row],[H_QTY/ CTN]],db[[#This Row],[H_1]]-1))</f>
        <v>360 LSN</v>
      </c>
      <c r="Q1804" s="95" t="str">
        <f>IF(NOT(db[[#This Row],[H_1]]=db[[#This Row],[H_2]]),MID(db[[#This Row],[H_QTY/ CTN]],db[[#This Row],[H_1]]+1,db[[#This Row],[H_2]]-db[[#This Row],[H_1]]-1),"")</f>
        <v/>
      </c>
      <c r="R1804" s="95" t="str">
        <f>IF(db[[#This Row],[QTY/ CTN B]]="","",LEFT(db[[#This Row],[QTY/ CTN B]],SEARCH(" ",db[[#This Row],[QTY/ CTN B]],1)-1))</f>
        <v>360</v>
      </c>
      <c r="S1804" s="95" t="str">
        <f>IF(db[[#This Row],[QTY/ CTN B]]="","",RIGHT(db[[#This Row],[QTY/ CTN B]],LEN(db[[#This Row],[QTY/ CTN B]])-SEARCH(" ",db[[#This Row],[QTY/ CTN B]],1)))</f>
        <v>LSN</v>
      </c>
      <c r="T1804" s="95">
        <f>IF(db[[#This Row],[QTY/ CTN TG]]="",IF(db[[#This Row],[STN TG]]="","",12),LEFT(db[[#This Row],[QTY/ CTN TG]],SEARCH(" ",db[[#This Row],[QTY/ CTN TG]],1)-1))</f>
        <v>12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4320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pensil2bfancykypf3050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2088</v>
      </c>
      <c r="E1805" s="4" t="s">
        <v>3315</v>
      </c>
      <c r="F1805" s="56"/>
      <c r="H1805" s="32" t="e">
        <f>IF(db[[#This Row],[NB NOTA_C]]="","",COUNTIF([2]!B_MSK[concat],db[[#This Row],[NB NOTA_C]]))</f>
        <v>#REF!</v>
      </c>
      <c r="I1805" s="7" t="s">
        <v>1695</v>
      </c>
      <c r="J1805" s="3" t="s">
        <v>1868</v>
      </c>
      <c r="K1805" s="1" t="s">
        <v>2973</v>
      </c>
      <c r="M1805" s="1" t="str">
        <f>IF(db[[#This Row],[QTY/ CTN]]="","",SUBSTITUTE(SUBSTITUTE(SUBSTITUTE(db[[#This Row],[QTY/ CTN]]," ","_",2),"(",""),")","")&amp;"_")</f>
        <v>360 LSN_</v>
      </c>
      <c r="N1805" s="1">
        <f>IF(db[[#This Row],[H_QTY/ CTN]]="","",SEARCH("_",db[[#This Row],[H_QTY/ CTN]]))</f>
        <v>8</v>
      </c>
      <c r="O1805" s="1">
        <f>IF(db[[#This Row],[H_QTY/ CTN]]="","",LEN(db[[#This Row],[H_QTY/ CTN]]))</f>
        <v>8</v>
      </c>
      <c r="P1805" s="98" t="str">
        <f>IF(db[[#This Row],[H_QTY/ CTN]]="","",LEFT(db[[#This Row],[H_QTY/ CTN]],db[[#This Row],[H_1]]-1))</f>
        <v>360 LSN</v>
      </c>
      <c r="Q1805" s="95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360</v>
      </c>
      <c r="S1805" s="95" t="str">
        <f>IF(db[[#This Row],[QTY/ CTN B]]="","",RIGHT(db[[#This Row],[QTY/ CTN B]],LEN(db[[#This Row],[QTY/ CTN B]])-SEARCH(" ",db[[#This Row],[QTY/ CTN B]],1)))</f>
        <v>LSN</v>
      </c>
      <c r="T1805" s="95">
        <f>IF(db[[#This Row],[QTY/ CTN TG]]="",IF(db[[#This Row],[STN TG]]="","",12),LEFT(db[[#This Row],[QTY/ CTN TG]],SEARCH(" ",db[[#This Row],[QTY/ CTN TG]],1)-1))</f>
        <v>12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4320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pensil2bfancykypf3051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1282</v>
      </c>
      <c r="E1806" s="4" t="s">
        <v>1574</v>
      </c>
      <c r="F1806" s="56"/>
      <c r="G1806" s="1" t="s">
        <v>1682</v>
      </c>
      <c r="H1806" s="32" t="e">
        <f>IF(db[[#This Row],[NB NOTA_C]]="","",COUNTIF([2]!B_MSK[concat],db[[#This Row],[NB NOTA_C]]))</f>
        <v>#REF!</v>
      </c>
      <c r="I1806" s="6" t="s">
        <v>1695</v>
      </c>
      <c r="J1806" s="1" t="s">
        <v>1868</v>
      </c>
      <c r="K1806" s="1" t="s">
        <v>2973</v>
      </c>
      <c r="M1806" s="1" t="str">
        <f>IF(db[[#This Row],[QTY/ CTN]]="","",SUBSTITUTE(SUBSTITUTE(SUBSTITUTE(db[[#This Row],[QTY/ CTN]]," ","_",2),"(",""),")","")&amp;"_")</f>
        <v>360 LSN_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360 LSN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360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4320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pensil2bfancykypf3059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1283</v>
      </c>
      <c r="E1807" s="4" t="s">
        <v>1575</v>
      </c>
      <c r="F1807" s="56"/>
      <c r="G1807" s="1" t="s">
        <v>1682</v>
      </c>
      <c r="H1807" s="32" t="e">
        <f>IF(db[[#This Row],[NB NOTA_C]]="","",COUNTIF([2]!B_MSK[concat],db[[#This Row],[NB NOTA_C]]))</f>
        <v>#REF!</v>
      </c>
      <c r="I1807" s="6" t="s">
        <v>1695</v>
      </c>
      <c r="J1807" s="1" t="s">
        <v>1868</v>
      </c>
      <c r="K1807" s="1" t="s">
        <v>2973</v>
      </c>
      <c r="M1807" s="1" t="str">
        <f>IF(db[[#This Row],[QTY/ CTN]]="","",SUBSTITUTE(SUBSTITUTE(SUBSTITUTE(db[[#This Row],[QTY/ CTN]]," ","_",2),"(",""),")","")&amp;"_")</f>
        <v>360 LSN_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360 LSN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360</v>
      </c>
      <c r="S1807" s="95" t="str">
        <f>IF(db[[#This Row],[QTY/ CTN B]]="","",RIGHT(db[[#This Row],[QTY/ CTN B]],LEN(db[[#This Row],[QTY/ CTN B]])-SEARCH(" ",db[[#This Row],[QTY/ CTN B]],1)))</f>
        <v>LSN</v>
      </c>
      <c r="T1807" s="95">
        <f>IF(db[[#This Row],[QTY/ CTN TG]]="",IF(db[[#This Row],[STN TG]]="","",12),LEFT(db[[#This Row],[QTY/ CTN TG]],SEARCH(" ",db[[#This Row],[QTY/ CTN TG]],1)-1))</f>
        <v>12</v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4320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pensil2bfancykypf3064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2089</v>
      </c>
      <c r="E1808" s="4" t="s">
        <v>3314</v>
      </c>
      <c r="F1808" s="56"/>
      <c r="H1808" s="32" t="e">
        <f>IF(db[[#This Row],[NB NOTA_C]]="","",COUNTIF([2]!B_MSK[concat],db[[#This Row],[NB NOTA_C]]))</f>
        <v>#REF!</v>
      </c>
      <c r="I1808" s="7" t="s">
        <v>1695</v>
      </c>
      <c r="J1808" s="3" t="s">
        <v>1868</v>
      </c>
      <c r="K1808" s="1" t="s">
        <v>2973</v>
      </c>
      <c r="M1808" s="1" t="str">
        <f>IF(db[[#This Row],[QTY/ CTN]]="","",SUBSTITUTE(SUBSTITUTE(SUBSTITUTE(db[[#This Row],[QTY/ CTN]]," ","_",2),"(",""),")","")&amp;"_")</f>
        <v>360 LSN_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360 LSN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360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4320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pensil2bfancykypf3065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1284</v>
      </c>
      <c r="E1809" s="4" t="s">
        <v>1576</v>
      </c>
      <c r="F1809" s="56"/>
      <c r="G1809" s="1" t="s">
        <v>1682</v>
      </c>
      <c r="H1809" s="32" t="e">
        <f>IF(db[[#This Row],[NB NOTA_C]]="","",COUNTIF([2]!B_MSK[concat],db[[#This Row],[NB NOTA_C]]))</f>
        <v>#REF!</v>
      </c>
      <c r="I1809" s="6" t="s">
        <v>1695</v>
      </c>
      <c r="J1809" s="1" t="s">
        <v>1868</v>
      </c>
      <c r="K1809" s="1" t="s">
        <v>2973</v>
      </c>
      <c r="M1809" s="1" t="str">
        <f>IF(db[[#This Row],[QTY/ CTN]]="","",SUBSTITUTE(SUBSTITUTE(SUBSTITUTE(db[[#This Row],[QTY/ CTN]]," ","_",2),"(",""),")","")&amp;"_")</f>
        <v>360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360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360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4320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pensil2bfancykypf3066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3543</v>
      </c>
      <c r="E1810" s="4" t="s">
        <v>3542</v>
      </c>
      <c r="F1810" s="56"/>
      <c r="H1810" s="34" t="e">
        <f>IF(db[[#This Row],[NB NOTA_C]]="","",COUNTIF([2]!B_MSK[concat],db[[#This Row],[NB NOTA_C]]))</f>
        <v>#REF!</v>
      </c>
      <c r="I1810" s="7" t="s">
        <v>2798</v>
      </c>
      <c r="J1810" s="3" t="s">
        <v>1868</v>
      </c>
      <c r="K1810" s="1" t="s">
        <v>2973</v>
      </c>
      <c r="L1810" s="3"/>
      <c r="M1810" s="3" t="str">
        <f>IF(db[[#This Row],[QTY/ CTN]]="","",SUBSTITUTE(SUBSTITUTE(SUBSTITUTE(db[[#This Row],[QTY/ CTN]]," ","_",2),"(",""),")","")&amp;"_")</f>
        <v>360 LSN_</v>
      </c>
      <c r="N1810" s="3">
        <f>IF(db[[#This Row],[H_QTY/ CTN]]="","",SEARCH("_",db[[#This Row],[H_QTY/ CTN]]))</f>
        <v>8</v>
      </c>
      <c r="O1810" s="3">
        <f>IF(db[[#This Row],[H_QTY/ CTN]]="","",LEN(db[[#This Row],[H_QTY/ CTN]]))</f>
        <v>8</v>
      </c>
      <c r="P1810" s="95" t="str">
        <f>IF(db[[#This Row],[H_QTY/ CTN]]="","",LEFT(db[[#This Row],[H_QTY/ CTN]],db[[#This Row],[H_1]]-1))</f>
        <v>360 LSN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360</v>
      </c>
      <c r="S1810" s="95" t="str">
        <f>IF(db[[#This Row],[QTY/ CTN B]]="","",RIGHT(db[[#This Row],[QTY/ CTN B]],LEN(db[[#This Row],[QTY/ CTN B]])-SEARCH(" ",db[[#This Row],[QTY/ CTN B]],1)))</f>
        <v>LSN</v>
      </c>
      <c r="T1810" s="95">
        <f>IF(db[[#This Row],[QTY/ CTN TG]]="",IF(db[[#This Row],[STN TG]]="","",12),LEFT(db[[#This Row],[QTY/ CTN TG]],SEARCH(" ",db[[#This Row],[QTY/ CTN TG]],1)-1))</f>
        <v>12</v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4320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pensil2bkayagianimalkyps2022b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2090</v>
      </c>
      <c r="E1811" s="4" t="s">
        <v>3320</v>
      </c>
      <c r="F1811" s="56"/>
      <c r="H1811" s="32" t="e">
        <f>IF(db[[#This Row],[NB NOTA_C]]="","",COUNTIF([2]!B_MSK[concat],db[[#This Row],[NB NOTA_C]]))</f>
        <v>#REF!</v>
      </c>
      <c r="I1811" s="7" t="s">
        <v>1695</v>
      </c>
      <c r="J1811" s="3" t="s">
        <v>1868</v>
      </c>
      <c r="K1811" s="1" t="s">
        <v>2973</v>
      </c>
      <c r="M1811" s="1" t="str">
        <f>IF(db[[#This Row],[QTY/ CTN]]="","",SUBSTITUTE(SUBSTITUTE(SUBSTITUTE(db[[#This Row],[QTY/ CTN]]," ","_",2),"(",""),")","")&amp;"_")</f>
        <v>360 LSN_</v>
      </c>
      <c r="N1811" s="1">
        <f>IF(db[[#This Row],[H_QTY/ CTN]]="","",SEARCH("_",db[[#This Row],[H_QTY/ CTN]]))</f>
        <v>8</v>
      </c>
      <c r="O1811" s="1">
        <f>IF(db[[#This Row],[H_QTY/ CTN]]="","",LEN(db[[#This Row],[H_QTY/ CTN]]))</f>
        <v>8</v>
      </c>
      <c r="P1811" s="98" t="str">
        <f>IF(db[[#This Row],[H_QTY/ CTN]]="","",LEFT(db[[#This Row],[H_QTY/ CTN]],db[[#This Row],[H_1]]-1))</f>
        <v>360 LSN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360</v>
      </c>
      <c r="S1811" s="95" t="str">
        <f>IF(db[[#This Row],[QTY/ CTN B]]="","",RIGHT(db[[#This Row],[QTY/ CTN B]],LEN(db[[#This Row],[QTY/ CTN B]])-SEARCH(" ",db[[#This Row],[QTY/ CTN B]],1)))</f>
        <v>LSN</v>
      </c>
      <c r="T1811" s="95">
        <f>IF(db[[#This Row],[QTY/ CTN TG]]="",IF(db[[#This Row],[STN TG]]="","",12),LEFT(db[[#This Row],[QTY/ CTN TG]],SEARCH(" ",db[[#This Row],[QTY/ CTN TG]],1)-1))</f>
        <v>12</v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4320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pensil2bkayagibatikkypb2029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2091</v>
      </c>
      <c r="E1812" s="4" t="s">
        <v>3319</v>
      </c>
      <c r="F1812" s="56"/>
      <c r="H1812" s="32" t="e">
        <f>IF(db[[#This Row],[NB NOTA_C]]="","",COUNTIF([2]!B_MSK[concat],db[[#This Row],[NB NOTA_C]]))</f>
        <v>#REF!</v>
      </c>
      <c r="I1812" s="7" t="s">
        <v>1695</v>
      </c>
      <c r="J1812" s="3" t="s">
        <v>1868</v>
      </c>
      <c r="K1812" s="1" t="s">
        <v>2973</v>
      </c>
      <c r="M1812" s="1" t="str">
        <f>IF(db[[#This Row],[QTY/ CTN]]="","",SUBSTITUTE(SUBSTITUTE(SUBSTITUTE(db[[#This Row],[QTY/ CTN]]," ","_",2),"(",""),")","")&amp;"_")</f>
        <v>360 LSN_</v>
      </c>
      <c r="N1812" s="1">
        <f>IF(db[[#This Row],[H_QTY/ CTN]]="","",SEARCH("_",db[[#This Row],[H_QTY/ CTN]]))</f>
        <v>8</v>
      </c>
      <c r="O1812" s="1">
        <f>IF(db[[#This Row],[H_QTY/ CTN]]="","",LEN(db[[#This Row],[H_QTY/ CTN]]))</f>
        <v>8</v>
      </c>
      <c r="P1812" s="98" t="str">
        <f>IF(db[[#This Row],[H_QTY/ CTN]]="","",LEFT(db[[#This Row],[H_QTY/ CTN]],db[[#This Row],[H_1]]-1))</f>
        <v>360 LSN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360</v>
      </c>
      <c r="S1812" s="95" t="str">
        <f>IF(db[[#This Row],[QTY/ CTN B]]="","",RIGHT(db[[#This Row],[QTY/ CTN B]],LEN(db[[#This Row],[QTY/ CTN B]])-SEARCH(" ",db[[#This Row],[QTY/ CTN B]],1)))</f>
        <v>LSN</v>
      </c>
      <c r="T1812" s="95">
        <f>IF(db[[#This Row],[QTY/ CTN TG]]="",IF(db[[#This Row],[STN TG]]="","",12),LEFT(db[[#This Row],[QTY/ CTN TG]],SEARCH(" ",db[[#This Row],[QTY/ CTN TG]],1)-1))</f>
        <v>12</v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4320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pensil2bkayagifancykypf3063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1285</v>
      </c>
      <c r="E1813" s="4" t="s">
        <v>1577</v>
      </c>
      <c r="F1813" s="56"/>
      <c r="G1813" s="1" t="s">
        <v>1682</v>
      </c>
      <c r="H1813" s="32" t="e">
        <f>IF(db[[#This Row],[NB NOTA_C]]="","",COUNTIF([2]!B_MSK[concat],db[[#This Row],[NB NOTA_C]]))</f>
        <v>#REF!</v>
      </c>
      <c r="I1813" s="6" t="s">
        <v>1695</v>
      </c>
      <c r="J1813" s="1" t="s">
        <v>1868</v>
      </c>
      <c r="K1813" s="1" t="s">
        <v>2973</v>
      </c>
      <c r="M1813" s="1" t="str">
        <f>IF(db[[#This Row],[QTY/ CTN]]="","",SUBSTITUTE(SUBSTITUTE(SUBSTITUTE(db[[#This Row],[QTY/ CTN]]," ","_",2),"(",""),")","")&amp;"_")</f>
        <v>360 LSN_</v>
      </c>
      <c r="N1813" s="1">
        <f>IF(db[[#This Row],[H_QTY/ CTN]]="","",SEARCH("_",db[[#This Row],[H_QTY/ CTN]]))</f>
        <v>8</v>
      </c>
      <c r="O1813" s="1">
        <f>IF(db[[#This Row],[H_QTY/ CTN]]="","",LEN(db[[#This Row],[H_QTY/ CTN]]))</f>
        <v>8</v>
      </c>
      <c r="P1813" s="98" t="str">
        <f>IF(db[[#This Row],[H_QTY/ CTN]]="","",LEFT(db[[#This Row],[H_QTY/ CTN]],db[[#This Row],[H_1]]-1))</f>
        <v>360 LSN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360</v>
      </c>
      <c r="S1813" s="95" t="str">
        <f>IF(db[[#This Row],[QTY/ CTN B]]="","",RIGHT(db[[#This Row],[QTY/ CTN B]],LEN(db[[#This Row],[QTY/ CTN B]])-SEARCH(" ",db[[#This Row],[QTY/ CTN B]],1)))</f>
        <v>LSN</v>
      </c>
      <c r="T1813" s="95">
        <f>IF(db[[#This Row],[QTY/ CTN TG]]="",IF(db[[#This Row],[STN TG]]="","",12),LEFT(db[[#This Row],[QTY/ CTN TG]],SEARCH(" ",db[[#This Row],[QTY/ CTN TG]],1)-1))</f>
        <v>12</v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4320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pensil2bkayagikypb3036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1286</v>
      </c>
      <c r="E1814" s="4" t="s">
        <v>1578</v>
      </c>
      <c r="F1814" s="56"/>
      <c r="G1814" s="1" t="s">
        <v>1682</v>
      </c>
      <c r="H1814" s="32" t="e">
        <f>IF(db[[#This Row],[NB NOTA_C]]="","",COUNTIF([2]!B_MSK[concat],db[[#This Row],[NB NOTA_C]]))</f>
        <v>#REF!</v>
      </c>
      <c r="I1814" s="6" t="s">
        <v>1695</v>
      </c>
      <c r="J1814" s="1" t="s">
        <v>1868</v>
      </c>
      <c r="K1814" s="1" t="s">
        <v>2973</v>
      </c>
      <c r="M1814" s="1" t="str">
        <f>IF(db[[#This Row],[QTY/ CTN]]="","",SUBSTITUTE(SUBSTITUTE(SUBSTITUTE(db[[#This Row],[QTY/ CTN]]," ","_",2),"(",""),")","")&amp;"_")</f>
        <v>360 LSN_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360 LSN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360</v>
      </c>
      <c r="S1814" s="95" t="str">
        <f>IF(db[[#This Row],[QTY/ CTN B]]="","",RIGHT(db[[#This Row],[QTY/ CTN B]],LEN(db[[#This Row],[QTY/ CTN B]])-SEARCH(" ",db[[#This Row],[QTY/ CTN B]],1)))</f>
        <v>LSN</v>
      </c>
      <c r="T1814" s="95">
        <f>IF(db[[#This Row],[QTY/ CTN TG]]="",IF(db[[#This Row],[STN TG]]="","",12),LEFT(db[[#This Row],[QTY/ CTN TG]],SEARCH(" ",db[[#This Row],[QTY/ CTN TG]],1)-1))</f>
        <v>12</v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4320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pensil2bkayagikypf2026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1288</v>
      </c>
      <c r="E1815" s="4" t="s">
        <v>1580</v>
      </c>
      <c r="F1815" s="56"/>
      <c r="G1815" s="1" t="s">
        <v>1682</v>
      </c>
      <c r="H1815" s="32" t="e">
        <f>IF(db[[#This Row],[NB NOTA_C]]="","",COUNTIF([2]!B_MSK[concat],db[[#This Row],[NB NOTA_C]]))</f>
        <v>#REF!</v>
      </c>
      <c r="I1815" s="6" t="s">
        <v>1695</v>
      </c>
      <c r="J1815" s="1" t="s">
        <v>1868</v>
      </c>
      <c r="K1815" s="1" t="s">
        <v>2973</v>
      </c>
      <c r="M1815" s="1" t="str">
        <f>IF(db[[#This Row],[QTY/ CTN]]="","",SUBSTITUTE(SUBSTITUTE(SUBSTITUTE(db[[#This Row],[QTY/ CTN]]," ","_",2),"(",""),")","")&amp;"_")</f>
        <v>360 LSN_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360 LSN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360</v>
      </c>
      <c r="S1815" s="95" t="str">
        <f>IF(db[[#This Row],[QTY/ CTN B]]="","",RIGHT(db[[#This Row],[QTY/ CTN B]],LEN(db[[#This Row],[QTY/ CTN B]])-SEARCH(" ",db[[#This Row],[QTY/ CTN B]],1)))</f>
        <v>LSN</v>
      </c>
      <c r="T1815" s="95">
        <f>IF(db[[#This Row],[QTY/ CTN TG]]="",IF(db[[#This Row],[STN TG]]="","",12),LEFT(db[[#This Row],[QTY/ CTN TG]],SEARCH(" ",db[[#This Row],[QTY/ CTN TG]],1)-1))</f>
        <v>12</v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4320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pensil2bkayagikypf3039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1289</v>
      </c>
      <c r="E1816" s="4" t="s">
        <v>1581</v>
      </c>
      <c r="F1816" s="2"/>
      <c r="G1816" s="1" t="s">
        <v>1682</v>
      </c>
      <c r="H1816" s="32" t="e">
        <f>IF(db[[#This Row],[NB NOTA_C]]="","",COUNTIF([2]!B_MSK[concat],db[[#This Row],[NB NOTA_C]]))</f>
        <v>#REF!</v>
      </c>
      <c r="I1816" s="6" t="s">
        <v>1695</v>
      </c>
      <c r="J1816" s="1" t="s">
        <v>1868</v>
      </c>
      <c r="K1816" s="1" t="s">
        <v>2973</v>
      </c>
      <c r="M1816" s="1" t="str">
        <f>IF(db[[#This Row],[QTY/ CTN]]="","",SUBSTITUTE(SUBSTITUTE(SUBSTITUTE(db[[#This Row],[QTY/ CTN]]," ","_",2),"(",""),")","")&amp;"_")</f>
        <v>360 LSN_</v>
      </c>
      <c r="N1816" s="1">
        <f>IF(db[[#This Row],[H_QTY/ CTN]]="","",SEARCH("_",db[[#This Row],[H_QTY/ CTN]]))</f>
        <v>8</v>
      </c>
      <c r="O1816" s="1">
        <f>IF(db[[#This Row],[H_QTY/ CTN]]="","",LEN(db[[#This Row],[H_QTY/ CTN]]))</f>
        <v>8</v>
      </c>
      <c r="P1816" s="98" t="str">
        <f>IF(db[[#This Row],[H_QTY/ CTN]]="","",LEFT(db[[#This Row],[H_QTY/ CTN]],db[[#This Row],[H_1]]-1))</f>
        <v>360 LSN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360</v>
      </c>
      <c r="S1816" s="95" t="str">
        <f>IF(db[[#This Row],[QTY/ CTN B]]="","",RIGHT(db[[#This Row],[QTY/ CTN B]],LEN(db[[#This Row],[QTY/ CTN B]])-SEARCH(" ",db[[#This Row],[QTY/ CTN B]],1)))</f>
        <v>LSN</v>
      </c>
      <c r="T1816" s="95">
        <f>IF(db[[#This Row],[QTY/ CTN TG]]="",IF(db[[#This Row],[STN TG]]="","",12),LEFT(db[[#This Row],[QTY/ CTN TG]],SEARCH(" ",db[[#This Row],[QTY/ CTN TG]],1)-1))</f>
        <v>12</v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4320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pensil2bkayagikypf3040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1290</v>
      </c>
      <c r="E1817" s="4" t="s">
        <v>1582</v>
      </c>
      <c r="F1817" s="2"/>
      <c r="G1817" s="1" t="s">
        <v>1682</v>
      </c>
      <c r="H1817" s="32" t="e">
        <f>IF(db[[#This Row],[NB NOTA_C]]="","",COUNTIF([2]!B_MSK[concat],db[[#This Row],[NB NOTA_C]]))</f>
        <v>#REF!</v>
      </c>
      <c r="I1817" s="6" t="s">
        <v>1695</v>
      </c>
      <c r="J1817" s="1" t="s">
        <v>1868</v>
      </c>
      <c r="K1817" s="1" t="s">
        <v>2973</v>
      </c>
      <c r="M1817" s="1" t="str">
        <f>IF(db[[#This Row],[QTY/ CTN]]="","",SUBSTITUTE(SUBSTITUTE(SUBSTITUTE(db[[#This Row],[QTY/ CTN]]," ","_",2),"(",""),")","")&amp;"_")</f>
        <v>360 LSN_</v>
      </c>
      <c r="N1817" s="1">
        <f>IF(db[[#This Row],[H_QTY/ CTN]]="","",SEARCH("_",db[[#This Row],[H_QTY/ CTN]]))</f>
        <v>8</v>
      </c>
      <c r="O1817" s="1">
        <f>IF(db[[#This Row],[H_QTY/ CTN]]="","",LEN(db[[#This Row],[H_QTY/ CTN]]))</f>
        <v>8</v>
      </c>
      <c r="P1817" s="98" t="str">
        <f>IF(db[[#This Row],[H_QTY/ CTN]]="","",LEFT(db[[#This Row],[H_QTY/ CTN]],db[[#This Row],[H_1]]-1))</f>
        <v>360 LSN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360</v>
      </c>
      <c r="S1817" s="95" t="str">
        <f>IF(db[[#This Row],[QTY/ CTN B]]="","",RIGHT(db[[#This Row],[QTY/ CTN B]],LEN(db[[#This Row],[QTY/ CTN B]])-SEARCH(" ",db[[#This Row],[QTY/ CTN B]],1)))</f>
        <v>LSN</v>
      </c>
      <c r="T1817" s="95">
        <f>IF(db[[#This Row],[QTY/ CTN TG]]="",IF(db[[#This Row],[STN TG]]="","",12),LEFT(db[[#This Row],[QTY/ CTN TG]],SEARCH(" ",db[[#This Row],[QTY/ CTN TG]],1)-1))</f>
        <v>12</v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4320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pensil2bkayagikypf3042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2095</v>
      </c>
      <c r="E1818" s="4" t="s">
        <v>3322</v>
      </c>
      <c r="F1818" s="56"/>
      <c r="H1818" s="32" t="e">
        <f>IF(db[[#This Row],[NB NOTA_C]]="","",COUNTIF([2]!B_MSK[concat],db[[#This Row],[NB NOTA_C]]))</f>
        <v>#REF!</v>
      </c>
      <c r="I1818" s="7" t="s">
        <v>1695</v>
      </c>
      <c r="J1818" s="3" t="s">
        <v>1868</v>
      </c>
      <c r="K1818" s="1" t="s">
        <v>2973</v>
      </c>
      <c r="M1818" s="1" t="str">
        <f>IF(db[[#This Row],[QTY/ CTN]]="","",SUBSTITUTE(SUBSTITUTE(SUBSTITUTE(db[[#This Row],[QTY/ CTN]]," ","_",2),"(",""),")","")&amp;"_")</f>
        <v>360 LSN_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360 LSN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360</v>
      </c>
      <c r="S1818" s="95" t="str">
        <f>IF(db[[#This Row],[QTY/ CTN B]]="","",RIGHT(db[[#This Row],[QTY/ CTN B]],LEN(db[[#This Row],[QTY/ CTN B]])-SEARCH(" ",db[[#This Row],[QTY/ CTN B]],1)))</f>
        <v>LSN</v>
      </c>
      <c r="T1818" s="95">
        <f>IF(db[[#This Row],[QTY/ CTN TG]]="",IF(db[[#This Row],[STN TG]]="","",12),LEFT(db[[#This Row],[QTY/ CTN TG]],SEARCH(" ",db[[#This Row],[QTY/ CTN TG]],1)-1))</f>
        <v>12</v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4320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pensil2bkayagikypf3052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1291</v>
      </c>
      <c r="E1819" s="4" t="s">
        <v>1583</v>
      </c>
      <c r="F1819" s="56"/>
      <c r="G1819" s="1" t="s">
        <v>1682</v>
      </c>
      <c r="H1819" s="32" t="e">
        <f>IF(db[[#This Row],[NB NOTA_C]]="","",COUNTIF([2]!B_MSK[concat],db[[#This Row],[NB NOTA_C]]))</f>
        <v>#REF!</v>
      </c>
      <c r="I1819" s="6" t="s">
        <v>1695</v>
      </c>
      <c r="J1819" s="1" t="s">
        <v>1868</v>
      </c>
      <c r="K1819" s="1" t="s">
        <v>2973</v>
      </c>
      <c r="M1819" s="1" t="str">
        <f>IF(db[[#This Row],[QTY/ CTN]]="","",SUBSTITUTE(SUBSTITUTE(SUBSTITUTE(db[[#This Row],[QTY/ CTN]]," ","_",2),"(",""),")","")&amp;"_")</f>
        <v>360 LSN_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360 LSN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360</v>
      </c>
      <c r="S1819" s="95" t="str">
        <f>IF(db[[#This Row],[QTY/ CTN B]]="","",RIGHT(db[[#This Row],[QTY/ CTN B]],LEN(db[[#This Row],[QTY/ CTN B]])-SEARCH(" ",db[[#This Row],[QTY/ CTN B]],1)))</f>
        <v>LSN</v>
      </c>
      <c r="T1819" s="95">
        <f>IF(db[[#This Row],[QTY/ CTN TG]]="",IF(db[[#This Row],[STN TG]]="","",12),LEFT(db[[#This Row],[QTY/ CTN TG]],SEARCH(" ",db[[#This Row],[QTY/ CTN TG]],1)-1))</f>
        <v>12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4320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pensil2bkayagikypf3052l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2096</v>
      </c>
      <c r="E1820" s="4" t="s">
        <v>3323</v>
      </c>
      <c r="F1820" s="56"/>
      <c r="H1820" s="32" t="e">
        <f>IF(db[[#This Row],[NB NOTA_C]]="","",COUNTIF([2]!B_MSK[concat],db[[#This Row],[NB NOTA_C]]))</f>
        <v>#REF!</v>
      </c>
      <c r="I1820" s="7" t="s">
        <v>1695</v>
      </c>
      <c r="J1820" s="3" t="s">
        <v>1722</v>
      </c>
      <c r="K1820" s="1" t="s">
        <v>2973</v>
      </c>
      <c r="M1820" s="1" t="str">
        <f>IF(db[[#This Row],[QTY/ CTN]]="","",SUBSTITUTE(SUBSTITUTE(SUBSTITUTE(db[[#This Row],[QTY/ CTN]]," ","_",2),"(",""),")","")&amp;"_")</f>
        <v>12 LSN_</v>
      </c>
      <c r="N1820" s="1">
        <f>IF(db[[#This Row],[H_QTY/ CTN]]="","",SEARCH("_",db[[#This Row],[H_QTY/ CTN]]))</f>
        <v>7</v>
      </c>
      <c r="O1820" s="1">
        <f>IF(db[[#This Row],[H_QTY/ CTN]]="","",LEN(db[[#This Row],[H_QTY/ CTN]]))</f>
        <v>7</v>
      </c>
      <c r="P1820" s="98" t="str">
        <f>IF(db[[#This Row],[H_QTY/ CTN]]="","",LEFT(db[[#This Row],[H_QTY/ CTN]],db[[#This Row],[H_1]]-1))</f>
        <v>12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12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144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pensil2bkayagikypf3053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1287</v>
      </c>
      <c r="E1821" s="4" t="s">
        <v>1579</v>
      </c>
      <c r="F1821" s="56"/>
      <c r="G1821" s="1" t="s">
        <v>1682</v>
      </c>
      <c r="H1821" s="32" t="e">
        <f>IF(db[[#This Row],[NB NOTA_C]]="","",COUNTIF([2]!B_MSK[concat],db[[#This Row],[NB NOTA_C]]))</f>
        <v>#REF!</v>
      </c>
      <c r="I1821" s="6" t="s">
        <v>1695</v>
      </c>
      <c r="J1821" s="1" t="s">
        <v>1868</v>
      </c>
      <c r="K1821" s="1" t="s">
        <v>2973</v>
      </c>
      <c r="M1821" s="1" t="str">
        <f>IF(db[[#This Row],[QTY/ CTN]]="","",SUBSTITUTE(SUBSTITUTE(SUBSTITUTE(db[[#This Row],[QTY/ CTN]]," ","_",2),"(",""),")","")&amp;"_")</f>
        <v>360 LSN_</v>
      </c>
      <c r="N1821" s="1">
        <f>IF(db[[#This Row],[H_QTY/ CTN]]="","",SEARCH("_",db[[#This Row],[H_QTY/ CTN]]))</f>
        <v>8</v>
      </c>
      <c r="O1821" s="1">
        <f>IF(db[[#This Row],[H_QTY/ CTN]]="","",LEN(db[[#This Row],[H_QTY/ CTN]]))</f>
        <v>8</v>
      </c>
      <c r="P1821" s="98" t="str">
        <f>IF(db[[#This Row],[H_QTY/ CTN]]="","",LEFT(db[[#This Row],[H_QTY/ CTN]],db[[#This Row],[H_1]]-1))</f>
        <v>360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360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4320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pensil2bkayagikypf3056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1292</v>
      </c>
      <c r="E1822" s="4" t="s">
        <v>1584</v>
      </c>
      <c r="F1822" s="56"/>
      <c r="G1822" s="1" t="s">
        <v>1682</v>
      </c>
      <c r="H1822" s="32" t="e">
        <f>IF(db[[#This Row],[NB NOTA_C]]="","",COUNTIF([2]!B_MSK[concat],db[[#This Row],[NB NOTA_C]]))</f>
        <v>#REF!</v>
      </c>
      <c r="I1822" s="6" t="s">
        <v>1695</v>
      </c>
      <c r="J1822" s="1" t="s">
        <v>1868</v>
      </c>
      <c r="K1822" s="1" t="s">
        <v>2973</v>
      </c>
      <c r="M1822" s="1" t="str">
        <f>IF(db[[#This Row],[QTY/ CTN]]="","",SUBSTITUTE(SUBSTITUTE(SUBSTITUTE(db[[#This Row],[QTY/ CTN]]," ","_",2),"(",""),")","")&amp;"_")</f>
        <v>360 LSN_</v>
      </c>
      <c r="N1822" s="1">
        <f>IF(db[[#This Row],[H_QTY/ CTN]]="","",SEARCH("_",db[[#This Row],[H_QTY/ CTN]]))</f>
        <v>8</v>
      </c>
      <c r="O1822" s="1">
        <f>IF(db[[#This Row],[H_QTY/ CTN]]="","",LEN(db[[#This Row],[H_QTY/ CTN]]))</f>
        <v>8</v>
      </c>
      <c r="P1822" s="98" t="str">
        <f>IF(db[[#This Row],[H_QTY/ CTN]]="","",LEFT(db[[#This Row],[H_QTY/ CTN]],db[[#This Row],[H_1]]-1))</f>
        <v>360 LSN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360</v>
      </c>
      <c r="S1822" s="95" t="str">
        <f>IF(db[[#This Row],[QTY/ CTN B]]="","",RIGHT(db[[#This Row],[QTY/ CTN B]],LEN(db[[#This Row],[QTY/ CTN B]])-SEARCH(" ",db[[#This Row],[QTY/ CTN B]],1)))</f>
        <v>LSN</v>
      </c>
      <c r="T1822" s="95">
        <f>IF(db[[#This Row],[QTY/ CTN TG]]="",IF(db[[#This Row],[STN TG]]="","",12),LEFT(db[[#This Row],[QTY/ CTN TG]],SEARCH(" ",db[[#This Row],[QTY/ CTN TG]],1)-1))</f>
        <v>12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4320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pensil2bkayagikypf3060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2097</v>
      </c>
      <c r="E1823" s="4" t="s">
        <v>3321</v>
      </c>
      <c r="F1823" s="56"/>
      <c r="H1823" s="32" t="e">
        <f>IF(db[[#This Row],[NB NOTA_C]]="","",COUNTIF([2]!B_MSK[concat],db[[#This Row],[NB NOTA_C]]))</f>
        <v>#REF!</v>
      </c>
      <c r="I1823" s="7" t="s">
        <v>1695</v>
      </c>
      <c r="J1823" s="3" t="s">
        <v>1868</v>
      </c>
      <c r="K1823" s="1" t="s">
        <v>2973</v>
      </c>
      <c r="M1823" s="1" t="str">
        <f>IF(db[[#This Row],[QTY/ CTN]]="","",SUBSTITUTE(SUBSTITUTE(SUBSTITUTE(db[[#This Row],[QTY/ CTN]]," ","_",2),"(",""),")","")&amp;"_")</f>
        <v>360 LSN_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360 LSN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360</v>
      </c>
      <c r="S1823" s="95" t="str">
        <f>IF(db[[#This Row],[QTY/ CTN B]]="","",RIGHT(db[[#This Row],[QTY/ CTN B]],LEN(db[[#This Row],[QTY/ CTN B]])-SEARCH(" ",db[[#This Row],[QTY/ CTN B]],1)))</f>
        <v>LSN</v>
      </c>
      <c r="T1823" s="95">
        <f>IF(db[[#This Row],[QTY/ CTN TG]]="",IF(db[[#This Row],[STN TG]]="","",12),LEFT(db[[#This Row],[QTY/ CTN TG]],SEARCH(" ",db[[#This Row],[QTY/ CTN TG]],1)-1))</f>
        <v>12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4320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pensil2bkayagikypf3061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1293</v>
      </c>
      <c r="E1824" s="4" t="s">
        <v>1585</v>
      </c>
      <c r="F1824" s="56"/>
      <c r="G1824" s="1" t="s">
        <v>1682</v>
      </c>
      <c r="H1824" s="32" t="e">
        <f>IF(db[[#This Row],[NB NOTA_C]]="","",COUNTIF([2]!B_MSK[concat],db[[#This Row],[NB NOTA_C]]))</f>
        <v>#REF!</v>
      </c>
      <c r="I1824" s="6" t="s">
        <v>1695</v>
      </c>
      <c r="J1824" s="1" t="s">
        <v>1868</v>
      </c>
      <c r="K1824" s="1" t="s">
        <v>2973</v>
      </c>
      <c r="M1824" s="1" t="str">
        <f>IF(db[[#This Row],[QTY/ CTN]]="","",SUBSTITUTE(SUBSTITUTE(SUBSTITUTE(db[[#This Row],[QTY/ CTN]]," ","_",2),"(",""),")","")&amp;"_")</f>
        <v>360 LSN_</v>
      </c>
      <c r="N1824" s="1">
        <f>IF(db[[#This Row],[H_QTY/ CTN]]="","",SEARCH("_",db[[#This Row],[H_QTY/ CTN]]))</f>
        <v>8</v>
      </c>
      <c r="O1824" s="1">
        <f>IF(db[[#This Row],[H_QTY/ CTN]]="","",LEN(db[[#This Row],[H_QTY/ CTN]]))</f>
        <v>8</v>
      </c>
      <c r="P1824" s="98" t="str">
        <f>IF(db[[#This Row],[H_QTY/ CTN]]="","",LEFT(db[[#This Row],[H_QTY/ CTN]],db[[#This Row],[H_1]]-1))</f>
        <v>360 LSN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360</v>
      </c>
      <c r="S1824" s="95" t="str">
        <f>IF(db[[#This Row],[QTY/ CTN B]]="","",RIGHT(db[[#This Row],[QTY/ CTN B]],LEN(db[[#This Row],[QTY/ CTN B]])-SEARCH(" ",db[[#This Row],[QTY/ CTN B]],1)))</f>
        <v>LSN</v>
      </c>
      <c r="T1824" s="95">
        <f>IF(db[[#This Row],[QTY/ CTN TG]]="",IF(db[[#This Row],[STN TG]]="","",12),LEFT(db[[#This Row],[QTY/ CTN TG]],SEARCH(" ",db[[#This Row],[QTY/ CTN TG]],1)-1))</f>
        <v>12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4320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pensil2bkayagikypf3062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1294</v>
      </c>
      <c r="E1825" s="4" t="s">
        <v>1586</v>
      </c>
      <c r="F1825" s="56"/>
      <c r="G1825" s="1" t="s">
        <v>1682</v>
      </c>
      <c r="H1825" s="32" t="e">
        <f>IF(db[[#This Row],[NB NOTA_C]]="","",COUNTIF([2]!B_MSK[concat],db[[#This Row],[NB NOTA_C]]))</f>
        <v>#REF!</v>
      </c>
      <c r="I1825" s="6" t="s">
        <v>1695</v>
      </c>
      <c r="J1825" s="1" t="s">
        <v>1868</v>
      </c>
      <c r="K1825" s="1" t="s">
        <v>2973</v>
      </c>
      <c r="M1825" s="1" t="str">
        <f>IF(db[[#This Row],[QTY/ CTN]]="","",SUBSTITUTE(SUBSTITUTE(SUBSTITUTE(db[[#This Row],[QTY/ CTN]]," ","_",2),"(",""),")","")&amp;"_")</f>
        <v>360 LSN_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360 LSN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360</v>
      </c>
      <c r="S1825" s="95" t="str">
        <f>IF(db[[#This Row],[QTY/ CTN B]]="","",RIGHT(db[[#This Row],[QTY/ CTN B]],LEN(db[[#This Row],[QTY/ CTN B]])-SEARCH(" ",db[[#This Row],[QTY/ CTN B]],1)))</f>
        <v>LSN</v>
      </c>
      <c r="T1825" s="95">
        <f>IF(db[[#This Row],[QTY/ CTN TG]]="",IF(db[[#This Row],[STN TG]]="","",12),LEFT(db[[#This Row],[QTY/ CTN TG]],SEARCH(" ",db[[#This Row],[QTY/ CTN TG]],1)-1))</f>
        <v>12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4320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pensil2bkayagips2028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1295</v>
      </c>
      <c r="E1826" s="4" t="s">
        <v>1587</v>
      </c>
      <c r="F1826" s="56"/>
      <c r="G1826" s="1" t="s">
        <v>1682</v>
      </c>
      <c r="H1826" s="32" t="e">
        <f>IF(db[[#This Row],[NB NOTA_C]]="","",COUNTIF([2]!B_MSK[concat],db[[#This Row],[NB NOTA_C]]))</f>
        <v>#REF!</v>
      </c>
      <c r="I1826" s="6" t="s">
        <v>1695</v>
      </c>
      <c r="J1826" s="1" t="s">
        <v>1868</v>
      </c>
      <c r="K1826" s="1" t="s">
        <v>2973</v>
      </c>
      <c r="M1826" s="1" t="str">
        <f>IF(db[[#This Row],[QTY/ CTN]]="","",SUBSTITUTE(SUBSTITUTE(SUBSTITUTE(db[[#This Row],[QTY/ CTN]]," ","_",2),"(",""),")","")&amp;"_")</f>
        <v>360 LSN_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360 LSN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360</v>
      </c>
      <c r="S1826" s="95" t="str">
        <f>IF(db[[#This Row],[QTY/ CTN B]]="","",RIGHT(db[[#This Row],[QTY/ CTN B]],LEN(db[[#This Row],[QTY/ CTN B]])-SEARCH(" ",db[[#This Row],[QTY/ CTN B]],1)))</f>
        <v>LSN</v>
      </c>
      <c r="T1826" s="95">
        <f>IF(db[[#This Row],[QTY/ CTN TG]]="",IF(db[[#This Row],[STN TG]]="","",12),LEFT(db[[#This Row],[QTY/ CTN TG]],SEARCH(" ",db[[#This Row],[QTY/ CTN TG]],1)-1))</f>
        <v>12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4320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bensiacyln62035333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2527</v>
      </c>
      <c r="E1827" s="4" t="s">
        <v>2525</v>
      </c>
      <c r="F1827" s="56"/>
      <c r="H1827" s="32" t="e">
        <f>IF(db[[#This Row],[NB NOTA_C]]="","",COUNTIF([2]!B_MSK[concat],db[[#This Row],[NB NOTA_C]]))</f>
        <v>#REF!</v>
      </c>
      <c r="I1827" s="7" t="s">
        <v>2458</v>
      </c>
      <c r="J1827" s="3" t="s">
        <v>2536</v>
      </c>
      <c r="K1827" s="1" t="s">
        <v>2944</v>
      </c>
      <c r="M1827" s="1" t="str">
        <f>IF(db[[#This Row],[QTY/ CTN]]="","",SUBSTITUTE(SUBSTITUTE(SUBSTITUTE(db[[#This Row],[QTY/ CTN]]," ","_",2),"(",""),")","")&amp;"_")</f>
        <v>48 BOX_50 PCS_</v>
      </c>
      <c r="N1827" s="1">
        <f>IF(db[[#This Row],[H_QTY/ CTN]]="","",SEARCH("_",db[[#This Row],[H_QTY/ CTN]]))</f>
        <v>7</v>
      </c>
      <c r="O1827" s="1">
        <f>IF(db[[#This Row],[H_QTY/ CTN]]="","",LEN(db[[#This Row],[H_QTY/ CTN]]))</f>
        <v>14</v>
      </c>
      <c r="P1827" s="98" t="str">
        <f>IF(db[[#This Row],[H_QTY/ CTN]]="","",LEFT(db[[#This Row],[H_QTY/ CTN]],db[[#This Row],[H_1]]-1))</f>
        <v>48 BOX</v>
      </c>
      <c r="Q1827" s="95" t="str">
        <f>IF(NOT(db[[#This Row],[H_1]]=db[[#This Row],[H_2]]),MID(db[[#This Row],[H_QTY/ CTN]],db[[#This Row],[H_1]]+1,db[[#This Row],[H_2]]-db[[#This Row],[H_1]]-1),"")</f>
        <v>50 PCS</v>
      </c>
      <c r="R1827" s="95" t="str">
        <f>IF(db[[#This Row],[QTY/ CTN B]]="","",LEFT(db[[#This Row],[QTY/ CTN B]],SEARCH(" ",db[[#This Row],[QTY/ CTN B]],1)-1))</f>
        <v>48</v>
      </c>
      <c r="S1827" s="95" t="str">
        <f>IF(db[[#This Row],[QTY/ CTN B]]="","",RIGHT(db[[#This Row],[QTY/ CTN B]],LEN(db[[#This Row],[QTY/ CTN B]])-SEARCH(" ",db[[#This Row],[QTY/ CTN B]],1)))</f>
        <v>BOX</v>
      </c>
      <c r="T1827" s="95" t="str">
        <f>IF(db[[#This Row],[QTY/ CTN TG]]="",IF(db[[#This Row],[STN TG]]="","",12),LEFT(db[[#This Row],[QTY/ CTN TG]],SEARCH(" ",db[[#This Row],[QTY/ CTN TG]],1)-1))</f>
        <v>50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2400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pensil2bkayagikyof122b2coklat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3584</v>
      </c>
      <c r="E1828" s="4" t="s">
        <v>3583</v>
      </c>
      <c r="F1828" s="56"/>
      <c r="H1828" s="34" t="e">
        <f>IF(db[[#This Row],[NB NOTA_C]]="","",COUNTIF([2]!B_MSK[concat],db[[#This Row],[NB NOTA_C]]))</f>
        <v>#REF!</v>
      </c>
      <c r="I1828" s="7" t="s">
        <v>2798</v>
      </c>
      <c r="J1828" s="3" t="s">
        <v>2296</v>
      </c>
      <c r="K1828" s="1" t="s">
        <v>2973</v>
      </c>
      <c r="L1828" s="3"/>
      <c r="M1828" s="3" t="str">
        <f>IF(db[[#This Row],[QTY/ CTN]]="","",SUBSTITUTE(SUBSTITUTE(SUBSTITUTE(db[[#This Row],[QTY/ CTN]]," ","_",2),"(",""),")","")&amp;"_")</f>
        <v>360 PCS_</v>
      </c>
      <c r="N1828" s="3">
        <f>IF(db[[#This Row],[H_QTY/ CTN]]="","",SEARCH("_",db[[#This Row],[H_QTY/ CTN]]))</f>
        <v>8</v>
      </c>
      <c r="O1828" s="3">
        <f>IF(db[[#This Row],[H_QTY/ CTN]]="","",LEN(db[[#This Row],[H_QTY/ CTN]]))</f>
        <v>8</v>
      </c>
      <c r="P1828" s="95" t="str">
        <f>IF(db[[#This Row],[H_QTY/ CTN]]="","",LEFT(db[[#This Row],[H_QTY/ CTN]],db[[#This Row],[H_1]]-1))</f>
        <v>360 PCS</v>
      </c>
      <c r="Q1828" s="95" t="str">
        <f>IF(NOT(db[[#This Row],[H_1]]=db[[#This Row],[H_2]]),MID(db[[#This Row],[H_QTY/ CTN]],db[[#This Row],[H_1]]+1,db[[#This Row],[H_2]]-db[[#This Row],[H_1]]-1),"")</f>
        <v/>
      </c>
      <c r="R1828" s="95" t="str">
        <f>IF(db[[#This Row],[QTY/ CTN B]]="","",LEFT(db[[#This Row],[QTY/ CTN B]],SEARCH(" ",db[[#This Row],[QTY/ CTN B]],1)-1))</f>
        <v>360</v>
      </c>
      <c r="S1828" s="95" t="str">
        <f>IF(db[[#This Row],[QTY/ CTN B]]="","",RIGHT(db[[#This Row],[QTY/ CTN B]],LEN(db[[#This Row],[QTY/ CTN B]])-SEARCH(" ",db[[#This Row],[QTY/ CTN B]],1)))</f>
        <v>PCS</v>
      </c>
      <c r="T1828" s="95" t="str">
        <f>IF(db[[#This Row],[QTY/ CTN TG]]="",IF(db[[#This Row],[STN TG]]="","",12),LEFT(db[[#This Row],[QTY/ CTN TG]],SEARCH(" ",db[[#This Row],[QTY/ CTN TG]],1)-1))</f>
        <v/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360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pwtwinkycp1224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2116</v>
      </c>
      <c r="E1829" s="4" t="s">
        <v>2681</v>
      </c>
      <c r="F1829" s="56"/>
      <c r="H1829" s="32" t="e">
        <f>IF(db[[#This Row],[NB NOTA_C]]="","",COUNTIF([2]!B_MSK[concat],db[[#This Row],[NB NOTA_C]]))</f>
        <v>#REF!</v>
      </c>
      <c r="I1829" s="7" t="s">
        <v>1695</v>
      </c>
      <c r="J1829" s="3" t="s">
        <v>2286</v>
      </c>
      <c r="K1829" s="1" t="s">
        <v>2976</v>
      </c>
      <c r="M1829" s="1" t="str">
        <f>IF(db[[#This Row],[QTY/ CTN]]="","",SUBSTITUTE(SUBSTITUTE(SUBSTITUTE(db[[#This Row],[QTY/ CTN]]," ","_",2),"(",""),")","")&amp;"_")</f>
        <v>288 SET_</v>
      </c>
      <c r="N1829" s="1">
        <f>IF(db[[#This Row],[H_QTY/ CTN]]="","",SEARCH("_",db[[#This Row],[H_QTY/ CTN]]))</f>
        <v>8</v>
      </c>
      <c r="O1829" s="1">
        <f>IF(db[[#This Row],[H_QTY/ CTN]]="","",LEN(db[[#This Row],[H_QTY/ CTN]]))</f>
        <v>8</v>
      </c>
      <c r="P1829" s="98" t="str">
        <f>IF(db[[#This Row],[H_QTY/ CTN]]="","",LEFT(db[[#This Row],[H_QTY/ CTN]],db[[#This Row],[H_1]]-1))</f>
        <v>288 SET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288</v>
      </c>
      <c r="S1829" s="95" t="str">
        <f>IF(db[[#This Row],[QTY/ CTN B]]="","",RIGHT(db[[#This Row],[QTY/ CTN B]],LEN(db[[#This Row],[QTY/ CTN B]])-SEARCH(" ",db[[#This Row],[QTY/ CTN B]],1)))</f>
        <v>SET</v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288</v>
      </c>
      <c r="Y1829" s="95" t="str">
        <f>IF(db[[#This Row],[STN K]]="",IF(db[[#This Row],[STN TG]]="",db[[#This Row],[STN B]],db[[#This Row],[STN TG]]),db[[#This Row],[STN K]])</f>
        <v>SET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pensilzhonghua6925b2boval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3203</v>
      </c>
      <c r="E1830" s="4" t="s">
        <v>3198</v>
      </c>
      <c r="F1830" s="56"/>
      <c r="H1830" s="32" t="e">
        <f>IF(db[[#This Row],[NB NOTA_C]]="","",COUNTIF([2]!B_MSK[concat],db[[#This Row],[NB NOTA_C]]))</f>
        <v>#REF!</v>
      </c>
      <c r="I1830" s="7" t="s">
        <v>1719</v>
      </c>
      <c r="J1830" s="3" t="s">
        <v>2282</v>
      </c>
      <c r="K1830" s="1" t="s">
        <v>2973</v>
      </c>
      <c r="L1830" s="3"/>
      <c r="M1830" s="3" t="str">
        <f>IF(db[[#This Row],[QTY/ CTN]]="","",SUBSTITUTE(SUBSTITUTE(SUBSTITUTE(db[[#This Row],[QTY/ CTN]]," ","_",2),"(",""),")","")&amp;"_")</f>
        <v>40 BOX_</v>
      </c>
      <c r="N1830" s="3">
        <f>IF(db[[#This Row],[H_QTY/ CTN]]="","",SEARCH("_",db[[#This Row],[H_QTY/ CTN]]))</f>
        <v>7</v>
      </c>
      <c r="O1830" s="3">
        <f>IF(db[[#This Row],[H_QTY/ CTN]]="","",LEN(db[[#This Row],[H_QTY/ CTN]]))</f>
        <v>7</v>
      </c>
      <c r="P1830" s="98" t="str">
        <f>IF(db[[#This Row],[H_QTY/ CTN]]="","",LEFT(db[[#This Row],[H_QTY/ CTN]],db[[#This Row],[H_1]]-1))</f>
        <v>40 BOX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40</v>
      </c>
      <c r="S1830" s="95" t="str">
        <f>IF(db[[#This Row],[QTY/ CTN B]]="","",RIGHT(db[[#This Row],[QTY/ CTN B]],LEN(db[[#This Row],[QTY/ CTN B]])-SEARCH(" ",db[[#This Row],[QTY/ CTN B]],1)))</f>
        <v>BOX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40</v>
      </c>
      <c r="Y1830" s="95" t="str">
        <f>IF(db[[#This Row],[STN K]]="",IF(db[[#This Row],[STN TG]]="",db[[#This Row],[STN B]],db[[#This Row],[STN TG]]),db[[#This Row],[STN K]])</f>
        <v>BOX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pensilzhonghua692b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5556</v>
      </c>
      <c r="E1831" s="4" t="s">
        <v>5555</v>
      </c>
      <c r="F1831" s="56"/>
      <c r="H1831" s="32" t="e">
        <f>IF(db[[#This Row],[NB NOTA_C]]="","",COUNTIF([2]!B_MSK[concat],db[[#This Row],[NB NOTA_C]]))</f>
        <v>#REF!</v>
      </c>
      <c r="I1831" s="7" t="s">
        <v>1719</v>
      </c>
      <c r="J1831" s="3" t="s">
        <v>1853</v>
      </c>
      <c r="K1831" s="1" t="s">
        <v>2973</v>
      </c>
      <c r="L1831" s="3"/>
      <c r="M1831" s="3" t="str">
        <f>IF(db[[#This Row],[QTY/ CTN]]="","",SUBSTITUTE(SUBSTITUTE(SUBSTITUTE(db[[#This Row],[QTY/ CTN]]," ","_",2),"(",""),")","")&amp;"_")</f>
        <v>10 BOX_</v>
      </c>
      <c r="N1831" s="3">
        <f>IF(db[[#This Row],[H_QTY/ CTN]]="","",SEARCH("_",db[[#This Row],[H_QTY/ CTN]]))</f>
        <v>7</v>
      </c>
      <c r="O1831" s="3">
        <f>IF(db[[#This Row],[H_QTY/ CTN]]="","",LEN(db[[#This Row],[H_QTY/ CTN]]))</f>
        <v>7</v>
      </c>
      <c r="P1831" s="98" t="str">
        <f>IF(db[[#This Row],[H_QTY/ CTN]]="","",LEFT(db[[#This Row],[H_QTY/ CTN]],db[[#This Row],[H_1]]-1))</f>
        <v>10 BOX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10</v>
      </c>
      <c r="S1831" s="95" t="str">
        <f>IF(db[[#This Row],[QTY/ CTN B]]="","",RIGHT(db[[#This Row],[QTY/ CTN B]],LEN(db[[#This Row],[QTY/ CTN B]])-SEARCH(" ",db[[#This Row],[QTY/ CTN B]],1)))</f>
        <v>BOX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10</v>
      </c>
      <c r="Y1831" s="95" t="str">
        <f>IF(db[[#This Row],[STN K]]="",IF(db[[#This Row],[STN TG]]="",db[[#This Row],[STN B]],db[[#This Row],[STN TG]]),db[[#This Row],[STN K]])</f>
        <v>BOX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pensilzhonghuamb120kecil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2102</v>
      </c>
      <c r="E1832" s="4" t="s">
        <v>3157</v>
      </c>
      <c r="F1832" s="56"/>
      <c r="H1832" s="32" t="e">
        <f>IF(db[[#This Row],[NB NOTA_C]]="","",COUNTIF([2]!B_MSK[concat],db[[#This Row],[NB NOTA_C]]))</f>
        <v>#REF!</v>
      </c>
      <c r="I1832" s="7" t="s">
        <v>2271</v>
      </c>
      <c r="J1832" s="3" t="s">
        <v>1749</v>
      </c>
      <c r="K1832" s="1" t="s">
        <v>2973</v>
      </c>
      <c r="M1832" s="1" t="str">
        <f>IF(db[[#This Row],[QTY/ CTN]]="","",SUBSTITUTE(SUBSTITUTE(SUBSTITUTE(db[[#This Row],[QTY/ CTN]]," ","_",2),"(",""),")","")&amp;"_")</f>
        <v>30 GRS_</v>
      </c>
      <c r="N1832" s="1">
        <f>IF(db[[#This Row],[H_QTY/ CTN]]="","",SEARCH("_",db[[#This Row],[H_QTY/ CTN]]))</f>
        <v>7</v>
      </c>
      <c r="O1832" s="1">
        <f>IF(db[[#This Row],[H_QTY/ CTN]]="","",LEN(db[[#This Row],[H_QTY/ CTN]]))</f>
        <v>7</v>
      </c>
      <c r="P1832" s="98" t="str">
        <f>IF(db[[#This Row],[H_QTY/ CTN]]="","",LEFT(db[[#This Row],[H_QTY/ CTN]],db[[#This Row],[H_1]]-1))</f>
        <v>30 GRS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30</v>
      </c>
      <c r="S1832" s="95" t="str">
        <f>IF(db[[#This Row],[QTY/ CTN B]]="","",RIGHT(db[[#This Row],[QTY/ CTN B]],LEN(db[[#This Row],[QTY/ CTN B]])-SEARCH(" ",db[[#This Row],[QTY/ CTN B]],1)))</f>
        <v>GRS</v>
      </c>
      <c r="T1832" s="95">
        <f>IF(db[[#This Row],[QTY/ CTN TG]]="",IF(db[[#This Row],[STN TG]]="","",12),LEFT(db[[#This Row],[QTY/ CTN TG]],SEARCH(" ",db[[#This Row],[QTY/ CTN TG]],1)-1))</f>
        <v>12</v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32" s="95">
        <f>IF(db[[#This Row],[STN K]]="","",IF(db[[#This Row],[STN TG]]="LSN",12,""))</f>
        <v>12</v>
      </c>
      <c r="W1832" s="95" t="str">
        <f>IF(db[[#This Row],[STN TG]]="LSN","PCS","")</f>
        <v>PCS</v>
      </c>
      <c r="X1832" s="95">
        <f>db[[#This Row],[QTY B]]*IF(db[[#This Row],[QTY TG]]="",1,db[[#This Row],[QTY TG]])*IF(db[[#This Row],[QTY K]]="",1,db[[#This Row],[QTY K]])</f>
        <v>4320</v>
      </c>
      <c r="Y1832" s="95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1" t="str">
        <f>LOWER(SUBSTITUTE(SUBSTITUTE(SUBSTITUTE(SUBSTITUTE(SUBSTITUTE(SUBSTITUTE(db[[#This Row],[NB BM]]," ",),".",""),"-",""),"(",""),")",""),"/",""))</f>
        <v>standpenjkpsgp147hitam</v>
      </c>
      <c r="B1833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33" s="1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791</v>
      </c>
      <c r="E1833" s="4" t="s">
        <v>3455</v>
      </c>
      <c r="F1833" s="56"/>
      <c r="G1833" s="1" t="s">
        <v>1681</v>
      </c>
      <c r="H1833" s="32" t="e">
        <f>IF(db[[#This Row],[NB NOTA_C]]="","",COUNTIF([2]!B_MSK[concat],db[[#This Row],[NB NOTA_C]]))</f>
        <v>#REF!</v>
      </c>
      <c r="I1833" s="6" t="s">
        <v>1692</v>
      </c>
      <c r="J1833" s="1" t="s">
        <v>1776</v>
      </c>
      <c r="K1833" s="1" t="s">
        <v>2972</v>
      </c>
      <c r="M1833" s="1" t="str">
        <f>IF(db[[#This Row],[QTY/ CTN]]="","",SUBSTITUTE(SUBSTITUTE(SUBSTITUTE(db[[#This Row],[QTY/ CTN]]," ","_",2),"(",""),")","")&amp;"_")</f>
        <v>48 LSN_</v>
      </c>
      <c r="N1833" s="1">
        <f>IF(db[[#This Row],[H_QTY/ CTN]]="","",SEARCH("_",db[[#This Row],[H_QTY/ CTN]]))</f>
        <v>7</v>
      </c>
      <c r="O1833" s="1">
        <f>IF(db[[#This Row],[H_QTY/ CTN]]="","",LEN(db[[#This Row],[H_QTY/ CTN]]))</f>
        <v>7</v>
      </c>
      <c r="P1833" s="98" t="str">
        <f>IF(db[[#This Row],[H_QTY/ CTN]]="","",LEFT(db[[#This Row],[H_QTY/ CTN]],db[[#This Row],[H_1]]-1))</f>
        <v>48 LSN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48</v>
      </c>
      <c r="S1833" s="95" t="str">
        <f>IF(db[[#This Row],[QTY/ CTN B]]="","",RIGHT(db[[#This Row],[QTY/ CTN B]],LEN(db[[#This Row],[QTY/ CTN B]])-SEARCH(" ",db[[#This Row],[QTY/ CTN B]],1)))</f>
        <v>LSN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576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markerpermanenjkpm34hitam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34" s="1" t="s">
        <v>4448</v>
      </c>
      <c r="E1834" s="4" t="s">
        <v>4447</v>
      </c>
      <c r="F1834" s="56" t="s">
        <v>5361</v>
      </c>
      <c r="G1834" s="1" t="s">
        <v>1681</v>
      </c>
      <c r="H1834" s="34" t="e">
        <f>IF(db[[#This Row],[NB NOTA_C]]="","",COUNTIF([2]!B_MSK[concat],db[[#This Row],[NB NOTA_C]]))</f>
        <v>#REF!</v>
      </c>
      <c r="I1834" s="7" t="s">
        <v>1692</v>
      </c>
      <c r="J1834" s="3" t="s">
        <v>1776</v>
      </c>
      <c r="K1834" s="1" t="s">
        <v>2977</v>
      </c>
      <c r="L1834" s="3"/>
      <c r="M1834" s="3" t="str">
        <f>IF(db[[#This Row],[QTY/ CTN]]="","",SUBSTITUTE(SUBSTITUTE(SUBSTITUTE(db[[#This Row],[QTY/ CTN]]," ","_",2),"(",""),")","")&amp;"_")</f>
        <v>48 LSN_</v>
      </c>
      <c r="N1834" s="3">
        <f>IF(db[[#This Row],[H_QTY/ CTN]]="","",SEARCH("_",db[[#This Row],[H_QTY/ CTN]]))</f>
        <v>7</v>
      </c>
      <c r="O1834" s="3">
        <f>IF(db[[#This Row],[H_QTY/ CTN]]="","",LEN(db[[#This Row],[H_QTY/ CTN]]))</f>
        <v>7</v>
      </c>
      <c r="P1834" s="95" t="str">
        <f>IF(db[[#This Row],[H_QTY/ CTN]]="","",LEFT(db[[#This Row],[H_QTY/ CTN]],db[[#This Row],[H_1]]-1))</f>
        <v>48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48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576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28" t="str">
        <f>LOWER(SUBSTITUTE(SUBSTITUTE(SUBSTITUTE(SUBSTITUTE(SUBSTITUTE(SUBSTITUTE(db[[#This Row],[NB BM]]," ",),".",""),"-",""),"(",""),")",""),"/",""))</f>
        <v>asahan038</v>
      </c>
      <c r="B1835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35" s="28" t="str">
        <f>LOWER(SUBSTITUTE(SUBSTITUTE(SUBSTITUTE(SUBSTITUTE(SUBSTITUTE(SUBSTITUTE(SUBSTITUTE(SUBSTITUTE(SUBSTITUTE(db[[#This Row],[NB PAJAK]]," ",""),"-",""),"(",""),")",""),".",""),",",""),"/",""),"""",""),"+",""))</f>
        <v/>
      </c>
      <c r="D1835" s="29" t="s">
        <v>4540</v>
      </c>
      <c r="E1835" s="30" t="s">
        <v>4538</v>
      </c>
      <c r="F1835" s="66"/>
      <c r="G1835" s="29"/>
      <c r="H1835" s="36" t="e">
        <f>IF(db[[#This Row],[NB NOTA_C]]="","",COUNTIF([2]!B_MSK[concat],db[[#This Row],[NB NOTA_C]]))</f>
        <v>#REF!</v>
      </c>
      <c r="I1835" s="31" t="s">
        <v>1698</v>
      </c>
      <c r="J1835" s="28" t="s">
        <v>1739</v>
      </c>
      <c r="K1835" s="29" t="s">
        <v>2942</v>
      </c>
      <c r="L1835" s="28"/>
      <c r="M1835" s="28" t="str">
        <f>IF(db[[#This Row],[QTY/ CTN]]="","",SUBSTITUTE(SUBSTITUTE(SUBSTITUTE(db[[#This Row],[QTY/ CTN]]," ","_",2),"(",""),")","")&amp;"_")</f>
        <v>96 LSN_</v>
      </c>
      <c r="N1835" s="28">
        <f>IF(db[[#This Row],[H_QTY/ CTN]]="","",SEARCH("_",db[[#This Row],[H_QTY/ CTN]]))</f>
        <v>7</v>
      </c>
      <c r="O1835" s="28">
        <f>IF(db[[#This Row],[H_QTY/ CTN]]="","",LEN(db[[#This Row],[H_QTY/ CTN]]))</f>
        <v>7</v>
      </c>
      <c r="P1835" s="104" t="str">
        <f>IF(db[[#This Row],[H_QTY/ CTN]]="","",LEFT(db[[#This Row],[H_QTY/ CTN]],db[[#This Row],[H_1]]-1))</f>
        <v>96 LSN</v>
      </c>
      <c r="Q1835" s="104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96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1152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16" t="str">
        <f>LOWER(SUBSTITUTE(SUBSTITUTE(SUBSTITUTE(SUBSTITUTE(SUBSTITUTE(SUBSTITUTE(db[[#This Row],[NB BM]]," ",),".",""),"-",""),"(",""),")",""),"/",""))</f>
        <v>asahanpayu823</v>
      </c>
      <c r="B1836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36" s="16" t="str">
        <f>LOWER(SUBSTITUTE(SUBSTITUTE(SUBSTITUTE(SUBSTITUTE(SUBSTITUTE(SUBSTITUTE(SUBSTITUTE(SUBSTITUTE(SUBSTITUTE(db[[#This Row],[NB PAJAK]]," ",""),"-",""),"(",""),")",""),".",""),",",""),"/",""),"""",""),"+",""))</f>
        <v/>
      </c>
      <c r="D1836" s="17" t="s">
        <v>4018</v>
      </c>
      <c r="E1836" s="21" t="s">
        <v>4008</v>
      </c>
      <c r="F1836" s="57"/>
      <c r="G1836" s="17"/>
      <c r="H1836" s="33" t="e">
        <f>IF(db[[#This Row],[NB NOTA_C]]="","",COUNTIF([2]!B_MSK[concat],db[[#This Row],[NB NOTA_C]]))</f>
        <v>#REF!</v>
      </c>
      <c r="I1836" s="18" t="s">
        <v>1698</v>
      </c>
      <c r="J1836" s="16" t="s">
        <v>1728</v>
      </c>
      <c r="K1836" s="17" t="s">
        <v>2942</v>
      </c>
      <c r="L1836" s="16"/>
      <c r="M1836" s="16" t="str">
        <f>IF(db[[#This Row],[QTY/ CTN]]="","",SUBSTITUTE(SUBSTITUTE(SUBSTITUTE(db[[#This Row],[QTY/ CTN]]," ","_",2),"(",""),")","")&amp;"_")</f>
        <v>120 PCS_</v>
      </c>
      <c r="N1836" s="16">
        <f>IF(db[[#This Row],[H_QTY/ CTN]]="","",SEARCH("_",db[[#This Row],[H_QTY/ CTN]]))</f>
        <v>8</v>
      </c>
      <c r="O1836" s="16">
        <f>IF(db[[#This Row],[H_QTY/ CTN]]="","",LEN(db[[#This Row],[H_QTY/ CTN]]))</f>
        <v>8</v>
      </c>
      <c r="P1836" s="99" t="str">
        <f>IF(db[[#This Row],[H_QTY/ CTN]]="","",LEFT(db[[#This Row],[H_QTY/ CTN]],db[[#This Row],[H_1]]-1))</f>
        <v>120 PCS</v>
      </c>
      <c r="Q1836" s="99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120</v>
      </c>
      <c r="S1836" s="95" t="str">
        <f>IF(db[[#This Row],[QTY/ CTN B]]="","",RIGHT(db[[#This Row],[QTY/ CTN B]],LEN(db[[#This Row],[QTY/ CTN B]])-SEARCH(" ",db[[#This Row],[QTY/ CTN B]],1)))</f>
        <v>PCS</v>
      </c>
      <c r="T1836" s="95" t="str">
        <f>IF(db[[#This Row],[QTY/ CTN TG]]="",IF(db[[#This Row],[STN TG]]="","",12),LEFT(db[[#This Row],[QTY/ CTN TG]],SEARCH(" ",db[[#This Row],[QTY/ CTN TG]],1)-1))</f>
        <v/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120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16" t="str">
        <f>LOWER(SUBSTITUTE(SUBSTITUTE(SUBSTITUTE(SUBSTITUTE(SUBSTITUTE(SUBSTITUTE(db[[#This Row],[NB BM]]," ",),".",""),"-",""),"(",""),")",""),"/",""))</f>
        <v>asahanpayu824</v>
      </c>
      <c r="B1837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37" s="16" t="str">
        <f>LOWER(SUBSTITUTE(SUBSTITUTE(SUBSTITUTE(SUBSTITUTE(SUBSTITUTE(SUBSTITUTE(SUBSTITUTE(SUBSTITUTE(SUBSTITUTE(db[[#This Row],[NB PAJAK]]," ",""),"-",""),"(",""),")",""),".",""),",",""),"/",""),"""",""),"+",""))</f>
        <v/>
      </c>
      <c r="D1837" s="17" t="s">
        <v>4710</v>
      </c>
      <c r="E1837" s="21" t="s">
        <v>4711</v>
      </c>
      <c r="F1837" s="57"/>
      <c r="G1837" s="17"/>
      <c r="H1837" s="33" t="e">
        <f>IF(db[[#This Row],[NB NOTA_C]]="","",COUNTIF([2]!B_MSK[concat],db[[#This Row],[NB NOTA_C]]))</f>
        <v>#REF!</v>
      </c>
      <c r="I1837" s="18" t="s">
        <v>1698</v>
      </c>
      <c r="J1837" s="16" t="s">
        <v>3351</v>
      </c>
      <c r="K1837" s="17" t="s">
        <v>2942</v>
      </c>
      <c r="L1837" s="16"/>
      <c r="M1837" s="16" t="str">
        <f>IF(db[[#This Row],[QTY/ CTN]]="","",SUBSTITUTE(SUBSTITUTE(SUBSTITUTE(db[[#This Row],[QTY/ CTN]]," ","_",2),"(",""),")","")&amp;"_")</f>
        <v>121 PCS_</v>
      </c>
      <c r="N1837" s="16">
        <f>IF(db[[#This Row],[H_QTY/ CTN]]="","",SEARCH("_",db[[#This Row],[H_QTY/ CTN]]))</f>
        <v>8</v>
      </c>
      <c r="O1837" s="16">
        <f>IF(db[[#This Row],[H_QTY/ CTN]]="","",LEN(db[[#This Row],[H_QTY/ CTN]]))</f>
        <v>8</v>
      </c>
      <c r="P1837" s="99" t="str">
        <f>IF(db[[#This Row],[H_QTY/ CTN]]="","",LEFT(db[[#This Row],[H_QTY/ CTN]],db[[#This Row],[H_1]]-1))</f>
        <v>121 PCS</v>
      </c>
      <c r="Q1837" s="99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121</v>
      </c>
      <c r="S1837" s="95" t="str">
        <f>IF(db[[#This Row],[QTY/ CTN B]]="","",RIGHT(db[[#This Row],[QTY/ CTN B]],LEN(db[[#This Row],[QTY/ CTN B]])-SEARCH(" ",db[[#This Row],[QTY/ CTN B]],1)))</f>
        <v>PCS</v>
      </c>
      <c r="T1837" s="95" t="str">
        <f>IF(db[[#This Row],[QTY/ CTN TG]]="",IF(db[[#This Row],[STN TG]]="","",12),LEFT(db[[#This Row],[QTY/ CTN TG]],SEARCH(" ",db[[#This Row],[QTY/ CTN TG]],1)-1))</f>
        <v/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121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16" t="str">
        <f>LOWER(SUBSTITUTE(SUBSTITUTE(SUBSTITUTE(SUBSTITUTE(SUBSTITUTE(SUBSTITUTE(db[[#This Row],[NB BM]]," ",),".",""),"-",""),"(",""),")",""),"/",""))</f>
        <v>asahanpayu825</v>
      </c>
      <c r="B1838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38" s="16" t="str">
        <f>LOWER(SUBSTITUTE(SUBSTITUTE(SUBSTITUTE(SUBSTITUTE(SUBSTITUTE(SUBSTITUTE(SUBSTITUTE(SUBSTITUTE(SUBSTITUTE(db[[#This Row],[NB PAJAK]]," ",""),"-",""),"(",""),")",""),".",""),",",""),"/",""),"""",""),"+",""))</f>
        <v/>
      </c>
      <c r="D1838" s="17" t="s">
        <v>4020</v>
      </c>
      <c r="E1838" s="21" t="s">
        <v>4010</v>
      </c>
      <c r="F1838" s="57"/>
      <c r="G1838" s="17"/>
      <c r="H1838" s="33" t="e">
        <f>IF(db[[#This Row],[NB NOTA_C]]="","",COUNTIF([2]!B_MSK[concat],db[[#This Row],[NB NOTA_C]]))</f>
        <v>#REF!</v>
      </c>
      <c r="I1838" s="18" t="s">
        <v>1698</v>
      </c>
      <c r="J1838" s="16" t="s">
        <v>1728</v>
      </c>
      <c r="K1838" s="17" t="s">
        <v>2942</v>
      </c>
      <c r="L1838" s="16"/>
      <c r="M1838" s="16" t="str">
        <f>IF(db[[#This Row],[QTY/ CTN]]="","",SUBSTITUTE(SUBSTITUTE(SUBSTITUTE(db[[#This Row],[QTY/ CTN]]," ","_",2),"(",""),")","")&amp;"_")</f>
        <v>120 PCS_</v>
      </c>
      <c r="N1838" s="16">
        <f>IF(db[[#This Row],[H_QTY/ CTN]]="","",SEARCH("_",db[[#This Row],[H_QTY/ CTN]]))</f>
        <v>8</v>
      </c>
      <c r="O1838" s="16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120 PCS</v>
      </c>
      <c r="Q1838" s="99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120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120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16" t="str">
        <f>LOWER(SUBSTITUTE(SUBSTITUTE(SUBSTITUTE(SUBSTITUTE(SUBSTITUTE(SUBSTITUTE(db[[#This Row],[NB BM]]," ",),".",""),"-",""),"(",""),")",""),"/",""))</f>
        <v>asahanpayu826</v>
      </c>
      <c r="B1839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39" s="16" t="str">
        <f>LOWER(SUBSTITUTE(SUBSTITUTE(SUBSTITUTE(SUBSTITUTE(SUBSTITUTE(SUBSTITUTE(SUBSTITUTE(SUBSTITUTE(SUBSTITUTE(db[[#This Row],[NB PAJAK]]," ",""),"-",""),"(",""),")",""),".",""),",",""),"/",""),"""",""),"+",""))</f>
        <v/>
      </c>
      <c r="D1839" s="17" t="s">
        <v>4019</v>
      </c>
      <c r="E1839" s="21" t="s">
        <v>4009</v>
      </c>
      <c r="F1839" s="57"/>
      <c r="G1839" s="17"/>
      <c r="H1839" s="33" t="e">
        <f>IF(db[[#This Row],[NB NOTA_C]]="","",COUNTIF([2]!B_MSK[concat],db[[#This Row],[NB NOTA_C]]))</f>
        <v>#REF!</v>
      </c>
      <c r="I1839" s="18" t="s">
        <v>1698</v>
      </c>
      <c r="J1839" s="16" t="s">
        <v>1728</v>
      </c>
      <c r="K1839" s="17" t="s">
        <v>2942</v>
      </c>
      <c r="L1839" s="16"/>
      <c r="M1839" s="16" t="str">
        <f>IF(db[[#This Row],[QTY/ CTN]]="","",SUBSTITUTE(SUBSTITUTE(SUBSTITUTE(db[[#This Row],[QTY/ CTN]]," ","_",2),"(",""),")","")&amp;"_")</f>
        <v>120 PCS_</v>
      </c>
      <c r="N1839" s="16">
        <f>IF(db[[#This Row],[H_QTY/ CTN]]="","",SEARCH("_",db[[#This Row],[H_QTY/ CTN]]))</f>
        <v>8</v>
      </c>
      <c r="O1839" s="16">
        <f>IF(db[[#This Row],[H_QTY/ CTN]]="","",LEN(db[[#This Row],[H_QTY/ CTN]]))</f>
        <v>8</v>
      </c>
      <c r="P1839" s="99" t="str">
        <f>IF(db[[#This Row],[H_QTY/ CTN]]="","",LEFT(db[[#This Row],[H_QTY/ CTN]],db[[#This Row],[H_1]]-1))</f>
        <v>120 PCS</v>
      </c>
      <c r="Q1839" s="99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120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120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6" t="str">
        <f>LOWER(SUBSTITUTE(SUBSTITUTE(SUBSTITUTE(SUBSTITUTE(SUBSTITUTE(SUBSTITUTE(db[[#This Row],[NB BM]]," ",),".",""),"-",""),"(",""),")",""),"/",""))</f>
        <v>asahanpayu829</v>
      </c>
      <c r="B1840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40" s="16" t="str">
        <f>LOWER(SUBSTITUTE(SUBSTITUTE(SUBSTITUTE(SUBSTITUTE(SUBSTITUTE(SUBSTITUTE(SUBSTITUTE(SUBSTITUTE(SUBSTITUTE(db[[#This Row],[NB PAJAK]]," ",""),"-",""),"(",""),")",""),".",""),",",""),"/",""),"""",""),"+",""))</f>
        <v/>
      </c>
      <c r="D1840" s="17" t="s">
        <v>4021</v>
      </c>
      <c r="E1840" s="21" t="s">
        <v>4011</v>
      </c>
      <c r="F1840" s="57"/>
      <c r="G1840" s="17"/>
      <c r="H1840" s="33" t="e">
        <f>IF(db[[#This Row],[NB NOTA_C]]="","",COUNTIF([2]!B_MSK[concat],db[[#This Row],[NB NOTA_C]]))</f>
        <v>#REF!</v>
      </c>
      <c r="I1840" s="18" t="s">
        <v>1698</v>
      </c>
      <c r="J1840" s="16" t="s">
        <v>1728</v>
      </c>
      <c r="K1840" s="17" t="s">
        <v>2942</v>
      </c>
      <c r="L1840" s="16"/>
      <c r="M1840" s="16" t="str">
        <f>IF(db[[#This Row],[QTY/ CTN]]="","",SUBSTITUTE(SUBSTITUTE(SUBSTITUTE(db[[#This Row],[QTY/ CTN]]," ","_",2),"(",""),")","")&amp;"_")</f>
        <v>120 PCS_</v>
      </c>
      <c r="N1840" s="16">
        <f>IF(db[[#This Row],[H_QTY/ CTN]]="","",SEARCH("_",db[[#This Row],[H_QTY/ CTN]]))</f>
        <v>8</v>
      </c>
      <c r="O1840" s="16">
        <f>IF(db[[#This Row],[H_QTY/ CTN]]="","",LEN(db[[#This Row],[H_QTY/ CTN]]))</f>
        <v>8</v>
      </c>
      <c r="P1840" s="99" t="str">
        <f>IF(db[[#This Row],[H_QTY/ CTN]]="","",LEFT(db[[#This Row],[H_QTY/ CTN]],db[[#This Row],[H_1]]-1))</f>
        <v>120 PCS</v>
      </c>
      <c r="Q1840" s="99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120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120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6" t="str">
        <f>LOWER(SUBSTITUTE(SUBSTITUTE(SUBSTITUTE(SUBSTITUTE(SUBSTITUTE(SUBSTITUTE(db[[#This Row],[NB BM]]," ",),".",""),"-",""),"(",""),")",""),"/",""))</f>
        <v>asahanpayu830</v>
      </c>
      <c r="B1841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41" s="16" t="str">
        <f>LOWER(SUBSTITUTE(SUBSTITUTE(SUBSTITUTE(SUBSTITUTE(SUBSTITUTE(SUBSTITUTE(SUBSTITUTE(SUBSTITUTE(SUBSTITUTE(db[[#This Row],[NB PAJAK]]," ",""),"-",""),"(",""),")",""),".",""),",",""),"/",""),"""",""),"+",""))</f>
        <v/>
      </c>
      <c r="D1841" s="17" t="s">
        <v>4022</v>
      </c>
      <c r="E1841" s="21" t="s">
        <v>4012</v>
      </c>
      <c r="F1841" s="57"/>
      <c r="G1841" s="17"/>
      <c r="H1841" s="33" t="e">
        <f>IF(db[[#This Row],[NB NOTA_C]]="","",COUNTIF([2]!B_MSK[concat],db[[#This Row],[NB NOTA_C]]))</f>
        <v>#REF!</v>
      </c>
      <c r="I1841" s="18" t="s">
        <v>1698</v>
      </c>
      <c r="J1841" s="16" t="s">
        <v>1728</v>
      </c>
      <c r="K1841" s="17" t="s">
        <v>2942</v>
      </c>
      <c r="L1841" s="16"/>
      <c r="M1841" s="16" t="str">
        <f>IF(db[[#This Row],[QTY/ CTN]]="","",SUBSTITUTE(SUBSTITUTE(SUBSTITUTE(db[[#This Row],[QTY/ CTN]]," ","_",2),"(",""),")","")&amp;"_")</f>
        <v>120 PCS_</v>
      </c>
      <c r="N1841" s="16">
        <f>IF(db[[#This Row],[H_QTY/ CTN]]="","",SEARCH("_",db[[#This Row],[H_QTY/ CTN]]))</f>
        <v>8</v>
      </c>
      <c r="O1841" s="16">
        <f>IF(db[[#This Row],[H_QTY/ CTN]]="","",LEN(db[[#This Row],[H_QTY/ CTN]]))</f>
        <v>8</v>
      </c>
      <c r="P1841" s="99" t="str">
        <f>IF(db[[#This Row],[H_QTY/ CTN]]="","",LEFT(db[[#This Row],[H_QTY/ CTN]],db[[#This Row],[H_1]]-1))</f>
        <v>120 PCS</v>
      </c>
      <c r="Q1841" s="99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120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120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6" t="str">
        <f>LOWER(SUBSTITUTE(SUBSTITUTE(SUBSTITUTE(SUBSTITUTE(SUBSTITUTE(SUBSTITUTE(db[[#This Row],[NB BM]]," ",),".",""),"-",""),"(",""),")",""),"/",""))</f>
        <v>asahanpayu835</v>
      </c>
      <c r="B1842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42" s="16" t="str">
        <f>LOWER(SUBSTITUTE(SUBSTITUTE(SUBSTITUTE(SUBSTITUTE(SUBSTITUTE(SUBSTITUTE(SUBSTITUTE(SUBSTITUTE(SUBSTITUTE(db[[#This Row],[NB PAJAK]]," ",""),"-",""),"(",""),")",""),".",""),",",""),"/",""),"""",""),"+",""))</f>
        <v/>
      </c>
      <c r="D1842" s="17" t="s">
        <v>4023</v>
      </c>
      <c r="E1842" s="21" t="s">
        <v>4013</v>
      </c>
      <c r="F1842" s="57"/>
      <c r="G1842" s="17"/>
      <c r="H1842" s="33" t="e">
        <f>IF(db[[#This Row],[NB NOTA_C]]="","",COUNTIF([2]!B_MSK[concat],db[[#This Row],[NB NOTA_C]]))</f>
        <v>#REF!</v>
      </c>
      <c r="I1842" s="18" t="s">
        <v>1698</v>
      </c>
      <c r="J1842" s="16" t="s">
        <v>1728</v>
      </c>
      <c r="K1842" s="17" t="s">
        <v>2942</v>
      </c>
      <c r="L1842" s="16"/>
      <c r="M1842" s="16" t="str">
        <f>IF(db[[#This Row],[QTY/ CTN]]="","",SUBSTITUTE(SUBSTITUTE(SUBSTITUTE(db[[#This Row],[QTY/ CTN]]," ","_",2),"(",""),")","")&amp;"_")</f>
        <v>120 PCS_</v>
      </c>
      <c r="N1842" s="16">
        <f>IF(db[[#This Row],[H_QTY/ CTN]]="","",SEARCH("_",db[[#This Row],[H_QTY/ CTN]]))</f>
        <v>8</v>
      </c>
      <c r="O1842" s="16">
        <f>IF(db[[#This Row],[H_QTY/ CTN]]="","",LEN(db[[#This Row],[H_QTY/ CTN]]))</f>
        <v>8</v>
      </c>
      <c r="P1842" s="99" t="str">
        <f>IF(db[[#This Row],[H_QTY/ CTN]]="","",LEFT(db[[#This Row],[H_QTY/ CTN]],db[[#This Row],[H_1]]-1))</f>
        <v>120 PCS</v>
      </c>
      <c r="Q1842" s="99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120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16" t="str">
        <f>LOWER(SUBSTITUTE(SUBSTITUTE(SUBSTITUTE(SUBSTITUTE(SUBSTITUTE(SUBSTITUTE(db[[#This Row],[NB BM]]," ",),".",""),"-",""),"(",""),")",""),"/",""))</f>
        <v>asahanpayu844</v>
      </c>
      <c r="B1843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43" s="16" t="str">
        <f>LOWER(SUBSTITUTE(SUBSTITUTE(SUBSTITUTE(SUBSTITUTE(SUBSTITUTE(SUBSTITUTE(SUBSTITUTE(SUBSTITUTE(SUBSTITUTE(db[[#This Row],[NB PAJAK]]," ",""),"-",""),"(",""),")",""),".",""),",",""),"/",""),"""",""),"+",""))</f>
        <v/>
      </c>
      <c r="D1843" s="17" t="s">
        <v>4024</v>
      </c>
      <c r="E1843" s="21" t="s">
        <v>4014</v>
      </c>
      <c r="F1843" s="57"/>
      <c r="G1843" s="17"/>
      <c r="H1843" s="33" t="e">
        <f>IF(db[[#This Row],[NB NOTA_C]]="","",COUNTIF([2]!B_MSK[concat],db[[#This Row],[NB NOTA_C]]))</f>
        <v>#REF!</v>
      </c>
      <c r="I1843" s="18" t="s">
        <v>1698</v>
      </c>
      <c r="J1843" s="16" t="s">
        <v>1728</v>
      </c>
      <c r="K1843" s="17" t="s">
        <v>2942</v>
      </c>
      <c r="L1843" s="16"/>
      <c r="M1843" s="16" t="str">
        <f>IF(db[[#This Row],[QTY/ CTN]]="","",SUBSTITUTE(SUBSTITUTE(SUBSTITUTE(db[[#This Row],[QTY/ CTN]]," ","_",2),"(",""),")","")&amp;"_")</f>
        <v>120 PCS_</v>
      </c>
      <c r="N1843" s="16">
        <f>IF(db[[#This Row],[H_QTY/ CTN]]="","",SEARCH("_",db[[#This Row],[H_QTY/ CTN]]))</f>
        <v>8</v>
      </c>
      <c r="O1843" s="16">
        <f>IF(db[[#This Row],[H_QTY/ CTN]]="","",LEN(db[[#This Row],[H_QTY/ CTN]]))</f>
        <v>8</v>
      </c>
      <c r="P1843" s="99" t="str">
        <f>IF(db[[#This Row],[H_QTY/ CTN]]="","",LEFT(db[[#This Row],[H_QTY/ CTN]],db[[#This Row],[H_1]]-1))</f>
        <v>120 PCS</v>
      </c>
      <c r="Q1843" s="99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120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120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6" t="str">
        <f>LOWER(SUBSTITUTE(SUBSTITUTE(SUBSTITUTE(SUBSTITUTE(SUBSTITUTE(SUBSTITUTE(db[[#This Row],[NB BM]]," ",),".",""),"-",""),"(",""),")",""),"/",""))</f>
        <v>asahanpayu845</v>
      </c>
      <c r="B1844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44" s="16" t="str">
        <f>LOWER(SUBSTITUTE(SUBSTITUTE(SUBSTITUTE(SUBSTITUTE(SUBSTITUTE(SUBSTITUTE(SUBSTITUTE(SUBSTITUTE(SUBSTITUTE(db[[#This Row],[NB PAJAK]]," ",""),"-",""),"(",""),")",""),".",""),",",""),"/",""),"""",""),"+",""))</f>
        <v/>
      </c>
      <c r="D1844" s="17" t="s">
        <v>4025</v>
      </c>
      <c r="E1844" s="21" t="s">
        <v>4015</v>
      </c>
      <c r="F1844" s="57"/>
      <c r="G1844" s="17"/>
      <c r="H1844" s="33" t="e">
        <f>IF(db[[#This Row],[NB NOTA_C]]="","",COUNTIF([2]!B_MSK[concat],db[[#This Row],[NB NOTA_C]]))</f>
        <v>#REF!</v>
      </c>
      <c r="I1844" s="18" t="s">
        <v>1698</v>
      </c>
      <c r="J1844" s="16" t="s">
        <v>1728</v>
      </c>
      <c r="K1844" s="17" t="s">
        <v>2942</v>
      </c>
      <c r="L1844" s="16"/>
      <c r="M1844" s="16" t="str">
        <f>IF(db[[#This Row],[QTY/ CTN]]="","",SUBSTITUTE(SUBSTITUTE(SUBSTITUTE(db[[#This Row],[QTY/ CTN]]," ","_",2),"(",""),")","")&amp;"_")</f>
        <v>120 PCS_</v>
      </c>
      <c r="N1844" s="16">
        <f>IF(db[[#This Row],[H_QTY/ CTN]]="","",SEARCH("_",db[[#This Row],[H_QTY/ CTN]]))</f>
        <v>8</v>
      </c>
      <c r="O1844" s="16">
        <f>IF(db[[#This Row],[H_QTY/ CTN]]="","",LEN(db[[#This Row],[H_QTY/ CTN]]))</f>
        <v>8</v>
      </c>
      <c r="P1844" s="99" t="str">
        <f>IF(db[[#This Row],[H_QTY/ CTN]]="","",LEFT(db[[#This Row],[H_QTY/ CTN]],db[[#This Row],[H_1]]-1))</f>
        <v>120 PCS</v>
      </c>
      <c r="Q1844" s="99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120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120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6" t="str">
        <f>LOWER(SUBSTITUTE(SUBSTITUTE(SUBSTITUTE(SUBSTITUTE(SUBSTITUTE(SUBSTITUTE(db[[#This Row],[NB BM]]," ",),".",""),"-",""),"(",""),")",""),"/",""))</f>
        <v>asahanpayu846</v>
      </c>
      <c r="B1845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45" s="16" t="str">
        <f>LOWER(SUBSTITUTE(SUBSTITUTE(SUBSTITUTE(SUBSTITUTE(SUBSTITUTE(SUBSTITUTE(SUBSTITUTE(SUBSTITUTE(SUBSTITUTE(db[[#This Row],[NB PAJAK]]," ",""),"-",""),"(",""),")",""),".",""),",",""),"/",""),"""",""),"+",""))</f>
        <v/>
      </c>
      <c r="D1845" s="17" t="s">
        <v>4026</v>
      </c>
      <c r="E1845" s="21" t="s">
        <v>4016</v>
      </c>
      <c r="F1845" s="57"/>
      <c r="G1845" s="17"/>
      <c r="H1845" s="33" t="e">
        <f>IF(db[[#This Row],[NB NOTA_C]]="","",COUNTIF([2]!B_MSK[concat],db[[#This Row],[NB NOTA_C]]))</f>
        <v>#REF!</v>
      </c>
      <c r="I1845" s="18" t="s">
        <v>1698</v>
      </c>
      <c r="J1845" s="16" t="s">
        <v>1728</v>
      </c>
      <c r="K1845" s="17" t="s">
        <v>2942</v>
      </c>
      <c r="L1845" s="16"/>
      <c r="M1845" s="16" t="str">
        <f>IF(db[[#This Row],[QTY/ CTN]]="","",SUBSTITUTE(SUBSTITUTE(SUBSTITUTE(db[[#This Row],[QTY/ CTN]]," ","_",2),"(",""),")","")&amp;"_")</f>
        <v>120 PCS_</v>
      </c>
      <c r="N1845" s="16">
        <f>IF(db[[#This Row],[H_QTY/ CTN]]="","",SEARCH("_",db[[#This Row],[H_QTY/ CTN]]))</f>
        <v>8</v>
      </c>
      <c r="O1845" s="16">
        <f>IF(db[[#This Row],[H_QTY/ CTN]]="","",LEN(db[[#This Row],[H_QTY/ CTN]]))</f>
        <v>8</v>
      </c>
      <c r="P1845" s="99" t="str">
        <f>IF(db[[#This Row],[H_QTY/ CTN]]="","",LEFT(db[[#This Row],[H_QTY/ CTN]],db[[#This Row],[H_1]]-1))</f>
        <v>120 PCS</v>
      </c>
      <c r="Q1845" s="99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120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120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6" t="str">
        <f>LOWER(SUBSTITUTE(SUBSTITUTE(SUBSTITUTE(SUBSTITUTE(SUBSTITUTE(SUBSTITUTE(db[[#This Row],[NB BM]]," ",),".",""),"-",""),"(",""),")",""),"/",""))</f>
        <v>asahanpayu851</v>
      </c>
      <c r="B1846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46" s="16" t="str">
        <f>LOWER(SUBSTITUTE(SUBSTITUTE(SUBSTITUTE(SUBSTITUTE(SUBSTITUTE(SUBSTITUTE(SUBSTITUTE(SUBSTITUTE(SUBSTITUTE(db[[#This Row],[NB PAJAK]]," ",""),"-",""),"(",""),")",""),".",""),",",""),"/",""),"""",""),"+",""))</f>
        <v/>
      </c>
      <c r="D1846" s="17" t="s">
        <v>4027</v>
      </c>
      <c r="E1846" s="21" t="s">
        <v>4017</v>
      </c>
      <c r="F1846" s="57"/>
      <c r="G1846" s="17"/>
      <c r="H1846" s="33" t="e">
        <f>IF(db[[#This Row],[NB NOTA_C]]="","",COUNTIF([2]!B_MSK[concat],db[[#This Row],[NB NOTA_C]]))</f>
        <v>#REF!</v>
      </c>
      <c r="I1846" s="18" t="s">
        <v>1698</v>
      </c>
      <c r="J1846" s="16" t="s">
        <v>1728</v>
      </c>
      <c r="K1846" s="17" t="s">
        <v>2942</v>
      </c>
      <c r="L1846" s="16"/>
      <c r="M1846" s="16" t="str">
        <f>IF(db[[#This Row],[QTY/ CTN]]="","",SUBSTITUTE(SUBSTITUTE(SUBSTITUTE(db[[#This Row],[QTY/ CTN]]," ","_",2),"(",""),")","")&amp;"_")</f>
        <v>120 PCS_</v>
      </c>
      <c r="N1846" s="16">
        <f>IF(db[[#This Row],[H_QTY/ CTN]]="","",SEARCH("_",db[[#This Row],[H_QTY/ CTN]]))</f>
        <v>8</v>
      </c>
      <c r="O1846" s="16">
        <f>IF(db[[#This Row],[H_QTY/ CTN]]="","",LEN(db[[#This Row],[H_QTY/ CTN]]))</f>
        <v>8</v>
      </c>
      <c r="P1846" s="99" t="str">
        <f>IF(db[[#This Row],[H_QTY/ CTN]]="","",LEFT(db[[#This Row],[H_QTY/ CTN]],db[[#This Row],[H_1]]-1))</f>
        <v>120 PCS</v>
      </c>
      <c r="Q1846" s="99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120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16" t="str">
        <f>LOWER(SUBSTITUTE(SUBSTITUTE(SUBSTITUTE(SUBSTITUTE(SUBSTITUTE(SUBSTITUTE(db[[#This Row],[NB BM]]," ",),".",""),"-",""),"(",""),")",""),"/",""))</f>
        <v>asahanpayu857</v>
      </c>
      <c r="B1847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47" s="16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4709</v>
      </c>
      <c r="E1847" s="21" t="s">
        <v>4708</v>
      </c>
      <c r="F1847" s="57"/>
      <c r="G1847" s="17"/>
      <c r="H1847" s="33" t="e">
        <f>IF(db[[#This Row],[NB NOTA_C]]="","",COUNTIF([2]!B_MSK[concat],db[[#This Row],[NB NOTA_C]]))</f>
        <v>#REF!</v>
      </c>
      <c r="I1847" s="18" t="s">
        <v>1698</v>
      </c>
      <c r="J1847" s="16" t="s">
        <v>1728</v>
      </c>
      <c r="K1847" s="17" t="s">
        <v>2942</v>
      </c>
      <c r="L1847" s="16"/>
      <c r="M1847" s="16" t="str">
        <f>IF(db[[#This Row],[QTY/ CTN]]="","",SUBSTITUTE(SUBSTITUTE(SUBSTITUTE(db[[#This Row],[QTY/ CTN]]," ","_",2),"(",""),")","")&amp;"_")</f>
        <v>120 PCS_</v>
      </c>
      <c r="N1847" s="16">
        <f>IF(db[[#This Row],[H_QTY/ CTN]]="","",SEARCH("_",db[[#This Row],[H_QTY/ CTN]]))</f>
        <v>8</v>
      </c>
      <c r="O1847" s="16">
        <f>IF(db[[#This Row],[H_QTY/ CTN]]="","",LEN(db[[#This Row],[H_QTY/ CTN]]))</f>
        <v>8</v>
      </c>
      <c r="P1847" s="99" t="str">
        <f>IF(db[[#This Row],[H_QTY/ CTN]]="","",LEFT(db[[#This Row],[H_QTY/ CTN]],db[[#This Row],[H_1]]-1))</f>
        <v>120 PCS</v>
      </c>
      <c r="Q1847" s="99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120</v>
      </c>
      <c r="S1847" s="95" t="str">
        <f>IF(db[[#This Row],[QTY/ CTN B]]="","",RIGHT(db[[#This Row],[QTY/ CTN B]],LEN(db[[#This Row],[QTY/ CTN B]])-SEARCH(" ",db[[#This Row],[QTY/ CTN B]],1)))</f>
        <v>PCS</v>
      </c>
      <c r="T1847" s="95" t="str">
        <f>IF(db[[#This Row],[QTY/ CTN TG]]="",IF(db[[#This Row],[STN TG]]="","",12),LEFT(db[[#This Row],[QTY/ CTN TG]],SEARCH(" ",db[[#This Row],[QTY/ CTN TG]],1)-1))</f>
        <v/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asahanpayupu823miniayam</v>
      </c>
      <c r="B1848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3891</v>
      </c>
      <c r="E1848" s="4" t="s">
        <v>3882</v>
      </c>
      <c r="F1848" s="56"/>
      <c r="H1848" s="34" t="e">
        <f>IF(db[[#This Row],[NB NOTA_C]]="","",COUNTIF([2]!B_MSK[concat],db[[#This Row],[NB NOTA_C]]))</f>
        <v>#REF!</v>
      </c>
      <c r="I1848" s="7" t="s">
        <v>1698</v>
      </c>
      <c r="J1848" s="3" t="s">
        <v>3900</v>
      </c>
      <c r="K1848" s="1" t="s">
        <v>2942</v>
      </c>
      <c r="L1848" s="3"/>
      <c r="M1848" s="3" t="str">
        <f>IF(db[[#This Row],[QTY/ CTN]]="","",SUBSTITUTE(SUBSTITUTE(SUBSTITUTE(db[[#This Row],[QTY/ CTN]]," ","_",2),"(",""),")","")&amp;"_")</f>
        <v>120 BOX_</v>
      </c>
      <c r="N1848" s="3">
        <f>IF(db[[#This Row],[H_QTY/ CTN]]="","",SEARCH("_",db[[#This Row],[H_QTY/ CTN]]))</f>
        <v>8</v>
      </c>
      <c r="O1848" s="3">
        <f>IF(db[[#This Row],[H_QTY/ CTN]]="","",LEN(db[[#This Row],[H_QTY/ CTN]]))</f>
        <v>8</v>
      </c>
      <c r="P1848" s="95" t="str">
        <f>IF(db[[#This Row],[H_QTY/ CTN]]="","",LEFT(db[[#This Row],[H_QTY/ CTN]],db[[#This Row],[H_1]]-1))</f>
        <v>120 BOX</v>
      </c>
      <c r="Q1848" s="95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120</v>
      </c>
      <c r="S1848" s="95" t="str">
        <f>IF(db[[#This Row],[QTY/ CTN B]]="","",RIGHT(db[[#This Row],[QTY/ CTN B]],LEN(db[[#This Row],[QTY/ CTN B]])-SEARCH(" ",db[[#This Row],[QTY/ CTN B]],1)))</f>
        <v>BOX</v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120</v>
      </c>
      <c r="Y1848" s="95" t="str">
        <f>IF(db[[#This Row],[STN K]]="",IF(db[[#This Row],[STN TG]]="",db[[#This Row],[STN B]],db[[#This Row],[STN TG]]),db[[#This Row],[STN K]])</f>
        <v>BOX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asahanpayupu824minigajah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3893</v>
      </c>
      <c r="E1849" s="4" t="s">
        <v>3883</v>
      </c>
      <c r="F1849" s="56"/>
      <c r="H1849" s="34" t="e">
        <f>IF(db[[#This Row],[NB NOTA_C]]="","",COUNTIF([2]!B_MSK[concat],db[[#This Row],[NB NOTA_C]]))</f>
        <v>#REF!</v>
      </c>
      <c r="I1849" s="7" t="s">
        <v>1698</v>
      </c>
      <c r="J1849" s="3" t="s">
        <v>3900</v>
      </c>
      <c r="K1849" s="1" t="s">
        <v>2942</v>
      </c>
      <c r="L1849" s="3"/>
      <c r="M1849" s="3" t="str">
        <f>IF(db[[#This Row],[QTY/ CTN]]="","",SUBSTITUTE(SUBSTITUTE(SUBSTITUTE(db[[#This Row],[QTY/ CTN]]," ","_",2),"(",""),")","")&amp;"_")</f>
        <v>120 BOX_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5" t="str">
        <f>IF(db[[#This Row],[H_QTY/ CTN]]="","",LEFT(db[[#This Row],[H_QTY/ CTN]],db[[#This Row],[H_1]]-1))</f>
        <v>120 BOX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120</v>
      </c>
      <c r="S1849" s="95" t="str">
        <f>IF(db[[#This Row],[QTY/ CTN B]]="","",RIGHT(db[[#This Row],[QTY/ CTN B]],LEN(db[[#This Row],[QTY/ CTN B]])-SEARCH(" ",db[[#This Row],[QTY/ CTN B]],1)))</f>
        <v>BOX</v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120</v>
      </c>
      <c r="Y1849" s="95" t="str">
        <f>IF(db[[#This Row],[STN K]]="",IF(db[[#This Row],[STN TG]]="",db[[#This Row],[STN B]],db[[#This Row],[STN TG]]),db[[#This Row],[STN K]])</f>
        <v>BOX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asahanpayupu825minikuda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3892</v>
      </c>
      <c r="E1850" s="4" t="s">
        <v>3884</v>
      </c>
      <c r="F1850" s="56"/>
      <c r="H1850" s="34" t="e">
        <f>IF(db[[#This Row],[NB NOTA_C]]="","",COUNTIF([2]!B_MSK[concat],db[[#This Row],[NB NOTA_C]]))</f>
        <v>#REF!</v>
      </c>
      <c r="I1850" s="7" t="s">
        <v>1698</v>
      </c>
      <c r="J1850" s="3" t="s">
        <v>3900</v>
      </c>
      <c r="K1850" s="1" t="s">
        <v>2942</v>
      </c>
      <c r="L1850" s="3"/>
      <c r="M1850" s="3" t="str">
        <f>IF(db[[#This Row],[QTY/ CTN]]="","",SUBSTITUTE(SUBSTITUTE(SUBSTITUTE(db[[#This Row],[QTY/ CTN]]," ","_",2),"(",""),")","")&amp;"_")</f>
        <v>120 BOX_</v>
      </c>
      <c r="N1850" s="3">
        <f>IF(db[[#This Row],[H_QTY/ CTN]]="","",SEARCH("_",db[[#This Row],[H_QTY/ CTN]]))</f>
        <v>8</v>
      </c>
      <c r="O1850" s="3">
        <f>IF(db[[#This Row],[H_QTY/ CTN]]="","",LEN(db[[#This Row],[H_QTY/ CTN]]))</f>
        <v>8</v>
      </c>
      <c r="P1850" s="95" t="str">
        <f>IF(db[[#This Row],[H_QTY/ CTN]]="","",LEFT(db[[#This Row],[H_QTY/ CTN]],db[[#This Row],[H_1]]-1))</f>
        <v>120 BOX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120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120</v>
      </c>
      <c r="Y1850" s="95" t="str">
        <f>IF(db[[#This Row],[STN K]]="",IF(db[[#This Row],[STN TG]]="",db[[#This Row],[STN B]],db[[#This Row],[STN TG]]),db[[#This Row],[STN K]])</f>
        <v>BOX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asahanpayupu829bebek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3894</v>
      </c>
      <c r="E1851" s="4" t="s">
        <v>3885</v>
      </c>
      <c r="F1851" s="56"/>
      <c r="H1851" s="34" t="e">
        <f>IF(db[[#This Row],[NB NOTA_C]]="","",COUNTIF([2]!B_MSK[concat],db[[#This Row],[NB NOTA_C]]))</f>
        <v>#REF!</v>
      </c>
      <c r="I1851" s="7" t="s">
        <v>1698</v>
      </c>
      <c r="J1851" s="3" t="s">
        <v>3900</v>
      </c>
      <c r="K1851" s="1" t="s">
        <v>2942</v>
      </c>
      <c r="L1851" s="3"/>
      <c r="M1851" s="3" t="str">
        <f>IF(db[[#This Row],[QTY/ CTN]]="","",SUBSTITUTE(SUBSTITUTE(SUBSTITUTE(db[[#This Row],[QTY/ CTN]]," ","_",2),"(",""),")","")&amp;"_")</f>
        <v>120 BOX_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5" t="str">
        <f>IF(db[[#This Row],[H_QTY/ CTN]]="","",LEFT(db[[#This Row],[H_QTY/ CTN]],db[[#This Row],[H_1]]-1))</f>
        <v>120 BOX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120</v>
      </c>
      <c r="S1851" s="95" t="str">
        <f>IF(db[[#This Row],[QTY/ CTN B]]="","",RIGHT(db[[#This Row],[QTY/ CTN B]],LEN(db[[#This Row],[QTY/ CTN B]])-SEARCH(" ",db[[#This Row],[QTY/ CTN B]],1)))</f>
        <v>BOX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120</v>
      </c>
      <c r="Y1851" s="95" t="str">
        <f>IF(db[[#This Row],[STN K]]="",IF(db[[#This Row],[STN TG]]="",db[[#This Row],[STN B]],db[[#This Row],[STN TG]]),db[[#This Row],[STN K]])</f>
        <v>BOX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asahanpayupu830minikupu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3895</v>
      </c>
      <c r="E1852" s="4" t="s">
        <v>3886</v>
      </c>
      <c r="F1852" s="56"/>
      <c r="H1852" s="34" t="e">
        <f>IF(db[[#This Row],[NB NOTA_C]]="","",COUNTIF([2]!B_MSK[concat],db[[#This Row],[NB NOTA_C]]))</f>
        <v>#REF!</v>
      </c>
      <c r="I1852" s="7" t="s">
        <v>1698</v>
      </c>
      <c r="J1852" s="3" t="s">
        <v>3900</v>
      </c>
      <c r="K1852" s="1" t="s">
        <v>2942</v>
      </c>
      <c r="L1852" s="3"/>
      <c r="M1852" s="3" t="str">
        <f>IF(db[[#This Row],[QTY/ CTN]]="","",SUBSTITUTE(SUBSTITUTE(SUBSTITUTE(db[[#This Row],[QTY/ CTN]]," ","_",2),"(",""),")","")&amp;"_")</f>
        <v>120 BOX_</v>
      </c>
      <c r="N1852" s="3">
        <f>IF(db[[#This Row],[H_QTY/ CTN]]="","",SEARCH("_",db[[#This Row],[H_QTY/ CTN]]))</f>
        <v>8</v>
      </c>
      <c r="O1852" s="3">
        <f>IF(db[[#This Row],[H_QTY/ CTN]]="","",LEN(db[[#This Row],[H_QTY/ CTN]]))</f>
        <v>8</v>
      </c>
      <c r="P1852" s="95" t="str">
        <f>IF(db[[#This Row],[H_QTY/ CTN]]="","",LEFT(db[[#This Row],[H_QTY/ CTN]],db[[#This Row],[H_1]]-1))</f>
        <v>120 BOX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120</v>
      </c>
      <c r="S1852" s="95" t="str">
        <f>IF(db[[#This Row],[QTY/ CTN B]]="","",RIGHT(db[[#This Row],[QTY/ CTN B]],LEN(db[[#This Row],[QTY/ CTN B]])-SEARCH(" ",db[[#This Row],[QTY/ CTN B]],1)))</f>
        <v>BOX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120</v>
      </c>
      <c r="Y1852" s="95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asahanpayupu835minilumba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3896</v>
      </c>
      <c r="E1853" s="4" t="s">
        <v>3887</v>
      </c>
      <c r="F1853" s="56"/>
      <c r="H1853" s="34" t="e">
        <f>IF(db[[#This Row],[NB NOTA_C]]="","",COUNTIF([2]!B_MSK[concat],db[[#This Row],[NB NOTA_C]]))</f>
        <v>#REF!</v>
      </c>
      <c r="I1853" s="7" t="s">
        <v>1698</v>
      </c>
      <c r="J1853" s="3" t="s">
        <v>3900</v>
      </c>
      <c r="K1853" s="1" t="s">
        <v>2942</v>
      </c>
      <c r="L1853" s="3"/>
      <c r="M1853" s="3" t="str">
        <f>IF(db[[#This Row],[QTY/ CTN]]="","",SUBSTITUTE(SUBSTITUTE(SUBSTITUTE(db[[#This Row],[QTY/ CTN]]," ","_",2),"(",""),")","")&amp;"_")</f>
        <v>120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5" t="str">
        <f>IF(db[[#This Row],[H_QTY/ CTN]]="","",LEFT(db[[#This Row],[H_QTY/ CTN]],db[[#This Row],[H_1]]-1))</f>
        <v>120 BOX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120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120</v>
      </c>
      <c r="Y1853" s="95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asahanpayupu844miniloco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3897</v>
      </c>
      <c r="E1854" s="4" t="s">
        <v>3888</v>
      </c>
      <c r="F1854" s="56"/>
      <c r="H1854" s="34" t="e">
        <f>IF(db[[#This Row],[NB NOTA_C]]="","",COUNTIF([2]!B_MSK[concat],db[[#This Row],[NB NOTA_C]]))</f>
        <v>#REF!</v>
      </c>
      <c r="I1854" s="7" t="s">
        <v>1698</v>
      </c>
      <c r="J1854" s="3" t="s">
        <v>3900</v>
      </c>
      <c r="K1854" s="1" t="s">
        <v>2942</v>
      </c>
      <c r="L1854" s="3"/>
      <c r="M1854" s="3" t="str">
        <f>IF(db[[#This Row],[QTY/ CTN]]="","",SUBSTITUTE(SUBSTITUTE(SUBSTITUTE(db[[#This Row],[QTY/ CTN]]," ","_",2),"(",""),")","")&amp;"_")</f>
        <v>120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5" t="str">
        <f>IF(db[[#This Row],[H_QTY/ CTN]]="","",LEFT(db[[#This Row],[H_QTY/ CTN]],db[[#This Row],[H_1]]-1))</f>
        <v>120 BOX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120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120</v>
      </c>
      <c r="Y1854" s="95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asahanpayupu845minikepiting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3952</v>
      </c>
      <c r="E1855" s="4" t="s">
        <v>3920</v>
      </c>
      <c r="F1855" s="56"/>
      <c r="H1855" s="34" t="e">
        <f>IF(db[[#This Row],[NB NOTA_C]]="","",COUNTIF([2]!B_MSK[concat],db[[#This Row],[NB NOTA_C]]))</f>
        <v>#REF!</v>
      </c>
      <c r="I1855" s="7" t="s">
        <v>1698</v>
      </c>
      <c r="J1855" s="3" t="s">
        <v>3900</v>
      </c>
      <c r="K1855" s="1" t="s">
        <v>2942</v>
      </c>
      <c r="L1855" s="3"/>
      <c r="M1855" s="3" t="str">
        <f>IF(db[[#This Row],[QTY/ CTN]]="","",SUBSTITUTE(SUBSTITUTE(SUBSTITUTE(db[[#This Row],[QTY/ CTN]]," ","_",2),"(",""),")","")&amp;"_")</f>
        <v>120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5" t="str">
        <f>IF(db[[#This Row],[H_QTY/ CTN]]="","",LEFT(db[[#This Row],[H_QTY/ CTN]],db[[#This Row],[H_1]]-1))</f>
        <v>120 BOX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120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120</v>
      </c>
      <c r="Y1855" s="95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asahanpayupu846minikudagoyang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3898</v>
      </c>
      <c r="E1856" s="4" t="s">
        <v>3889</v>
      </c>
      <c r="F1856" s="56"/>
      <c r="H1856" s="34" t="e">
        <f>IF(db[[#This Row],[NB NOTA_C]]="","",COUNTIF([2]!B_MSK[concat],db[[#This Row],[NB NOTA_C]]))</f>
        <v>#REF!</v>
      </c>
      <c r="I1856" s="7" t="s">
        <v>1698</v>
      </c>
      <c r="J1856" s="3" t="s">
        <v>3900</v>
      </c>
      <c r="K1856" s="1" t="s">
        <v>2942</v>
      </c>
      <c r="L1856" s="3"/>
      <c r="M1856" s="3" t="str">
        <f>IF(db[[#This Row],[QTY/ CTN]]="","",SUBSTITUTE(SUBSTITUTE(SUBSTITUTE(db[[#This Row],[QTY/ CTN]]," ","_",2),"(",""),")","")&amp;"_")</f>
        <v>120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120 BOX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120</v>
      </c>
      <c r="S1856" s="95" t="str">
        <f>IF(db[[#This Row],[QTY/ CTN B]]="","",RIGHT(db[[#This Row],[QTY/ CTN B]],LEN(db[[#This Row],[QTY/ CTN B]])-SEARCH(" ",db[[#This Row],[QTY/ CTN B]],1)))</f>
        <v>BOX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120</v>
      </c>
      <c r="Y1856" s="95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asahanpayupu851minipermen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3899</v>
      </c>
      <c r="E1857" s="4" t="s">
        <v>3890</v>
      </c>
      <c r="F1857" s="56"/>
      <c r="H1857" s="34" t="e">
        <f>IF(db[[#This Row],[NB NOTA_C]]="","",COUNTIF([2]!B_MSK[concat],db[[#This Row],[NB NOTA_C]]))</f>
        <v>#REF!</v>
      </c>
      <c r="I1857" s="7" t="s">
        <v>1698</v>
      </c>
      <c r="J1857" s="3" t="s">
        <v>3900</v>
      </c>
      <c r="K1857" s="1" t="s">
        <v>2942</v>
      </c>
      <c r="L1857" s="3"/>
      <c r="M1857" s="3" t="str">
        <f>IF(db[[#This Row],[QTY/ CTN]]="","",SUBSTITUTE(SUBSTITUTE(SUBSTITUTE(db[[#This Row],[QTY/ CTN]]," ","_",2),"(",""),")","")&amp;"_")</f>
        <v>120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5" t="str">
        <f>IF(db[[#This Row],[H_QTY/ CTN]]="","",LEFT(db[[#This Row],[H_QTY/ CTN]],db[[#This Row],[H_1]]-1))</f>
        <v>120 BOX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120</v>
      </c>
      <c r="S1857" s="95" t="str">
        <f>IF(db[[#This Row],[QTY/ CTN B]]="","",RIGHT(db[[#This Row],[QTY/ CTN B]],LEN(db[[#This Row],[QTY/ CTN B]])-SEARCH(" ",db[[#This Row],[QTY/ CTN B]],1)))</f>
        <v>BOX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120</v>
      </c>
      <c r="Y1857" s="95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16" t="str">
        <f>LOWER(SUBSTITUTE(SUBSTITUTE(SUBSTITUTE(SUBSTITUTE(SUBSTITUTE(SUBSTITUTE(db[[#This Row],[NB BM]]," ",),".",""),"-",""),"(",""),")",""),"/",""))</f>
        <v>asahantr385hippo</v>
      </c>
      <c r="B1858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58" s="16" t="str">
        <f>LOWER(SUBSTITUTE(SUBSTITUTE(SUBSTITUTE(SUBSTITUTE(SUBSTITUTE(SUBSTITUTE(SUBSTITUTE(SUBSTITUTE(SUBSTITUTE(db[[#This Row],[NB PAJAK]]," ",""),"-",""),"(",""),")",""),".",""),",",""),"/",""),"""",""),"+",""))</f>
        <v/>
      </c>
      <c r="D1858" s="17" t="s">
        <v>4165</v>
      </c>
      <c r="E1858" s="21" t="s">
        <v>4164</v>
      </c>
      <c r="F1858" s="57"/>
      <c r="G1858" s="17"/>
      <c r="H1858" s="33" t="e">
        <f>IF(db[[#This Row],[NB NOTA_C]]="","",COUNTIF([2]!B_MSK[concat],db[[#This Row],[NB NOTA_C]]))</f>
        <v>#REF!</v>
      </c>
      <c r="I1858" s="18" t="s">
        <v>1698</v>
      </c>
      <c r="J1858" s="16" t="s">
        <v>4166</v>
      </c>
      <c r="K1858" s="17" t="s">
        <v>2942</v>
      </c>
      <c r="L1858" s="16"/>
      <c r="M1858" s="16" t="str">
        <f>IF(db[[#This Row],[QTY/ CTN]]="","",SUBSTITUTE(SUBSTITUTE(SUBSTITUTE(db[[#This Row],[QTY/ CTN]]," ","_",2),"(",""),")","")&amp;"_")</f>
        <v>60 BOX_54 PCS_</v>
      </c>
      <c r="N1858" s="16">
        <f>IF(db[[#This Row],[H_QTY/ CTN]]="","",SEARCH("_",db[[#This Row],[H_QTY/ CTN]]))</f>
        <v>7</v>
      </c>
      <c r="O1858" s="16">
        <f>IF(db[[#This Row],[H_QTY/ CTN]]="","",LEN(db[[#This Row],[H_QTY/ CTN]]))</f>
        <v>14</v>
      </c>
      <c r="P1858" s="99" t="str">
        <f>IF(db[[#This Row],[H_QTY/ CTN]]="","",LEFT(db[[#This Row],[H_QTY/ CTN]],db[[#This Row],[H_1]]-1))</f>
        <v>60 BOX</v>
      </c>
      <c r="Q1858" s="99" t="str">
        <f>IF(NOT(db[[#This Row],[H_1]]=db[[#This Row],[H_2]]),MID(db[[#This Row],[H_QTY/ CTN]],db[[#This Row],[H_1]]+1,db[[#This Row],[H_2]]-db[[#This Row],[H_1]]-1),"")</f>
        <v>54 PCS</v>
      </c>
      <c r="R1858" s="95" t="str">
        <f>IF(db[[#This Row],[QTY/ CTN B]]="","",LEFT(db[[#This Row],[QTY/ CTN B]],SEARCH(" ",db[[#This Row],[QTY/ CTN B]],1)-1))</f>
        <v>60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>54</v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3240</v>
      </c>
      <c r="Y1858" s="95" t="str">
        <f>IF(db[[#This Row],[STN K]]="",IF(db[[#This Row],[STN TG]]="",db[[#This Row],[STN B]],db[[#This Row],[STN TG]]),db[[#This Row],[STN K]])</f>
        <v>PCS</v>
      </c>
    </row>
    <row r="1859" spans="1:25" x14ac:dyDescent="0.25">
      <c r="A1859" s="3" t="str">
        <f>LOWER(SUBSTITUTE(SUBSTITUTE(SUBSTITUTE(SUBSTITUTE(SUBSTITUTE(SUBSTITUTE(db[[#This Row],[NB BM]]," ",),".",""),"-",""),"(",""),")",""),"/",""))</f>
        <v>pianikalovelybiru</v>
      </c>
      <c r="B1859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2725</v>
      </c>
      <c r="E1859" s="4" t="s">
        <v>2695</v>
      </c>
      <c r="F1859" s="56"/>
      <c r="H1859" s="32" t="e">
        <f>IF(db[[#This Row],[NB NOTA_C]]="","",COUNTIF([2]!B_MSK[concat],db[[#This Row],[NB NOTA_C]]))</f>
        <v>#REF!</v>
      </c>
      <c r="I1859" s="7" t="s">
        <v>1721</v>
      </c>
      <c r="J1859" s="3" t="s">
        <v>2694</v>
      </c>
      <c r="K1859" s="1" t="s">
        <v>2951</v>
      </c>
      <c r="M1859" s="1" t="str">
        <f>IF(db[[#This Row],[QTY/ CTN]]="","",SUBSTITUTE(SUBSTITUTE(SUBSTITUTE(db[[#This Row],[QTY/ CTN]]," ","_",2),"(",""),")","")&amp;"_")</f>
        <v>10 SET_</v>
      </c>
      <c r="N1859" s="1">
        <f>IF(db[[#This Row],[H_QTY/ CTN]]="","",SEARCH("_",db[[#This Row],[H_QTY/ CTN]]))</f>
        <v>7</v>
      </c>
      <c r="O1859" s="1">
        <f>IF(db[[#This Row],[H_QTY/ CTN]]="","",LEN(db[[#This Row],[H_QTY/ CTN]]))</f>
        <v>7</v>
      </c>
      <c r="P1859" s="98" t="str">
        <f>IF(db[[#This Row],[H_QTY/ CTN]]="","",LEFT(db[[#This Row],[H_QTY/ CTN]],db[[#This Row],[H_1]]-1))</f>
        <v>10 SET</v>
      </c>
      <c r="Q1859" s="95" t="str">
        <f>IF(NOT(db[[#This Row],[H_1]]=db[[#This Row],[H_2]]),MID(db[[#This Row],[H_QTY/ CTN]],db[[#This Row],[H_1]]+1,db[[#This Row],[H_2]]-db[[#This Row],[H_1]]-1),"")</f>
        <v/>
      </c>
      <c r="R1859" s="95" t="str">
        <f>IF(db[[#This Row],[QTY/ CTN B]]="","",LEFT(db[[#This Row],[QTY/ CTN B]],SEARCH(" ",db[[#This Row],[QTY/ CTN B]],1)-1))</f>
        <v>10</v>
      </c>
      <c r="S1859" s="95" t="str">
        <f>IF(db[[#This Row],[QTY/ CTN B]]="","",RIGHT(db[[#This Row],[QTY/ CTN B]],LEN(db[[#This Row],[QTY/ CTN B]])-SEARCH(" ",db[[#This Row],[QTY/ CTN B]],1)))</f>
        <v>SET</v>
      </c>
      <c r="T1859" s="95" t="str">
        <f>IF(db[[#This Row],[QTY/ CTN TG]]="",IF(db[[#This Row],[STN TG]]="","",12),LEFT(db[[#This Row],[QTY/ CTN TG]],SEARCH(" ",db[[#This Row],[QTY/ CTN TG]],1)-1))</f>
        <v/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10</v>
      </c>
      <c r="Y1859" s="95" t="str">
        <f>IF(db[[#This Row],[STN K]]="",IF(db[[#This Row],[STN TG]]="",db[[#This Row],[STN B]],db[[#This Row],[STN TG]]),db[[#This Row],[STN K]])</f>
        <v>SET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pianikak2799bbiru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4824</v>
      </c>
      <c r="E1860" s="4" t="s">
        <v>4823</v>
      </c>
      <c r="F1860" s="56"/>
      <c r="H1860" s="34" t="e">
        <f>IF(db[[#This Row],[NB NOTA_C]]="","",COUNTIF([2]!B_MSK[concat],db[[#This Row],[NB NOTA_C]]))</f>
        <v>#REF!</v>
      </c>
      <c r="I1860" s="7" t="s">
        <v>4825</v>
      </c>
      <c r="J1860" s="3" t="s">
        <v>2694</v>
      </c>
      <c r="K1860" s="1" t="s">
        <v>2951</v>
      </c>
      <c r="L1860" s="3"/>
      <c r="M1860" s="3" t="str">
        <f>IF(db[[#This Row],[QTY/ CTN]]="","",SUBSTITUTE(SUBSTITUTE(SUBSTITUTE(db[[#This Row],[QTY/ CTN]]," ","_",2),"(",""),")","")&amp;"_")</f>
        <v>10 SET_</v>
      </c>
      <c r="N1860" s="3">
        <f>IF(db[[#This Row],[H_QTY/ CTN]]="","",SEARCH("_",db[[#This Row],[H_QTY/ CTN]]))</f>
        <v>7</v>
      </c>
      <c r="O1860" s="3">
        <f>IF(db[[#This Row],[H_QTY/ CTN]]="","",LEN(db[[#This Row],[H_QTY/ CTN]]))</f>
        <v>7</v>
      </c>
      <c r="P1860" s="95" t="str">
        <f>IF(db[[#This Row],[H_QTY/ CTN]]="","",LEFT(db[[#This Row],[H_QTY/ CTN]],db[[#This Row],[H_1]]-1))</f>
        <v>10 SET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10</v>
      </c>
      <c r="S1860" s="95" t="str">
        <f>IF(db[[#This Row],[QTY/ CTN B]]="","",RIGHT(db[[#This Row],[QTY/ CTN B]],LEN(db[[#This Row],[QTY/ CTN B]])-SEARCH(" ",db[[#This Row],[QTY/ CTN B]],1)))</f>
        <v>SET</v>
      </c>
      <c r="T1860" s="95" t="str">
        <f>IF(db[[#This Row],[QTY/ CTN TG]]="",IF(db[[#This Row],[STN TG]]="","",12),LEFT(db[[#This Row],[QTY/ CTN TG]],SEARCH(" ",db[[#This Row],[QTY/ CTN TG]],1)-1))</f>
        <v/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10</v>
      </c>
      <c r="Y1860" s="95" t="str">
        <f>IF(db[[#This Row],[STN K]]="",IF(db[[#This Row],[STN TG]]="",db[[#This Row],[STN B]],db[[#This Row],[STN TG]]),db[[#This Row],[STN K]])</f>
        <v>SET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pianikadhboxpremium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4" t="s">
        <v>5490</v>
      </c>
      <c r="E1861" s="4" t="s">
        <v>5489</v>
      </c>
      <c r="F1861" s="56"/>
      <c r="G1861" s="1" t="s">
        <v>1682</v>
      </c>
      <c r="H1861" s="34" t="e">
        <f>IF(db[[#This Row],[NB NOTA_C]]="","",COUNTIF([2]!B_MSK[concat],db[[#This Row],[NB NOTA_C]]))</f>
        <v>#REF!</v>
      </c>
      <c r="I1861" s="7" t="s">
        <v>5491</v>
      </c>
      <c r="J1861" s="3" t="s">
        <v>2201</v>
      </c>
      <c r="K1861" s="1" t="s">
        <v>2951</v>
      </c>
      <c r="L1861" s="3"/>
      <c r="M1861" s="3" t="str">
        <f>IF(db[[#This Row],[QTY/ CTN]]="","",SUBSTITUTE(SUBSTITUTE(SUBSTITUTE(db[[#This Row],[QTY/ CTN]]," ","_",2),"(",""),")","")&amp;"_")</f>
        <v>10 PCS_</v>
      </c>
      <c r="N1861" s="3">
        <f>IF(db[[#This Row],[H_QTY/ CTN]]="","",SEARCH("_",db[[#This Row],[H_QTY/ CTN]]))</f>
        <v>7</v>
      </c>
      <c r="O1861" s="3">
        <f>IF(db[[#This Row],[H_QTY/ CTN]]="","",LEN(db[[#This Row],[H_QTY/ CTN]]))</f>
        <v>7</v>
      </c>
      <c r="P1861" s="95" t="str">
        <f>IF(db[[#This Row],[H_QTY/ CTN]]="","",LEFT(db[[#This Row],[H_QTY/ CTN]],db[[#This Row],[H_1]]-1))</f>
        <v>10 PCS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10</v>
      </c>
      <c r="S1861" s="95" t="str">
        <f>IF(db[[#This Row],[QTY/ CTN B]]="","",RIGHT(db[[#This Row],[QTY/ CTN B]],LEN(db[[#This Row],[QTY/ CTN B]])-SEARCH(" ",db[[#This Row],[QTY/ CTN B]],1)))</f>
        <v>PCS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10</v>
      </c>
      <c r="Y1861" s="95" t="str">
        <f>IF(db[[#This Row],[STN K]]="",IF(db[[#This Row],[STN TG]]="",db[[#This Row],[STN B]],db[[#This Row],[STN TG]]),db[[#This Row],[STN K]])</f>
        <v>PCS</v>
      </c>
    </row>
    <row r="1862" spans="1:25" x14ac:dyDescent="0.25">
      <c r="A1862" s="9" t="str">
        <f>LOWER(SUBSTITUTE(SUBSTITUTE(SUBSTITUTE(SUBSTITUTE(SUBSTITUTE(SUBSTITUTE(db[[#This Row],[NB BM]]," ",),".",""),"-",""),"(",""),")",""),"/",""))</f>
        <v>pianikafluffy+hardcasebiru</v>
      </c>
      <c r="B1862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62" s="9" t="str">
        <f>LOWER(SUBSTITUTE(SUBSTITUTE(SUBSTITUTE(SUBSTITUTE(SUBSTITUTE(SUBSTITUTE(SUBSTITUTE(SUBSTITUTE(SUBSTITUTE(db[[#This Row],[NB PAJAK]]," ",""),"-",""),"(",""),")",""),".",""),",",""),"/",""),"""",""),"+",""))</f>
        <v/>
      </c>
      <c r="D1862" s="8" t="s">
        <v>3513</v>
      </c>
      <c r="E1862" s="20" t="s">
        <v>3512</v>
      </c>
      <c r="F1862" s="2"/>
      <c r="G1862" s="1" t="s">
        <v>1682</v>
      </c>
      <c r="H1862" s="32" t="e">
        <f>IF(db[[#This Row],[NB NOTA_C]]="","",COUNTIF([2]!B_MSK[concat],db[[#This Row],[NB NOTA_C]]))</f>
        <v>#REF!</v>
      </c>
      <c r="I1862" s="6" t="s">
        <v>1700</v>
      </c>
      <c r="J1862" s="1" t="s">
        <v>2201</v>
      </c>
      <c r="K1862" s="1" t="s">
        <v>2951</v>
      </c>
      <c r="M1862" s="1" t="str">
        <f>IF(db[[#This Row],[QTY/ CTN]]="","",SUBSTITUTE(SUBSTITUTE(SUBSTITUTE(db[[#This Row],[QTY/ CTN]]," ","_",2),"(",""),")","")&amp;"_")</f>
        <v>10 PCS_</v>
      </c>
      <c r="N1862" s="1">
        <f>IF(db[[#This Row],[H_QTY/ CTN]]="","",SEARCH("_",db[[#This Row],[H_QTY/ CTN]]))</f>
        <v>7</v>
      </c>
      <c r="O1862" s="1">
        <f>IF(db[[#This Row],[H_QTY/ CTN]]="","",LEN(db[[#This Row],[H_QTY/ CTN]]))</f>
        <v>7</v>
      </c>
      <c r="P1862" s="98" t="str">
        <f>IF(db[[#This Row],[H_QTY/ CTN]]="","",LEFT(db[[#This Row],[H_QTY/ CTN]],db[[#This Row],[H_1]]-1))</f>
        <v>10 PCS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10</v>
      </c>
      <c r="S1862" s="95" t="str">
        <f>IF(db[[#This Row],[QTY/ CTN B]]="","",RIGHT(db[[#This Row],[QTY/ CTN B]],LEN(db[[#This Row],[QTY/ CTN B]])-SEARCH(" ",db[[#This Row],[QTY/ CTN B]],1)))</f>
        <v>PCS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10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3" t="str">
        <f>LOWER(SUBSTITUTE(SUBSTITUTE(SUBSTITUTE(SUBSTITUTE(SUBSTITUTE(SUBSTITUTE(db[[#This Row],[NB BM]]," ",),".",""),"-",""),"(",""),")",""),"/",""))</f>
        <v>pianikagambartz32bcowok</v>
      </c>
      <c r="B1863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4485</v>
      </c>
      <c r="E1863" s="4" t="s">
        <v>4483</v>
      </c>
      <c r="F1863" s="56"/>
      <c r="G1863" s="1" t="s">
        <v>1682</v>
      </c>
      <c r="H1863" s="34" t="e">
        <f>IF(db[[#This Row],[NB NOTA_C]]="","",COUNTIF([2]!B_MSK[concat],db[[#This Row],[NB NOTA_C]]))</f>
        <v>#REF!</v>
      </c>
      <c r="I1863" s="7" t="s">
        <v>2276</v>
      </c>
      <c r="J1863" s="3" t="s">
        <v>1854</v>
      </c>
      <c r="K1863" s="1" t="s">
        <v>2951</v>
      </c>
      <c r="L1863" s="3"/>
      <c r="M1863" s="3" t="str">
        <f>IF(db[[#This Row],[QTY/ CTN]]="","",SUBSTITUTE(SUBSTITUTE(SUBSTITUTE(db[[#This Row],[QTY/ CTN]]," ","_",2),"(",""),")","")&amp;"_")</f>
        <v>12 PCS_</v>
      </c>
      <c r="N1863" s="3">
        <f>IF(db[[#This Row],[H_QTY/ CTN]]="","",SEARCH("_",db[[#This Row],[H_QTY/ CTN]]))</f>
        <v>7</v>
      </c>
      <c r="O1863" s="3">
        <f>IF(db[[#This Row],[H_QTY/ CTN]]="","",LEN(db[[#This Row],[H_QTY/ CTN]]))</f>
        <v>7</v>
      </c>
      <c r="P1863" s="95" t="str">
        <f>IF(db[[#This Row],[H_QTY/ CTN]]="","",LEFT(db[[#This Row],[H_QTY/ CTN]],db[[#This Row],[H_1]]-1))</f>
        <v>12 PCS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12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12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pianikagambartz32gcewek</v>
      </c>
      <c r="B1864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4486</v>
      </c>
      <c r="E1864" s="4" t="s">
        <v>4484</v>
      </c>
      <c r="F1864" s="56"/>
      <c r="G1864" s="1" t="s">
        <v>1682</v>
      </c>
      <c r="H1864" s="34" t="e">
        <f>IF(db[[#This Row],[NB NOTA_C]]="","",COUNTIF([2]!B_MSK[concat],db[[#This Row],[NB NOTA_C]]))</f>
        <v>#REF!</v>
      </c>
      <c r="I1864" s="7" t="s">
        <v>2276</v>
      </c>
      <c r="J1864" s="3" t="s">
        <v>1854</v>
      </c>
      <c r="K1864" s="1" t="s">
        <v>2951</v>
      </c>
      <c r="L1864" s="3"/>
      <c r="M1864" s="3" t="str">
        <f>IF(db[[#This Row],[QTY/ CTN]]="","",SUBSTITUTE(SUBSTITUTE(SUBSTITUTE(db[[#This Row],[QTY/ CTN]]," ","_",2),"(",""),")","")&amp;"_")</f>
        <v>12 PCS_</v>
      </c>
      <c r="N1864" s="3">
        <f>IF(db[[#This Row],[H_QTY/ CTN]]="","",SEARCH("_",db[[#This Row],[H_QTY/ CTN]]))</f>
        <v>7</v>
      </c>
      <c r="O1864" s="3">
        <f>IF(db[[#This Row],[H_QTY/ CTN]]="","",LEN(db[[#This Row],[H_QTY/ CTN]]))</f>
        <v>7</v>
      </c>
      <c r="P1864" s="95" t="str">
        <f>IF(db[[#This Row],[H_QTY/ CTN]]="","",LEFT(db[[#This Row],[H_QTY/ CTN]],db[[#This Row],[H_1]]-1))</f>
        <v>12 PCS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pianikamarvel32tasmrqm32b</v>
      </c>
      <c r="B1865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4480</v>
      </c>
      <c r="E1865" s="4" t="s">
        <v>4479</v>
      </c>
      <c r="F1865" s="56"/>
      <c r="G1865" s="1" t="s">
        <v>1682</v>
      </c>
      <c r="H1865" s="34" t="e">
        <f>IF(db[[#This Row],[NB NOTA_C]]="","",COUNTIF([2]!B_MSK[concat],db[[#This Row],[NB NOTA_C]]))</f>
        <v>#REF!</v>
      </c>
      <c r="I1865" s="7" t="s">
        <v>1695</v>
      </c>
      <c r="J1865" s="3" t="s">
        <v>1854</v>
      </c>
      <c r="K1865" s="1" t="s">
        <v>2951</v>
      </c>
      <c r="L1865" s="3"/>
      <c r="M1865" s="3" t="str">
        <f>IF(db[[#This Row],[QTY/ CTN]]="","",SUBSTITUTE(SUBSTITUTE(SUBSTITUTE(db[[#This Row],[QTY/ CTN]]," ","_",2),"(",""),")","")&amp;"_")</f>
        <v>12 PCS_</v>
      </c>
      <c r="N1865" s="3">
        <f>IF(db[[#This Row],[H_QTY/ CTN]]="","",SEARCH("_",db[[#This Row],[H_QTY/ CTN]]))</f>
        <v>7</v>
      </c>
      <c r="O1865" s="3">
        <f>IF(db[[#This Row],[H_QTY/ CTN]]="","",LEN(db[[#This Row],[H_QTY/ CTN]]))</f>
        <v>7</v>
      </c>
      <c r="P1865" s="95" t="str">
        <f>IF(db[[#This Row],[H_QTY/ CTN]]="","",LEFT(db[[#This Row],[H_QTY/ CTN]],db[[#This Row],[H_1]]-1))</f>
        <v>12 PCS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</v>
      </c>
      <c r="Y1865" s="95" t="str">
        <f>IF(db[[#This Row],[STN K]]="",IF(db[[#This Row],[STN TG]]="",db[[#This Row],[STN B]],db[[#This Row],[STN TG]]),db[[#This Row],[STN K]])</f>
        <v>PCS</v>
      </c>
    </row>
    <row r="1866" spans="1:25" s="4" customFormat="1" x14ac:dyDescent="0.25">
      <c r="A1866" s="3" t="str">
        <f>LOWER(SUBSTITUTE(SUBSTITUTE(SUBSTITUTE(SUBSTITUTE(SUBSTITUTE(SUBSTITUTE(db[[#This Row],[NB BM]]," ",),".",""),"-",""),"(",""),")",""),"/",""))</f>
        <v>pianikakopermarvel</v>
      </c>
      <c r="B1866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3615</v>
      </c>
      <c r="E1866" s="4" t="s">
        <v>3614</v>
      </c>
      <c r="F1866" s="56"/>
      <c r="G1866" s="1"/>
      <c r="H1866" s="34" t="e">
        <f>IF(db[[#This Row],[NB NOTA_C]]="","",COUNTIF([2]!B_MSK[concat],db[[#This Row],[NB NOTA_C]]))</f>
        <v>#REF!</v>
      </c>
      <c r="I1866" s="7" t="s">
        <v>2798</v>
      </c>
      <c r="J1866" s="3" t="s">
        <v>1854</v>
      </c>
      <c r="K1866" s="1" t="s">
        <v>2951</v>
      </c>
      <c r="L1866" s="3"/>
      <c r="M1866" s="3" t="str">
        <f>IF(db[[#This Row],[QTY/ CTN]]="","",SUBSTITUTE(SUBSTITUTE(SUBSTITUTE(db[[#This Row],[QTY/ CTN]]," ","_",2),"(",""),")","")&amp;"_")</f>
        <v>12 PCS_</v>
      </c>
      <c r="N1866" s="3">
        <f>IF(db[[#This Row],[H_QTY/ CTN]]="","",SEARCH("_",db[[#This Row],[H_QTY/ CTN]]))</f>
        <v>7</v>
      </c>
      <c r="O1866" s="3">
        <f>IF(db[[#This Row],[H_QTY/ CTN]]="","",LEN(db[[#This Row],[H_QTY/ CTN]]))</f>
        <v>7</v>
      </c>
      <c r="P1866" s="95" t="str">
        <f>IF(db[[#This Row],[H_QTY/ CTN]]="","",LEFT(db[[#This Row],[H_QTY/ CTN]],db[[#This Row],[H_1]]-1))</f>
        <v>12 PCS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</v>
      </c>
      <c r="Y1866" s="95" t="str">
        <f>IF(db[[#This Row],[STN K]]="",IF(db[[#This Row],[STN TG]]="",db[[#This Row],[STN B]],db[[#This Row],[STN TG]]),db[[#This Row],[STN K]])</f>
        <v>PCS</v>
      </c>
    </row>
    <row r="1867" spans="1:25" s="4" customFormat="1" x14ac:dyDescent="0.25">
      <c r="A1867" s="3" t="str">
        <f>LOWER(SUBSTITUTE(SUBSTITUTE(SUBSTITUTE(SUBSTITUTE(SUBSTITUTE(SUBSTITUTE(db[[#This Row],[NB BM]]," ",),".",""),"-",""),"(",""),")",""),"/",""))</f>
        <v>pianikamusikamul32k</v>
      </c>
      <c r="B1867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3256</v>
      </c>
      <c r="E1867" s="4" t="s">
        <v>3255</v>
      </c>
      <c r="F1867" s="56"/>
      <c r="G1867" s="1"/>
      <c r="H1867" s="32" t="e">
        <f>IF(db[[#This Row],[NB NOTA_C]]="","",COUNTIF([2]!B_MSK[concat],db[[#This Row],[NB NOTA_C]]))</f>
        <v>#REF!</v>
      </c>
      <c r="I1867" s="7" t="s">
        <v>2798</v>
      </c>
      <c r="J1867" s="3" t="s">
        <v>1854</v>
      </c>
      <c r="K1867" s="1" t="s">
        <v>2951</v>
      </c>
      <c r="L1867" s="3"/>
      <c r="M1867" s="3" t="str">
        <f>IF(db[[#This Row],[QTY/ CTN]]="","",SUBSTITUTE(SUBSTITUTE(SUBSTITUTE(db[[#This Row],[QTY/ CTN]]," ","_",2),"(",""),")","")&amp;"_")</f>
        <v>12 PCS_</v>
      </c>
      <c r="N1867" s="3">
        <f>IF(db[[#This Row],[H_QTY/ CTN]]="","",SEARCH("_",db[[#This Row],[H_QTY/ CTN]]))</f>
        <v>7</v>
      </c>
      <c r="O1867" s="3">
        <f>IF(db[[#This Row],[H_QTY/ CTN]]="","",LEN(db[[#This Row],[H_QTY/ CTN]]))</f>
        <v>7</v>
      </c>
      <c r="P1867" s="98" t="str">
        <f>IF(db[[#This Row],[H_QTY/ CTN]]="","",LEFT(db[[#This Row],[H_QTY/ CTN]],db[[#This Row],[H_1]]-1))</f>
        <v>12 PCS</v>
      </c>
      <c r="Q1867" s="95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</v>
      </c>
      <c r="Y1867" s="95" t="str">
        <f>IF(db[[#This Row],[STN K]]="",IF(db[[#This Row],[STN TG]]="",db[[#This Row],[STN B]],db[[#This Row],[STN TG]]),db[[#This Row],[STN K]])</f>
        <v>PCS</v>
      </c>
    </row>
    <row r="1868" spans="1:25" s="4" customFormat="1" x14ac:dyDescent="0.25">
      <c r="A1868" s="3" t="str">
        <f>LOWER(SUBSTITUTE(SUBSTITUTE(SUBSTITUTE(SUBSTITUTE(SUBSTITUTE(SUBSTITUTE(db[[#This Row],[NB BM]]," ",),".",""),"-",""),"(",""),")",""),"/",""))</f>
        <v>pitagold1cm19goldgliter</v>
      </c>
      <c r="B1868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2106</v>
      </c>
      <c r="E1868" s="4" t="s">
        <v>3452</v>
      </c>
      <c r="F1868" s="24"/>
      <c r="G1868" s="1"/>
      <c r="H1868" s="32" t="e">
        <f>IF(db[[#This Row],[NB NOTA_C]]="","",COUNTIF([2]!B_MSK[concat],db[[#This Row],[NB NOTA_C]]))</f>
        <v>#REF!</v>
      </c>
      <c r="I1868" s="7" t="s">
        <v>2280</v>
      </c>
      <c r="J1868" s="3" t="s">
        <v>1728</v>
      </c>
      <c r="K1868" s="1" t="s">
        <v>2951</v>
      </c>
      <c r="L1868" s="1"/>
      <c r="M1868" s="1" t="str">
        <f>IF(db[[#This Row],[QTY/ CTN]]="","",SUBSTITUTE(SUBSTITUTE(SUBSTITUTE(db[[#This Row],[QTY/ CTN]]," ","_",2),"(",""),")","")&amp;"_")</f>
        <v>120 PCS_</v>
      </c>
      <c r="N1868" s="1">
        <f>IF(db[[#This Row],[H_QTY/ CTN]]="","",SEARCH("_",db[[#This Row],[H_QTY/ CTN]]))</f>
        <v>8</v>
      </c>
      <c r="O1868" s="1">
        <f>IF(db[[#This Row],[H_QTY/ CTN]]="","",LEN(db[[#This Row],[H_QTY/ CTN]]))</f>
        <v>8</v>
      </c>
      <c r="P1868" s="98" t="str">
        <f>IF(db[[#This Row],[H_QTY/ CTN]]="","",LEFT(db[[#This Row],[H_QTY/ CTN]],db[[#This Row],[H_1]]-1))</f>
        <v>120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120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120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3" t="str">
        <f>LOWER(SUBSTITUTE(SUBSTITUTE(SUBSTITUTE(SUBSTITUTE(SUBSTITUTE(SUBSTITUTE(db[[#This Row],[NB BM]]," ",),".",""),"-",""),"(",""),")",""),"/",""))</f>
        <v>pitagold1cm19silvergliter</v>
      </c>
      <c r="B1869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2107</v>
      </c>
      <c r="E1869" s="4" t="s">
        <v>3445</v>
      </c>
      <c r="F1869" s="56"/>
      <c r="G1869" s="1"/>
      <c r="H1869" s="32" t="e">
        <f>IF(db[[#This Row],[NB NOTA_C]]="","",COUNTIF([2]!B_MSK[concat],db[[#This Row],[NB NOTA_C]]))</f>
        <v>#REF!</v>
      </c>
      <c r="I1869" s="7" t="s">
        <v>2280</v>
      </c>
      <c r="J1869" s="3" t="s">
        <v>1728</v>
      </c>
      <c r="K1869" s="1" t="s">
        <v>2951</v>
      </c>
      <c r="L1869" s="1"/>
      <c r="M1869" s="1" t="str">
        <f>IF(db[[#This Row],[QTY/ CTN]]="","",SUBSTITUTE(SUBSTITUTE(SUBSTITUTE(db[[#This Row],[QTY/ CTN]]," ","_",2),"(",""),")","")&amp;"_")</f>
        <v>120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8" t="str">
        <f>IF(db[[#This Row],[H_QTY/ CTN]]="","",LEFT(db[[#This Row],[H_QTY/ CTN]],db[[#This Row],[H_1]]-1))</f>
        <v>120 PCS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3" t="str">
        <f>LOWER(SUBSTITUTE(SUBSTITUTE(SUBSTITUTE(SUBSTITUTE(SUBSTITUTE(SUBSTITUTE(db[[#This Row],[NB BM]]," ",),".",""),"-",""),"(",""),")",""),"/",""))</f>
        <v>pitagold2cm20goldgliter</v>
      </c>
      <c r="B1870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2108</v>
      </c>
      <c r="E1870" s="4" t="s">
        <v>3444</v>
      </c>
      <c r="F1870" s="56"/>
      <c r="G1870" s="1"/>
      <c r="H1870" s="32" t="e">
        <f>IF(db[[#This Row],[NB NOTA_C]]="","",COUNTIF([2]!B_MSK[concat],db[[#This Row],[NB NOTA_C]]))</f>
        <v>#REF!</v>
      </c>
      <c r="I1870" s="7" t="s">
        <v>2280</v>
      </c>
      <c r="J1870" s="3" t="s">
        <v>1726</v>
      </c>
      <c r="K1870" s="1" t="s">
        <v>2951</v>
      </c>
      <c r="L1870" s="1"/>
      <c r="M1870" s="1" t="str">
        <f>IF(db[[#This Row],[QTY/ CTN]]="","",SUBSTITUTE(SUBSTITUTE(SUBSTITUTE(db[[#This Row],[QTY/ CTN]]," ","_",2),"(",""),")","")&amp;"_")</f>
        <v>60 PCS_</v>
      </c>
      <c r="N1870" s="1">
        <f>IF(db[[#This Row],[H_QTY/ CTN]]="","",SEARCH("_",db[[#This Row],[H_QTY/ CTN]]))</f>
        <v>7</v>
      </c>
      <c r="O1870" s="1">
        <f>IF(db[[#This Row],[H_QTY/ CTN]]="","",LEN(db[[#This Row],[H_QTY/ CTN]]))</f>
        <v>7</v>
      </c>
      <c r="P1870" s="98" t="str">
        <f>IF(db[[#This Row],[H_QTY/ CTN]]="","",LEFT(db[[#This Row],[H_QTY/ CTN]],db[[#This Row],[H_1]]-1))</f>
        <v>60 PCS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60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60</v>
      </c>
      <c r="Y1870" s="95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3" t="str">
        <f>LOWER(SUBSTITUTE(SUBSTITUTE(SUBSTITUTE(SUBSTITUTE(SUBSTITUTE(SUBSTITUTE(db[[#This Row],[NB BM]]," ",),".",""),"-",""),"(",""),")",""),"/",""))</f>
        <v>pitagold2cm20silverglitter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2109</v>
      </c>
      <c r="E1871" s="4" t="s">
        <v>3443</v>
      </c>
      <c r="F1871" s="56"/>
      <c r="H1871" s="32" t="e">
        <f>IF(db[[#This Row],[NB NOTA_C]]="","",COUNTIF([2]!B_MSK[concat],db[[#This Row],[NB NOTA_C]]))</f>
        <v>#REF!</v>
      </c>
      <c r="I1871" s="7" t="s">
        <v>2280</v>
      </c>
      <c r="J1871" s="3" t="s">
        <v>1726</v>
      </c>
      <c r="K1871" s="1" t="s">
        <v>2951</v>
      </c>
      <c r="M1871" s="1" t="str">
        <f>IF(db[[#This Row],[QTY/ CTN]]="","",SUBSTITUTE(SUBSTITUTE(SUBSTITUTE(db[[#This Row],[QTY/ CTN]]," ","_",2),"(",""),")","")&amp;"_")</f>
        <v>60 PCS_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7</v>
      </c>
      <c r="P1871" s="98" t="str">
        <f>IF(db[[#This Row],[H_QTY/ CTN]]="","",LEFT(db[[#This Row],[H_QTY/ CTN]],db[[#This Row],[H_1]]-1))</f>
        <v>60 PCS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60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60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pitajepangpolosmixb</v>
      </c>
      <c r="B1872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5563</v>
      </c>
      <c r="E1872" s="4" t="s">
        <v>5560</v>
      </c>
      <c r="F1872" s="56"/>
      <c r="H1872" s="32" t="e">
        <f>IF(db[[#This Row],[NB NOTA_C]]="","",COUNTIF([2]!B_MSK[concat],db[[#This Row],[NB NOTA_C]]))</f>
        <v>#REF!</v>
      </c>
      <c r="I1872" s="42" t="s">
        <v>2280</v>
      </c>
      <c r="J1872" s="38" t="s">
        <v>4730</v>
      </c>
      <c r="K1872" s="39" t="s">
        <v>2974</v>
      </c>
      <c r="M1872" s="1" t="str">
        <f>IF(db[[#This Row],[QTY/ CTN]]="","",SUBSTITUTE(SUBSTITUTE(SUBSTITUTE(db[[#This Row],[QTY/ CTN]]," ","_",2),"(",""),")","")&amp;"_")</f>
        <v>1 CTN_</v>
      </c>
      <c r="N1872" s="1">
        <f>IF(db[[#This Row],[H_QTY/ CTN]]="","",SEARCH("_",db[[#This Row],[H_QTY/ CTN]]))</f>
        <v>6</v>
      </c>
      <c r="O1872" s="1">
        <f>IF(db[[#This Row],[H_QTY/ CTN]]="","",LEN(db[[#This Row],[H_QTY/ CTN]]))</f>
        <v>6</v>
      </c>
      <c r="P1872" s="98" t="str">
        <f>IF(db[[#This Row],[H_QTY/ CTN]]="","",LEFT(db[[#This Row],[H_QTY/ CTN]],db[[#This Row],[H_1]]-1))</f>
        <v>1 CTN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1</v>
      </c>
      <c r="S1872" s="95" t="str">
        <f>IF(db[[#This Row],[QTY/ CTN B]]="","",RIGHT(db[[#This Row],[QTY/ CTN B]],LEN(db[[#This Row],[QTY/ CTN B]])-SEARCH(" ",db[[#This Row],[QTY/ CTN B]],1)))</f>
        <v>CTN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1</v>
      </c>
      <c r="Y1872" s="95" t="str">
        <f>IF(db[[#This Row],[STN K]]="",IF(db[[#This Row],[STN TG]]="",db[[#This Row],[STN B]],db[[#This Row],[STN TG]]),db[[#This Row],[STN K]])</f>
        <v>CTN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pitajepangmotifpolosmixb</v>
      </c>
      <c r="B1873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5562</v>
      </c>
      <c r="E1873" s="4" t="s">
        <v>5561</v>
      </c>
      <c r="F1873" s="56"/>
      <c r="H1873" s="32" t="e">
        <f>IF(db[[#This Row],[NB NOTA_C]]="","",COUNTIF([2]!B_MSK[concat],db[[#This Row],[NB NOTA_C]]))</f>
        <v>#REF!</v>
      </c>
      <c r="I1873" s="42" t="s">
        <v>2280</v>
      </c>
      <c r="J1873" s="38" t="s">
        <v>4730</v>
      </c>
      <c r="K1873" s="39" t="s">
        <v>2974</v>
      </c>
      <c r="M1873" s="1" t="str">
        <f>IF(db[[#This Row],[QTY/ CTN]]="","",SUBSTITUTE(SUBSTITUTE(SUBSTITUTE(db[[#This Row],[QTY/ CTN]]," ","_",2),"(",""),")","")&amp;"_")</f>
        <v>1 CTN_</v>
      </c>
      <c r="N1873" s="1">
        <f>IF(db[[#This Row],[H_QTY/ CTN]]="","",SEARCH("_",db[[#This Row],[H_QTY/ CTN]]))</f>
        <v>6</v>
      </c>
      <c r="O1873" s="1">
        <f>IF(db[[#This Row],[H_QTY/ CTN]]="","",LEN(db[[#This Row],[H_QTY/ CTN]]))</f>
        <v>6</v>
      </c>
      <c r="P1873" s="98" t="str">
        <f>IF(db[[#This Row],[H_QTY/ CTN]]="","",LEFT(db[[#This Row],[H_QTY/ CTN]],db[[#This Row],[H_1]]-1))</f>
        <v>1 CTN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</v>
      </c>
      <c r="S1873" s="95" t="str">
        <f>IF(db[[#This Row],[QTY/ CTN B]]="","",RIGHT(db[[#This Row],[QTY/ CTN B]],LEN(db[[#This Row],[QTY/ CTN B]])-SEARCH(" ",db[[#This Row],[QTY/ CTN B]],1)))</f>
        <v>CTN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</v>
      </c>
      <c r="Y1873" s="95" t="str">
        <f>IF(db[[#This Row],[STN K]]="",IF(db[[#This Row],[STN TG]]="",db[[#This Row],[STN B]],db[[#This Row],[STN TG]]),db[[#This Row],[STN K]])</f>
        <v>CTN</v>
      </c>
    </row>
    <row r="1874" spans="1:25" x14ac:dyDescent="0.25">
      <c r="A1874" s="38" t="str">
        <f>LOWER(SUBSTITUTE(SUBSTITUTE(SUBSTITUTE(SUBSTITUTE(SUBSTITUTE(SUBSTITUTE(db[[#This Row],[NB BM]]," ",),".",""),"-",""),"(",""),")",""),"/",""))</f>
        <v>pitajepanglistgoldb040</v>
      </c>
      <c r="B1874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74" s="38" t="str">
        <f>LOWER(SUBSTITUTE(SUBSTITUTE(SUBSTITUTE(SUBSTITUTE(SUBSTITUTE(SUBSTITUTE(SUBSTITUTE(SUBSTITUTE(SUBSTITUTE(db[[#This Row],[NB PAJAK]]," ",""),"-",""),"(",""),")",""),".",""),",",""),"/",""),"""",""),"+",""))</f>
        <v/>
      </c>
      <c r="D1874" s="39" t="s">
        <v>4729</v>
      </c>
      <c r="E1874" s="40" t="s">
        <v>4728</v>
      </c>
      <c r="F1874" s="62"/>
      <c r="G1874" s="39"/>
      <c r="H1874" s="41" t="e">
        <f>IF(db[[#This Row],[NB NOTA_C]]="","",COUNTIF([2]!B_MSK[concat],db[[#This Row],[NB NOTA_C]]))</f>
        <v>#REF!</v>
      </c>
      <c r="I1874" s="42" t="s">
        <v>2280</v>
      </c>
      <c r="J1874" s="38" t="s">
        <v>4730</v>
      </c>
      <c r="K1874" s="39" t="s">
        <v>2974</v>
      </c>
      <c r="L1874" s="38"/>
      <c r="M1874" s="38" t="str">
        <f>IF(db[[#This Row],[QTY/ CTN]]="","",SUBSTITUTE(SUBSTITUTE(SUBSTITUTE(db[[#This Row],[QTY/ CTN]]," ","_",2),"(",""),")","")&amp;"_")</f>
        <v>1 CTN_</v>
      </c>
      <c r="N1874" s="38">
        <f>IF(db[[#This Row],[H_QTY/ CTN]]="","",SEARCH("_",db[[#This Row],[H_QTY/ CTN]]))</f>
        <v>6</v>
      </c>
      <c r="O1874" s="38">
        <f>IF(db[[#This Row],[H_QTY/ CTN]]="","",LEN(db[[#This Row],[H_QTY/ CTN]]))</f>
        <v>6</v>
      </c>
      <c r="P1874" s="100" t="str">
        <f>IF(db[[#This Row],[H_QTY/ CTN]]="","",LEFT(db[[#This Row],[H_QTY/ CTN]],db[[#This Row],[H_1]]-1))</f>
        <v>1 CTN</v>
      </c>
      <c r="Q1874" s="100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</v>
      </c>
      <c r="S1874" s="95" t="str">
        <f>IF(db[[#This Row],[QTY/ CTN B]]="","",RIGHT(db[[#This Row],[QTY/ CTN B]],LEN(db[[#This Row],[QTY/ CTN B]])-SEARCH(" ",db[[#This Row],[QTY/ CTN B]],1)))</f>
        <v>CTN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</v>
      </c>
      <c r="Y1874" s="95" t="str">
        <f>IF(db[[#This Row],[STN K]]="",IF(db[[#This Row],[STN TG]]="",db[[#This Row],[STN B]],db[[#This Row],[STN TG]]),db[[#This Row],[STN K]])</f>
        <v>CTN</v>
      </c>
    </row>
    <row r="1875" spans="1:25" x14ac:dyDescent="0.25">
      <c r="A1875" s="3" t="str">
        <f>LOWER(SUBSTITUTE(SUBSTITUTE(SUBSTITUTE(SUBSTITUTE(SUBSTITUTE(SUBSTITUTE(db[[#This Row],[NB BM]]," ",),".",""),"-",""),"(",""),")",""),"/",""))</f>
        <v>pitatariklistemas</v>
      </c>
      <c r="B1875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1297</v>
      </c>
      <c r="E1875" s="4" t="s">
        <v>1589</v>
      </c>
      <c r="F1875" s="56"/>
      <c r="G1875" s="1" t="s">
        <v>1682</v>
      </c>
      <c r="H1875" s="32" t="e">
        <f>IF(db[[#This Row],[NB NOTA_C]]="","",COUNTIF([2]!B_MSK[concat],db[[#This Row],[NB NOTA_C]]))</f>
        <v>#REF!</v>
      </c>
      <c r="I1875" s="6" t="s">
        <v>1718</v>
      </c>
      <c r="J1875" s="1" t="s">
        <v>1869</v>
      </c>
      <c r="K1875" s="1" t="s">
        <v>2974</v>
      </c>
      <c r="M1875" s="1" t="str">
        <f>IF(db[[#This Row],[QTY/ CTN]]="","",SUBSTITUTE(SUBSTITUTE(SUBSTITUTE(db[[#This Row],[QTY/ CTN]]," ","_",2),"(",""),")","")&amp;"_")</f>
        <v>1000 PAK_</v>
      </c>
      <c r="N1875" s="1">
        <f>IF(db[[#This Row],[H_QTY/ CTN]]="","",SEARCH("_",db[[#This Row],[H_QTY/ CTN]]))</f>
        <v>9</v>
      </c>
      <c r="O1875" s="1">
        <f>IF(db[[#This Row],[H_QTY/ CTN]]="","",LEN(db[[#This Row],[H_QTY/ CTN]]))</f>
        <v>9</v>
      </c>
      <c r="P1875" s="98" t="str">
        <f>IF(db[[#This Row],[H_QTY/ CTN]]="","",LEFT(db[[#This Row],[H_QTY/ CTN]],db[[#This Row],[H_1]]-1))</f>
        <v>1000 PAK</v>
      </c>
      <c r="Q1875" s="95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1000</v>
      </c>
      <c r="S1875" s="95" t="str">
        <f>IF(db[[#This Row],[QTY/ CTN B]]="","",RIGHT(db[[#This Row],[QTY/ CTN B]],LEN(db[[#This Row],[QTY/ CTN B]])-SEARCH(" ",db[[#This Row],[QTY/ CTN B]],1)))</f>
        <v>PAK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1000</v>
      </c>
      <c r="Y1875" s="95" t="str">
        <f>IF(db[[#This Row],[STN K]]="",IF(db[[#This Row],[STN TG]]="",db[[#This Row],[STN B]],db[[#This Row],[STN TG]]),db[[#This Row],[STN K]])</f>
        <v>PAK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pitatarik30motifmix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1296</v>
      </c>
      <c r="E1876" s="4" t="s">
        <v>1588</v>
      </c>
      <c r="F1876" s="56"/>
      <c r="G1876" s="1" t="s">
        <v>1682</v>
      </c>
      <c r="H1876" s="32" t="e">
        <f>IF(db[[#This Row],[NB NOTA_C]]="","",COUNTIF([2]!B_MSK[concat],db[[#This Row],[NB NOTA_C]]))</f>
        <v>#REF!</v>
      </c>
      <c r="I1876" s="6" t="s">
        <v>1718</v>
      </c>
      <c r="J1876" s="1" t="s">
        <v>1869</v>
      </c>
      <c r="K1876" s="1" t="s">
        <v>2974</v>
      </c>
      <c r="M1876" s="1" t="str">
        <f>IF(db[[#This Row],[QTY/ CTN]]="","",SUBSTITUTE(SUBSTITUTE(SUBSTITUTE(db[[#This Row],[QTY/ CTN]]," ","_",2),"(",""),")","")&amp;"_")</f>
        <v>1000 PAK_</v>
      </c>
      <c r="N1876" s="1">
        <f>IF(db[[#This Row],[H_QTY/ CTN]]="","",SEARCH("_",db[[#This Row],[H_QTY/ CTN]]))</f>
        <v>9</v>
      </c>
      <c r="O1876" s="1">
        <f>IF(db[[#This Row],[H_QTY/ CTN]]="","",LEN(db[[#This Row],[H_QTY/ CTN]]))</f>
        <v>9</v>
      </c>
      <c r="P1876" s="98" t="str">
        <f>IF(db[[#This Row],[H_QTY/ CTN]]="","",LEFT(db[[#This Row],[H_QTY/ CTN]],db[[#This Row],[H_1]]-1))</f>
        <v>1000 PAK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1000</v>
      </c>
      <c r="S1876" s="95" t="str">
        <f>IF(db[[#This Row],[QTY/ CTN B]]="","",RIGHT(db[[#This Row],[QTY/ CTN B]],LEN(db[[#This Row],[QTY/ CTN B]])-SEARCH(" ",db[[#This Row],[QTY/ CTN B]],1)))</f>
        <v>PAK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1000</v>
      </c>
      <c r="Y1876" s="95" t="str">
        <f>IF(db[[#This Row],[STN K]]="",IF(db[[#This Row],[STN TG]]="",db[[#This Row],[STN B]],db[[#This Row],[STN TG]]),db[[#This Row],[STN K]])</f>
        <v>PAK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pitatarik30motifpolos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2112</v>
      </c>
      <c r="E1877" s="4" t="s">
        <v>3195</v>
      </c>
      <c r="F1877" s="56"/>
      <c r="H1877" s="32" t="e">
        <f>IF(db[[#This Row],[NB NOTA_C]]="","",COUNTIF([2]!B_MSK[concat],db[[#This Row],[NB NOTA_C]]))</f>
        <v>#REF!</v>
      </c>
      <c r="I1877" s="7" t="s">
        <v>2280</v>
      </c>
      <c r="J1877" s="3" t="s">
        <v>2311</v>
      </c>
      <c r="K1877" s="1" t="s">
        <v>2974</v>
      </c>
      <c r="M1877" s="1" t="str">
        <f>IF(db[[#This Row],[QTY/ CTN]]="","",SUBSTITUTE(SUBSTITUTE(SUBSTITUTE(db[[#This Row],[QTY/ CTN]]," ","_",2),"(",""),")","")&amp;"_")</f>
        <v>1200 PCS_</v>
      </c>
      <c r="N1877" s="1">
        <f>IF(db[[#This Row],[H_QTY/ CTN]]="","",SEARCH("_",db[[#This Row],[H_QTY/ CTN]]))</f>
        <v>9</v>
      </c>
      <c r="O1877" s="1">
        <f>IF(db[[#This Row],[H_QTY/ CTN]]="","",LEN(db[[#This Row],[H_QTY/ CTN]]))</f>
        <v>9</v>
      </c>
      <c r="P1877" s="98" t="str">
        <f>IF(db[[#This Row],[H_QTY/ CTN]]="","",LEFT(db[[#This Row],[H_QTY/ CTN]],db[[#This Row],[H_1]]-1))</f>
        <v>1200 PCS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1200</v>
      </c>
      <c r="S1877" s="95" t="str">
        <f>IF(db[[#This Row],[QTY/ CTN B]]="","",RIGHT(db[[#This Row],[QTY/ CTN B]],LEN(db[[#This Row],[QTY/ CTN B]])-SEARCH(" ",db[[#This Row],[QTY/ CTN B]],1)))</f>
        <v>PCS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1200</v>
      </c>
      <c r="Y1877" s="95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guntingpl8gunindo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1207</v>
      </c>
      <c r="E1878" s="4" t="s">
        <v>4788</v>
      </c>
      <c r="F1878" s="56"/>
      <c r="G1878" s="1" t="s">
        <v>1682</v>
      </c>
      <c r="H1878" s="32" t="e">
        <f>IF(db[[#This Row],[NB NOTA_C]]="","",COUNTIF([2]!B_MSK[concat],db[[#This Row],[NB NOTA_C]]))</f>
        <v>#REF!</v>
      </c>
      <c r="I1878" s="6" t="s">
        <v>1709</v>
      </c>
      <c r="J1878" s="1" t="s">
        <v>1779</v>
      </c>
      <c r="K1878" s="1" t="s">
        <v>2954</v>
      </c>
      <c r="M1878" s="1" t="str">
        <f>IF(db[[#This Row],[QTY/ CTN]]="","",SUBSTITUTE(SUBSTITUTE(SUBSTITUTE(db[[#This Row],[QTY/ CTN]]," ","_",2),"(",""),")","")&amp;"_")</f>
        <v>20 LSN_</v>
      </c>
      <c r="N1878" s="1">
        <f>IF(db[[#This Row],[H_QTY/ CTN]]="","",SEARCH("_",db[[#This Row],[H_QTY/ CTN]]))</f>
        <v>7</v>
      </c>
      <c r="O1878" s="1">
        <f>IF(db[[#This Row],[H_QTY/ CTN]]="","",LEN(db[[#This Row],[H_QTY/ CTN]]))</f>
        <v>7</v>
      </c>
      <c r="P1878" s="98" t="str">
        <f>IF(db[[#This Row],[H_QTY/ CTN]]="","",LEFT(db[[#This Row],[H_QTY/ CTN]],db[[#This Row],[H_1]]-1))</f>
        <v>20 LSN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20</v>
      </c>
      <c r="S1878" s="95" t="str">
        <f>IF(db[[#This Row],[QTY/ CTN B]]="","",RIGHT(db[[#This Row],[QTY/ CTN B]],LEN(db[[#This Row],[QTY/ CTN B]])-SEARCH(" ",db[[#This Row],[QTY/ CTN B]],1)))</f>
        <v>LSN</v>
      </c>
      <c r="T1878" s="95">
        <f>IF(db[[#This Row],[QTY/ CTN TG]]="",IF(db[[#This Row],[STN TG]]="","",12),LEFT(db[[#This Row],[QTY/ CTN TG]],SEARCH(" ",db[[#This Row],[QTY/ CTN TG]],1)-1))</f>
        <v>12</v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240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guntingpl8gunindo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1207</v>
      </c>
      <c r="E1879" s="4" t="s">
        <v>3517</v>
      </c>
      <c r="F1879" s="56"/>
      <c r="G1879" s="1" t="s">
        <v>1682</v>
      </c>
      <c r="H1879" s="32" t="e">
        <f>IF(db[[#This Row],[NB NOTA_C]]="","",COUNTIF([2]!B_MSK[concat],db[[#This Row],[NB NOTA_C]]))</f>
        <v>#REF!</v>
      </c>
      <c r="I1879" s="6" t="s">
        <v>1709</v>
      </c>
      <c r="J1879" s="1" t="s">
        <v>1779</v>
      </c>
      <c r="K1879" s="1" t="s">
        <v>2954</v>
      </c>
      <c r="M1879" s="1" t="str">
        <f>IF(db[[#This Row],[QTY/ CTN]]="","",SUBSTITUTE(SUBSTITUTE(SUBSTITUTE(db[[#This Row],[QTY/ CTN]]," ","_",2),"(",""),")","")&amp;"_")</f>
        <v>20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8" t="str">
        <f>IF(db[[#This Row],[H_QTY/ CTN]]="","",LEFT(db[[#This Row],[H_QTY/ CTN]],db[[#This Row],[H_1]]-1))</f>
        <v>20 LSN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20</v>
      </c>
      <c r="S1879" s="95" t="str">
        <f>IF(db[[#This Row],[QTY/ CTN B]]="","",RIGHT(db[[#This Row],[QTY/ CTN B]],LEN(db[[#This Row],[QTY/ CTN B]])-SEARCH(" ",db[[#This Row],[QTY/ CTN B]],1)))</f>
        <v>LSN</v>
      </c>
      <c r="T1879" s="95">
        <f>IF(db[[#This Row],[QTY/ CTN TG]]="",IF(db[[#This Row],[STN TG]]="","",12),LEFT(db[[#This Row],[QTY/ CTN TG]],SEARCH(" ",db[[#This Row],[QTY/ CTN TG]],1)-1))</f>
        <v>12</v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240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1" t="str">
        <f>LOWER(SUBSTITUTE(SUBSTITUTE(SUBSTITUTE(SUBSTITUTE(SUBSTITUTE(SUBSTITUTE(db[[#This Row],[NB BM]]," ",),".",""),"-",""),"(",""),")",""),"/",""))</f>
        <v>postercolorpoc10ml12c</v>
      </c>
      <c r="B1880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792</v>
      </c>
      <c r="E1880" s="4" t="s">
        <v>793</v>
      </c>
      <c r="F1880" s="56"/>
      <c r="G1880" s="1" t="s">
        <v>1681</v>
      </c>
      <c r="H1880" s="32" t="e">
        <f>IF(db[[#This Row],[NB NOTA_C]]="","",COUNTIF([2]!B_MSK[concat],db[[#This Row],[NB NOTA_C]]))</f>
        <v>#REF!</v>
      </c>
      <c r="I1880" s="6" t="s">
        <v>1692</v>
      </c>
      <c r="J1880" s="1" t="s">
        <v>1761</v>
      </c>
      <c r="K1880" s="1" t="s">
        <v>2946</v>
      </c>
      <c r="M1880" s="1" t="str">
        <f>IF(db[[#This Row],[QTY/ CTN]]="","",SUBSTITUTE(SUBSTITUTE(SUBSTITUTE(db[[#This Row],[QTY/ CTN]]," ","_",2),"(",""),")","")&amp;"_")</f>
        <v>6 LSN_</v>
      </c>
      <c r="N1880" s="1">
        <f>IF(db[[#This Row],[H_QTY/ CTN]]="","",SEARCH("_",db[[#This Row],[H_QTY/ CTN]]))</f>
        <v>6</v>
      </c>
      <c r="O1880" s="1">
        <f>IF(db[[#This Row],[H_QTY/ CTN]]="","",LEN(db[[#This Row],[H_QTY/ CTN]]))</f>
        <v>6</v>
      </c>
      <c r="P1880" s="98" t="str">
        <f>IF(db[[#This Row],[H_QTY/ CTN]]="","",LEFT(db[[#This Row],[H_QTY/ CTN]],db[[#This Row],[H_1]]-1))</f>
        <v>6 LSN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6</v>
      </c>
      <c r="S1880" s="95" t="str">
        <f>IF(db[[#This Row],[QTY/ CTN B]]="","",RIGHT(db[[#This Row],[QTY/ CTN B]],LEN(db[[#This Row],[QTY/ CTN B]])-SEARCH(" ",db[[#This Row],[QTY/ CTN B]],1)))</f>
        <v>LSN</v>
      </c>
      <c r="T1880" s="95">
        <f>IF(db[[#This Row],[QTY/ CTN TG]]="",IF(db[[#This Row],[STN TG]]="","",12),LEFT(db[[#This Row],[QTY/ CTN TG]],SEARCH(" ",db[[#This Row],[QTY/ CTN TG]],1)-1))</f>
        <v>12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72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3" t="str">
        <f>LOWER(SUBSTITUTE(SUBSTITUTE(SUBSTITUTE(SUBSTITUTE(SUBSTITUTE(SUBSTITUTE(db[[#This Row],[NB BM]]," ",),".",""),"-",""),"(",""),")",""),"/",""))</f>
        <v>pcaseps002</v>
      </c>
      <c r="B1881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2076</v>
      </c>
      <c r="E1881" s="4" t="s">
        <v>3107</v>
      </c>
      <c r="F1881" s="56"/>
      <c r="H1881" s="32" t="e">
        <f>IF(db[[#This Row],[NB NOTA_C]]="","",COUNTIF([2]!B_MSK[concat],db[[#This Row],[NB NOTA_C]]))</f>
        <v>#REF!</v>
      </c>
      <c r="I1881" s="7" t="s">
        <v>2276</v>
      </c>
      <c r="J1881" s="3" t="s">
        <v>1728</v>
      </c>
      <c r="K1881" s="1" t="s">
        <v>2971</v>
      </c>
      <c r="M1881" s="1" t="str">
        <f>IF(db[[#This Row],[QTY/ CTN]]="","",SUBSTITUTE(SUBSTITUTE(SUBSTITUTE(db[[#This Row],[QTY/ CTN]]," ","_",2),"(",""),")","")&amp;"_")</f>
        <v>120 PCS_</v>
      </c>
      <c r="N1881" s="1">
        <f>IF(db[[#This Row],[H_QTY/ CTN]]="","",SEARCH("_",db[[#This Row],[H_QTY/ CTN]]))</f>
        <v>8</v>
      </c>
      <c r="O1881" s="1">
        <f>IF(db[[#This Row],[H_QTY/ CTN]]="","",LEN(db[[#This Row],[H_QTY/ CTN]]))</f>
        <v>8</v>
      </c>
      <c r="P1881" s="98" t="str">
        <f>IF(db[[#This Row],[H_QTY/ CTN]]="","",LEFT(db[[#This Row],[H_QTY/ CTN]],db[[#This Row],[H_1]]-1))</f>
        <v>120 PCS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120</v>
      </c>
      <c r="S1881" s="95" t="str">
        <f>IF(db[[#This Row],[QTY/ CTN B]]="","",RIGHT(db[[#This Row],[QTY/ CTN B]],LEN(db[[#This Row],[QTY/ CTN B]])-SEARCH(" ",db[[#This Row],[QTY/ CTN B]],1)))</f>
        <v>PCS</v>
      </c>
      <c r="T1881" s="95" t="str">
        <f>IF(db[[#This Row],[QTY/ CTN TG]]="",IF(db[[#This Row],[STN TG]]="","",12),LEFT(db[[#This Row],[QTY/ CTN TG]],SEARCH(" ",db[[#This Row],[QTY/ CTN TG]],1)-1))</f>
        <v/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120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punchjk302t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82" s="1" t="s">
        <v>794</v>
      </c>
      <c r="E1882" s="4" t="s">
        <v>2192</v>
      </c>
      <c r="F1882" s="56" t="s">
        <v>2219</v>
      </c>
      <c r="G1882" s="1" t="s">
        <v>1681</v>
      </c>
      <c r="H1882" s="32" t="e">
        <f>IF(db[[#This Row],[NB NOTA_C]]="","",COUNTIF([2]!B_MSK[concat],db[[#This Row],[NB NOTA_C]]))</f>
        <v>#REF!</v>
      </c>
      <c r="I1882" s="7" t="s">
        <v>1692</v>
      </c>
      <c r="J1882" s="3" t="s">
        <v>1789</v>
      </c>
      <c r="K1882" s="1" t="s">
        <v>2975</v>
      </c>
      <c r="M1882" s="1" t="str">
        <f>IF(db[[#This Row],[QTY/ CTN]]="","",SUBSTITUTE(SUBSTITUTE(SUBSTITUTE(db[[#This Row],[QTY/ CTN]]," ","_",2),"(",""),")","")&amp;"_")</f>
        <v>10 LSN_</v>
      </c>
      <c r="N1882" s="1">
        <f>IF(db[[#This Row],[H_QTY/ CTN]]="","",SEARCH("_",db[[#This Row],[H_QTY/ CTN]]))</f>
        <v>7</v>
      </c>
      <c r="O1882" s="1">
        <f>IF(db[[#This Row],[H_QTY/ CTN]]="","",LEN(db[[#This Row],[H_QTY/ CTN]]))</f>
        <v>7</v>
      </c>
      <c r="P1882" s="98" t="str">
        <f>IF(db[[#This Row],[H_QTY/ CTN]]="","",LEFT(db[[#This Row],[H_QTY/ CTN]],db[[#This Row],[H_1]]-1))</f>
        <v>10 LSN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10</v>
      </c>
      <c r="S1882" s="95" t="str">
        <f>IF(db[[#This Row],[QTY/ CTN B]]="","",RIGHT(db[[#This Row],[QTY/ CTN B]],LEN(db[[#This Row],[QTY/ CTN B]])-SEARCH(" ",db[[#This Row],[QTY/ CTN B]],1)))</f>
        <v>LSN</v>
      </c>
      <c r="T1882" s="95">
        <f>IF(db[[#This Row],[QTY/ CTN TG]]="",IF(db[[#This Row],[STN TG]]="","",12),LEFT(db[[#This Row],[QTY/ CTN TG]],SEARCH(" ",db[[#This Row],[QTY/ CTN TG]],1)-1))</f>
        <v>12</v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1" t="str">
        <f>LOWER(SUBSTITUTE(SUBSTITUTE(SUBSTITUTE(SUBSTITUTE(SUBSTITUTE(SUBSTITUTE(db[[#This Row],[NB BM]]," ",),".",""),"-",""),"(",""),")",""),"/",""))</f>
        <v>punchjk30xl</v>
      </c>
      <c r="B1883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83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83" s="1" t="s">
        <v>795</v>
      </c>
      <c r="E1883" s="4" t="s">
        <v>796</v>
      </c>
      <c r="F1883" s="56" t="s">
        <v>2991</v>
      </c>
      <c r="G1883" s="1" t="s">
        <v>1681</v>
      </c>
      <c r="H1883" s="32" t="e">
        <f>IF(db[[#This Row],[NB NOTA_C]]="","",COUNTIF([2]!B_MSK[concat],db[[#This Row],[NB NOTA_C]]))</f>
        <v>#REF!</v>
      </c>
      <c r="I1883" s="6" t="s">
        <v>1692</v>
      </c>
      <c r="J1883" s="1" t="s">
        <v>1789</v>
      </c>
      <c r="K1883" s="1" t="s">
        <v>2975</v>
      </c>
      <c r="L1883" s="1" t="s">
        <v>5386</v>
      </c>
      <c r="M1883" s="1" t="str">
        <f>IF(db[[#This Row],[QTY/ CTN]]="","",SUBSTITUTE(SUBSTITUTE(SUBSTITUTE(db[[#This Row],[QTY/ CTN]]," ","_",2),"(",""),")","")&amp;"_")</f>
        <v>10 LSN_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8" t="str">
        <f>IF(db[[#This Row],[H_QTY/ CTN]]="","",LEFT(db[[#This Row],[H_QTY/ CTN]],db[[#This Row],[H_1]]-1))</f>
        <v>10 LSN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10</v>
      </c>
      <c r="S1883" s="95" t="str">
        <f>IF(db[[#This Row],[QTY/ CTN B]]="","",RIGHT(db[[#This Row],[QTY/ CTN B]],LEN(db[[#This Row],[QTY/ CTN B]])-SEARCH(" ",db[[#This Row],[QTY/ CTN B]],1)))</f>
        <v>LSN</v>
      </c>
      <c r="T1883" s="95">
        <f>IF(db[[#This Row],[QTY/ CTN TG]]="",IF(db[[#This Row],[STN TG]]="","",12),LEFT(db[[#This Row],[QTY/ CTN TG]],SEARCH(" ",db[[#This Row],[QTY/ CTN TG]],1)-1))</f>
        <v>12</v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1" t="str">
        <f>LOWER(SUBSTITUTE(SUBSTITUTE(SUBSTITUTE(SUBSTITUTE(SUBSTITUTE(SUBSTITUTE(db[[#This Row],[NB BM]]," ",),".",""),"-",""),"(",""),")",""),"/",""))</f>
        <v>punchjk40xl</v>
      </c>
      <c r="B1884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84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84" s="1" t="s">
        <v>797</v>
      </c>
      <c r="E1884" s="4" t="s">
        <v>798</v>
      </c>
      <c r="F1884" s="56" t="s">
        <v>5022</v>
      </c>
      <c r="G1884" s="1" t="s">
        <v>1681</v>
      </c>
      <c r="H1884" s="32" t="e">
        <f>IF(db[[#This Row],[NB NOTA_C]]="","",COUNTIF([2]!B_MSK[concat],db[[#This Row],[NB NOTA_C]]))</f>
        <v>#REF!</v>
      </c>
      <c r="I1884" s="6" t="s">
        <v>1692</v>
      </c>
      <c r="J1884" s="1" t="s">
        <v>1765</v>
      </c>
      <c r="K1884" s="1" t="s">
        <v>2975</v>
      </c>
      <c r="M1884" s="1" t="str">
        <f>IF(db[[#This Row],[QTY/ CTN]]="","",SUBSTITUTE(SUBSTITUTE(SUBSTITUTE(db[[#This Row],[QTY/ CTN]]," ","_",2),"(",""),")","")&amp;"_")</f>
        <v>5 LSN_</v>
      </c>
      <c r="N1884" s="1">
        <f>IF(db[[#This Row],[H_QTY/ CTN]]="","",SEARCH("_",db[[#This Row],[H_QTY/ CTN]]))</f>
        <v>6</v>
      </c>
      <c r="O1884" s="1">
        <f>IF(db[[#This Row],[H_QTY/ CTN]]="","",LEN(db[[#This Row],[H_QTY/ CTN]]))</f>
        <v>6</v>
      </c>
      <c r="P1884" s="98" t="str">
        <f>IF(db[[#This Row],[H_QTY/ CTN]]="","",LEFT(db[[#This Row],[H_QTY/ CTN]],db[[#This Row],[H_1]]-1))</f>
        <v>5 LSN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5</v>
      </c>
      <c r="S1884" s="95" t="str">
        <f>IF(db[[#This Row],[QTY/ CTN B]]="","",RIGHT(db[[#This Row],[QTY/ CTN B]],LEN(db[[#This Row],[QTY/ CTN B]])-SEARCH(" ",db[[#This Row],[QTY/ CTN B]],1)))</f>
        <v>LSN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60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punchjk85b</v>
      </c>
      <c r="B1885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85" s="1" t="s">
        <v>799</v>
      </c>
      <c r="E1885" s="4" t="s">
        <v>800</v>
      </c>
      <c r="F1885" s="61" t="s">
        <v>801</v>
      </c>
      <c r="G1885" s="1" t="s">
        <v>1681</v>
      </c>
      <c r="H1885" s="32" t="e">
        <f>IF(db[[#This Row],[NB NOTA_C]]="","",COUNTIF([2]!B_MSK[concat],db[[#This Row],[NB NOTA_C]]))</f>
        <v>#REF!</v>
      </c>
      <c r="I1885" s="6" t="s">
        <v>1692</v>
      </c>
      <c r="J1885" s="1" t="s">
        <v>1756</v>
      </c>
      <c r="K1885" s="1" t="s">
        <v>2975</v>
      </c>
      <c r="L1885" s="1" t="s">
        <v>5228</v>
      </c>
      <c r="M1885" s="1" t="str">
        <f>IF(db[[#This Row],[QTY/ CTN]]="","",SUBSTITUTE(SUBSTITUTE(SUBSTITUTE(db[[#This Row],[QTY/ CTN]]," ","_",2),"(",""),")","")&amp;"_")</f>
        <v>24 PCS_</v>
      </c>
      <c r="N1885" s="1">
        <f>IF(db[[#This Row],[H_QTY/ CTN]]="","",SEARCH("_",db[[#This Row],[H_QTY/ CTN]]))</f>
        <v>7</v>
      </c>
      <c r="O1885" s="1">
        <f>IF(db[[#This Row],[H_QTY/ CTN]]="","",LEN(db[[#This Row],[H_QTY/ CTN]]))</f>
        <v>7</v>
      </c>
      <c r="P1885" s="98" t="str">
        <f>IF(db[[#This Row],[H_QTY/ CTN]]="","",LEFT(db[[#This Row],[H_QTY/ CTN]],db[[#This Row],[H_1]]-1))</f>
        <v>24 PCS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24</v>
      </c>
      <c r="S1885" s="95" t="str">
        <f>IF(db[[#This Row],[QTY/ CTN B]]="","",RIGHT(db[[#This Row],[QTY/ CTN B]],LEN(db[[#This Row],[QTY/ CTN B]])-SEARCH(" ",db[[#This Row],[QTY/ CTN B]],1)))</f>
        <v>PCS</v>
      </c>
      <c r="T1885" s="95" t="str">
        <f>IF(db[[#This Row],[QTY/ CTN TG]]="",IF(db[[#This Row],[STN TG]]="","",12),LEFT(db[[#This Row],[QTY/ CTN TG]],SEARCH(" ",db[[#This Row],[QTY/ CTN TG]],1)-1))</f>
        <v/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24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punchjkno30</v>
      </c>
      <c r="B1886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86" s="1" t="s">
        <v>802</v>
      </c>
      <c r="E1886" s="4" t="s">
        <v>2162</v>
      </c>
      <c r="F1886" s="56" t="s">
        <v>2214</v>
      </c>
      <c r="G1886" s="1" t="s">
        <v>1681</v>
      </c>
      <c r="H1886" s="32" t="e">
        <f>IF(db[[#This Row],[NB NOTA_C]]="","",COUNTIF([2]!B_MSK[concat],db[[#This Row],[NB NOTA_C]]))</f>
        <v>#REF!</v>
      </c>
      <c r="I1886" s="7" t="s">
        <v>1692</v>
      </c>
      <c r="J1886" s="3" t="s">
        <v>1789</v>
      </c>
      <c r="K1886" s="1" t="s">
        <v>2975</v>
      </c>
      <c r="L1886" s="1" t="s">
        <v>5634</v>
      </c>
      <c r="M1886" s="1" t="str">
        <f>IF(db[[#This Row],[QTY/ CTN]]="","",SUBSTITUTE(SUBSTITUTE(SUBSTITUTE(db[[#This Row],[QTY/ CTN]]," ","_",2),"(",""),")","")&amp;"_")</f>
        <v>10 LSN_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10 LSN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10</v>
      </c>
      <c r="S1886" s="95" t="str">
        <f>IF(db[[#This Row],[QTY/ CTN B]]="","",RIGHT(db[[#This Row],[QTY/ CTN B]],LEN(db[[#This Row],[QTY/ CTN B]])-SEARCH(" ",db[[#This Row],[QTY/ CTN B]],1)))</f>
        <v>LSN</v>
      </c>
      <c r="T1886" s="95">
        <f>IF(db[[#This Row],[QTY/ CTN TG]]="",IF(db[[#This Row],[STN TG]]="","",12),LEFT(db[[#This Row],[QTY/ CTN TG]],SEARCH(" ",db[[#This Row],[QTY/ CTN TG]],1)-1))</f>
        <v>12</v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120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1" t="str">
        <f>LOWER(SUBSTITUTE(SUBSTITUTE(SUBSTITUTE(SUBSTITUTE(SUBSTITUTE(SUBSTITUTE(db[[#This Row],[NB BM]]," ",),".",""),"-",""),"(",""),")",""),"/",""))</f>
        <v>punchjkno85</v>
      </c>
      <c r="B1887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87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87" s="1" t="s">
        <v>803</v>
      </c>
      <c r="E1887" s="4" t="s">
        <v>804</v>
      </c>
      <c r="F1887" s="56" t="s">
        <v>805</v>
      </c>
      <c r="G1887" s="1" t="s">
        <v>1681</v>
      </c>
      <c r="H1887" s="32" t="e">
        <f>IF(db[[#This Row],[NB NOTA_C]]="","",COUNTIF([2]!B_MSK[concat],db[[#This Row],[NB NOTA_C]]))</f>
        <v>#REF!</v>
      </c>
      <c r="I1887" s="6" t="s">
        <v>1692</v>
      </c>
      <c r="J1887" s="1" t="s">
        <v>1756</v>
      </c>
      <c r="K1887" s="1" t="s">
        <v>2975</v>
      </c>
      <c r="L1887" s="1" t="s">
        <v>5223</v>
      </c>
      <c r="M1887" s="1" t="str">
        <f>IF(db[[#This Row],[QTY/ CTN]]="","",SUBSTITUTE(SUBSTITUTE(SUBSTITUTE(db[[#This Row],[QTY/ CTN]]," ","_",2),"(",""),")","")&amp;"_")</f>
        <v>24 PCS_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24 PCS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24</v>
      </c>
      <c r="S1887" s="95" t="str">
        <f>IF(db[[#This Row],[QTY/ CTN B]]="","",RIGHT(db[[#This Row],[QTY/ CTN B]],LEN(db[[#This Row],[QTY/ CTN B]])-SEARCH(" ",db[[#This Row],[QTY/ CTN B]],1)))</f>
        <v>PCS</v>
      </c>
      <c r="T1887" s="95" t="str">
        <f>IF(db[[#This Row],[QTY/ CTN TG]]="",IF(db[[#This Row],[STN TG]]="","",12),LEFT(db[[#This Row],[QTY/ CTN TG]],SEARCH(" ",db[[#This Row],[QTY/ CTN TG]],1)-1))</f>
        <v/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24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pushpinjkpp30</v>
      </c>
      <c r="B1888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88" s="1" t="s">
        <v>806</v>
      </c>
      <c r="E1888" s="4" t="s">
        <v>2211</v>
      </c>
      <c r="F1888" s="56" t="s">
        <v>2210</v>
      </c>
      <c r="G1888" s="1" t="s">
        <v>1681</v>
      </c>
      <c r="H1888" s="32" t="e">
        <f>IF(db[[#This Row],[NB NOTA_C]]="","",COUNTIF([2]!B_MSK[concat],db[[#This Row],[NB NOTA_C]]))</f>
        <v>#REF!</v>
      </c>
      <c r="I1888" s="7" t="s">
        <v>1692</v>
      </c>
      <c r="J1888" s="3" t="s">
        <v>1776</v>
      </c>
      <c r="K1888" s="1" t="s">
        <v>2958</v>
      </c>
      <c r="L1888" s="1" t="s">
        <v>5330</v>
      </c>
      <c r="M1888" s="1" t="str">
        <f>IF(db[[#This Row],[QTY/ CTN]]="","",SUBSTITUTE(SUBSTITUTE(SUBSTITUTE(db[[#This Row],[QTY/ CTN]]," ","_",2),"(",""),")","")&amp;"_")</f>
        <v>48 LSN_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48 LSN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48</v>
      </c>
      <c r="S1888" s="95" t="str">
        <f>IF(db[[#This Row],[QTY/ CTN B]]="","",RIGHT(db[[#This Row],[QTY/ CTN B]],LEN(db[[#This Row],[QTY/ CTN B]])-SEARCH(" ",db[[#This Row],[QTY/ CTN B]],1)))</f>
        <v>LSN</v>
      </c>
      <c r="T1888" s="95">
        <f>IF(db[[#This Row],[QTY/ CTN TG]]="",IF(db[[#This Row],[STN TG]]="","",12),LEFT(db[[#This Row],[QTY/ CTN TG]],SEARCH(" ",db[[#This Row],[QTY/ CTN TG]],1)-1))</f>
        <v>12</v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576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1" t="str">
        <f>LOWER(SUBSTITUTE(SUBSTITUTE(SUBSTITUTE(SUBSTITUTE(SUBSTITUTE(SUBSTITUTE(db[[#This Row],[NB BM]]," ",),".",""),"-",""),"(",""),")",""),"/",""))</f>
        <v>pushpinjkpp30tr</v>
      </c>
      <c r="B1889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89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89" s="1" t="s">
        <v>807</v>
      </c>
      <c r="E1889" s="4" t="s">
        <v>808</v>
      </c>
      <c r="F1889" s="56" t="s">
        <v>2555</v>
      </c>
      <c r="G1889" s="1" t="s">
        <v>1681</v>
      </c>
      <c r="H1889" s="32" t="e">
        <f>IF(db[[#This Row],[NB NOTA_C]]="","",COUNTIF([2]!B_MSK[concat],db[[#This Row],[NB NOTA_C]]))</f>
        <v>#REF!</v>
      </c>
      <c r="I1889" s="6" t="s">
        <v>1692</v>
      </c>
      <c r="J1889" s="1" t="s">
        <v>1776</v>
      </c>
      <c r="K1889" s="1" t="s">
        <v>2958</v>
      </c>
      <c r="M1889" s="1" t="str">
        <f>IF(db[[#This Row],[QTY/ CTN]]="","",SUBSTITUTE(SUBSTITUTE(SUBSTITUTE(db[[#This Row],[QTY/ CTN]]," ","_",2),"(",""),")","")&amp;"_")</f>
        <v>48 LSN_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48 LSN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48</v>
      </c>
      <c r="S1889" s="95" t="str">
        <f>IF(db[[#This Row],[QTY/ CTN B]]="","",RIGHT(db[[#This Row],[QTY/ CTN B]],LEN(db[[#This Row],[QTY/ CTN B]])-SEARCH(" ",db[[#This Row],[QTY/ CTN B]],1)))</f>
        <v>LSN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576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asahanmejakotak18121</v>
      </c>
      <c r="B1890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3193</v>
      </c>
      <c r="E1890" s="4" t="s">
        <v>3190</v>
      </c>
      <c r="F1890" s="56"/>
      <c r="H1890" s="32" t="e">
        <f>IF(db[[#This Row],[NB NOTA_C]]="","",COUNTIF([2]!B_MSK[concat],db[[#This Row],[NB NOTA_C]]))</f>
        <v>#REF!</v>
      </c>
      <c r="I1890" s="7" t="s">
        <v>2798</v>
      </c>
      <c r="J1890" s="3" t="s">
        <v>1829</v>
      </c>
      <c r="K1890" s="1" t="s">
        <v>2942</v>
      </c>
      <c r="L1890" s="3"/>
      <c r="M1890" s="3" t="str">
        <f>IF(db[[#This Row],[QTY/ CTN]]="","",SUBSTITUTE(SUBSTITUTE(SUBSTITUTE(db[[#This Row],[QTY/ CTN]]," ","_",2),"(",""),")","")&amp;"_")</f>
        <v>192 PCS_</v>
      </c>
      <c r="N1890" s="3">
        <f>IF(db[[#This Row],[H_QTY/ CTN]]="","",SEARCH("_",db[[#This Row],[H_QTY/ CTN]]))</f>
        <v>8</v>
      </c>
      <c r="O1890" s="3">
        <f>IF(db[[#This Row],[H_QTY/ CTN]]="","",LEN(db[[#This Row],[H_QTY/ CTN]]))</f>
        <v>8</v>
      </c>
      <c r="P1890" s="98" t="str">
        <f>IF(db[[#This Row],[H_QTY/ CTN]]="","",LEFT(db[[#This Row],[H_QTY/ CTN]],db[[#This Row],[H_1]]-1))</f>
        <v>192 PCS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192</v>
      </c>
      <c r="S1890" s="95" t="str">
        <f>IF(db[[#This Row],[QTY/ CTN B]]="","",RIGHT(db[[#This Row],[QTY/ CTN B]],LEN(db[[#This Row],[QTY/ CTN B]])-SEARCH(" ",db[[#This Row],[QTY/ CTN B]],1)))</f>
        <v>PCS</v>
      </c>
      <c r="T1890" s="95" t="str">
        <f>IF(db[[#This Row],[QTY/ CTN TG]]="",IF(db[[#This Row],[STN TG]]="","",12),LEFT(db[[#This Row],[QTY/ CTN TG]],SEARCH(" ",db[[#This Row],[QTY/ CTN TG]],1)-1))</f>
        <v/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192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asahanmejaxlgsx0965l</v>
      </c>
      <c r="B1891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3194</v>
      </c>
      <c r="E1891" s="4" t="s">
        <v>3191</v>
      </c>
      <c r="F1891" s="56"/>
      <c r="H1891" s="32" t="e">
        <f>IF(db[[#This Row],[NB NOTA_C]]="","",COUNTIF([2]!B_MSK[concat],db[[#This Row],[NB NOTA_C]]))</f>
        <v>#REF!</v>
      </c>
      <c r="I1891" s="7" t="s">
        <v>2798</v>
      </c>
      <c r="J1891" s="3" t="s">
        <v>1734</v>
      </c>
      <c r="K1891" s="1" t="s">
        <v>2942</v>
      </c>
      <c r="L1891" s="3"/>
      <c r="M1891" s="3" t="str">
        <f>IF(db[[#This Row],[QTY/ CTN]]="","",SUBSTITUTE(SUBSTITUTE(SUBSTITUTE(db[[#This Row],[QTY/ CTN]]," ","_",2),"(",""),")","")&amp;"_")</f>
        <v>96 PCS_</v>
      </c>
      <c r="N1891" s="3">
        <f>IF(db[[#This Row],[H_QTY/ CTN]]="","",SEARCH("_",db[[#This Row],[H_QTY/ CTN]]))</f>
        <v>7</v>
      </c>
      <c r="O1891" s="3">
        <f>IF(db[[#This Row],[H_QTY/ CTN]]="","",LEN(db[[#This Row],[H_QTY/ CTN]]))</f>
        <v>7</v>
      </c>
      <c r="P1891" s="98" t="str">
        <f>IF(db[[#This Row],[H_QTY/ CTN]]="","",LEFT(db[[#This Row],[H_QTY/ CTN]],db[[#This Row],[H_1]]-1))</f>
        <v>96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96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96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asahanmejakotak18109</v>
      </c>
      <c r="B1892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3192</v>
      </c>
      <c r="E1892" s="4" t="s">
        <v>3189</v>
      </c>
      <c r="F1892" s="56"/>
      <c r="H1892" s="32" t="e">
        <f>IF(db[[#This Row],[NB NOTA_C]]="","",COUNTIF([2]!B_MSK[concat],db[[#This Row],[NB NOTA_C]]))</f>
        <v>#REF!</v>
      </c>
      <c r="I1892" s="7" t="s">
        <v>2798</v>
      </c>
      <c r="J1892" s="3" t="s">
        <v>1829</v>
      </c>
      <c r="K1892" s="1" t="s">
        <v>2942</v>
      </c>
      <c r="L1892" s="3"/>
      <c r="M1892" s="3" t="str">
        <f>IF(db[[#This Row],[QTY/ CTN]]="","",SUBSTITUTE(SUBSTITUTE(SUBSTITUTE(db[[#This Row],[QTY/ CTN]]," ","_",2),"(",""),")","")&amp;"_")</f>
        <v>192 PCS_</v>
      </c>
      <c r="N1892" s="3">
        <f>IF(db[[#This Row],[H_QTY/ CTN]]="","",SEARCH("_",db[[#This Row],[H_QTY/ CTN]]))</f>
        <v>8</v>
      </c>
      <c r="O1892" s="3">
        <f>IF(db[[#This Row],[H_QTY/ CTN]]="","",LEN(db[[#This Row],[H_QTY/ CTN]]))</f>
        <v>8</v>
      </c>
      <c r="P1892" s="98" t="str">
        <f>IF(db[[#This Row],[H_QTY/ CTN]]="","",LEFT(db[[#This Row],[H_QTY/ CTN]],db[[#This Row],[H_1]]-1))</f>
        <v>192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192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192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asahanmejaxlg18106</v>
      </c>
      <c r="B1893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1010</v>
      </c>
      <c r="E1893" s="4" t="s">
        <v>1347</v>
      </c>
      <c r="F1893" s="56"/>
      <c r="G1893" s="1" t="s">
        <v>1682</v>
      </c>
      <c r="H1893" s="32" t="e">
        <f>IF(db[[#This Row],[NB NOTA_C]]="","",COUNTIF([2]!B_MSK[concat],db[[#This Row],[NB NOTA_C]]))</f>
        <v>#REF!</v>
      </c>
      <c r="I1893" s="6" t="s">
        <v>1695</v>
      </c>
      <c r="J1893" s="1" t="s">
        <v>1734</v>
      </c>
      <c r="K1893" s="1" t="s">
        <v>2942</v>
      </c>
      <c r="M1893" s="1" t="str">
        <f>IF(db[[#This Row],[QTY/ CTN]]="","",SUBSTITUTE(SUBSTITUTE(SUBSTITUTE(db[[#This Row],[QTY/ CTN]]," ","_",2),"(",""),")","")&amp;"_")</f>
        <v>96 PCS_</v>
      </c>
      <c r="N1893" s="1">
        <f>IF(db[[#This Row],[H_QTY/ CTN]]="","",SEARCH("_",db[[#This Row],[H_QTY/ CTN]]))</f>
        <v>7</v>
      </c>
      <c r="O1893" s="1">
        <f>IF(db[[#This Row],[H_QTY/ CTN]]="","",LEN(db[[#This Row],[H_QTY/ CTN]]))</f>
        <v>7</v>
      </c>
      <c r="P1893" s="98" t="str">
        <f>IF(db[[#This Row],[H_QTY/ CTN]]="","",LEFT(db[[#This Row],[H_QTY/ CTN]],db[[#This Row],[H_1]]-1))</f>
        <v>96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96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96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asahanmejaxlg18107</v>
      </c>
      <c r="B1894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1011</v>
      </c>
      <c r="E1894" s="4" t="s">
        <v>1348</v>
      </c>
      <c r="F1894" s="2"/>
      <c r="G1894" s="1" t="s">
        <v>1682</v>
      </c>
      <c r="H1894" s="32" t="e">
        <f>IF(db[[#This Row],[NB NOTA_C]]="","",COUNTIF([2]!B_MSK[concat],db[[#This Row],[NB NOTA_C]]))</f>
        <v>#REF!</v>
      </c>
      <c r="I1894" s="6" t="s">
        <v>1695</v>
      </c>
      <c r="J1894" s="1" t="s">
        <v>1734</v>
      </c>
      <c r="K1894" s="1" t="s">
        <v>2942</v>
      </c>
      <c r="M1894" s="1" t="str">
        <f>IF(db[[#This Row],[QTY/ CTN]]="","",SUBSTITUTE(SUBSTITUTE(SUBSTITUTE(db[[#This Row],[QTY/ CTN]]," ","_",2),"(",""),")","")&amp;"_")</f>
        <v>96 PCS_</v>
      </c>
      <c r="N1894" s="1">
        <f>IF(db[[#This Row],[H_QTY/ CTN]]="","",SEARCH("_",db[[#This Row],[H_QTY/ CTN]]))</f>
        <v>7</v>
      </c>
      <c r="O1894" s="1">
        <f>IF(db[[#This Row],[H_QTY/ CTN]]="","",LEN(db[[#This Row],[H_QTY/ CTN]]))</f>
        <v>7</v>
      </c>
      <c r="P1894" s="98" t="str">
        <f>IF(db[[#This Row],[H_QTY/ CTN]]="","",LEFT(db[[#This Row],[H_QTY/ CTN]],db[[#This Row],[H_1]]-1))</f>
        <v>96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96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96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asahantoplesgolden</v>
      </c>
      <c r="B1895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1012</v>
      </c>
      <c r="E1895" s="4" t="s">
        <v>1349</v>
      </c>
      <c r="F1895" s="56"/>
      <c r="G1895" s="1" t="s">
        <v>1682</v>
      </c>
      <c r="H1895" s="32" t="e">
        <f>IF(db[[#This Row],[NB NOTA_C]]="","",COUNTIF([2]!B_MSK[concat],db[[#This Row],[NB NOTA_C]]))</f>
        <v>#REF!</v>
      </c>
      <c r="I1895" s="6" t="s">
        <v>1696</v>
      </c>
      <c r="J1895" s="1" t="s">
        <v>1735</v>
      </c>
      <c r="K1895" s="1" t="s">
        <v>2942</v>
      </c>
      <c r="M1895" s="1" t="str">
        <f>IF(db[[#This Row],[QTY/ CTN]]="","",SUBSTITUTE(SUBSTITUTE(SUBSTITUTE(db[[#This Row],[QTY/ CTN]]," ","_",2),"(",""),")","")&amp;"_")</f>
        <v>144 BOX_</v>
      </c>
      <c r="N1895" s="1">
        <f>IF(db[[#This Row],[H_QTY/ CTN]]="","",SEARCH("_",db[[#This Row],[H_QTY/ CTN]]))</f>
        <v>8</v>
      </c>
      <c r="O1895" s="1">
        <f>IF(db[[#This Row],[H_QTY/ CTN]]="","",LEN(db[[#This Row],[H_QTY/ CTN]]))</f>
        <v>8</v>
      </c>
      <c r="P1895" s="98" t="str">
        <f>IF(db[[#This Row],[H_QTY/ CTN]]="","",LEFT(db[[#This Row],[H_QTY/ CTN]],db[[#This Row],[H_1]]-1))</f>
        <v>144 BOX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144</v>
      </c>
      <c r="S1895" s="95" t="str">
        <f>IF(db[[#This Row],[QTY/ CTN B]]="","",RIGHT(db[[#This Row],[QTY/ CTN B]],LEN(db[[#This Row],[QTY/ CTN B]])-SEARCH(" ",db[[#This Row],[QTY/ CTN B]],1)))</f>
        <v>BOX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144</v>
      </c>
      <c r="Y1895" s="95" t="str">
        <f>IF(db[[#This Row],[STN K]]="",IF(db[[#This Row],[STN TG]]="",db[[#This Row],[STN B]],db[[#This Row],[STN TG]]),db[[#This Row],[STN K]])</f>
        <v>BOX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isigelfancyvrg2008bt21b</v>
      </c>
      <c r="B1896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3953</v>
      </c>
      <c r="E1896" s="4" t="s">
        <v>3921</v>
      </c>
      <c r="F1896" s="56"/>
      <c r="H1896" s="34" t="e">
        <f>IF(db[[#This Row],[NB NOTA_C]]="","",COUNTIF([2]!B_MSK[concat],db[[#This Row],[NB NOTA_C]]))</f>
        <v>#REF!</v>
      </c>
      <c r="I1896" s="7" t="s">
        <v>1715</v>
      </c>
      <c r="J1896" s="3" t="s">
        <v>3239</v>
      </c>
      <c r="K1896" s="1" t="s">
        <v>2955</v>
      </c>
      <c r="L1896" s="3"/>
      <c r="M1896" s="3" t="str">
        <f>IF(db[[#This Row],[QTY/ CTN]]="","",SUBSTITUTE(SUBSTITUTE(SUBSTITUTE(db[[#This Row],[QTY/ CTN]]," ","_",2),"(",""),")","")&amp;"_")</f>
        <v>240 BOX_</v>
      </c>
      <c r="N1896" s="3">
        <f>IF(db[[#This Row],[H_QTY/ CTN]]="","",SEARCH("_",db[[#This Row],[H_QTY/ CTN]]))</f>
        <v>8</v>
      </c>
      <c r="O1896" s="3">
        <f>IF(db[[#This Row],[H_QTY/ CTN]]="","",LEN(db[[#This Row],[H_QTY/ CTN]]))</f>
        <v>8</v>
      </c>
      <c r="P1896" s="95" t="str">
        <f>IF(db[[#This Row],[H_QTY/ CTN]]="","",LEFT(db[[#This Row],[H_QTY/ CTN]],db[[#This Row],[H_1]]-1))</f>
        <v>240 BOX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240</v>
      </c>
      <c r="S1896" s="95" t="str">
        <f>IF(db[[#This Row],[QTY/ CTN B]]="","",RIGHT(db[[#This Row],[QTY/ CTN B]],LEN(db[[#This Row],[QTY/ CTN B]])-SEARCH(" ",db[[#This Row],[QTY/ CTN B]],1)))</f>
        <v>BOX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240</v>
      </c>
      <c r="Y1896" s="95" t="str">
        <f>IF(db[[#This Row],[STN K]]="",IF(db[[#This Row],[STN TG]]="",db[[#This Row],[STN B]],db[[#This Row],[STN TG]]),db[[#This Row],[STN K]])</f>
        <v>BOX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isigelfancyvrg2013bt21c</v>
      </c>
      <c r="B1897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3954</v>
      </c>
      <c r="E1897" s="4" t="s">
        <v>3922</v>
      </c>
      <c r="F1897" s="56"/>
      <c r="H1897" s="34" t="e">
        <f>IF(db[[#This Row],[NB NOTA_C]]="","",COUNTIF([2]!B_MSK[concat],db[[#This Row],[NB NOTA_C]]))</f>
        <v>#REF!</v>
      </c>
      <c r="I1897" s="7" t="s">
        <v>1715</v>
      </c>
      <c r="J1897" s="3" t="s">
        <v>3239</v>
      </c>
      <c r="K1897" s="1" t="s">
        <v>2955</v>
      </c>
      <c r="L1897" s="3"/>
      <c r="M1897" s="3" t="str">
        <f>IF(db[[#This Row],[QTY/ CTN]]="","",SUBSTITUTE(SUBSTITUTE(SUBSTITUTE(db[[#This Row],[QTY/ CTN]]," ","_",2),"(",""),")","")&amp;"_")</f>
        <v>240 BOX_</v>
      </c>
      <c r="N1897" s="3">
        <f>IF(db[[#This Row],[H_QTY/ CTN]]="","",SEARCH("_",db[[#This Row],[H_QTY/ CTN]]))</f>
        <v>8</v>
      </c>
      <c r="O1897" s="3">
        <f>IF(db[[#This Row],[H_QTY/ CTN]]="","",LEN(db[[#This Row],[H_QTY/ CTN]]))</f>
        <v>8</v>
      </c>
      <c r="P1897" s="95" t="str">
        <f>IF(db[[#This Row],[H_QTY/ CTN]]="","",LEFT(db[[#This Row],[H_QTY/ CTN]],db[[#This Row],[H_1]]-1))</f>
        <v>240 BOX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240</v>
      </c>
      <c r="S1897" s="95" t="str">
        <f>IF(db[[#This Row],[QTY/ CTN B]]="","",RIGHT(db[[#This Row],[QTY/ CTN B]],LEN(db[[#This Row],[QTY/ CTN B]])-SEARCH(" ",db[[#This Row],[QTY/ CTN B]],1)))</f>
        <v>BOX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240</v>
      </c>
      <c r="Y1897" s="95" t="str">
        <f>IF(db[[#This Row],[STN K]]="",IF(db[[#This Row],[STN TG]]="",db[[#This Row],[STN B]],db[[#This Row],[STN TG]]),db[[#This Row],[STN K]])</f>
        <v>BOX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isigelfancyvrg2015princess</v>
      </c>
      <c r="B1898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3237</v>
      </c>
      <c r="E1898" s="4" t="s">
        <v>3235</v>
      </c>
      <c r="F1898" s="56"/>
      <c r="H1898" s="32" t="e">
        <f>IF(db[[#This Row],[NB NOTA_C]]="","",COUNTIF([2]!B_MSK[concat],db[[#This Row],[NB NOTA_C]]))</f>
        <v>#REF!</v>
      </c>
      <c r="I1898" s="7" t="s">
        <v>3240</v>
      </c>
      <c r="J1898" s="3" t="s">
        <v>3239</v>
      </c>
      <c r="K1898" s="1" t="s">
        <v>2955</v>
      </c>
      <c r="L1898" s="3"/>
      <c r="M1898" s="3" t="str">
        <f>IF(db[[#This Row],[QTY/ CTN]]="","",SUBSTITUTE(SUBSTITUTE(SUBSTITUTE(db[[#This Row],[QTY/ CTN]]," ","_",2),"(",""),")","")&amp;"_")</f>
        <v>240 BOX_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8" t="str">
        <f>IF(db[[#This Row],[H_QTY/ CTN]]="","",LEFT(db[[#This Row],[H_QTY/ CTN]],db[[#This Row],[H_1]]-1))</f>
        <v>240 BOX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240</v>
      </c>
      <c r="S1898" s="95" t="str">
        <f>IF(db[[#This Row],[QTY/ CTN B]]="","",RIGHT(db[[#This Row],[QTY/ CTN B]],LEN(db[[#This Row],[QTY/ CTN B]])-SEARCH(" ",db[[#This Row],[QTY/ CTN B]],1)))</f>
        <v>BOX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240</v>
      </c>
      <c r="Y1898" s="95" t="str">
        <f>IF(db[[#This Row],[STN K]]="",IF(db[[#This Row],[STN TG]]="",db[[#This Row],[STN B]],db[[#This Row],[STN TG]]),db[[#This Row],[STN K]])</f>
        <v>BOX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isigelfancyvrg2016animalcarnival</v>
      </c>
      <c r="B1899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3238</v>
      </c>
      <c r="E1899" s="4" t="s">
        <v>3236</v>
      </c>
      <c r="F1899" s="56"/>
      <c r="H1899" s="32" t="e">
        <f>IF(db[[#This Row],[NB NOTA_C]]="","",COUNTIF([2]!B_MSK[concat],db[[#This Row],[NB NOTA_C]]))</f>
        <v>#REF!</v>
      </c>
      <c r="I1899" s="7" t="s">
        <v>3240</v>
      </c>
      <c r="J1899" s="3" t="s">
        <v>3239</v>
      </c>
      <c r="K1899" s="1" t="s">
        <v>2955</v>
      </c>
      <c r="L1899" s="3"/>
      <c r="M1899" s="3" t="str">
        <f>IF(db[[#This Row],[QTY/ CTN]]="","",SUBSTITUTE(SUBSTITUTE(SUBSTITUTE(db[[#This Row],[QTY/ CTN]]," ","_",2),"(",""),")","")&amp;"_")</f>
        <v>240 BOX_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8" t="str">
        <f>IF(db[[#This Row],[H_QTY/ CTN]]="","",LEFT(db[[#This Row],[H_QTY/ CTN]],db[[#This Row],[H_1]]-1))</f>
        <v>240 BOX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240</v>
      </c>
      <c r="S1899" s="95" t="str">
        <f>IF(db[[#This Row],[QTY/ CTN B]]="","",RIGHT(db[[#This Row],[QTY/ CTN B]],LEN(db[[#This Row],[QTY/ CTN B]])-SEARCH(" ",db[[#This Row],[QTY/ CTN B]],1)))</f>
        <v>BOX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240</v>
      </c>
      <c r="Y1899" s="95" t="str">
        <f>IF(db[[#This Row],[STN K]]="",IF(db[[#This Row],[STN TG]]="",db[[#This Row],[STN B]],db[[#This Row],[STN TG]]),db[[#This Row],[STN K]])</f>
        <v>BOX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isigelfancyvrg2017superhero</v>
      </c>
      <c r="B1900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3955</v>
      </c>
      <c r="E1900" s="4" t="s">
        <v>3923</v>
      </c>
      <c r="F1900" s="56"/>
      <c r="H1900" s="34" t="e">
        <f>IF(db[[#This Row],[NB NOTA_C]]="","",COUNTIF([2]!B_MSK[concat],db[[#This Row],[NB NOTA_C]]))</f>
        <v>#REF!</v>
      </c>
      <c r="I1900" s="7" t="s">
        <v>1715</v>
      </c>
      <c r="J1900" s="3" t="s">
        <v>3239</v>
      </c>
      <c r="K1900" s="1" t="s">
        <v>2955</v>
      </c>
      <c r="L1900" s="3"/>
      <c r="M1900" s="3" t="str">
        <f>IF(db[[#This Row],[QTY/ CTN]]="","",SUBSTITUTE(SUBSTITUTE(SUBSTITUTE(db[[#This Row],[QTY/ CTN]]," ","_",2),"(",""),")","")&amp;"_")</f>
        <v>240 BOX_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5" t="str">
        <f>IF(db[[#This Row],[H_QTY/ CTN]]="","",LEFT(db[[#This Row],[H_QTY/ CTN]],db[[#This Row],[H_1]]-1))</f>
        <v>240 BOX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240</v>
      </c>
      <c r="S1900" s="95" t="str">
        <f>IF(db[[#This Row],[QTY/ CTN B]]="","",RIGHT(db[[#This Row],[QTY/ CTN B]],LEN(db[[#This Row],[QTY/ CTN B]])-SEARCH(" ",db[[#This Row],[QTY/ CTN B]],1)))</f>
        <v>BOX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240</v>
      </c>
      <c r="Y1900" s="95" t="str">
        <f>IF(db[[#This Row],[STN K]]="",IF(db[[#This Row],[STN TG]]="",db[[#This Row],[STN B]],db[[#This Row],[STN TG]]),db[[#This Row],[STN K]])</f>
        <v>BOX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isigelfancyvrg2018tsumtsum</v>
      </c>
      <c r="B1901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3956</v>
      </c>
      <c r="E1901" s="4" t="s">
        <v>3924</v>
      </c>
      <c r="F1901" s="56"/>
      <c r="H1901" s="34" t="e">
        <f>IF(db[[#This Row],[NB NOTA_C]]="","",COUNTIF([2]!B_MSK[concat],db[[#This Row],[NB NOTA_C]]))</f>
        <v>#REF!</v>
      </c>
      <c r="I1901" s="7" t="s">
        <v>1715</v>
      </c>
      <c r="J1901" s="3" t="s">
        <v>3239</v>
      </c>
      <c r="K1901" s="1" t="s">
        <v>2955</v>
      </c>
      <c r="L1901" s="3"/>
      <c r="M1901" s="3" t="str">
        <f>IF(db[[#This Row],[QTY/ CTN]]="","",SUBSTITUTE(SUBSTITUTE(SUBSTITUTE(db[[#This Row],[QTY/ CTN]]," ","_",2),"(",""),")","")&amp;"_")</f>
        <v>240 BOX_</v>
      </c>
      <c r="N1901" s="3">
        <f>IF(db[[#This Row],[H_QTY/ CTN]]="","",SEARCH("_",db[[#This Row],[H_QTY/ CTN]]))</f>
        <v>8</v>
      </c>
      <c r="O1901" s="3">
        <f>IF(db[[#This Row],[H_QTY/ CTN]]="","",LEN(db[[#This Row],[H_QTY/ CTN]]))</f>
        <v>8</v>
      </c>
      <c r="P1901" s="95" t="str">
        <f>IF(db[[#This Row],[H_QTY/ CTN]]="","",LEFT(db[[#This Row],[H_QTY/ CTN]],db[[#This Row],[H_1]]-1))</f>
        <v>240 BOX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240</v>
      </c>
      <c r="S1901" s="95" t="str">
        <f>IF(db[[#This Row],[QTY/ CTN B]]="","",RIGHT(db[[#This Row],[QTY/ CTN B]],LEN(db[[#This Row],[QTY/ CTN B]])-SEARCH(" ",db[[#This Row],[QTY/ CTN B]],1)))</f>
        <v>BOX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240</v>
      </c>
      <c r="Y1901" s="95" t="str">
        <f>IF(db[[#This Row],[STN K]]="",IF(db[[#This Row],[STN TG]]="",db[[#This Row],[STN B]],db[[#This Row],[STN TG]]),db[[#This Row],[STN K]])</f>
        <v>BOX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isigelfancyvrg2019hellodoraemon</v>
      </c>
      <c r="B1902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5420</v>
      </c>
      <c r="E1902" s="4" t="s">
        <v>5417</v>
      </c>
      <c r="F1902" s="56"/>
      <c r="H1902" s="34" t="e">
        <f>IF(db[[#This Row],[NB NOTA_C]]="","",COUNTIF([2]!B_MSK[concat],db[[#This Row],[NB NOTA_C]]))</f>
        <v>#REF!</v>
      </c>
      <c r="I1902" s="7" t="s">
        <v>1715</v>
      </c>
      <c r="J1902" s="3" t="s">
        <v>3239</v>
      </c>
      <c r="K1902" s="1" t="s">
        <v>2955</v>
      </c>
      <c r="L1902" s="3"/>
      <c r="M1902" s="3" t="str">
        <f>IF(db[[#This Row],[QTY/ CTN]]="","",SUBSTITUTE(SUBSTITUTE(SUBSTITUTE(db[[#This Row],[QTY/ CTN]]," ","_",2),"(",""),")","")&amp;"_")</f>
        <v>240 BOX_</v>
      </c>
      <c r="N1902" s="3">
        <f>IF(db[[#This Row],[H_QTY/ CTN]]="","",SEARCH("_",db[[#This Row],[H_QTY/ CTN]]))</f>
        <v>8</v>
      </c>
      <c r="O1902" s="3">
        <f>IF(db[[#This Row],[H_QTY/ CTN]]="","",LEN(db[[#This Row],[H_QTY/ CTN]]))</f>
        <v>8</v>
      </c>
      <c r="P1902" s="95" t="str">
        <f>IF(db[[#This Row],[H_QTY/ CTN]]="","",LEFT(db[[#This Row],[H_QTY/ CTN]],db[[#This Row],[H_1]]-1))</f>
        <v>240 BOX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240</v>
      </c>
      <c r="S1902" s="95" t="str">
        <f>IF(db[[#This Row],[QTY/ CTN B]]="","",RIGHT(db[[#This Row],[QTY/ CTN B]],LEN(db[[#This Row],[QTY/ CTN B]])-SEARCH(" ",db[[#This Row],[QTY/ CTN B]],1)))</f>
        <v>BOX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240</v>
      </c>
      <c r="Y1902" s="95" t="str">
        <f>IF(db[[#This Row],[STN K]]="",IF(db[[#This Row],[STN TG]]="",db[[#This Row],[STN B]],db[[#This Row],[STN TG]]),db[[#This Row],[STN K]])</f>
        <v>BOX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isigelfancyvrg2020hijablove</v>
      </c>
      <c r="B1903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5419</v>
      </c>
      <c r="E1903" s="4" t="s">
        <v>5418</v>
      </c>
      <c r="F1903" s="56"/>
      <c r="H1903" s="34" t="e">
        <f>IF(db[[#This Row],[NB NOTA_C]]="","",COUNTIF([2]!B_MSK[concat],db[[#This Row],[NB NOTA_C]]))</f>
        <v>#REF!</v>
      </c>
      <c r="I1903" s="7" t="s">
        <v>1715</v>
      </c>
      <c r="J1903" s="3" t="s">
        <v>3239</v>
      </c>
      <c r="K1903" s="1" t="s">
        <v>2955</v>
      </c>
      <c r="L1903" s="3"/>
      <c r="M1903" s="3" t="str">
        <f>IF(db[[#This Row],[QTY/ CTN]]="","",SUBSTITUTE(SUBSTITUTE(SUBSTITUTE(db[[#This Row],[QTY/ CTN]]," ","_",2),"(",""),")","")&amp;"_")</f>
        <v>240 BOX_</v>
      </c>
      <c r="N1903" s="3">
        <f>IF(db[[#This Row],[H_QTY/ CTN]]="","",SEARCH("_",db[[#This Row],[H_QTY/ CTN]]))</f>
        <v>8</v>
      </c>
      <c r="O1903" s="3">
        <f>IF(db[[#This Row],[H_QTY/ CTN]]="","",LEN(db[[#This Row],[H_QTY/ CTN]]))</f>
        <v>8</v>
      </c>
      <c r="P1903" s="95" t="str">
        <f>IF(db[[#This Row],[H_QTY/ CTN]]="","",LEFT(db[[#This Row],[H_QTY/ CTN]],db[[#This Row],[H_1]]-1))</f>
        <v>240 BOX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240</v>
      </c>
      <c r="S1903" s="95" t="str">
        <f>IF(db[[#This Row],[QTY/ CTN B]]="","",RIGHT(db[[#This Row],[QTY/ CTN B]],LEN(db[[#This Row],[QTY/ CTN B]])-SEARCH(" ",db[[#This Row],[QTY/ CTN B]],1)))</f>
        <v>BOX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240</v>
      </c>
      <c r="Y1903" s="95" t="str">
        <f>IF(db[[#This Row],[STN K]]="",IF(db[[#This Row],[STN TG]]="",db[[#This Row],[STN B]],db[[#This Row],[STN TG]]),db[[#This Row],[STN K]])</f>
        <v>BOX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refillgelpen5051hyrf505</v>
      </c>
      <c r="B1904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1298</v>
      </c>
      <c r="E1904" s="4" t="s">
        <v>1590</v>
      </c>
      <c r="F1904" s="56"/>
      <c r="G1904" s="1" t="s">
        <v>1682</v>
      </c>
      <c r="H1904" s="32" t="e">
        <f>IF(db[[#This Row],[NB NOTA_C]]="","",COUNTIF([2]!B_MSK[concat],db[[#This Row],[NB NOTA_C]]))</f>
        <v>#REF!</v>
      </c>
      <c r="I1904" s="6" t="s">
        <v>1719</v>
      </c>
      <c r="J1904" s="1" t="s">
        <v>1877</v>
      </c>
      <c r="K1904" s="1" t="s">
        <v>2955</v>
      </c>
      <c r="M1904" s="1" t="str">
        <f>IF(db[[#This Row],[QTY/ CTN]]="","",SUBSTITUTE(SUBSTITUTE(SUBSTITUTE(db[[#This Row],[QTY/ CTN]]," ","_",2),"(",""),")","")&amp;"_")</f>
        <v>240 BOX_20 PCS_</v>
      </c>
      <c r="N1904" s="1">
        <f>IF(db[[#This Row],[H_QTY/ CTN]]="","",SEARCH("_",db[[#This Row],[H_QTY/ CTN]]))</f>
        <v>8</v>
      </c>
      <c r="O1904" s="1">
        <f>IF(db[[#This Row],[H_QTY/ CTN]]="","",LEN(db[[#This Row],[H_QTY/ CTN]]))</f>
        <v>15</v>
      </c>
      <c r="P1904" s="98" t="str">
        <f>IF(db[[#This Row],[H_QTY/ CTN]]="","",LEFT(db[[#This Row],[H_QTY/ CTN]],db[[#This Row],[H_1]]-1))</f>
        <v>240 BOX</v>
      </c>
      <c r="Q1904" s="95" t="str">
        <f>IF(NOT(db[[#This Row],[H_1]]=db[[#This Row],[H_2]]),MID(db[[#This Row],[H_QTY/ CTN]],db[[#This Row],[H_1]]+1,db[[#This Row],[H_2]]-db[[#This Row],[H_1]]-1),"")</f>
        <v>20 PCS</v>
      </c>
      <c r="R1904" s="95" t="str">
        <f>IF(db[[#This Row],[QTY/ CTN B]]="","",LEFT(db[[#This Row],[QTY/ CTN B]],SEARCH(" ",db[[#This Row],[QTY/ CTN B]],1)-1))</f>
        <v>240</v>
      </c>
      <c r="S1904" s="95" t="str">
        <f>IF(db[[#This Row],[QTY/ CTN B]]="","",RIGHT(db[[#This Row],[QTY/ CTN B]],LEN(db[[#This Row],[QTY/ CTN B]])-SEARCH(" ",db[[#This Row],[QTY/ CTN B]],1)))</f>
        <v>BOX</v>
      </c>
      <c r="T1904" s="95" t="str">
        <f>IF(db[[#This Row],[QTY/ CTN TG]]="",IF(db[[#This Row],[STN TG]]="","",12),LEFT(db[[#This Row],[QTY/ CTN TG]],SEARCH(" ",db[[#This Row],[QTY/ CTN TG]],1)-1))</f>
        <v>20</v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4800</v>
      </c>
      <c r="Y1904" s="95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82" t="str">
        <f>LOWER(SUBSTITUTE(SUBSTITUTE(SUBSTITUTE(SUBSTITUTE(SUBSTITUTE(SUBSTITUTE(db[[#This Row],[NB BM]]," ",),".",""),"-",""),"(",""),")",""),"/",""))</f>
        <v>refilorgihologram</v>
      </c>
      <c r="B1905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05" s="82" t="str">
        <f>LOWER(SUBSTITUTE(SUBSTITUTE(SUBSTITUTE(SUBSTITUTE(SUBSTITUTE(SUBSTITUTE(SUBSTITUTE(SUBSTITUTE(SUBSTITUTE(db[[#This Row],[NB PAJAK]]," ",""),"-",""),"(",""),")",""),".",""),",",""),"/",""),"""",""),"+",""))</f>
        <v/>
      </c>
      <c r="D1905" s="83" t="s">
        <v>5183</v>
      </c>
      <c r="E1905" s="83" t="s">
        <v>5176</v>
      </c>
      <c r="F1905" s="84"/>
      <c r="G1905" s="1" t="s">
        <v>1682</v>
      </c>
      <c r="H1905" s="86" t="e">
        <f>IF(db[[#This Row],[NB NOTA_C]]="","",COUNTIF([2]!B_MSK[concat],db[[#This Row],[NB NOTA_C]]))</f>
        <v>#REF!</v>
      </c>
      <c r="I1905" s="87" t="s">
        <v>2275</v>
      </c>
      <c r="J1905" s="82" t="s">
        <v>5177</v>
      </c>
      <c r="K1905" s="85" t="s">
        <v>2951</v>
      </c>
      <c r="L1905" s="82"/>
      <c r="M1905" s="82" t="str">
        <f>IF(db[[#This Row],[QTY/ CTN]]="","",SUBSTITUTE(SUBSTITUTE(SUBSTITUTE(db[[#This Row],[QTY/ CTN]]," ","_",2),"(",""),")","")&amp;"_")</f>
        <v>225 LSN_</v>
      </c>
      <c r="N1905" s="82">
        <f>IF(db[[#This Row],[H_QTY/ CTN]]="","",SEARCH("_",db[[#This Row],[H_QTY/ CTN]]))</f>
        <v>8</v>
      </c>
      <c r="O1905" s="82">
        <f>IF(db[[#This Row],[H_QTY/ CTN]]="","",LEN(db[[#This Row],[H_QTY/ CTN]]))</f>
        <v>8</v>
      </c>
      <c r="P1905" s="102" t="str">
        <f>IF(db[[#This Row],[H_QTY/ CTN]]="","",LEFT(db[[#This Row],[H_QTY/ CTN]],db[[#This Row],[H_1]]-1))</f>
        <v>225 LSN</v>
      </c>
      <c r="Q1905" s="102" t="str">
        <f>IF(NOT(db[[#This Row],[H_1]]=db[[#This Row],[H_2]]),MID(db[[#This Row],[H_QTY/ CTN]],db[[#This Row],[H_1]]+1,db[[#This Row],[H_2]]-db[[#This Row],[H_1]]-1),"")</f>
        <v/>
      </c>
      <c r="R1905" s="95" t="str">
        <f>IF(db[[#This Row],[QTY/ CTN B]]="","",LEFT(db[[#This Row],[QTY/ CTN B]],SEARCH(" ",db[[#This Row],[QTY/ CTN B]],1)-1))</f>
        <v>225</v>
      </c>
      <c r="S1905" s="95" t="str">
        <f>IF(db[[#This Row],[QTY/ CTN B]]="","",RIGHT(db[[#This Row],[QTY/ CTN B]],LEN(db[[#This Row],[QTY/ CTN B]])-SEARCH(" ",db[[#This Row],[QTY/ CTN B]],1)))</f>
        <v>LSN</v>
      </c>
      <c r="T1905" s="95">
        <f>IF(db[[#This Row],[QTY/ CTN TG]]="",IF(db[[#This Row],[STN TG]]="","",12),LEFT(db[[#This Row],[QTY/ CTN TG]],SEARCH(" ",db[[#This Row],[QTY/ CTN TG]],1)-1))</f>
        <v>12</v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2700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isipensillt113240set</v>
      </c>
      <c r="B1906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06" s="1" t="s">
        <v>4417</v>
      </c>
      <c r="E1906" s="4" t="s">
        <v>4416</v>
      </c>
      <c r="F1906" s="56" t="s">
        <v>4641</v>
      </c>
      <c r="H1906" s="34" t="e">
        <f>IF(db[[#This Row],[NB NOTA_C]]="","",COUNTIF([2]!B_MSK[concat],db[[#This Row],[NB NOTA_C]]))</f>
        <v>#REF!</v>
      </c>
      <c r="I1906" s="7" t="s">
        <v>2271</v>
      </c>
      <c r="J1906" s="3" t="s">
        <v>4418</v>
      </c>
      <c r="K1906" s="1" t="s">
        <v>2955</v>
      </c>
      <c r="L1906" s="3"/>
      <c r="M1906" s="3" t="str">
        <f>IF(db[[#This Row],[QTY/ CTN]]="","",SUBSTITUTE(SUBSTITUTE(SUBSTITUTE(db[[#This Row],[QTY/ CTN]]," ","_",2),"(",""),")","")&amp;"_")</f>
        <v>1600 SET_</v>
      </c>
      <c r="N1906" s="3">
        <f>IF(db[[#This Row],[H_QTY/ CTN]]="","",SEARCH("_",db[[#This Row],[H_QTY/ CTN]]))</f>
        <v>9</v>
      </c>
      <c r="O1906" s="3">
        <f>IF(db[[#This Row],[H_QTY/ CTN]]="","",LEN(db[[#This Row],[H_QTY/ CTN]]))</f>
        <v>9</v>
      </c>
      <c r="P1906" s="95" t="str">
        <f>IF(db[[#This Row],[H_QTY/ CTN]]="","",LEFT(db[[#This Row],[H_QTY/ CTN]],db[[#This Row],[H_1]]-1))</f>
        <v>1600 SET</v>
      </c>
      <c r="Q1906" s="95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1600</v>
      </c>
      <c r="S1906" s="95" t="str">
        <f>IF(db[[#This Row],[QTY/ CTN B]]="","",RIGHT(db[[#This Row],[QTY/ CTN B]],LEN(db[[#This Row],[QTY/ CTN B]])-SEARCH(" ",db[[#This Row],[QTY/ CTN B]],1)))</f>
        <v>SET</v>
      </c>
      <c r="T1906" s="95" t="str">
        <f>IF(db[[#This Row],[QTY/ CTN TG]]="",IF(db[[#This Row],[STN TG]]="","",12),LEFT(db[[#This Row],[QTY/ CTN TG]],SEARCH(" ",db[[#This Row],[QTY/ CTN TG]],1)-1))</f>
        <v/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1600</v>
      </c>
      <c r="Y1906" s="95" t="str">
        <f>IF(db[[#This Row],[STN K]]="",IF(db[[#This Row],[STN TG]]="",db[[#This Row],[STN B]],db[[#This Row],[STN TG]]),db[[#This Row],[STN K]])</f>
        <v>SET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isipenrefilrfgp818js</v>
      </c>
      <c r="B1907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3550</v>
      </c>
      <c r="E1907" s="4" t="s">
        <v>3548</v>
      </c>
      <c r="F1907" s="56"/>
      <c r="H1907" s="34" t="e">
        <f>IF(db[[#This Row],[NB NOTA_C]]="","",COUNTIF([2]!B_MSK[concat],db[[#This Row],[NB NOTA_C]]))</f>
        <v>#REF!</v>
      </c>
      <c r="I1907" s="7" t="s">
        <v>3549</v>
      </c>
      <c r="J1907" s="3" t="s">
        <v>2281</v>
      </c>
      <c r="K1907" s="1" t="s">
        <v>2955</v>
      </c>
      <c r="L1907" s="3"/>
      <c r="M1907" s="3" t="str">
        <f>IF(db[[#This Row],[QTY/ CTN]]="","",SUBSTITUTE(SUBSTITUTE(SUBSTITUTE(db[[#This Row],[QTY/ CTN]]," ","_",2),"(",""),")","")&amp;"_")</f>
        <v>150 IKT_100 PCS_</v>
      </c>
      <c r="N1907" s="3">
        <f>IF(db[[#This Row],[H_QTY/ CTN]]="","",SEARCH("_",db[[#This Row],[H_QTY/ CTN]]))</f>
        <v>8</v>
      </c>
      <c r="O1907" s="3">
        <f>IF(db[[#This Row],[H_QTY/ CTN]]="","",LEN(db[[#This Row],[H_QTY/ CTN]]))</f>
        <v>16</v>
      </c>
      <c r="P1907" s="95" t="str">
        <f>IF(db[[#This Row],[H_QTY/ CTN]]="","",LEFT(db[[#This Row],[H_QTY/ CTN]],db[[#This Row],[H_1]]-1))</f>
        <v>150 IKT</v>
      </c>
      <c r="Q1907" s="95" t="str">
        <f>IF(NOT(db[[#This Row],[H_1]]=db[[#This Row],[H_2]]),MID(db[[#This Row],[H_QTY/ CTN]],db[[#This Row],[H_1]]+1,db[[#This Row],[H_2]]-db[[#This Row],[H_1]]-1),"")</f>
        <v>100 PCS</v>
      </c>
      <c r="R1907" s="95" t="str">
        <f>IF(db[[#This Row],[QTY/ CTN B]]="","",LEFT(db[[#This Row],[QTY/ CTN B]],SEARCH(" ",db[[#This Row],[QTY/ CTN B]],1)-1))</f>
        <v>150</v>
      </c>
      <c r="S1907" s="95" t="str">
        <f>IF(db[[#This Row],[QTY/ CTN B]]="","",RIGHT(db[[#This Row],[QTY/ CTN B]],LEN(db[[#This Row],[QTY/ CTN B]])-SEARCH(" ",db[[#This Row],[QTY/ CTN B]],1)))</f>
        <v>IKT</v>
      </c>
      <c r="T1907" s="95" t="str">
        <f>IF(db[[#This Row],[QTY/ CTN TG]]="",IF(db[[#This Row],[STN TG]]="","",12),LEFT(db[[#This Row],[QTY/ CTN TG]],SEARCH(" ",db[[#This Row],[QTY/ CTN TG]],1)-1))</f>
        <v>100</v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15000</v>
      </c>
      <c r="Y1907" s="95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garisan30cmd00824"</v>
      </c>
      <c r="B1908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3960</v>
      </c>
      <c r="E1908" s="4" t="s">
        <v>3928</v>
      </c>
      <c r="F1908" s="56"/>
      <c r="H1908" s="34" t="e">
        <f>IF(db[[#This Row],[NB NOTA_C]]="","",COUNTIF([2]!B_MSK[concat],db[[#This Row],[NB NOTA_C]]))</f>
        <v>#REF!</v>
      </c>
      <c r="I1908" s="7" t="s">
        <v>2280</v>
      </c>
      <c r="J1908" s="3" t="s">
        <v>1732</v>
      </c>
      <c r="K1908" s="1" t="s">
        <v>2953</v>
      </c>
      <c r="L1908" s="3"/>
      <c r="M1908" s="3" t="str">
        <f>IF(db[[#This Row],[QTY/ CTN]]="","",SUBSTITUTE(SUBSTITUTE(SUBSTITUTE(db[[#This Row],[QTY/ CTN]]," ","_",2),"(",""),")","")&amp;"_")</f>
        <v>60 BOX_24 PCS_</v>
      </c>
      <c r="N1908" s="3">
        <f>IF(db[[#This Row],[H_QTY/ CTN]]="","",SEARCH("_",db[[#This Row],[H_QTY/ CTN]]))</f>
        <v>7</v>
      </c>
      <c r="O1908" s="3">
        <f>IF(db[[#This Row],[H_QTY/ CTN]]="","",LEN(db[[#This Row],[H_QTY/ CTN]]))</f>
        <v>14</v>
      </c>
      <c r="P1908" s="95" t="str">
        <f>IF(db[[#This Row],[H_QTY/ CTN]]="","",LEFT(db[[#This Row],[H_QTY/ CTN]],db[[#This Row],[H_1]]-1))</f>
        <v>60 BOX</v>
      </c>
      <c r="Q1908" s="95" t="str">
        <f>IF(NOT(db[[#This Row],[H_1]]=db[[#This Row],[H_2]]),MID(db[[#This Row],[H_QTY/ CTN]],db[[#This Row],[H_1]]+1,db[[#This Row],[H_2]]-db[[#This Row],[H_1]]-1),"")</f>
        <v>24 PCS</v>
      </c>
      <c r="R1908" s="95" t="str">
        <f>IF(db[[#This Row],[QTY/ CTN B]]="","",LEFT(db[[#This Row],[QTY/ CTN B]],SEARCH(" ",db[[#This Row],[QTY/ CTN B]],1)-1))</f>
        <v>60</v>
      </c>
      <c r="S1908" s="95" t="str">
        <f>IF(db[[#This Row],[QTY/ CTN B]]="","",RIGHT(db[[#This Row],[QTY/ CTN B]],LEN(db[[#This Row],[QTY/ CTN B]])-SEARCH(" ",db[[#This Row],[QTY/ CTN B]],1)))</f>
        <v>BOX</v>
      </c>
      <c r="T1908" s="95" t="str">
        <f>IF(db[[#This Row],[QTY/ CTN TG]]="",IF(db[[#This Row],[STN TG]]="","",12),LEFT(db[[#This Row],[QTY/ CTN TG]],SEARCH(" ",db[[#This Row],[QTY/ CTN TG]],1)-1))</f>
        <v>24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1440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tassbagjkspb30ct29abculture</v>
      </c>
      <c r="B1909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09" s="1" t="s">
        <v>809</v>
      </c>
      <c r="E1909" s="4" t="s">
        <v>810</v>
      </c>
      <c r="F1909" s="56" t="s">
        <v>811</v>
      </c>
      <c r="G1909" s="1" t="s">
        <v>1681</v>
      </c>
      <c r="H1909" s="32" t="e">
        <f>IF(db[[#This Row],[NB NOTA_C]]="","",COUNTIF([2]!B_MSK[concat],db[[#This Row],[NB NOTA_C]]))</f>
        <v>#REF!</v>
      </c>
      <c r="I1909" s="6" t="s">
        <v>1692</v>
      </c>
      <c r="J1909" s="1" t="s">
        <v>1727</v>
      </c>
      <c r="K1909" s="1" t="s">
        <v>2981</v>
      </c>
      <c r="M1909" s="1" t="str">
        <f>IF(db[[#This Row],[QTY/ CTN]]="","",SUBSTITUTE(SUBSTITUTE(SUBSTITUTE(db[[#This Row],[QTY/ CTN]]," ","_",2),"(",""),")","")&amp;"_")</f>
        <v>100 PCS_</v>
      </c>
      <c r="N1909" s="1">
        <f>IF(db[[#This Row],[H_QTY/ CTN]]="","",SEARCH("_",db[[#This Row],[H_QTY/ CTN]]))</f>
        <v>8</v>
      </c>
      <c r="O1909" s="1">
        <f>IF(db[[#This Row],[H_QTY/ CTN]]="","",LEN(db[[#This Row],[H_QTY/ CTN]]))</f>
        <v>8</v>
      </c>
      <c r="P1909" s="98" t="str">
        <f>IF(db[[#This Row],[H_QTY/ CTN]]="","",LEFT(db[[#This Row],[H_QTY/ CTN]],db[[#This Row],[H_1]]-1))</f>
        <v>100 PCS</v>
      </c>
      <c r="Q1909" s="95" t="str">
        <f>IF(NOT(db[[#This Row],[H_1]]=db[[#This Row],[H_2]]),MID(db[[#This Row],[H_QTY/ CTN]],db[[#This Row],[H_1]]+1,db[[#This Row],[H_2]]-db[[#This Row],[H_1]]-1),"")</f>
        <v/>
      </c>
      <c r="R1909" s="95" t="str">
        <f>IF(db[[#This Row],[QTY/ CTN B]]="","",LEFT(db[[#This Row],[QTY/ CTN B]],SEARCH(" ",db[[#This Row],[QTY/ CTN B]],1)-1))</f>
        <v>100</v>
      </c>
      <c r="S1909" s="95" t="str">
        <f>IF(db[[#This Row],[QTY/ CTN B]]="","",RIGHT(db[[#This Row],[QTY/ CTN B]],LEN(db[[#This Row],[QTY/ CTN B]])-SEARCH(" ",db[[#This Row],[QTY/ CTN B]],1)))</f>
        <v>PCS</v>
      </c>
      <c r="T1909" s="95" t="str">
        <f>IF(db[[#This Row],[QTY/ CTN TG]]="",IF(db[[#This Row],[STN TG]]="","",12),LEFT(db[[#This Row],[QTY/ CTN TG]],SEARCH(" ",db[[#This Row],[QTY/ CTN TG]],1)-1))</f>
        <v/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100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sampuloppalexanderboxy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1300</v>
      </c>
      <c r="E1910" s="4" t="s">
        <v>1592</v>
      </c>
      <c r="F1910" s="56"/>
      <c r="G1910" s="1" t="s">
        <v>1682</v>
      </c>
      <c r="H1910" s="32" t="e">
        <f>IF(db[[#This Row],[NB NOTA_C]]="","",COUNTIF([2]!B_MSK[concat],db[[#This Row],[NB NOTA_C]]))</f>
        <v>#REF!</v>
      </c>
      <c r="I1910" s="6" t="s">
        <v>1710</v>
      </c>
      <c r="J1910" s="1" t="s">
        <v>1824</v>
      </c>
      <c r="K1910" s="1" t="s">
        <v>2962</v>
      </c>
      <c r="M1910" s="1" t="str">
        <f>IF(db[[#This Row],[QTY/ CTN]]="","",SUBSTITUTE(SUBSTITUTE(SUBSTITUTE(db[[#This Row],[QTY/ CTN]]," ","_",2),"(",""),")","")&amp;"_")</f>
        <v>300 PAK_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300 PAK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300</v>
      </c>
      <c r="S1910" s="95" t="str">
        <f>IF(db[[#This Row],[QTY/ CTN B]]="","",RIGHT(db[[#This Row],[QTY/ CTN B]],LEN(db[[#This Row],[QTY/ CTN B]])-SEARCH(" ",db[[#This Row],[QTY/ CTN B]],1)))</f>
        <v>PAK</v>
      </c>
      <c r="T1910" s="95" t="str">
        <f>IF(db[[#This Row],[QTY/ CTN TG]]="",IF(db[[#This Row],[STN TG]]="","",12),LEFT(db[[#This Row],[QTY/ CTN TG]],SEARCH(" ",db[[#This Row],[QTY/ CTN TG]],1)-1))</f>
        <v/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300</v>
      </c>
      <c r="Y1910" s="95" t="str">
        <f>IF(db[[#This Row],[STN K]]="",IF(db[[#This Row],[STN TG]]="",db[[#This Row],[STN B]],db[[#This Row],[STN TG]]),db[[#This Row],[STN K]])</f>
        <v>PAK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sampuloppalexanderkwarto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2800</v>
      </c>
      <c r="E1911" s="4" t="s">
        <v>2799</v>
      </c>
      <c r="F1911" s="56"/>
      <c r="H1911" s="32" t="e">
        <f>IF(db[[#This Row],[NB NOTA_C]]="","",COUNTIF([2]!B_MSK[concat],db[[#This Row],[NB NOTA_C]]))</f>
        <v>#REF!</v>
      </c>
      <c r="I1911" s="7" t="s">
        <v>1710</v>
      </c>
      <c r="J1911" s="3" t="s">
        <v>1824</v>
      </c>
      <c r="K1911" s="1" t="s">
        <v>2962</v>
      </c>
      <c r="M1911" s="1" t="str">
        <f>IF(db[[#This Row],[QTY/ CTN]]="","",SUBSTITUTE(SUBSTITUTE(SUBSTITUTE(db[[#This Row],[QTY/ CTN]]," ","_",2),"(",""),")","")&amp;"_")</f>
        <v>300 PAK_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8" t="str">
        <f>IF(db[[#This Row],[H_QTY/ CTN]]="","",LEFT(db[[#This Row],[H_QTY/ CTN]],db[[#This Row],[H_1]]-1))</f>
        <v>300 PAK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300</v>
      </c>
      <c r="S1911" s="95" t="str">
        <f>IF(db[[#This Row],[QTY/ CTN B]]="","",RIGHT(db[[#This Row],[QTY/ CTN B]],LEN(db[[#This Row],[QTY/ CTN B]])-SEARCH(" ",db[[#This Row],[QTY/ CTN B]],1)))</f>
        <v>PAK</v>
      </c>
      <c r="T1911" s="95" t="str">
        <f>IF(db[[#This Row],[QTY/ CTN TG]]="",IF(db[[#This Row],[STN TG]]="","",12),LEFT(db[[#This Row],[QTY/ CTN TG]],SEARCH(" ",db[[#This Row],[QTY/ CTN TG]],1)-1))</f>
        <v/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300</v>
      </c>
      <c r="Y1911" s="95" t="str">
        <f>IF(db[[#This Row],[STN K]]="",IF(db[[#This Row],[STN TG]]="",db[[#This Row],[STN B]],db[[#This Row],[STN TG]]),db[[#This Row],[STN K]])</f>
        <v>PAK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sampulsamsonboxybatik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2559</v>
      </c>
      <c r="E1912" s="4" t="s">
        <v>2558</v>
      </c>
      <c r="F1912" s="56"/>
      <c r="H1912" s="32" t="e">
        <f>IF(db[[#This Row],[NB NOTA_C]]="","",COUNTIF([2]!B_MSK[concat],db[[#This Row],[NB NOTA_C]]))</f>
        <v>#REF!</v>
      </c>
      <c r="I1912" s="7" t="s">
        <v>2275</v>
      </c>
      <c r="J1912" s="3" t="s">
        <v>2296</v>
      </c>
      <c r="K1912" s="1" t="s">
        <v>2962</v>
      </c>
      <c r="M1912" s="1" t="str">
        <f>IF(db[[#This Row],[QTY/ CTN]]="","",SUBSTITUTE(SUBSTITUTE(SUBSTITUTE(db[[#This Row],[QTY/ CTN]]," ","_",2),"(",""),")","")&amp;"_")</f>
        <v>360 PCS_</v>
      </c>
      <c r="N1912" s="1">
        <f>IF(db[[#This Row],[H_QTY/ CTN]]="","",SEARCH("_",db[[#This Row],[H_QTY/ CTN]]))</f>
        <v>8</v>
      </c>
      <c r="O1912" s="1">
        <f>IF(db[[#This Row],[H_QTY/ CTN]]="","",LEN(db[[#This Row],[H_QTY/ CTN]]))</f>
        <v>8</v>
      </c>
      <c r="P1912" s="98" t="str">
        <f>IF(db[[#This Row],[H_QTY/ CTN]]="","",LEFT(db[[#This Row],[H_QTY/ CTN]],db[[#This Row],[H_1]]-1))</f>
        <v>360 PCS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360</v>
      </c>
      <c r="S1912" s="95" t="str">
        <f>IF(db[[#This Row],[QTY/ CTN B]]="","",RIGHT(db[[#This Row],[QTY/ CTN B]],LEN(db[[#This Row],[QTY/ CTN B]])-SEARCH(" ",db[[#This Row],[QTY/ CTN B]],1)))</f>
        <v>PCS</v>
      </c>
      <c r="T1912" s="95" t="str">
        <f>IF(db[[#This Row],[QTY/ CTN TG]]="",IF(db[[#This Row],[STN TG]]="","",12),LEFT(db[[#This Row],[QTY/ CTN TG]],SEARCH(" ",db[[#This Row],[QTY/ CTN TG]],1)-1))</f>
        <v/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360</v>
      </c>
      <c r="Y1912" s="95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sampulsamsonboxyfancy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2117</v>
      </c>
      <c r="E1913" s="4" t="s">
        <v>2503</v>
      </c>
      <c r="F1913" s="56"/>
      <c r="H1913" s="32" t="e">
        <f>IF(db[[#This Row],[NB NOTA_C]]="","",COUNTIF([2]!B_MSK[concat],db[[#This Row],[NB NOTA_C]]))</f>
        <v>#REF!</v>
      </c>
      <c r="I1913" s="7" t="s">
        <v>2275</v>
      </c>
      <c r="J1913" s="3" t="s">
        <v>2296</v>
      </c>
      <c r="K1913" s="1" t="s">
        <v>2962</v>
      </c>
      <c r="M1913" s="1" t="str">
        <f>IF(db[[#This Row],[QTY/ CTN]]="","",SUBSTITUTE(SUBSTITUTE(SUBSTITUTE(db[[#This Row],[QTY/ CTN]]," ","_",2),"(",""),")","")&amp;"_")</f>
        <v>360 PCS_</v>
      </c>
      <c r="N1913" s="1">
        <f>IF(db[[#This Row],[H_QTY/ CTN]]="","",SEARCH("_",db[[#This Row],[H_QTY/ CTN]]))</f>
        <v>8</v>
      </c>
      <c r="O1913" s="1">
        <f>IF(db[[#This Row],[H_QTY/ CTN]]="","",LEN(db[[#This Row],[H_QTY/ CTN]]))</f>
        <v>8</v>
      </c>
      <c r="P1913" s="98" t="str">
        <f>IF(db[[#This Row],[H_QTY/ CTN]]="","",LEFT(db[[#This Row],[H_QTY/ CTN]],db[[#This Row],[H_1]]-1))</f>
        <v>360 PCS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360</v>
      </c>
      <c r="S1913" s="95" t="str">
        <f>IF(db[[#This Row],[QTY/ CTN B]]="","",RIGHT(db[[#This Row],[QTY/ CTN B]],LEN(db[[#This Row],[QTY/ CTN B]])-SEARCH(" ",db[[#This Row],[QTY/ CTN B]],1)))</f>
        <v>PCS</v>
      </c>
      <c r="T1913" s="95" t="str">
        <f>IF(db[[#This Row],[QTY/ CTN TG]]="",IF(db[[#This Row],[STN TG]]="","",12),LEFT(db[[#This Row],[QTY/ CTN TG]],SEARCH(" ",db[[#This Row],[QTY/ CTN TG]],1)-1))</f>
        <v/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360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sampulsamsonkwartobatik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2771</v>
      </c>
      <c r="E1914" s="4" t="s">
        <v>2770</v>
      </c>
      <c r="F1914" s="56"/>
      <c r="H1914" s="32" t="e">
        <f>IF(db[[#This Row],[NB NOTA_C]]="","",COUNTIF([2]!B_MSK[concat],db[[#This Row],[NB NOTA_C]]))</f>
        <v>#REF!</v>
      </c>
      <c r="I1914" s="7" t="s">
        <v>2275</v>
      </c>
      <c r="J1914" s="3" t="s">
        <v>1845</v>
      </c>
      <c r="K1914" s="1" t="s">
        <v>2962</v>
      </c>
      <c r="M1914" s="1" t="str">
        <f>IF(db[[#This Row],[QTY/ CTN]]="","",SUBSTITUTE(SUBSTITUTE(SUBSTITUTE(db[[#This Row],[QTY/ CTN]]," ","_",2),"(",""),")","")&amp;"_")</f>
        <v>480 PCS_</v>
      </c>
      <c r="N1914" s="1">
        <f>IF(db[[#This Row],[H_QTY/ CTN]]="","",SEARCH("_",db[[#This Row],[H_QTY/ CTN]]))</f>
        <v>8</v>
      </c>
      <c r="O1914" s="1">
        <f>IF(db[[#This Row],[H_QTY/ CTN]]="","",LEN(db[[#This Row],[H_QTY/ CTN]]))</f>
        <v>8</v>
      </c>
      <c r="P1914" s="98" t="str">
        <f>IF(db[[#This Row],[H_QTY/ CTN]]="","",LEFT(db[[#This Row],[H_QTY/ CTN]],db[[#This Row],[H_1]]-1))</f>
        <v>480 PCS</v>
      </c>
      <c r="Q1914" s="95" t="str">
        <f>IF(NOT(db[[#This Row],[H_1]]=db[[#This Row],[H_2]]),MID(db[[#This Row],[H_QTY/ CTN]],db[[#This Row],[H_1]]+1,db[[#This Row],[H_2]]-db[[#This Row],[H_1]]-1),"")</f>
        <v/>
      </c>
      <c r="R1914" s="97" t="str">
        <f>IF(db[[#This Row],[QTY/ CTN B]]="","",LEFT(db[[#This Row],[QTY/ CTN B]],SEARCH(" ",db[[#This Row],[QTY/ CTN B]],1)-1))</f>
        <v>480</v>
      </c>
      <c r="S1914" s="97" t="str">
        <f>IF(db[[#This Row],[QTY/ CTN B]]="","",RIGHT(db[[#This Row],[QTY/ CTN B]],LEN(db[[#This Row],[QTY/ CTN B]])-SEARCH(" ",db[[#This Row],[QTY/ CTN B]],1)))</f>
        <v>PCS</v>
      </c>
      <c r="T1914" s="97" t="str">
        <f>IF(db[[#This Row],[QTY/ CTN TG]]="",IF(db[[#This Row],[STN TG]]="","",12),LEFT(db[[#This Row],[QTY/ CTN TG]],SEARCH(" ",db[[#This Row],[QTY/ CTN TG]],1)-1))</f>
        <v/>
      </c>
      <c r="U1914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7" t="str">
        <f>IF(db[[#This Row],[STN K]]="","",IF(db[[#This Row],[STN TG]]="LSN",12,""))</f>
        <v/>
      </c>
      <c r="W1914" s="97" t="str">
        <f>IF(db[[#This Row],[STN TG]]="LSN","PCS","")</f>
        <v/>
      </c>
      <c r="X1914" s="97">
        <f>db[[#This Row],[QTY B]]*IF(db[[#This Row],[QTY TG]]="",1,db[[#This Row],[QTY TG]])*IF(db[[#This Row],[QTY K]]="",1,db[[#This Row],[QTY K]])</f>
        <v>480</v>
      </c>
      <c r="Y1914" s="97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sampulsamsonkwartofancy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2118</v>
      </c>
      <c r="E1915" s="4" t="s">
        <v>2502</v>
      </c>
      <c r="F1915" s="56"/>
      <c r="H1915" s="32" t="e">
        <f>IF(db[[#This Row],[NB NOTA_C]]="","",COUNTIF([2]!B_MSK[concat],db[[#This Row],[NB NOTA_C]]))</f>
        <v>#REF!</v>
      </c>
      <c r="I1915" s="7" t="s">
        <v>2275</v>
      </c>
      <c r="J1915" s="3" t="s">
        <v>1845</v>
      </c>
      <c r="K1915" s="1" t="s">
        <v>2962</v>
      </c>
      <c r="M1915" s="1" t="str">
        <f>IF(db[[#This Row],[QTY/ CTN]]="","",SUBSTITUTE(SUBSTITUTE(SUBSTITUTE(db[[#This Row],[QTY/ CTN]]," ","_",2),"(",""),")","")&amp;"_")</f>
        <v>480 PCS_</v>
      </c>
      <c r="N1915" s="1">
        <f>IF(db[[#This Row],[H_QTY/ CTN]]="","",SEARCH("_",db[[#This Row],[H_QTY/ CTN]]))</f>
        <v>8</v>
      </c>
      <c r="O1915" s="1">
        <f>IF(db[[#This Row],[H_QTY/ CTN]]="","",LEN(db[[#This Row],[H_QTY/ CTN]]))</f>
        <v>8</v>
      </c>
      <c r="P1915" s="98" t="str">
        <f>IF(db[[#This Row],[H_QTY/ CTN]]="","",LEFT(db[[#This Row],[H_QTY/ CTN]],db[[#This Row],[H_1]]-1))</f>
        <v>480 PCS</v>
      </c>
      <c r="Q1915" s="95" t="str">
        <f>IF(NOT(db[[#This Row],[H_1]]=db[[#This Row],[H_2]]),MID(db[[#This Row],[H_QTY/ CTN]],db[[#This Row],[H_1]]+1,db[[#This Row],[H_2]]-db[[#This Row],[H_1]]-1),"")</f>
        <v/>
      </c>
      <c r="R1915" s="97" t="str">
        <f>IF(db[[#This Row],[QTY/ CTN B]]="","",LEFT(db[[#This Row],[QTY/ CTN B]],SEARCH(" ",db[[#This Row],[QTY/ CTN B]],1)-1))</f>
        <v>480</v>
      </c>
      <c r="S1915" s="97" t="str">
        <f>IF(db[[#This Row],[QTY/ CTN B]]="","",RIGHT(db[[#This Row],[QTY/ CTN B]],LEN(db[[#This Row],[QTY/ CTN B]])-SEARCH(" ",db[[#This Row],[QTY/ CTN B]],1)))</f>
        <v>PCS</v>
      </c>
      <c r="T1915" s="97" t="str">
        <f>IF(db[[#This Row],[QTY/ CTN TG]]="",IF(db[[#This Row],[STN TG]]="","",12),LEFT(db[[#This Row],[QTY/ CTN TG]],SEARCH(" ",db[[#This Row],[QTY/ CTN TG]],1)-1))</f>
        <v/>
      </c>
      <c r="U191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7" t="str">
        <f>IF(db[[#This Row],[STN K]]="","",IF(db[[#This Row],[STN TG]]="LSN",12,""))</f>
        <v/>
      </c>
      <c r="W1915" s="97" t="str">
        <f>IF(db[[#This Row],[STN TG]]="LSN","PCS","")</f>
        <v/>
      </c>
      <c r="X1915" s="97">
        <f>db[[#This Row],[QTY B]]*IF(db[[#This Row],[QTY TG]]="",1,db[[#This Row],[QTY TG]])*IF(db[[#This Row],[QTY K]]="",1,db[[#This Row],[QTY K]])</f>
        <v>480</v>
      </c>
      <c r="Y1915" s="97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schedulenotejadwalwarnab5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4799</v>
      </c>
      <c r="E1916" s="4" t="s">
        <v>4794</v>
      </c>
      <c r="F1916" s="56"/>
      <c r="H1916" s="34" t="e">
        <f>IF(db[[#This Row],[NB NOTA_C]]="","",COUNTIF([2]!B_MSK[concat],db[[#This Row],[NB NOTA_C]]))</f>
        <v>#REF!</v>
      </c>
      <c r="I1916" s="7" t="s">
        <v>1689</v>
      </c>
      <c r="J1916" s="3" t="s">
        <v>4798</v>
      </c>
      <c r="K1916" s="1" t="s">
        <v>2970</v>
      </c>
      <c r="L1916" s="3"/>
      <c r="M1916" s="3" t="str">
        <f>IF(db[[#This Row],[QTY/ CTN]]="","",SUBSTITUTE(SUBSTITUTE(SUBSTITUTE(db[[#This Row],[QTY/ CTN]]," ","_",2),"(",""),")","")&amp;"_")</f>
        <v>54 PCS_</v>
      </c>
      <c r="N1916" s="3">
        <f>IF(db[[#This Row],[H_QTY/ CTN]]="","",SEARCH("_",db[[#This Row],[H_QTY/ CTN]]))</f>
        <v>7</v>
      </c>
      <c r="O1916" s="3">
        <f>IF(db[[#This Row],[H_QTY/ CTN]]="","",LEN(db[[#This Row],[H_QTY/ CTN]]))</f>
        <v>7</v>
      </c>
      <c r="P1916" s="95" t="str">
        <f>IF(db[[#This Row],[H_QTY/ CTN]]="","",LEFT(db[[#This Row],[H_QTY/ CTN]],db[[#This Row],[H_1]]-1))</f>
        <v>54 PCS</v>
      </c>
      <c r="Q1916" s="95" t="str">
        <f>IF(NOT(db[[#This Row],[H_1]]=db[[#This Row],[H_2]]),MID(db[[#This Row],[H_QTY/ CTN]],db[[#This Row],[H_1]]+1,db[[#This Row],[H_2]]-db[[#This Row],[H_1]]-1),"")</f>
        <v/>
      </c>
      <c r="R1916" s="97" t="str">
        <f>IF(db[[#This Row],[QTY/ CTN B]]="","",LEFT(db[[#This Row],[QTY/ CTN B]],SEARCH(" ",db[[#This Row],[QTY/ CTN B]],1)-1))</f>
        <v>54</v>
      </c>
      <c r="S1916" s="97" t="str">
        <f>IF(db[[#This Row],[QTY/ CTN B]]="","",RIGHT(db[[#This Row],[QTY/ CTN B]],LEN(db[[#This Row],[QTY/ CTN B]])-SEARCH(" ",db[[#This Row],[QTY/ CTN B]],1)))</f>
        <v>PCS</v>
      </c>
      <c r="T1916" s="97" t="str">
        <f>IF(db[[#This Row],[QTY/ CTN TG]]="",IF(db[[#This Row],[STN TG]]="","",12),LEFT(db[[#This Row],[QTY/ CTN TG]],SEARCH(" ",db[[#This Row],[QTY/ CTN TG]],1)-1))</f>
        <v/>
      </c>
      <c r="U191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7" t="str">
        <f>IF(db[[#This Row],[STN K]]="","",IF(db[[#This Row],[STN TG]]="LSN",12,""))</f>
        <v/>
      </c>
      <c r="W1916" s="97" t="str">
        <f>IF(db[[#This Row],[STN TG]]="LSN","PCS","")</f>
        <v/>
      </c>
      <c r="X1916" s="97">
        <f>db[[#This Row],[QTY B]]*IF(db[[#This Row],[QTY TG]]="",1,db[[#This Row],[QTY TG]])*IF(db[[#This Row],[QTY K]]="",1,db[[#This Row],[QTY K]])</f>
        <v>54</v>
      </c>
      <c r="Y1916" s="97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guntingjksc12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17" s="4" t="s">
        <v>5400</v>
      </c>
      <c r="E1917" s="110" t="s">
        <v>5388</v>
      </c>
      <c r="F1917" s="56" t="s">
        <v>5396</v>
      </c>
      <c r="G1917" s="1" t="s">
        <v>1681</v>
      </c>
      <c r="H1917" s="34" t="e">
        <f>IF(db[[#This Row],[NB NOTA_C]]="","",COUNTIF([2]!B_MSK[concat],db[[#This Row],[NB NOTA_C]]))</f>
        <v>#REF!</v>
      </c>
      <c r="I1917" s="7" t="s">
        <v>1692</v>
      </c>
      <c r="J1917" s="3" t="s">
        <v>1722</v>
      </c>
      <c r="K1917" s="1" t="s">
        <v>2954</v>
      </c>
      <c r="L1917" s="3"/>
      <c r="M1917" s="3" t="str">
        <f>IF(db[[#This Row],[QTY/ CTN]]="","",SUBSTITUTE(SUBSTITUTE(SUBSTITUTE(db[[#This Row],[QTY/ CTN]]," ","_",2),"(",""),")","")&amp;"_")</f>
        <v>12 LSN_</v>
      </c>
      <c r="N1917" s="3">
        <f>IF(db[[#This Row],[H_QTY/ CTN]]="","",SEARCH("_",db[[#This Row],[H_QTY/ CTN]]))</f>
        <v>7</v>
      </c>
      <c r="O1917" s="3">
        <f>IF(db[[#This Row],[H_QTY/ CTN]]="","",LEN(db[[#This Row],[H_QTY/ CTN]]))</f>
        <v>7</v>
      </c>
      <c r="P1917" s="95" t="str">
        <f>IF(db[[#This Row],[H_QTY/ CTN]]="","",LEFT(db[[#This Row],[H_QTY/ CTN]],db[[#This Row],[H_1]]-1))</f>
        <v>12 LSN</v>
      </c>
      <c r="Q1917" s="95" t="str">
        <f>IF(NOT(db[[#This Row],[H_1]]=db[[#This Row],[H_2]]),MID(db[[#This Row],[H_QTY/ CTN]],db[[#This Row],[H_1]]+1,db[[#This Row],[H_2]]-db[[#This Row],[H_1]]-1),"")</f>
        <v/>
      </c>
      <c r="R1917" s="95" t="str">
        <f>IF(db[[#This Row],[QTY/ CTN B]]="","",LEFT(db[[#This Row],[QTY/ CTN B]],SEARCH(" ",db[[#This Row],[QTY/ CTN B]],1)-1))</f>
        <v>12</v>
      </c>
      <c r="S1917" s="95" t="str">
        <f>IF(db[[#This Row],[QTY/ CTN B]]="","",RIGHT(db[[#This Row],[QTY/ CTN B]],LEN(db[[#This Row],[QTY/ CTN B]])-SEARCH(" ",db[[#This Row],[QTY/ CTN B]],1)))</f>
        <v>LSN</v>
      </c>
      <c r="T1917" s="95">
        <f>IF(db[[#This Row],[QTY/ CTN TG]]="",IF(db[[#This Row],[STN TG]]="","",12),LEFT(db[[#This Row],[QTY/ CTN TG]],SEARCH(" ",db[[#This Row],[QTY/ CTN TG]],1)-1))</f>
        <v>12</v>
      </c>
      <c r="U1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5" t="str">
        <f>IF(db[[#This Row],[STN K]]="","",IF(db[[#This Row],[STN TG]]="LSN",12,""))</f>
        <v/>
      </c>
      <c r="W1917" s="95" t="str">
        <f>IF(db[[#This Row],[STN TG]]="LSN","PCS","")</f>
        <v/>
      </c>
      <c r="X1917" s="95">
        <f>db[[#This Row],[QTY B]]*IF(db[[#This Row],[QTY TG]]="",1,db[[#This Row],[QTY TG]])*IF(db[[#This Row],[QTY K]]="",1,db[[#This Row],[QTY K]])</f>
        <v>144</v>
      </c>
      <c r="Y1917" s="95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1" t="str">
        <f>LOWER(SUBSTITUTE(SUBSTITUTE(SUBSTITUTE(SUBSTITUTE(SUBSTITUTE(SUBSTITUTE(db[[#This Row],[NB BM]]," ",),".",""),"-",""),"(",""),")",""),"/",""))</f>
        <v>guntingjksc13</v>
      </c>
      <c r="B1918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18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18" s="1" t="s">
        <v>812</v>
      </c>
      <c r="E1918" s="4" t="s">
        <v>813</v>
      </c>
      <c r="F1918" s="2" t="s">
        <v>814</v>
      </c>
      <c r="G1918" s="1" t="s">
        <v>1681</v>
      </c>
      <c r="H1918" s="32" t="e">
        <f>IF(db[[#This Row],[NB NOTA_C]]="","",COUNTIF([2]!B_MSK[concat],db[[#This Row],[NB NOTA_C]]))</f>
        <v>#REF!</v>
      </c>
      <c r="I1918" s="6" t="s">
        <v>1692</v>
      </c>
      <c r="J1918" s="1" t="s">
        <v>1722</v>
      </c>
      <c r="K1918" s="1" t="s">
        <v>2954</v>
      </c>
      <c r="M1918" s="1" t="str">
        <f>IF(db[[#This Row],[QTY/ CTN]]="","",SUBSTITUTE(SUBSTITUTE(SUBSTITUTE(db[[#This Row],[QTY/ CTN]]," ","_",2),"(",""),")","")&amp;"_")</f>
        <v>12 LSN_</v>
      </c>
      <c r="N1918" s="1">
        <f>IF(db[[#This Row],[H_QTY/ CTN]]="","",SEARCH("_",db[[#This Row],[H_QTY/ CTN]]))</f>
        <v>7</v>
      </c>
      <c r="O1918" s="1">
        <f>IF(db[[#This Row],[H_QTY/ CTN]]="","",LEN(db[[#This Row],[H_QTY/ CTN]]))</f>
        <v>7</v>
      </c>
      <c r="P1918" s="98" t="str">
        <f>IF(db[[#This Row],[H_QTY/ CTN]]="","",LEFT(db[[#This Row],[H_QTY/ CTN]],db[[#This Row],[H_1]]-1))</f>
        <v>12 LSN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12</v>
      </c>
      <c r="S1918" s="95" t="str">
        <f>IF(db[[#This Row],[QTY/ CTN B]]="","",RIGHT(db[[#This Row],[QTY/ CTN B]],LEN(db[[#This Row],[QTY/ CTN B]])-SEARCH(" ",db[[#This Row],[QTY/ CTN B]],1)))</f>
        <v>LSN</v>
      </c>
      <c r="T1918" s="95">
        <f>IF(db[[#This Row],[QTY/ CTN TG]]="",IF(db[[#This Row],[STN TG]]="","",12),LEFT(db[[#This Row],[QTY/ CTN TG]],SEARCH(" ",db[[#This Row],[QTY/ CTN TG]],1)-1))</f>
        <v>12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144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1" t="str">
        <f>LOWER(SUBSTITUTE(SUBSTITUTE(SUBSTITUTE(SUBSTITUTE(SUBSTITUTE(SUBSTITUTE(db[[#This Row],[NB BM]]," ",),".",""),"-",""),"(",""),")",""),"/",""))</f>
        <v>guntingjksc14</v>
      </c>
      <c r="B1919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19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19" s="1" t="s">
        <v>815</v>
      </c>
      <c r="E1919" s="4" t="s">
        <v>816</v>
      </c>
      <c r="F1919" s="56" t="s">
        <v>817</v>
      </c>
      <c r="G1919" s="1" t="s">
        <v>1681</v>
      </c>
      <c r="H1919" s="32" t="e">
        <f>IF(db[[#This Row],[NB NOTA_C]]="","",COUNTIF([2]!B_MSK[concat],db[[#This Row],[NB NOTA_C]]))</f>
        <v>#REF!</v>
      </c>
      <c r="I1919" s="6" t="s">
        <v>1692</v>
      </c>
      <c r="J1919" s="1" t="s">
        <v>1722</v>
      </c>
      <c r="K1919" s="1" t="s">
        <v>2954</v>
      </c>
      <c r="M1919" s="1" t="str">
        <f>IF(db[[#This Row],[QTY/ CTN]]="","",SUBSTITUTE(SUBSTITUTE(SUBSTITUTE(db[[#This Row],[QTY/ CTN]]," ","_",2),"(",""),")","")&amp;"_")</f>
        <v>12 LSN_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7</v>
      </c>
      <c r="P1919" s="98" t="str">
        <f>IF(db[[#This Row],[H_QTY/ CTN]]="","",LEFT(db[[#This Row],[H_QTY/ CTN]],db[[#This Row],[H_1]]-1))</f>
        <v>12 LSN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12</v>
      </c>
      <c r="S1919" s="95" t="str">
        <f>IF(db[[#This Row],[QTY/ CTN B]]="","",RIGHT(db[[#This Row],[QTY/ CTN B]],LEN(db[[#This Row],[QTY/ CTN B]])-SEARCH(" ",db[[#This Row],[QTY/ CTN B]],1)))</f>
        <v>LSN</v>
      </c>
      <c r="T1919" s="95">
        <f>IF(db[[#This Row],[QTY/ CTN TG]]="",IF(db[[#This Row],[STN TG]]="","",12),LEFT(db[[#This Row],[QTY/ CTN TG]],SEARCH(" ",db[[#This Row],[QTY/ CTN TG]],1)-1))</f>
        <v>12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144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1" t="str">
        <f>LOWER(SUBSTITUTE(SUBSTITUTE(SUBSTITUTE(SUBSTITUTE(SUBSTITUTE(SUBSTITUTE(db[[#This Row],[NB BM]]," ",),".",""),"-",""),"(",""),")",""),"/",""))</f>
        <v>guntingjksc828</v>
      </c>
      <c r="B1920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20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20" s="1" t="s">
        <v>818</v>
      </c>
      <c r="E1920" s="4" t="s">
        <v>819</v>
      </c>
      <c r="F1920" s="56" t="s">
        <v>820</v>
      </c>
      <c r="G1920" s="1" t="s">
        <v>1681</v>
      </c>
      <c r="H1920" s="32" t="e">
        <f>IF(db[[#This Row],[NB NOTA_C]]="","",COUNTIF([2]!B_MSK[concat],db[[#This Row],[NB NOTA_C]]))</f>
        <v>#REF!</v>
      </c>
      <c r="I1920" s="6" t="s">
        <v>1692</v>
      </c>
      <c r="J1920" s="1" t="s">
        <v>1722</v>
      </c>
      <c r="K1920" s="1" t="s">
        <v>2954</v>
      </c>
      <c r="L1920" s="1" t="s">
        <v>5339</v>
      </c>
      <c r="M1920" s="1" t="str">
        <f>IF(db[[#This Row],[QTY/ CTN]]="","",SUBSTITUTE(SUBSTITUTE(SUBSTITUTE(db[[#This Row],[QTY/ CTN]]," ","_",2),"(",""),")","")&amp;"_")</f>
        <v>12 LSN_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7</v>
      </c>
      <c r="P1920" s="98" t="str">
        <f>IF(db[[#This Row],[H_QTY/ CTN]]="","",LEFT(db[[#This Row],[H_QTY/ CTN]],db[[#This Row],[H_1]]-1))</f>
        <v>12 LSN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12</v>
      </c>
      <c r="S1920" s="95" t="str">
        <f>IF(db[[#This Row],[QTY/ CTN B]]="","",RIGHT(db[[#This Row],[QTY/ CTN B]],LEN(db[[#This Row],[QTY/ CTN B]])-SEARCH(" ",db[[#This Row],[QTY/ CTN B]],1)))</f>
        <v>LSN</v>
      </c>
      <c r="T1920" s="95">
        <f>IF(db[[#This Row],[QTY/ CTN TG]]="",IF(db[[#This Row],[STN TG]]="","",12),LEFT(db[[#This Row],[QTY/ CTN TG]],SEARCH(" ",db[[#This Row],[QTY/ CTN TG]],1)-1))</f>
        <v>12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144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guntingjksc828sg</v>
      </c>
      <c r="B1921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21" s="4" t="s">
        <v>5616</v>
      </c>
      <c r="E1921" s="4" t="s">
        <v>5617</v>
      </c>
      <c r="F1921" s="56" t="s">
        <v>5618</v>
      </c>
      <c r="G1921" s="1" t="s">
        <v>1681</v>
      </c>
      <c r="H1921" s="34" t="e">
        <f>IF(db[[#This Row],[NB NOTA_C]]="","",COUNTIF([2]!B_MSK[concat],db[[#This Row],[NB NOTA_C]]))</f>
        <v>#REF!</v>
      </c>
      <c r="I1921" s="7" t="s">
        <v>1692</v>
      </c>
      <c r="J1921" s="3" t="s">
        <v>1722</v>
      </c>
      <c r="K1921" s="1" t="s">
        <v>2954</v>
      </c>
      <c r="L1921" s="3" t="s">
        <v>5619</v>
      </c>
      <c r="M1921" s="3" t="str">
        <f>IF(db[[#This Row],[QTY/ CTN]]="","",SUBSTITUTE(SUBSTITUTE(SUBSTITUTE(db[[#This Row],[QTY/ CTN]]," ","_",2),"(",""),")","")&amp;"_")</f>
        <v>12 LSN_</v>
      </c>
      <c r="N1921" s="3">
        <f>IF(db[[#This Row],[H_QTY/ CTN]]="","",SEARCH("_",db[[#This Row],[H_QTY/ CTN]]))</f>
        <v>7</v>
      </c>
      <c r="O1921" s="3">
        <f>IF(db[[#This Row],[H_QTY/ CTN]]="","",LEN(db[[#This Row],[H_QTY/ CTN]]))</f>
        <v>7</v>
      </c>
      <c r="P1921" s="95" t="str">
        <f>IF(db[[#This Row],[H_QTY/ CTN]]="","",LEFT(db[[#This Row],[H_QTY/ CTN]],db[[#This Row],[H_1]]-1))</f>
        <v>12 LSN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12</v>
      </c>
      <c r="S1921" s="95" t="str">
        <f>IF(db[[#This Row],[QTY/ CTN B]]="","",RIGHT(db[[#This Row],[QTY/ CTN B]],LEN(db[[#This Row],[QTY/ CTN B]])-SEARCH(" ",db[[#This Row],[QTY/ CTN B]],1)))</f>
        <v>LSN</v>
      </c>
      <c r="T1921" s="95">
        <f>IF(db[[#This Row],[QTY/ CTN TG]]="",IF(db[[#This Row],[STN TG]]="","",12),LEFT(db[[#This Row],[QTY/ CTN TG]],SEARCH(" ",db[[#This Row],[QTY/ CTN TG]],1)-1))</f>
        <v>12</v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144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1" t="str">
        <f>LOWER(SUBSTITUTE(SUBSTITUTE(SUBSTITUTE(SUBSTITUTE(SUBSTITUTE(SUBSTITUTE(db[[#This Row],[NB BM]]," ",),".",""),"-",""),"(",""),")",""),"/",""))</f>
        <v>guntingjksc838</v>
      </c>
      <c r="B1922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22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22" s="1" t="s">
        <v>821</v>
      </c>
      <c r="E1922" s="4" t="s">
        <v>822</v>
      </c>
      <c r="F1922" s="2" t="s">
        <v>823</v>
      </c>
      <c r="G1922" s="1" t="s">
        <v>1681</v>
      </c>
      <c r="H1922" s="32" t="e">
        <f>IF(db[[#This Row],[NB NOTA_C]]="","",COUNTIF([2]!B_MSK[concat],db[[#This Row],[NB NOTA_C]]))</f>
        <v>#REF!</v>
      </c>
      <c r="I1922" s="6" t="s">
        <v>1692</v>
      </c>
      <c r="J1922" s="1" t="s">
        <v>1722</v>
      </c>
      <c r="K1922" s="1" t="s">
        <v>2954</v>
      </c>
      <c r="M1922" s="1" t="str">
        <f>IF(db[[#This Row],[QTY/ CTN]]="","",SUBSTITUTE(SUBSTITUTE(SUBSTITUTE(db[[#This Row],[QTY/ CTN]]," ","_",2),"(",""),")","")&amp;"_")</f>
        <v>12 LSN_</v>
      </c>
      <c r="N1922" s="1">
        <f>IF(db[[#This Row],[H_QTY/ CTN]]="","",SEARCH("_",db[[#This Row],[H_QTY/ CTN]]))</f>
        <v>7</v>
      </c>
      <c r="O1922" s="1">
        <f>IF(db[[#This Row],[H_QTY/ CTN]]="","",LEN(db[[#This Row],[H_QTY/ CTN]]))</f>
        <v>7</v>
      </c>
      <c r="P1922" s="98" t="str">
        <f>IF(db[[#This Row],[H_QTY/ CTN]]="","",LEFT(db[[#This Row],[H_QTY/ CTN]],db[[#This Row],[H_1]]-1))</f>
        <v>12 LSN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12</v>
      </c>
      <c r="S1922" s="95" t="str">
        <f>IF(db[[#This Row],[QTY/ CTN B]]="","",RIGHT(db[[#This Row],[QTY/ CTN B]],LEN(db[[#This Row],[QTY/ CTN B]])-SEARCH(" ",db[[#This Row],[QTY/ CTN B]],1)))</f>
        <v>LSN</v>
      </c>
      <c r="T1922" s="95">
        <f>IF(db[[#This Row],[QTY/ CTN TG]]="",IF(db[[#This Row],[STN TG]]="","",12),LEFT(db[[#This Row],[QTY/ CTN TG]],SEARCH(" ",db[[#This Row],[QTY/ CTN TG]],1)-1))</f>
        <v>12</v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144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" t="str">
        <f>LOWER(SUBSTITUTE(SUBSTITUTE(SUBSTITUTE(SUBSTITUTE(SUBSTITUTE(SUBSTITUTE(db[[#This Row],[NB BM]]," ",),".",""),"-",""),"(",""),")",""),"/",""))</f>
        <v>guntingjksc838sg</v>
      </c>
      <c r="B1923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23" s="1" t="s">
        <v>824</v>
      </c>
      <c r="E1923" s="4" t="s">
        <v>825</v>
      </c>
      <c r="F1923" s="56" t="s">
        <v>826</v>
      </c>
      <c r="G1923" s="1" t="s">
        <v>1681</v>
      </c>
      <c r="H1923" s="32" t="e">
        <f>IF(db[[#This Row],[NB NOTA_C]]="","",COUNTIF([2]!B_MSK[concat],db[[#This Row],[NB NOTA_C]]))</f>
        <v>#REF!</v>
      </c>
      <c r="I1923" s="6" t="s">
        <v>1692</v>
      </c>
      <c r="J1923" s="1" t="s">
        <v>1722</v>
      </c>
      <c r="K1923" s="1" t="s">
        <v>2954</v>
      </c>
      <c r="M1923" s="1" t="str">
        <f>IF(db[[#This Row],[QTY/ CTN]]="","",SUBSTITUTE(SUBSTITUTE(SUBSTITUTE(db[[#This Row],[QTY/ CTN]]," ","_",2),"(",""),")","")&amp;"_")</f>
        <v>12 LSN_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8" t="str">
        <f>IF(db[[#This Row],[H_QTY/ CTN]]="","",LEFT(db[[#This Row],[H_QTY/ CTN]],db[[#This Row],[H_1]]-1))</f>
        <v>12 LSN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12</v>
      </c>
      <c r="S1923" s="95" t="str">
        <f>IF(db[[#This Row],[QTY/ CTN B]]="","",RIGHT(db[[#This Row],[QTY/ CTN B]],LEN(db[[#This Row],[QTY/ CTN B]])-SEARCH(" ",db[[#This Row],[QTY/ CTN B]],1)))</f>
        <v>LSN</v>
      </c>
      <c r="T1923" s="95">
        <f>IF(db[[#This Row],[QTY/ CTN TG]]="",IF(db[[#This Row],[STN TG]]="","",12),LEFT(db[[#This Row],[QTY/ CTN TG]],SEARCH(" ",db[[#This Row],[QTY/ CTN TG]],1)-1))</f>
        <v>12</v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144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1" t="str">
        <f>LOWER(SUBSTITUTE(SUBSTITUTE(SUBSTITUTE(SUBSTITUTE(SUBSTITUTE(SUBSTITUTE(db[[#This Row],[NB BM]]," ",),".",""),"-",""),"(",""),")",""),"/",""))</f>
        <v>guntingjksc848</v>
      </c>
      <c r="B1924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24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24" s="1" t="s">
        <v>827</v>
      </c>
      <c r="E1924" s="4" t="s">
        <v>828</v>
      </c>
      <c r="F1924" s="56" t="s">
        <v>829</v>
      </c>
      <c r="G1924" s="1" t="s">
        <v>1681</v>
      </c>
      <c r="H1924" s="32" t="e">
        <f>IF(db[[#This Row],[NB NOTA_C]]="","",COUNTIF([2]!B_MSK[concat],db[[#This Row],[NB NOTA_C]]))</f>
        <v>#REF!</v>
      </c>
      <c r="I1924" s="6" t="s">
        <v>1692</v>
      </c>
      <c r="J1924" s="1" t="s">
        <v>1722</v>
      </c>
      <c r="K1924" s="1" t="s">
        <v>2954</v>
      </c>
      <c r="M1924" s="1" t="str">
        <f>IF(db[[#This Row],[QTY/ CTN]]="","",SUBSTITUTE(SUBSTITUTE(SUBSTITUTE(db[[#This Row],[QTY/ CTN]]," ","_",2),"(",""),")","")&amp;"_")</f>
        <v>12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8" t="str">
        <f>IF(db[[#This Row],[H_QTY/ CTN]]="","",LEFT(db[[#This Row],[H_QTY/ CTN]],db[[#This Row],[H_1]]-1))</f>
        <v>12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12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" t="str">
        <f>LOWER(SUBSTITUTE(SUBSTITUTE(SUBSTITUTE(SUBSTITUTE(SUBSTITUTE(SUBSTITUTE(db[[#This Row],[NB BM]]," ",),".",""),"-",""),"(",""),")",""),"/",""))</f>
        <v>guntingjksc848sg</v>
      </c>
      <c r="B1925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25" s="1" t="s">
        <v>830</v>
      </c>
      <c r="E1925" s="4" t="s">
        <v>831</v>
      </c>
      <c r="F1925" s="2" t="s">
        <v>832</v>
      </c>
      <c r="G1925" s="1" t="s">
        <v>1681</v>
      </c>
      <c r="H1925" s="32" t="e">
        <f>IF(db[[#This Row],[NB NOTA_C]]="","",COUNTIF([2]!B_MSK[concat],db[[#This Row],[NB NOTA_C]]))</f>
        <v>#REF!</v>
      </c>
      <c r="I1925" s="6" t="s">
        <v>1692</v>
      </c>
      <c r="J1925" s="1" t="s">
        <v>1722</v>
      </c>
      <c r="K1925" s="1" t="s">
        <v>2954</v>
      </c>
      <c r="M1925" s="1" t="str">
        <f>IF(db[[#This Row],[QTY/ CTN]]="","",SUBSTITUTE(SUBSTITUTE(SUBSTITUTE(db[[#This Row],[QTY/ CTN]]," ","_",2),"(",""),")","")&amp;"_")</f>
        <v>12 LSN_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8" t="str">
        <f>IF(db[[#This Row],[H_QTY/ CTN]]="","",LEFT(db[[#This Row],[H_QTY/ CTN]],db[[#This Row],[H_1]]-1))</f>
        <v>12 LSN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12</v>
      </c>
      <c r="S1925" s="95" t="str">
        <f>IF(db[[#This Row],[QTY/ CTN B]]="","",RIGHT(db[[#This Row],[QTY/ CTN B]],LEN(db[[#This Row],[QTY/ CTN B]])-SEARCH(" ",db[[#This Row],[QTY/ CTN B]],1)))</f>
        <v>LSN</v>
      </c>
      <c r="T1925" s="95">
        <f>IF(db[[#This Row],[QTY/ CTN TG]]="",IF(db[[#This Row],[STN TG]]="","",12),LEFT(db[[#This Row],[QTY/ CTN TG]],SEARCH(" ",db[[#This Row],[QTY/ CTN TG]],1)-1))</f>
        <v>12</v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144</v>
      </c>
      <c r="Y1925" s="95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" t="str">
        <f>LOWER(SUBSTITUTE(SUBSTITUTE(SUBSTITUTE(SUBSTITUTE(SUBSTITUTE(SUBSTITUTE(db[[#This Row],[NB BM]]," ",),".",""),"-",""),"(",""),")",""),"/",""))</f>
        <v>guntingjksc868</v>
      </c>
      <c r="B1926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26" s="1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833</v>
      </c>
      <c r="E1926" s="4" t="s">
        <v>834</v>
      </c>
      <c r="F1926" s="56"/>
      <c r="G1926" s="1" t="s">
        <v>1681</v>
      </c>
      <c r="H1926" s="32" t="e">
        <f>IF(db[[#This Row],[NB NOTA_C]]="","",COUNTIF([2]!B_MSK[concat],db[[#This Row],[NB NOTA_C]]))</f>
        <v>#REF!</v>
      </c>
      <c r="I1926" s="6" t="s">
        <v>1692</v>
      </c>
      <c r="J1926" s="1" t="s">
        <v>1761</v>
      </c>
      <c r="K1926" s="1" t="s">
        <v>2954</v>
      </c>
      <c r="M1926" s="1" t="str">
        <f>IF(db[[#This Row],[QTY/ CTN]]="","",SUBSTITUTE(SUBSTITUTE(SUBSTITUTE(db[[#This Row],[QTY/ CTN]]," ","_",2),"(",""),")","")&amp;"_")</f>
        <v>6 LSN_</v>
      </c>
      <c r="N1926" s="1">
        <f>IF(db[[#This Row],[H_QTY/ CTN]]="","",SEARCH("_",db[[#This Row],[H_QTY/ CTN]]))</f>
        <v>6</v>
      </c>
      <c r="O1926" s="1">
        <f>IF(db[[#This Row],[H_QTY/ CTN]]="","",LEN(db[[#This Row],[H_QTY/ CTN]]))</f>
        <v>6</v>
      </c>
      <c r="P1926" s="98" t="str">
        <f>IF(db[[#This Row],[H_QTY/ CTN]]="","",LEFT(db[[#This Row],[H_QTY/ CTN]],db[[#This Row],[H_1]]-1))</f>
        <v>6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6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72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6" t="str">
        <f>LOWER(SUBSTITUTE(SUBSTITUTE(SUBSTITUTE(SUBSTITUTE(SUBSTITUTE(SUBSTITUTE(db[[#This Row],[NB BM]]," ",),".",""),"-",""),"(",""),")",""),"/",""))</f>
        <v>guntingjkzz65gerigi</v>
      </c>
      <c r="B1927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27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27" s="17" t="s">
        <v>4063</v>
      </c>
      <c r="E1927" s="21" t="s">
        <v>4057</v>
      </c>
      <c r="F1927" s="57" t="s">
        <v>4062</v>
      </c>
      <c r="G1927" s="1" t="s">
        <v>1681</v>
      </c>
      <c r="H1927" s="33" t="e">
        <f>IF(db[[#This Row],[NB NOTA_C]]="","",COUNTIF([2]!B_MSK[concat],db[[#This Row],[NB NOTA_C]]))</f>
        <v>#REF!</v>
      </c>
      <c r="I1927" s="18" t="s">
        <v>1692</v>
      </c>
      <c r="J1927" s="16" t="s">
        <v>4058</v>
      </c>
      <c r="K1927" s="17" t="s">
        <v>2954</v>
      </c>
      <c r="L1927" s="16"/>
      <c r="M1927" s="16" t="str">
        <f>IF(db[[#This Row],[QTY/ CTN]]="","",SUBSTITUTE(SUBSTITUTE(SUBSTITUTE(db[[#This Row],[QTY/ CTN]]," ","_",2),"(",""),")","")&amp;"_")</f>
        <v>12 BOX_12 PCS_</v>
      </c>
      <c r="N1927" s="16">
        <f>IF(db[[#This Row],[H_QTY/ CTN]]="","",SEARCH("_",db[[#This Row],[H_QTY/ CTN]]))</f>
        <v>7</v>
      </c>
      <c r="O1927" s="16">
        <f>IF(db[[#This Row],[H_QTY/ CTN]]="","",LEN(db[[#This Row],[H_QTY/ CTN]]))</f>
        <v>14</v>
      </c>
      <c r="P1927" s="99" t="str">
        <f>IF(db[[#This Row],[H_QTY/ CTN]]="","",LEFT(db[[#This Row],[H_QTY/ CTN]],db[[#This Row],[H_1]]-1))</f>
        <v>12 BOX</v>
      </c>
      <c r="Q1927" s="99" t="str">
        <f>IF(NOT(db[[#This Row],[H_1]]=db[[#This Row],[H_2]]),MID(db[[#This Row],[H_QTY/ CTN]],db[[#This Row],[H_1]]+1,db[[#This Row],[H_2]]-db[[#This Row],[H_1]]-1),"")</f>
        <v>12 PCS</v>
      </c>
      <c r="R1927" s="95" t="str">
        <f>IF(db[[#This Row],[QTY/ CTN B]]="","",LEFT(db[[#This Row],[QTY/ CTN B]],SEARCH(" ",db[[#This Row],[QTY/ CTN B]],1)-1))</f>
        <v>12</v>
      </c>
      <c r="S1927" s="95" t="str">
        <f>IF(db[[#This Row],[QTY/ CTN B]]="","",RIGHT(db[[#This Row],[QTY/ CTN B]],LEN(db[[#This Row],[QTY/ CTN B]])-SEARCH(" ",db[[#This Row],[QTY/ CTN B]],1)))</f>
        <v>BOX</v>
      </c>
      <c r="T1927" s="95" t="str">
        <f>IF(db[[#This Row],[QTY/ CTN TG]]="",IF(db[[#This Row],[STN TG]]="","",12),LEFT(db[[#This Row],[QTY/ CTN TG]],SEARCH(" ",db[[#This Row],[QTY/ CTN TG]],1)-1))</f>
        <v>12</v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144</v>
      </c>
      <c r="Y1927" s="95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cuttingmatsdi1007a318"x12"</v>
      </c>
      <c r="B1928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3743</v>
      </c>
      <c r="E1928" s="4" t="s">
        <v>3741</v>
      </c>
      <c r="F1928" s="56"/>
      <c r="G1928" s="1" t="s">
        <v>1681</v>
      </c>
      <c r="H1928" s="34" t="e">
        <f>IF(db[[#This Row],[NB NOTA_C]]="","",COUNTIF([2]!B_MSK[concat],db[[#This Row],[NB NOTA_C]]))</f>
        <v>#REF!</v>
      </c>
      <c r="I1928" s="7" t="s">
        <v>2278</v>
      </c>
      <c r="J1928" s="3" t="s">
        <v>1730</v>
      </c>
      <c r="K1928" s="1" t="s">
        <v>2951</v>
      </c>
      <c r="L1928" s="3"/>
      <c r="M1928" s="3" t="str">
        <f>IF(db[[#This Row],[QTY/ CTN]]="","",SUBSTITUTE(SUBSTITUTE(SUBSTITUTE(db[[#This Row],[QTY/ CTN]]," ","_",2),"(",""),")","")&amp;"_")</f>
        <v>48 PCS_</v>
      </c>
      <c r="N1928" s="3">
        <f>IF(db[[#This Row],[H_QTY/ CTN]]="","",SEARCH("_",db[[#This Row],[H_QTY/ CTN]]))</f>
        <v>7</v>
      </c>
      <c r="O1928" s="3">
        <f>IF(db[[#This Row],[H_QTY/ CTN]]="","",LEN(db[[#This Row],[H_QTY/ CTN]]))</f>
        <v>7</v>
      </c>
      <c r="P1928" s="95" t="str">
        <f>IF(db[[#This Row],[H_QTY/ CTN]]="","",LEFT(db[[#This Row],[H_QTY/ CTN]],db[[#This Row],[H_1]]-1))</f>
        <v>48 PCS</v>
      </c>
      <c r="Q1928" s="95" t="str">
        <f>IF(NOT(db[[#This Row],[H_1]]=db[[#This Row],[H_2]]),MID(db[[#This Row],[H_QTY/ CTN]],db[[#This Row],[H_1]]+1,db[[#This Row],[H_2]]-db[[#This Row],[H_1]]-1),"")</f>
        <v/>
      </c>
      <c r="R1928" s="95" t="str">
        <f>IF(db[[#This Row],[QTY/ CTN B]]="","",LEFT(db[[#This Row],[QTY/ CTN B]],SEARCH(" ",db[[#This Row],[QTY/ CTN B]],1)-1))</f>
        <v>48</v>
      </c>
      <c r="S1928" s="95" t="str">
        <f>IF(db[[#This Row],[QTY/ CTN B]]="","",RIGHT(db[[#This Row],[QTY/ CTN B]],LEN(db[[#This Row],[QTY/ CTN B]])-SEARCH(" ",db[[#This Row],[QTY/ CTN B]],1)))</f>
        <v>PCS</v>
      </c>
      <c r="T1928" s="95" t="str">
        <f>IF(db[[#This Row],[QTY/ CTN TG]]="",IF(db[[#This Row],[STN TG]]="","",12),LEFT(db[[#This Row],[QTY/ CTN TG]],SEARCH(" ",db[[#This Row],[QTY/ CTN TG]],1)-1))</f>
        <v/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48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removersdi1164</v>
      </c>
      <c r="B1929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3742</v>
      </c>
      <c r="E1929" s="4" t="s">
        <v>3740</v>
      </c>
      <c r="F1929" s="56"/>
      <c r="G1929" s="1" t="s">
        <v>1681</v>
      </c>
      <c r="H1929" s="34" t="e">
        <f>IF(db[[#This Row],[NB NOTA_C]]="","",COUNTIF([2]!B_MSK[concat],db[[#This Row],[NB NOTA_C]]))</f>
        <v>#REF!</v>
      </c>
      <c r="I1929" s="7" t="s">
        <v>2278</v>
      </c>
      <c r="J1929" s="3" t="s">
        <v>1783</v>
      </c>
      <c r="K1929" s="1" t="s">
        <v>2951</v>
      </c>
      <c r="L1929" s="3"/>
      <c r="M1929" s="3" t="str">
        <f>IF(db[[#This Row],[QTY/ CTN]]="","",SUBSTITUTE(SUBSTITUTE(SUBSTITUTE(db[[#This Row],[QTY/ CTN]]," ","_",2),"(",""),")","")&amp;"_")</f>
        <v>30 LSN_</v>
      </c>
      <c r="N1929" s="3">
        <f>IF(db[[#This Row],[H_QTY/ CTN]]="","",SEARCH("_",db[[#This Row],[H_QTY/ CTN]]))</f>
        <v>7</v>
      </c>
      <c r="O1929" s="3">
        <f>IF(db[[#This Row],[H_QTY/ CTN]]="","",LEN(db[[#This Row],[H_QTY/ CTN]]))</f>
        <v>7</v>
      </c>
      <c r="P1929" s="95" t="str">
        <f>IF(db[[#This Row],[H_QTY/ CTN]]="","",LEFT(db[[#This Row],[H_QTY/ CTN]],db[[#This Row],[H_1]]-1))</f>
        <v>30 LSN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30</v>
      </c>
      <c r="S1929" s="95" t="str">
        <f>IF(db[[#This Row],[QTY/ CTN B]]="","",RIGHT(db[[#This Row],[QTY/ CTN B]],LEN(db[[#This Row],[QTY/ CTN B]])-SEARCH(" ",db[[#This Row],[QTY/ CTN B]],1)))</f>
        <v>LSN</v>
      </c>
      <c r="T1929" s="95">
        <f>IF(db[[#This Row],[QTY/ CTN TG]]="",IF(db[[#This Row],[STN TG]]="","",12),LEFT(db[[#This Row],[QTY/ CTN TG]],SEARCH(" ",db[[#This Row],[QTY/ CTN TG]],1)-1))</f>
        <v>12</v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360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staplersdi1123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30" s="1" t="s">
        <v>2129</v>
      </c>
      <c r="E1930" s="4" t="s">
        <v>3241</v>
      </c>
      <c r="F1930" s="56" t="s">
        <v>3744</v>
      </c>
      <c r="H1930" s="32" t="e">
        <f>IF(db[[#This Row],[NB NOTA_C]]="","",COUNTIF([2]!B_MSK[concat],db[[#This Row],[NB NOTA_C]]))</f>
        <v>#REF!</v>
      </c>
      <c r="I1930" s="7" t="s">
        <v>2278</v>
      </c>
      <c r="J1930" s="3" t="s">
        <v>1779</v>
      </c>
      <c r="K1930" s="1" t="s">
        <v>2979</v>
      </c>
      <c r="L1930" s="1" t="s">
        <v>5415</v>
      </c>
      <c r="M1930" s="1" t="str">
        <f>IF(db[[#This Row],[QTY/ CTN]]="","",SUBSTITUTE(SUBSTITUTE(SUBSTITUTE(db[[#This Row],[QTY/ CTN]]," ","_",2),"(",""),")","")&amp;"_")</f>
        <v>20 LSN_</v>
      </c>
      <c r="N1930" s="1">
        <f>IF(db[[#This Row],[H_QTY/ CTN]]="","",SEARCH("_",db[[#This Row],[H_QTY/ CTN]]))</f>
        <v>7</v>
      </c>
      <c r="O1930" s="1">
        <f>IF(db[[#This Row],[H_QTY/ CTN]]="","",LEN(db[[#This Row],[H_QTY/ CTN]]))</f>
        <v>7</v>
      </c>
      <c r="P1930" s="98" t="str">
        <f>IF(db[[#This Row],[H_QTY/ CTN]]="","",LEFT(db[[#This Row],[H_QTY/ CTN]],db[[#This Row],[H_1]]-1))</f>
        <v>20 LSN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20</v>
      </c>
      <c r="S1930" s="95" t="str">
        <f>IF(db[[#This Row],[QTY/ CTN B]]="","",RIGHT(db[[#This Row],[QTY/ CTN B]],LEN(db[[#This Row],[QTY/ CTN B]])-SEARCH(" ",db[[#This Row],[QTY/ CTN B]],1)))</f>
        <v>LSN</v>
      </c>
      <c r="T1930" s="95">
        <f>IF(db[[#This Row],[QTY/ CTN TG]]="",IF(db[[#This Row],[STN TG]]="","",12),LEFT(db[[#This Row],[QTY/ CTN TG]],SEARCH(" ",db[[#This Row],[QTY/ CTN TG]],1)-1))</f>
        <v>12</v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240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staplersdi1104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31" s="1" t="s">
        <v>4771</v>
      </c>
      <c r="E1931" s="4" t="s">
        <v>4639</v>
      </c>
      <c r="F1931" s="56" t="s">
        <v>4638</v>
      </c>
      <c r="G1931" s="1" t="s">
        <v>1681</v>
      </c>
      <c r="H1931" s="34" t="e">
        <f>IF(db[[#This Row],[NB NOTA_C]]="","",COUNTIF([2]!B_MSK[concat],db[[#This Row],[NB NOTA_C]]))</f>
        <v>#REF!</v>
      </c>
      <c r="I1931" s="7" t="s">
        <v>2278</v>
      </c>
      <c r="J1931" s="3" t="s">
        <v>1783</v>
      </c>
      <c r="K1931" s="1" t="s">
        <v>2979</v>
      </c>
      <c r="L1931" s="3" t="s">
        <v>5428</v>
      </c>
      <c r="M1931" s="3" t="str">
        <f>IF(db[[#This Row],[QTY/ CTN]]="","",SUBSTITUTE(SUBSTITUTE(SUBSTITUTE(db[[#This Row],[QTY/ CTN]]," ","_",2),"(",""),")","")&amp;"_")</f>
        <v>30 LSN_</v>
      </c>
      <c r="N1931" s="3">
        <f>IF(db[[#This Row],[H_QTY/ CTN]]="","",SEARCH("_",db[[#This Row],[H_QTY/ CTN]]))</f>
        <v>7</v>
      </c>
      <c r="O1931" s="3">
        <f>IF(db[[#This Row],[H_QTY/ CTN]]="","",LEN(db[[#This Row],[H_QTY/ CTN]]))</f>
        <v>7</v>
      </c>
      <c r="P1931" s="95" t="str">
        <f>IF(db[[#This Row],[H_QTY/ CTN]]="","",LEFT(db[[#This Row],[H_QTY/ CTN]],db[[#This Row],[H_1]]-1))</f>
        <v>30 LSN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30</v>
      </c>
      <c r="S1931" s="95" t="str">
        <f>IF(db[[#This Row],[QTY/ CTN B]]="","",RIGHT(db[[#This Row],[QTY/ CTN B]],LEN(db[[#This Row],[QTY/ CTN B]])-SEARCH(" ",db[[#This Row],[QTY/ CTN B]],1)))</f>
        <v>LSN</v>
      </c>
      <c r="T1931" s="95">
        <f>IF(db[[#This Row],[QTY/ CTN TG]]="",IF(db[[#This Row],[STN TG]]="","",12),LEFT(db[[#This Row],[QTY/ CTN TG]],SEARCH(" ",db[[#This Row],[QTY/ CTN TG]],1)-1))</f>
        <v>12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360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staplersdi1102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32" s="1" t="s">
        <v>2128</v>
      </c>
      <c r="E1932" s="4" t="s">
        <v>3138</v>
      </c>
      <c r="F1932" s="56" t="s">
        <v>3746</v>
      </c>
      <c r="H1932" s="32" t="e">
        <f>IF(db[[#This Row],[NB NOTA_C]]="","",COUNTIF([2]!B_MSK[concat],db[[#This Row],[NB NOTA_C]]))</f>
        <v>#REF!</v>
      </c>
      <c r="I1932" s="7" t="s">
        <v>2278</v>
      </c>
      <c r="J1932" s="3" t="s">
        <v>1783</v>
      </c>
      <c r="K1932" s="1" t="s">
        <v>2979</v>
      </c>
      <c r="L1932" s="1" t="s">
        <v>5416</v>
      </c>
      <c r="M1932" s="1" t="str">
        <f>IF(db[[#This Row],[QTY/ CTN]]="","",SUBSTITUTE(SUBSTITUTE(SUBSTITUTE(db[[#This Row],[QTY/ CTN]]," ","_",2),"(",""),")","")&amp;"_")</f>
        <v>30 LSN_</v>
      </c>
      <c r="N1932" s="1">
        <f>IF(db[[#This Row],[H_QTY/ CTN]]="","",SEARCH("_",db[[#This Row],[H_QTY/ CTN]]))</f>
        <v>7</v>
      </c>
      <c r="O1932" s="1">
        <f>IF(db[[#This Row],[H_QTY/ CTN]]="","",LEN(db[[#This Row],[H_QTY/ CTN]]))</f>
        <v>7</v>
      </c>
      <c r="P1932" s="98" t="str">
        <f>IF(db[[#This Row],[H_QTY/ CTN]]="","",LEFT(db[[#This Row],[H_QTY/ CTN]],db[[#This Row],[H_1]]-1))</f>
        <v>30 LSN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30</v>
      </c>
      <c r="S1932" s="95" t="str">
        <f>IF(db[[#This Row],[QTY/ CTN B]]="","",RIGHT(db[[#This Row],[QTY/ CTN B]],LEN(db[[#This Row],[QTY/ CTN B]])-SEARCH(" ",db[[#This Row],[QTY/ CTN B]],1)))</f>
        <v>LSN</v>
      </c>
      <c r="T1932" s="95">
        <f>IF(db[[#This Row],[QTY/ CTN TG]]="",IF(db[[#This Row],[STN TG]]="","",12),LEFT(db[[#This Row],[QTY/ CTN TG]],SEARCH(" ",db[[#This Row],[QTY/ CTN TG]],1)-1))</f>
        <v>12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360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19" t="str">
        <f>LOWER(SUBSTITUTE(SUBSTITUTE(SUBSTITUTE(SUBSTITUTE(SUBSTITUTE(SUBSTITUTE(db[[#This Row],[NB BM]]," ",),".",""),"-",""),"(",""),")",""),"/",""))</f>
        <v>isistaplerstaplessdi1204no3</v>
      </c>
      <c r="B1933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33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33" s="4" t="s">
        <v>5076</v>
      </c>
      <c r="E1933" s="4" t="s">
        <v>5031</v>
      </c>
      <c r="F1933" s="56" t="s">
        <v>5414</v>
      </c>
      <c r="G1933" s="4" t="s">
        <v>1681</v>
      </c>
      <c r="H1933" s="79" t="e">
        <f>IF(db[[#This Row],[NB NOTA_C]]="","",COUNTIF([2]!B_MSK[concat],db[[#This Row],[NB NOTA_C]]))</f>
        <v>#REF!</v>
      </c>
      <c r="I1933" s="24" t="s">
        <v>2278</v>
      </c>
      <c r="J1933" s="19" t="s">
        <v>1774</v>
      </c>
      <c r="K1933" s="4" t="s">
        <v>2979</v>
      </c>
      <c r="L1933" s="19"/>
      <c r="M1933" s="19" t="str">
        <f>IF(db[[#This Row],[QTY/ CTN]]="","",SUBSTITUTE(SUBSTITUTE(SUBSTITUTE(db[[#This Row],[QTY/ CTN]]," ","_",2),"(",""),")","")&amp;"_")</f>
        <v>500 BOX_</v>
      </c>
      <c r="N1933" s="19">
        <f>IF(db[[#This Row],[H_QTY/ CTN]]="","",SEARCH("_",db[[#This Row],[H_QTY/ CTN]]))</f>
        <v>8</v>
      </c>
      <c r="O1933" s="19">
        <f>IF(db[[#This Row],[H_QTY/ CTN]]="","",LEN(db[[#This Row],[H_QTY/ CTN]]))</f>
        <v>8</v>
      </c>
      <c r="P1933" s="97" t="str">
        <f>IF(db[[#This Row],[H_QTY/ CTN]]="","",LEFT(db[[#This Row],[H_QTY/ CTN]],db[[#This Row],[H_1]]-1))</f>
        <v>500 BOX</v>
      </c>
      <c r="Q1933" s="97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500</v>
      </c>
      <c r="S1933" s="95" t="str">
        <f>IF(db[[#This Row],[QTY/ CTN B]]="","",RIGHT(db[[#This Row],[QTY/ CTN B]],LEN(db[[#This Row],[QTY/ CTN B]])-SEARCH(" ",db[[#This Row],[QTY/ CTN B]],1)))</f>
        <v>BOX</v>
      </c>
      <c r="T1933" s="95" t="str">
        <f>IF(db[[#This Row],[QTY/ CTN TG]]="",IF(db[[#This Row],[STN TG]]="","",12),LEFT(db[[#This Row],[QTY/ CTN TG]],SEARCH(" ",db[[#This Row],[QTY/ CTN TG]],1)-1))</f>
        <v/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500</v>
      </c>
      <c r="Y1933" s="95" t="str">
        <f>IF(db[[#This Row],[STN K]]="",IF(db[[#This Row],[STN TG]]="",db[[#This Row],[STN B]],db[[#This Row],[STN TG]]),db[[#This Row],[STN K]])</f>
        <v>BOX</v>
      </c>
    </row>
    <row r="1934" spans="1:25" x14ac:dyDescent="0.25">
      <c r="A1934" s="19" t="str">
        <f>LOWER(SUBSTITUTE(SUBSTITUTE(SUBSTITUTE(SUBSTITUTE(SUBSTITUTE(SUBSTITUTE(db[[#This Row],[NB BM]]," ",),".",""),"-",""),"(",""),")",""),"/",""))</f>
        <v>isistaplerstaplessdi12102310</v>
      </c>
      <c r="B1934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34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34" s="4" t="s">
        <v>5075</v>
      </c>
      <c r="E1934" s="4" t="s">
        <v>5032</v>
      </c>
      <c r="F1934" s="56" t="s">
        <v>3745</v>
      </c>
      <c r="G1934" s="4"/>
      <c r="H1934" s="80" t="e">
        <f>IF(db[[#This Row],[NB NOTA_C]]="","",COUNTIF([2]!B_MSK[concat],db[[#This Row],[NB NOTA_C]]))</f>
        <v>#REF!</v>
      </c>
      <c r="I1934" s="24" t="s">
        <v>2278</v>
      </c>
      <c r="J1934" s="19" t="s">
        <v>1772</v>
      </c>
      <c r="K1934" s="4" t="s">
        <v>2979</v>
      </c>
      <c r="L1934" s="4"/>
      <c r="M1934" s="4" t="str">
        <f>IF(db[[#This Row],[QTY/ CTN]]="","",SUBSTITUTE(SUBSTITUTE(SUBSTITUTE(db[[#This Row],[QTY/ CTN]]," ","_",2),"(",""),")","")&amp;"_")</f>
        <v>200 BOX_</v>
      </c>
      <c r="N1934" s="4">
        <f>IF(db[[#This Row],[H_QTY/ CTN]]="","",SEARCH("_",db[[#This Row],[H_QTY/ CTN]]))</f>
        <v>8</v>
      </c>
      <c r="O1934" s="4">
        <f>IF(db[[#This Row],[H_QTY/ CTN]]="","",LEN(db[[#This Row],[H_QTY/ CTN]]))</f>
        <v>8</v>
      </c>
      <c r="P1934" s="109" t="str">
        <f>IF(db[[#This Row],[H_QTY/ CTN]]="","",LEFT(db[[#This Row],[H_QTY/ CTN]],db[[#This Row],[H_1]]-1))</f>
        <v>200 BOX</v>
      </c>
      <c r="Q1934" s="97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200</v>
      </c>
      <c r="S1934" s="95" t="str">
        <f>IF(db[[#This Row],[QTY/ CTN B]]="","",RIGHT(db[[#This Row],[QTY/ CTN B]],LEN(db[[#This Row],[QTY/ CTN B]])-SEARCH(" ",db[[#This Row],[QTY/ CTN B]],1)))</f>
        <v>BOX</v>
      </c>
      <c r="T1934" s="95" t="str">
        <f>IF(db[[#This Row],[QTY/ CTN TG]]="",IF(db[[#This Row],[STN TG]]="","",12),LEFT(db[[#This Row],[QTY/ CTN TG]],SEARCH(" ",db[[#This Row],[QTY/ CTN TG]],1)-1))</f>
        <v/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200</v>
      </c>
      <c r="Y1934" s="95" t="str">
        <f>IF(db[[#This Row],[STN K]]="",IF(db[[#This Row],[STN TG]]="",db[[#This Row],[STN B]],db[[#This Row],[STN TG]]),db[[#This Row],[STN K]])</f>
        <v>BOX</v>
      </c>
    </row>
    <row r="1935" spans="1:25" x14ac:dyDescent="0.25">
      <c r="A1935" s="19" t="str">
        <f>LOWER(SUBSTITUTE(SUBSTITUTE(SUBSTITUTE(SUBSTITUTE(SUBSTITUTE(SUBSTITUTE(db[[#This Row],[NB BM]]," ",),".",""),"-",""),"(",""),")",""),"/",""))</f>
        <v>isistaplerstaplessdi12132313</v>
      </c>
      <c r="B1935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35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35" s="4" t="s">
        <v>5078</v>
      </c>
      <c r="E1935" s="4" t="s">
        <v>5074</v>
      </c>
      <c r="F1935" s="56" t="s">
        <v>5077</v>
      </c>
      <c r="G1935" s="4"/>
      <c r="H1935" s="80" t="e">
        <f>IF(db[[#This Row],[NB NOTA_C]]="","",COUNTIF([2]!B_MSK[concat],db[[#This Row],[NB NOTA_C]]))</f>
        <v>#REF!</v>
      </c>
      <c r="I1935" s="24" t="s">
        <v>2278</v>
      </c>
      <c r="J1935" s="19" t="s">
        <v>1772</v>
      </c>
      <c r="K1935" s="4" t="s">
        <v>2979</v>
      </c>
      <c r="L1935" s="4"/>
      <c r="M1935" s="4" t="str">
        <f>IF(db[[#This Row],[QTY/ CTN]]="","",SUBSTITUTE(SUBSTITUTE(SUBSTITUTE(db[[#This Row],[QTY/ CTN]]," ","_",2),"(",""),")","")&amp;"_")</f>
        <v>200 BOX_</v>
      </c>
      <c r="N1935" s="4">
        <f>IF(db[[#This Row],[H_QTY/ CTN]]="","",SEARCH("_",db[[#This Row],[H_QTY/ CTN]]))</f>
        <v>8</v>
      </c>
      <c r="O1935" s="4">
        <f>IF(db[[#This Row],[H_QTY/ CTN]]="","",LEN(db[[#This Row],[H_QTY/ CTN]]))</f>
        <v>8</v>
      </c>
      <c r="P1935" s="109" t="str">
        <f>IF(db[[#This Row],[H_QTY/ CTN]]="","",LEFT(db[[#This Row],[H_QTY/ CTN]],db[[#This Row],[H_1]]-1))</f>
        <v>200 BOX</v>
      </c>
      <c r="Q1935" s="97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200</v>
      </c>
      <c r="S1935" s="95" t="str">
        <f>IF(db[[#This Row],[QTY/ CTN B]]="","",RIGHT(db[[#This Row],[QTY/ CTN B]],LEN(db[[#This Row],[QTY/ CTN B]])-SEARCH(" ",db[[#This Row],[QTY/ CTN B]],1)))</f>
        <v>BOX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200</v>
      </c>
      <c r="Y1935" s="95" t="str">
        <f>IF(db[[#This Row],[STN K]]="",IF(db[[#This Row],[STN TG]]="",db[[#This Row],[STN B]],db[[#This Row],[STN TG]]),db[[#This Row],[STN K]])</f>
        <v>BOX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markerwbsdis530vpbiru</v>
      </c>
      <c r="B1936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36" s="1" t="s">
        <v>3738</v>
      </c>
      <c r="E1936" s="4" t="s">
        <v>3737</v>
      </c>
      <c r="F1936" s="56" t="s">
        <v>4677</v>
      </c>
      <c r="G1936" s="1" t="s">
        <v>1681</v>
      </c>
      <c r="H1936" s="34" t="e">
        <f>IF(db[[#This Row],[NB NOTA_C]]="","",COUNTIF([2]!B_MSK[concat],db[[#This Row],[NB NOTA_C]]))</f>
        <v>#REF!</v>
      </c>
      <c r="I1936" s="7" t="s">
        <v>2278</v>
      </c>
      <c r="J1936" s="3" t="s">
        <v>3739</v>
      </c>
      <c r="K1936" s="1" t="s">
        <v>2977</v>
      </c>
      <c r="L1936" s="3"/>
      <c r="M1936" s="3" t="str">
        <f>IF(db[[#This Row],[QTY/ CTN]]="","",SUBSTITUTE(SUBSTITUTE(SUBSTITUTE(db[[#This Row],[QTY/ CTN]]," ","_",2),"(",""),")","")&amp;"_")</f>
        <v>1 PAK_12 SET_</v>
      </c>
      <c r="N1936" s="3">
        <f>IF(db[[#This Row],[H_QTY/ CTN]]="","",SEARCH("_",db[[#This Row],[H_QTY/ CTN]]))</f>
        <v>6</v>
      </c>
      <c r="O1936" s="3">
        <f>IF(db[[#This Row],[H_QTY/ CTN]]="","",LEN(db[[#This Row],[H_QTY/ CTN]]))</f>
        <v>13</v>
      </c>
      <c r="P1936" s="95" t="str">
        <f>IF(db[[#This Row],[H_QTY/ CTN]]="","",LEFT(db[[#This Row],[H_QTY/ CTN]],db[[#This Row],[H_1]]-1))</f>
        <v>1 PAK</v>
      </c>
      <c r="Q1936" s="95" t="str">
        <f>IF(NOT(db[[#This Row],[H_1]]=db[[#This Row],[H_2]]),MID(db[[#This Row],[H_QTY/ CTN]],db[[#This Row],[H_1]]+1,db[[#This Row],[H_2]]-db[[#This Row],[H_1]]-1),"")</f>
        <v>12 SET</v>
      </c>
      <c r="R1936" s="95" t="str">
        <f>IF(db[[#This Row],[QTY/ CTN B]]="","",LEFT(db[[#This Row],[QTY/ CTN B]],SEARCH(" ",db[[#This Row],[QTY/ CTN B]],1)-1))</f>
        <v>1</v>
      </c>
      <c r="S1936" s="95" t="str">
        <f>IF(db[[#This Row],[QTY/ CTN B]]="","",RIGHT(db[[#This Row],[QTY/ CTN B]],LEN(db[[#This Row],[QTY/ CTN B]])-SEARCH(" ",db[[#This Row],[QTY/ CTN B]],1)))</f>
        <v>PAK</v>
      </c>
      <c r="T1936" s="95" t="str">
        <f>IF(db[[#This Row],[QTY/ CTN TG]]="",IF(db[[#This Row],[STN TG]]="","",12),LEFT(db[[#This Row],[QTY/ CTN TG]],SEARCH(" ",db[[#This Row],[QTY/ CTN TG]],1)-1))</f>
        <v>12</v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12</v>
      </c>
      <c r="Y1936" s="95" t="str">
        <f>IF(db[[#This Row],[STN K]]="",IF(db[[#This Row],[STN TG]]="",db[[#This Row],[STN B]],db[[#This Row],[STN TG]]),db[[#This Row],[STN K]])</f>
        <v>SET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markerwbsdis530vphitam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37" s="1" t="s">
        <v>4770</v>
      </c>
      <c r="E1937" s="4" t="s">
        <v>4637</v>
      </c>
      <c r="F1937" s="56" t="s">
        <v>4678</v>
      </c>
      <c r="G1937" s="1" t="s">
        <v>1681</v>
      </c>
      <c r="H1937" s="34" t="e">
        <f>IF(db[[#This Row],[NB NOTA_C]]="","",COUNTIF([2]!B_MSK[concat],db[[#This Row],[NB NOTA_C]]))</f>
        <v>#REF!</v>
      </c>
      <c r="I1937" s="7" t="s">
        <v>2278</v>
      </c>
      <c r="J1937" s="3" t="s">
        <v>3549</v>
      </c>
      <c r="K1937" s="1" t="s">
        <v>2977</v>
      </c>
      <c r="L1937" s="3"/>
      <c r="M1937" s="3" t="str">
        <f>IF(db[[#This Row],[QTY/ CTN]]="","",SUBSTITUTE(SUBSTITUTE(SUBSTITUTE(db[[#This Row],[QTY/ CTN]]," ","_",2),"(",""),")","")&amp;"_")</f>
        <v>-_</v>
      </c>
      <c r="N1937" s="3">
        <f>IF(db[[#This Row],[H_QTY/ CTN]]="","",SEARCH("_",db[[#This Row],[H_QTY/ CTN]]))</f>
        <v>2</v>
      </c>
      <c r="O1937" s="3">
        <f>IF(db[[#This Row],[H_QTY/ CTN]]="","",LEN(db[[#This Row],[H_QTY/ CTN]]))</f>
        <v>2</v>
      </c>
      <c r="P1937" s="95" t="str">
        <f>IF(db[[#This Row],[H_QTY/ CTN]]="","",LEFT(db[[#This Row],[H_QTY/ CTN]],db[[#This Row],[H_1]]-1))</f>
        <v>-</v>
      </c>
      <c r="Q1937" s="95" t="str">
        <f>IF(NOT(db[[#This Row],[H_1]]=db[[#This Row],[H_2]]),MID(db[[#This Row],[H_QTY/ CTN]],db[[#This Row],[H_1]]+1,db[[#This Row],[H_2]]-db[[#This Row],[H_1]]-1),"")</f>
        <v/>
      </c>
      <c r="R1937" s="95" t="e">
        <f>IF(db[[#This Row],[QTY/ CTN B]]="","",LEFT(db[[#This Row],[QTY/ CTN B]],SEARCH(" ",db[[#This Row],[QTY/ CTN B]],1)-1))</f>
        <v>#VALUE!</v>
      </c>
      <c r="S1937" s="95" t="e">
        <f>IF(db[[#This Row],[QTY/ CTN B]]="","",RIGHT(db[[#This Row],[QTY/ CTN B]],LEN(db[[#This Row],[QTY/ CTN B]])-SEARCH(" ",db[[#This Row],[QTY/ CTN B]],1)))</f>
        <v>#VALUE!</v>
      </c>
      <c r="T1937" s="95" t="e">
        <f>IF(db[[#This Row],[QTY/ CTN TG]]="",IF(db[[#This Row],[STN TG]]="","",12),LEFT(db[[#This Row],[QTY/ CTN TG]],SEARCH(" ",db[[#This Row],[QTY/ CTN TG]],1)-1))</f>
        <v>#VALUE!</v>
      </c>
      <c r="U1937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37" s="95" t="e">
        <f>IF(db[[#This Row],[STN K]]="","",IF(db[[#This Row],[STN TG]]="LSN",12,""))</f>
        <v>#VALUE!</v>
      </c>
      <c r="W1937" s="95" t="e">
        <f>IF(db[[#This Row],[STN TG]]="LSN","PCS","")</f>
        <v>#VALUE!</v>
      </c>
      <c r="X1937" s="95" t="e">
        <f>db[[#This Row],[QTY B]]*IF(db[[#This Row],[QTY TG]]="",1,db[[#This Row],[QTY TG]])*IF(db[[#This Row],[QTY K]]="",1,db[[#This Row],[QTY K]])</f>
        <v>#VALUE!</v>
      </c>
      <c r="Y1937" s="95" t="e">
        <f>IF(db[[#This Row],[STN K]]="",IF(db[[#This Row],[STN TG]]="",db[[#This Row],[STN B]],db[[#This Row],[STN TG]]),db[[#This Row],[STN K]])</f>
        <v>#VALUE!</v>
      </c>
    </row>
    <row r="1938" spans="1:25" x14ac:dyDescent="0.25">
      <c r="A1938" s="9" t="str">
        <f>LOWER(SUBSTITUTE(SUBSTITUTE(SUBSTITUTE(SUBSTITUTE(SUBSTITUTE(SUBSTITUTE(db[[#This Row],[NB BM]]," ",),".",""),"-",""),"(",""),")",""),"/",""))</f>
        <v>garisansegitigabtno10</v>
      </c>
      <c r="B1938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38" s="9" t="str">
        <f>LOWER(SUBSTITUTE(SUBSTITUTE(SUBSTITUTE(SUBSTITUTE(SUBSTITUTE(SUBSTITUTE(SUBSTITUTE(SUBSTITUTE(SUBSTITUTE(db[[#This Row],[NB PAJAK]]," ",""),"-",""),"(",""),")",""),".",""),",",""),"/",""),"""",""),"+",""))</f>
        <v/>
      </c>
      <c r="D1938" s="8" t="s">
        <v>1114</v>
      </c>
      <c r="E1938" s="20" t="s">
        <v>1442</v>
      </c>
      <c r="F1938" s="56"/>
      <c r="G1938" s="1" t="s">
        <v>1682</v>
      </c>
      <c r="H1938" s="32" t="e">
        <f>IF(db[[#This Row],[NB NOTA_C]]="","",COUNTIF([2]!B_MSK[concat],db[[#This Row],[NB NOTA_C]]))</f>
        <v>#REF!</v>
      </c>
      <c r="I1938" s="6" t="s">
        <v>1705</v>
      </c>
      <c r="J1938" s="1" t="s">
        <v>1798</v>
      </c>
      <c r="K1938" s="1" t="s">
        <v>2953</v>
      </c>
      <c r="M1938" s="1" t="str">
        <f>IF(db[[#This Row],[QTY/ CTN]]="","",SUBSTITUTE(SUBSTITUTE(SUBSTITUTE(db[[#This Row],[QTY/ CTN]]," ","_",2),"(",""),")","")&amp;"_")</f>
        <v>16 LSN_</v>
      </c>
      <c r="N1938" s="1">
        <f>IF(db[[#This Row],[H_QTY/ CTN]]="","",SEARCH("_",db[[#This Row],[H_QTY/ CTN]]))</f>
        <v>7</v>
      </c>
      <c r="O1938" s="1">
        <f>IF(db[[#This Row],[H_QTY/ CTN]]="","",LEN(db[[#This Row],[H_QTY/ CTN]]))</f>
        <v>7</v>
      </c>
      <c r="P1938" s="98" t="str">
        <f>IF(db[[#This Row],[H_QTY/ CTN]]="","",LEFT(db[[#This Row],[H_QTY/ CTN]],db[[#This Row],[H_1]]-1))</f>
        <v>16 LSN</v>
      </c>
      <c r="Q1938" s="95" t="str">
        <f>IF(NOT(db[[#This Row],[H_1]]=db[[#This Row],[H_2]]),MID(db[[#This Row],[H_QTY/ CTN]],db[[#This Row],[H_1]]+1,db[[#This Row],[H_2]]-db[[#This Row],[H_1]]-1),"")</f>
        <v/>
      </c>
      <c r="R1938" s="95" t="str">
        <f>IF(db[[#This Row],[QTY/ CTN B]]="","",LEFT(db[[#This Row],[QTY/ CTN B]],SEARCH(" ",db[[#This Row],[QTY/ CTN B]],1)-1))</f>
        <v>16</v>
      </c>
      <c r="S1938" s="95" t="str">
        <f>IF(db[[#This Row],[QTY/ CTN B]]="","",RIGHT(db[[#This Row],[QTY/ CTN B]],LEN(db[[#This Row],[QTY/ CTN B]])-SEARCH(" ",db[[#This Row],[QTY/ CTN B]],1)))</f>
        <v>LSN</v>
      </c>
      <c r="T1938" s="95">
        <f>IF(db[[#This Row],[QTY/ CTN TG]]="",IF(db[[#This Row],[STN TG]]="","",12),LEFT(db[[#This Row],[QTY/ CTN TG]],SEARCH(" ",db[[#This Row],[QTY/ CTN TG]],1)-1))</f>
        <v>12</v>
      </c>
      <c r="U1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8" s="95" t="str">
        <f>IF(db[[#This Row],[STN K]]="","",IF(db[[#This Row],[STN TG]]="LSN",12,""))</f>
        <v/>
      </c>
      <c r="W1938" s="95" t="str">
        <f>IF(db[[#This Row],[STN TG]]="LSN","PCS","")</f>
        <v/>
      </c>
      <c r="X1938" s="95">
        <f>db[[#This Row],[QTY B]]*IF(db[[#This Row],[QTY TG]]="",1,db[[#This Row],[QTY TG]])*IF(db[[#This Row],[QTY K]]="",1,db[[#This Row],[QTY K]])</f>
        <v>192</v>
      </c>
      <c r="Y1938" s="95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garisansegitigabtno12</v>
      </c>
      <c r="B1939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1963</v>
      </c>
      <c r="E1939" s="4" t="s">
        <v>3450</v>
      </c>
      <c r="F1939" s="56"/>
      <c r="H1939" s="32" t="e">
        <f>IF(db[[#This Row],[NB NOTA_C]]="","",COUNTIF([2]!B_MSK[concat],db[[#This Row],[NB NOTA_C]]))</f>
        <v>#REF!</v>
      </c>
      <c r="I1939" s="7" t="s">
        <v>1705</v>
      </c>
      <c r="J1939" s="3" t="s">
        <v>1798</v>
      </c>
      <c r="K1939" s="1" t="s">
        <v>2953</v>
      </c>
      <c r="M1939" s="1" t="str">
        <f>IF(db[[#This Row],[QTY/ CTN]]="","",SUBSTITUTE(SUBSTITUTE(SUBSTITUTE(db[[#This Row],[QTY/ CTN]]," ","_",2),"(",""),")","")&amp;"_")</f>
        <v>16 LSN_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7</v>
      </c>
      <c r="P1939" s="98" t="str">
        <f>IF(db[[#This Row],[H_QTY/ CTN]]="","",LEFT(db[[#This Row],[H_QTY/ CTN]],db[[#This Row],[H_1]]-1))</f>
        <v>16 LSN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16</v>
      </c>
      <c r="S1939" s="95" t="str">
        <f>IF(db[[#This Row],[QTY/ CTN B]]="","",RIGHT(db[[#This Row],[QTY/ CTN B]],LEN(db[[#This Row],[QTY/ CTN B]])-SEARCH(" ",db[[#This Row],[QTY/ CTN B]],1)))</f>
        <v>LSN</v>
      </c>
      <c r="T1939" s="95">
        <f>IF(db[[#This Row],[QTY/ CTN TG]]="",IF(db[[#This Row],[STN TG]]="","",12),LEFT(db[[#This Row],[QTY/ CTN TG]],SEARCH(" ",db[[#This Row],[QTY/ CTN TG]],1)-1))</f>
        <v>12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192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garisansegitigabt15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1112</v>
      </c>
      <c r="E1940" s="4" t="s">
        <v>1441</v>
      </c>
      <c r="F1940" s="56"/>
      <c r="G1940" s="1" t="s">
        <v>1682</v>
      </c>
      <c r="H1940" s="32" t="e">
        <f>IF(db[[#This Row],[NB NOTA_C]]="","",COUNTIF([2]!B_MSK[concat],db[[#This Row],[NB NOTA_C]]))</f>
        <v>#REF!</v>
      </c>
      <c r="I1940" s="6" t="s">
        <v>1705</v>
      </c>
      <c r="J1940" s="1" t="s">
        <v>1761</v>
      </c>
      <c r="K1940" s="1" t="s">
        <v>2953</v>
      </c>
      <c r="M1940" s="1" t="str">
        <f>IF(db[[#This Row],[QTY/ CTN]]="","",SUBSTITUTE(SUBSTITUTE(SUBSTITUTE(db[[#This Row],[QTY/ CTN]]," ","_",2),"(",""),")","")&amp;"_")</f>
        <v>6 LSN_</v>
      </c>
      <c r="N1940" s="1">
        <f>IF(db[[#This Row],[H_QTY/ CTN]]="","",SEARCH("_",db[[#This Row],[H_QTY/ CTN]]))</f>
        <v>6</v>
      </c>
      <c r="O1940" s="1">
        <f>IF(db[[#This Row],[H_QTY/ CTN]]="","",LEN(db[[#This Row],[H_QTY/ CTN]]))</f>
        <v>6</v>
      </c>
      <c r="P1940" s="98" t="str">
        <f>IF(db[[#This Row],[H_QTY/ CTN]]="","",LEFT(db[[#This Row],[H_QTY/ CTN]],db[[#This Row],[H_1]]-1))</f>
        <v>6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6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72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garisansegitigabt18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1113</v>
      </c>
      <c r="E1941" s="4" t="s">
        <v>1679</v>
      </c>
      <c r="F1941" s="56"/>
      <c r="G1941" s="1" t="s">
        <v>1682</v>
      </c>
      <c r="H1941" s="32" t="e">
        <f>IF(db[[#This Row],[NB NOTA_C]]="","",COUNTIF([2]!B_MSK[concat],db[[#This Row],[NB NOTA_C]]))</f>
        <v>#REF!</v>
      </c>
      <c r="I1941" s="6" t="s">
        <v>1705</v>
      </c>
      <c r="J1941" s="1" t="s">
        <v>1761</v>
      </c>
      <c r="K1941" s="1" t="s">
        <v>2953</v>
      </c>
      <c r="M1941" s="1" t="str">
        <f>IF(db[[#This Row],[QTY/ CTN]]="","",SUBSTITUTE(SUBSTITUTE(SUBSTITUTE(db[[#This Row],[QTY/ CTN]]," ","_",2),"(",""),")","")&amp;"_")</f>
        <v>6 LSN_</v>
      </c>
      <c r="N1941" s="1">
        <f>IF(db[[#This Row],[H_QTY/ CTN]]="","",SEARCH("_",db[[#This Row],[H_QTY/ CTN]]))</f>
        <v>6</v>
      </c>
      <c r="O1941" s="1">
        <f>IF(db[[#This Row],[H_QTY/ CTN]]="","",LEN(db[[#This Row],[H_QTY/ CTN]]))</f>
        <v>6</v>
      </c>
      <c r="P1941" s="98" t="str">
        <f>IF(db[[#This Row],[H_QTY/ CTN]]="","",LEFT(db[[#This Row],[H_QTY/ CTN]],db[[#This Row],[H_1]]-1))</f>
        <v>6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6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72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garisansegitigabtno6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3537</v>
      </c>
      <c r="E1942" s="4" t="s">
        <v>3536</v>
      </c>
      <c r="F1942" s="56"/>
      <c r="G1942" s="1" t="s">
        <v>1682</v>
      </c>
      <c r="H1942" s="34" t="e">
        <f>IF(db[[#This Row],[NB NOTA_C]]="","",COUNTIF([2]!B_MSK[concat],db[[#This Row],[NB NOTA_C]]))</f>
        <v>#REF!</v>
      </c>
      <c r="I1942" s="7" t="s">
        <v>1705</v>
      </c>
      <c r="J1942" s="3" t="s">
        <v>1798</v>
      </c>
      <c r="K1942" s="1" t="s">
        <v>2953</v>
      </c>
      <c r="L1942" s="3"/>
      <c r="M1942" s="3" t="str">
        <f>IF(db[[#This Row],[QTY/ CTN]]="","",SUBSTITUTE(SUBSTITUTE(SUBSTITUTE(db[[#This Row],[QTY/ CTN]]," ","_",2),"(",""),")","")&amp;"_")</f>
        <v>16 LSN_</v>
      </c>
      <c r="N1942" s="3">
        <f>IF(db[[#This Row],[H_QTY/ CTN]]="","",SEARCH("_",db[[#This Row],[H_QTY/ CTN]]))</f>
        <v>7</v>
      </c>
      <c r="O1942" s="3">
        <f>IF(db[[#This Row],[H_QTY/ CTN]]="","",LEN(db[[#This Row],[H_QTY/ CTN]]))</f>
        <v>7</v>
      </c>
      <c r="P1942" s="95" t="str">
        <f>IF(db[[#This Row],[H_QTY/ CTN]]="","",LEFT(db[[#This Row],[H_QTY/ CTN]],db[[#This Row],[H_1]]-1))</f>
        <v>16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16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192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garisansegitigabtno8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1115</v>
      </c>
      <c r="E1943" s="4" t="s">
        <v>1443</v>
      </c>
      <c r="F1943" s="56"/>
      <c r="G1943" s="1" t="s">
        <v>1682</v>
      </c>
      <c r="H1943" s="32" t="e">
        <f>IF(db[[#This Row],[NB NOTA_C]]="","",COUNTIF([2]!B_MSK[concat],db[[#This Row],[NB NOTA_C]]))</f>
        <v>#REF!</v>
      </c>
      <c r="I1943" s="6" t="s">
        <v>1705</v>
      </c>
      <c r="J1943" s="1" t="s">
        <v>1798</v>
      </c>
      <c r="K1943" s="1" t="s">
        <v>2953</v>
      </c>
      <c r="M1943" s="1" t="str">
        <f>IF(db[[#This Row],[QTY/ CTN]]="","",SUBSTITUTE(SUBSTITUTE(SUBSTITUTE(db[[#This Row],[QTY/ CTN]]," ","_",2),"(",""),")","")&amp;"_")</f>
        <v>16 LSN_</v>
      </c>
      <c r="N1943" s="1">
        <f>IF(db[[#This Row],[H_QTY/ CTN]]="","",SEARCH("_",db[[#This Row],[H_QTY/ CTN]]))</f>
        <v>7</v>
      </c>
      <c r="O1943" s="1">
        <f>IF(db[[#This Row],[H_QTY/ CTN]]="","",LEN(db[[#This Row],[H_QTY/ CTN]]))</f>
        <v>7</v>
      </c>
      <c r="P1943" s="98" t="str">
        <f>IF(db[[#This Row],[H_QTY/ CTN]]="","",LEFT(db[[#This Row],[H_QTY/ CTN]],db[[#This Row],[H_1]]-1))</f>
        <v>16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16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192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selangpianika+tiupanmr32sp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4481</v>
      </c>
      <c r="E1944" s="4" t="s">
        <v>4478</v>
      </c>
      <c r="F1944" s="56"/>
      <c r="G1944" s="1" t="s">
        <v>1682</v>
      </c>
      <c r="H1944" s="34" t="e">
        <f>IF(db[[#This Row],[NB NOTA_C]]="","",COUNTIF([2]!B_MSK[concat],db[[#This Row],[NB NOTA_C]]))</f>
        <v>#REF!</v>
      </c>
      <c r="I1944" s="7" t="s">
        <v>1695</v>
      </c>
      <c r="J1944" s="3" t="s">
        <v>4482</v>
      </c>
      <c r="K1944" s="1" t="s">
        <v>2951</v>
      </c>
      <c r="L1944" s="3"/>
      <c r="M1944" s="3" t="str">
        <f>IF(db[[#This Row],[QTY/ CTN]]="","",SUBSTITUTE(SUBSTITUTE(SUBSTITUTE(db[[#This Row],[QTY/ CTN]]," ","_",2),"(",""),")","")&amp;"_")</f>
        <v>250 PCS_</v>
      </c>
      <c r="N1944" s="3">
        <f>IF(db[[#This Row],[H_QTY/ CTN]]="","",SEARCH("_",db[[#This Row],[H_QTY/ CTN]]))</f>
        <v>8</v>
      </c>
      <c r="O1944" s="3">
        <f>IF(db[[#This Row],[H_QTY/ CTN]]="","",LEN(db[[#This Row],[H_QTY/ CTN]]))</f>
        <v>8</v>
      </c>
      <c r="P1944" s="95" t="str">
        <f>IF(db[[#This Row],[H_QTY/ CTN]]="","",LEFT(db[[#This Row],[H_QTY/ CTN]],db[[#This Row],[H_1]]-1))</f>
        <v>250 PCS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250</v>
      </c>
      <c r="S1944" s="95" t="str">
        <f>IF(db[[#This Row],[QTY/ CTN B]]="","",RIGHT(db[[#This Row],[QTY/ CTN B]],LEN(db[[#This Row],[QTY/ CTN B]])-SEARCH(" ",db[[#This Row],[QTY/ CTN B]],1)))</f>
        <v>PCS</v>
      </c>
      <c r="T1944" s="95" t="str">
        <f>IF(db[[#This Row],[QTY/ CTN TG]]="",IF(db[[#This Row],[STN TG]]="","",12),LEFT(db[[#This Row],[QTY/ CTN TG]],SEARCH(" ",db[[#This Row],[QTY/ CTN TG]],1)-1))</f>
        <v/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250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semigeltizotbsg09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3231</v>
      </c>
      <c r="E1945" s="4" t="s">
        <v>3230</v>
      </c>
      <c r="F1945" s="56"/>
      <c r="H1945" s="32" t="e">
        <f>IF(db[[#This Row],[NB NOTA_C]]="","",COUNTIF([2]!B_MSK[concat],db[[#This Row],[NB NOTA_C]]))</f>
        <v>#REF!</v>
      </c>
      <c r="I1945" s="7" t="s">
        <v>2798</v>
      </c>
      <c r="J1945" s="3" t="s">
        <v>1738</v>
      </c>
      <c r="K1945" s="1" t="s">
        <v>2972</v>
      </c>
      <c r="L1945" s="3"/>
      <c r="M1945" s="3" t="str">
        <f>IF(db[[#This Row],[QTY/ CTN]]="","",SUBSTITUTE(SUBSTITUTE(SUBSTITUTE(db[[#This Row],[QTY/ CTN]]," ","_",2),"(",""),")","")&amp;"_")</f>
        <v>144 LSN_</v>
      </c>
      <c r="N1945" s="3">
        <f>IF(db[[#This Row],[H_QTY/ CTN]]="","",SEARCH("_",db[[#This Row],[H_QTY/ CTN]]))</f>
        <v>8</v>
      </c>
      <c r="O1945" s="3">
        <f>IF(db[[#This Row],[H_QTY/ CTN]]="","",LEN(db[[#This Row],[H_QTY/ CTN]]))</f>
        <v>8</v>
      </c>
      <c r="P1945" s="98" t="str">
        <f>IF(db[[#This Row],[H_QTY/ CTN]]="","",LEFT(db[[#This Row],[H_QTY/ CTN]],db[[#This Row],[H_1]]-1))</f>
        <v>144 LSN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144</v>
      </c>
      <c r="S1945" s="95" t="str">
        <f>IF(db[[#This Row],[QTY/ CTN B]]="","",RIGHT(db[[#This Row],[QTY/ CTN B]],LEN(db[[#This Row],[QTY/ CTN B]])-SEARCH(" ",db[[#This Row],[QTY/ CTN B]],1)))</f>
        <v>LSN</v>
      </c>
      <c r="T1945" s="95">
        <f>IF(db[[#This Row],[QTY/ CTN TG]]="",IF(db[[#This Row],[STN TG]]="","",12),LEFT(db[[#This Row],[QTY/ CTN TG]],SEARCH(" ",db[[#This Row],[QTY/ CTN TG]],1)-1))</f>
        <v>12</v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1728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sempoa13tiang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3520</v>
      </c>
      <c r="E1946" s="4" t="s">
        <v>3518</v>
      </c>
      <c r="F1946" s="56"/>
      <c r="H1946" s="34" t="e">
        <f>IF(db[[#This Row],[NB NOTA_C]]="","",COUNTIF([2]!B_MSK[concat],db[[#This Row],[NB NOTA_C]]))</f>
        <v>#REF!</v>
      </c>
      <c r="I1946" s="7" t="s">
        <v>1712</v>
      </c>
      <c r="J1946" s="3" t="s">
        <v>1889</v>
      </c>
      <c r="K1946" s="1" t="s">
        <v>2951</v>
      </c>
      <c r="L1946" s="3"/>
      <c r="M1946" s="3" t="str">
        <f>IF(db[[#This Row],[QTY/ CTN]]="","",SUBSTITUTE(SUBSTITUTE(SUBSTITUTE(db[[#This Row],[QTY/ CTN]]," ","_",2),"(",""),")","")&amp;"_")</f>
        <v>300 PCS_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5" t="str">
        <f>IF(db[[#This Row],[H_QTY/ CTN]]="","",LEFT(db[[#This Row],[H_QTY/ CTN]],db[[#This Row],[H_1]]-1))</f>
        <v>300 PCS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300</v>
      </c>
      <c r="S1946" s="95" t="str">
        <f>IF(db[[#This Row],[QTY/ CTN B]]="","",RIGHT(db[[#This Row],[QTY/ CTN B]],LEN(db[[#This Row],[QTY/ CTN B]])-SEARCH(" ",db[[#This Row],[QTY/ CTN B]],1)))</f>
        <v>PCS</v>
      </c>
      <c r="T1946" s="95" t="str">
        <f>IF(db[[#This Row],[QTY/ CTN TG]]="",IF(db[[#This Row],[STN TG]]="","",12),LEFT(db[[#This Row],[QTY/ CTN TG]],SEARCH(" ",db[[#This Row],[QTY/ CTN TG]],1)-1))</f>
        <v/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300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sempoa17tiang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5568</v>
      </c>
      <c r="E1947" s="4" t="s">
        <v>5569</v>
      </c>
      <c r="F1947" s="56"/>
      <c r="H1947" s="34" t="e">
        <f>IF(db[[#This Row],[NB NOTA_C]]="","",COUNTIF([2]!B_MSK[concat],db[[#This Row],[NB NOTA_C]]))</f>
        <v>#REF!</v>
      </c>
      <c r="I1947" s="7" t="s">
        <v>1712</v>
      </c>
      <c r="J1947" s="3" t="s">
        <v>1889</v>
      </c>
      <c r="K1947" s="1" t="s">
        <v>2951</v>
      </c>
      <c r="L1947" s="3"/>
      <c r="M1947" s="3" t="str">
        <f>IF(db[[#This Row],[QTY/ CTN]]="","",SUBSTITUTE(SUBSTITUTE(SUBSTITUTE(db[[#This Row],[QTY/ CTN]]," ","_",2),"(",""),")","")&amp;"_")</f>
        <v>300 PCS_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5" t="str">
        <f>IF(db[[#This Row],[H_QTY/ CTN]]="","",LEFT(db[[#This Row],[H_QTY/ CTN]],db[[#This Row],[H_1]]-1))</f>
        <v>300 PCS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300</v>
      </c>
      <c r="S1947" s="95" t="str">
        <f>IF(db[[#This Row],[QTY/ CTN B]]="","",RIGHT(db[[#This Row],[QTY/ CTN B]],LEN(db[[#This Row],[QTY/ CTN B]])-SEARCH(" ",db[[#This Row],[QTY/ CTN B]],1)))</f>
        <v>PCS</v>
      </c>
      <c r="T1947" s="95" t="str">
        <f>IF(db[[#This Row],[QTY/ CTN TG]]="",IF(db[[#This Row],[STN TG]]="","",12),LEFT(db[[#This Row],[QTY/ CTN TG]],SEARCH(" ",db[[#This Row],[QTY/ CTN TG]],1)-1))</f>
        <v/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300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sempoavtro8025kecil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2119</v>
      </c>
      <c r="E1948" s="4" t="s">
        <v>3117</v>
      </c>
      <c r="F1948" s="56"/>
      <c r="H1948" s="32" t="e">
        <f>IF(db[[#This Row],[NB NOTA_C]]="","",COUNTIF([2]!B_MSK[concat],db[[#This Row],[NB NOTA_C]]))</f>
        <v>#REF!</v>
      </c>
      <c r="I1948" s="7" t="s">
        <v>1718</v>
      </c>
      <c r="J1948" s="3" t="s">
        <v>2296</v>
      </c>
      <c r="K1948" s="1" t="s">
        <v>2951</v>
      </c>
      <c r="M1948" s="1" t="str">
        <f>IF(db[[#This Row],[QTY/ CTN]]="","",SUBSTITUTE(SUBSTITUTE(SUBSTITUTE(db[[#This Row],[QTY/ CTN]]," ","_",2),"(",""),")","")&amp;"_")</f>
        <v>360 PCS_</v>
      </c>
      <c r="N1948" s="1">
        <f>IF(db[[#This Row],[H_QTY/ CTN]]="","",SEARCH("_",db[[#This Row],[H_QTY/ CTN]]))</f>
        <v>8</v>
      </c>
      <c r="O1948" s="1">
        <f>IF(db[[#This Row],[H_QTY/ CTN]]="","",LEN(db[[#This Row],[H_QTY/ CTN]]))</f>
        <v>8</v>
      </c>
      <c r="P1948" s="98" t="str">
        <f>IF(db[[#This Row],[H_QTY/ CTN]]="","",LEFT(db[[#This Row],[H_QTY/ CTN]],db[[#This Row],[H_1]]-1))</f>
        <v>360 PCS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360</v>
      </c>
      <c r="S1948" s="95" t="str">
        <f>IF(db[[#This Row],[QTY/ CTN B]]="","",RIGHT(db[[#This Row],[QTY/ CTN B]],LEN(db[[#This Row],[QTY/ CTN B]])-SEARCH(" ",db[[#This Row],[QTY/ CTN B]],1)))</f>
        <v>PCS</v>
      </c>
      <c r="T1948" s="95" t="str">
        <f>IF(db[[#This Row],[QTY/ CTN TG]]="",IF(db[[#This Row],[STN TG]]="","",12),LEFT(db[[#This Row],[QTY/ CTN TG]],SEARCH(" ",db[[#This Row],[QTY/ CTN TG]],1)-1))</f>
        <v/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360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16" t="str">
        <f>LOWER(SUBSTITUTE(SUBSTITUTE(SUBSTITUTE(SUBSTITUTE(SUBSTITUTE(SUBSTITUTE(db[[#This Row],[NB BM]]," ",),".",""),"-",""),"(",""),")",""),"/",""))</f>
        <v>asahan1006rumah</v>
      </c>
      <c r="B1949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49" s="16" t="str">
        <f>LOWER(SUBSTITUTE(SUBSTITUTE(SUBSTITUTE(SUBSTITUTE(SUBSTITUTE(SUBSTITUTE(SUBSTITUTE(SUBSTITUTE(SUBSTITUTE(db[[#This Row],[NB PAJAK]]," ",""),"-",""),"(",""),")",""),".",""),",",""),"/",""),"""",""),"+",""))</f>
        <v/>
      </c>
      <c r="D1949" s="17" t="s">
        <v>4170</v>
      </c>
      <c r="E1949" s="21" t="s">
        <v>4168</v>
      </c>
      <c r="F1949" s="57"/>
      <c r="G1949" s="17"/>
      <c r="H1949" s="33" t="e">
        <f>IF(db[[#This Row],[NB NOTA_C]]="","",COUNTIF([2]!B_MSK[concat],db[[#This Row],[NB NOTA_C]]))</f>
        <v>#REF!</v>
      </c>
      <c r="I1949" s="18" t="s">
        <v>2270</v>
      </c>
      <c r="J1949" s="16" t="s">
        <v>1734</v>
      </c>
      <c r="K1949" s="17" t="s">
        <v>2942</v>
      </c>
      <c r="L1949" s="16"/>
      <c r="M1949" s="16" t="str">
        <f>IF(db[[#This Row],[QTY/ CTN]]="","",SUBSTITUTE(SUBSTITUTE(SUBSTITUTE(db[[#This Row],[QTY/ CTN]]," ","_",2),"(",""),")","")&amp;"_")</f>
        <v>96 PCS_</v>
      </c>
      <c r="N1949" s="16">
        <f>IF(db[[#This Row],[H_QTY/ CTN]]="","",SEARCH("_",db[[#This Row],[H_QTY/ CTN]]))</f>
        <v>7</v>
      </c>
      <c r="O1949" s="16">
        <f>IF(db[[#This Row],[H_QTY/ CTN]]="","",LEN(db[[#This Row],[H_QTY/ CTN]]))</f>
        <v>7</v>
      </c>
      <c r="P1949" s="99" t="str">
        <f>IF(db[[#This Row],[H_QTY/ CTN]]="","",LEFT(db[[#This Row],[H_QTY/ CTN]],db[[#This Row],[H_1]]-1))</f>
        <v>96 PCS</v>
      </c>
      <c r="Q1949" s="99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96</v>
      </c>
      <c r="S1949" s="95" t="str">
        <f>IF(db[[#This Row],[QTY/ CTN B]]="","",RIGHT(db[[#This Row],[QTY/ CTN B]],LEN(db[[#This Row],[QTY/ CTN B]])-SEARCH(" ",db[[#This Row],[QTY/ CTN B]],1)))</f>
        <v>PCS</v>
      </c>
      <c r="T1949" s="95" t="str">
        <f>IF(db[[#This Row],[QTY/ CTN TG]]="",IF(db[[#This Row],[STN TG]]="","",12),LEFT(db[[#This Row],[QTY/ CTN TG]],SEARCH(" ",db[[#This Row],[QTY/ CTN TG]],1)-1))</f>
        <v/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96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16" t="str">
        <f>LOWER(SUBSTITUTE(SUBSTITUTE(SUBSTITUTE(SUBSTITUTE(SUBSTITUTE(SUBSTITUTE(db[[#This Row],[NB BM]]," ",),".",""),"-",""),"(",""),")",""),"/",""))</f>
        <v>asahan8003</v>
      </c>
      <c r="B1950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50" s="16" t="str">
        <f>LOWER(SUBSTITUTE(SUBSTITUTE(SUBSTITUTE(SUBSTITUTE(SUBSTITUTE(SUBSTITUTE(SUBSTITUTE(SUBSTITUTE(SUBSTITUTE(db[[#This Row],[NB PAJAK]]," ",""),"-",""),"(",""),")",""),".",""),",",""),"/",""),"""",""),"+",""))</f>
        <v/>
      </c>
      <c r="D1950" s="17" t="s">
        <v>4169</v>
      </c>
      <c r="E1950" s="21" t="s">
        <v>4167</v>
      </c>
      <c r="F1950" s="59"/>
      <c r="G1950" s="17"/>
      <c r="H1950" s="33" t="e">
        <f>IF(db[[#This Row],[NB NOTA_C]]="","",COUNTIF([2]!B_MSK[concat],db[[#This Row],[NB NOTA_C]]))</f>
        <v>#REF!</v>
      </c>
      <c r="I1950" s="18" t="s">
        <v>2270</v>
      </c>
      <c r="J1950" s="16" t="s">
        <v>1734</v>
      </c>
      <c r="K1950" s="17" t="s">
        <v>2942</v>
      </c>
      <c r="L1950" s="16"/>
      <c r="M1950" s="16" t="str">
        <f>IF(db[[#This Row],[QTY/ CTN]]="","",SUBSTITUTE(SUBSTITUTE(SUBSTITUTE(db[[#This Row],[QTY/ CTN]]," ","_",2),"(",""),")","")&amp;"_")</f>
        <v>96 PCS_</v>
      </c>
      <c r="N1950" s="16">
        <f>IF(db[[#This Row],[H_QTY/ CTN]]="","",SEARCH("_",db[[#This Row],[H_QTY/ CTN]]))</f>
        <v>7</v>
      </c>
      <c r="O1950" s="16">
        <f>IF(db[[#This Row],[H_QTY/ CTN]]="","",LEN(db[[#This Row],[H_QTY/ CTN]]))</f>
        <v>7</v>
      </c>
      <c r="P1950" s="99" t="str">
        <f>IF(db[[#This Row],[H_QTY/ CTN]]="","",LEFT(db[[#This Row],[H_QTY/ CTN]],db[[#This Row],[H_1]]-1))</f>
        <v>96 PCS</v>
      </c>
      <c r="Q1950" s="99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96</v>
      </c>
      <c r="S1950" s="95" t="str">
        <f>IF(db[[#This Row],[QTY/ CTN B]]="","",RIGHT(db[[#This Row],[QTY/ CTN B]],LEN(db[[#This Row],[QTY/ CTN B]])-SEARCH(" ",db[[#This Row],[QTY/ CTN B]],1)))</f>
        <v>PCS</v>
      </c>
      <c r="T1950" s="95" t="str">
        <f>IF(db[[#This Row],[QTY/ CTN TG]]="",IF(db[[#This Row],[STN TG]]="","",12),LEFT(db[[#This Row],[QTY/ CTN TG]],SEARCH(" ",db[[#This Row],[QTY/ CTN TG]],1)-1))</f>
        <v/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96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serutan8909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4316</v>
      </c>
      <c r="E1951" s="21" t="s">
        <v>4310</v>
      </c>
      <c r="F1951" s="57"/>
      <c r="G1951" s="17"/>
      <c r="H1951" s="33" t="e">
        <f>IF(db[[#This Row],[NB NOTA_C]]="","",COUNTIF([2]!B_MSK[concat],db[[#This Row],[NB NOTA_C]]))</f>
        <v>#REF!</v>
      </c>
      <c r="I1951" s="18" t="s">
        <v>2276</v>
      </c>
      <c r="J1951" s="16" t="s">
        <v>1734</v>
      </c>
      <c r="K1951" s="17" t="s">
        <v>2942</v>
      </c>
      <c r="L1951" s="16"/>
      <c r="M1951" s="16" t="str">
        <f>IF(db[[#This Row],[QTY/ CTN]]="","",SUBSTITUTE(SUBSTITUTE(SUBSTITUTE(db[[#This Row],[QTY/ CTN]]," ","_",2),"(",""),")","")&amp;"_")</f>
        <v>96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99" t="str">
        <f>IF(db[[#This Row],[H_QTY/ CTN]]="","",LEFT(db[[#This Row],[H_QTY/ CTN]],db[[#This Row],[H_1]]-1))</f>
        <v>96 PCS</v>
      </c>
      <c r="Q1951" s="99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96</v>
      </c>
      <c r="S1951" s="95" t="str">
        <f>IF(db[[#This Row],[QTY/ CTN B]]="","",RIGHT(db[[#This Row],[QTY/ CTN B]],LEN(db[[#This Row],[QTY/ CTN B]])-SEARCH(" ",db[[#This Row],[QTY/ CTN B]],1)))</f>
        <v>PCS</v>
      </c>
      <c r="T1951" s="95" t="str">
        <f>IF(db[[#This Row],[QTY/ CTN TG]]="",IF(db[[#This Row],[STN TG]]="","",12),LEFT(db[[#This Row],[QTY/ CTN TG]],SEARCH(" ",db[[#This Row],[QTY/ CTN TG]],1)-1))</f>
        <v/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96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asahan9040arumah</v>
      </c>
      <c r="B1952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2397</v>
      </c>
      <c r="E1952" s="4" t="s">
        <v>2396</v>
      </c>
      <c r="F1952" s="56"/>
      <c r="H1952" s="32" t="e">
        <f>IF(db[[#This Row],[NB NOTA_C]]="","",COUNTIF([2]!B_MSK[concat],db[[#This Row],[NB NOTA_C]]))</f>
        <v>#REF!</v>
      </c>
      <c r="I1952" s="7" t="s">
        <v>2270</v>
      </c>
      <c r="J1952" s="3" t="s">
        <v>1725</v>
      </c>
      <c r="K1952" s="1" t="s">
        <v>2942</v>
      </c>
      <c r="M1952" s="1" t="str">
        <f>IF(db[[#This Row],[QTY/ CTN]]="","",SUBSTITUTE(SUBSTITUTE(SUBSTITUTE(db[[#This Row],[QTY/ CTN]]," ","_",2),"(",""),")","")&amp;"_")</f>
        <v>144 PCS_</v>
      </c>
      <c r="N1952" s="1">
        <f>IF(db[[#This Row],[H_QTY/ CTN]]="","",SEARCH("_",db[[#This Row],[H_QTY/ CTN]]))</f>
        <v>8</v>
      </c>
      <c r="O1952" s="1">
        <f>IF(db[[#This Row],[H_QTY/ CTN]]="","",LEN(db[[#This Row],[H_QTY/ CTN]]))</f>
        <v>8</v>
      </c>
      <c r="P1952" s="98" t="str">
        <f>IF(db[[#This Row],[H_QTY/ CTN]]="","",LEFT(db[[#This Row],[H_QTY/ CTN]],db[[#This Row],[H_1]]-1))</f>
        <v>144 PCS</v>
      </c>
      <c r="Q1952" s="95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144</v>
      </c>
      <c r="S1952" s="95" t="str">
        <f>IF(db[[#This Row],[QTY/ CTN B]]="","",RIGHT(db[[#This Row],[QTY/ CTN B]],LEN(db[[#This Row],[QTY/ CTN B]])-SEARCH(" ",db[[#This Row],[QTY/ CTN B]],1)))</f>
        <v>PCS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144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asahanmeja9233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1008</v>
      </c>
      <c r="E1953" s="4" t="s">
        <v>1345</v>
      </c>
      <c r="F1953" s="56"/>
      <c r="G1953" s="1" t="s">
        <v>1682</v>
      </c>
      <c r="H1953" s="32" t="e">
        <f>IF(db[[#This Row],[NB NOTA_C]]="","",COUNTIF([2]!B_MSK[concat],db[[#This Row],[NB NOTA_C]]))</f>
        <v>#REF!</v>
      </c>
      <c r="I1953" s="6" t="s">
        <v>1693</v>
      </c>
      <c r="J1953" s="1" t="s">
        <v>1733</v>
      </c>
      <c r="K1953" s="1" t="s">
        <v>2942</v>
      </c>
      <c r="M1953" s="1" t="str">
        <f>IF(db[[#This Row],[QTY/ CTN]]="","",SUBSTITUTE(SUBSTITUTE(SUBSTITUTE(db[[#This Row],[QTY/ CTN]]," ","_",2),"(",""),")","")&amp;"_")</f>
        <v>288 PCS_</v>
      </c>
      <c r="N1953" s="1">
        <f>IF(db[[#This Row],[H_QTY/ CTN]]="","",SEARCH("_",db[[#This Row],[H_QTY/ CTN]]))</f>
        <v>8</v>
      </c>
      <c r="O1953" s="1">
        <f>IF(db[[#This Row],[H_QTY/ CTN]]="","",LEN(db[[#This Row],[H_QTY/ CTN]]))</f>
        <v>8</v>
      </c>
      <c r="P1953" s="98" t="str">
        <f>IF(db[[#This Row],[H_QTY/ CTN]]="","",LEFT(db[[#This Row],[H_QTY/ CTN]],db[[#This Row],[H_1]]-1))</f>
        <v>288 PCS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288</v>
      </c>
      <c r="S1953" s="95" t="str">
        <f>IF(db[[#This Row],[QTY/ CTN B]]="","",RIGHT(db[[#This Row],[QTY/ CTN B]],LEN(db[[#This Row],[QTY/ CTN B]])-SEARCH(" ",db[[#This Row],[QTY/ CTN B]],1)))</f>
        <v>PCS</v>
      </c>
      <c r="T1953" s="95" t="str">
        <f>IF(db[[#This Row],[QTY/ CTN TG]]="",IF(db[[#This Row],[STN TG]]="","",12),LEFT(db[[#This Row],[QTY/ CTN TG]],SEARCH(" ",db[[#This Row],[QTY/ CTN TG]],1)-1))</f>
        <v/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288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asahanmejaa33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1009</v>
      </c>
      <c r="E1954" s="4" t="s">
        <v>1346</v>
      </c>
      <c r="F1954" s="2"/>
      <c r="G1954" s="1" t="s">
        <v>1682</v>
      </c>
      <c r="H1954" s="32" t="e">
        <f>IF(db[[#This Row],[NB NOTA_C]]="","",COUNTIF([2]!B_MSK[concat],db[[#This Row],[NB NOTA_C]]))</f>
        <v>#REF!</v>
      </c>
      <c r="I1954" s="6" t="s">
        <v>1693</v>
      </c>
      <c r="J1954" s="1" t="s">
        <v>1734</v>
      </c>
      <c r="K1954" s="1" t="s">
        <v>2942</v>
      </c>
      <c r="M1954" s="1" t="str">
        <f>IF(db[[#This Row],[QTY/ CTN]]="","",SUBSTITUTE(SUBSTITUTE(SUBSTITUTE(db[[#This Row],[QTY/ CTN]]," ","_",2),"(",""),")","")&amp;"_")</f>
        <v>96 PCS_</v>
      </c>
      <c r="N1954" s="1">
        <f>IF(db[[#This Row],[H_QTY/ CTN]]="","",SEARCH("_",db[[#This Row],[H_QTY/ CTN]]))</f>
        <v>7</v>
      </c>
      <c r="O1954" s="1">
        <f>IF(db[[#This Row],[H_QTY/ CTN]]="","",LEN(db[[#This Row],[H_QTY/ CTN]]))</f>
        <v>7</v>
      </c>
      <c r="P1954" s="98" t="str">
        <f>IF(db[[#This Row],[H_QTY/ CTN]]="","",LEFT(db[[#This Row],[H_QTY/ CTN]],db[[#This Row],[H_1]]-1))</f>
        <v>96 PCS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96</v>
      </c>
      <c r="S1954" s="95" t="str">
        <f>IF(db[[#This Row],[QTY/ CTN B]]="","",RIGHT(db[[#This Row],[QTY/ CTN B]],LEN(db[[#This Row],[QTY/ CTN B]])-SEARCH(" ",db[[#This Row],[QTY/ CTN B]],1)))</f>
        <v>PCS</v>
      </c>
      <c r="T1954" s="95" t="str">
        <f>IF(db[[#This Row],[QTY/ CTN TG]]="",IF(db[[#This Row],[STN TG]]="","",12),LEFT(db[[#This Row],[QTY/ CTN TG]],SEARCH(" ",db[[#This Row],[QTY/ CTN TG]],1)-1))</f>
        <v/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96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52" t="str">
        <f>LOWER(SUBSTITUTE(SUBSTITUTE(SUBSTITUTE(SUBSTITUTE(SUBSTITUTE(SUBSTITUTE(db[[#This Row],[NB BM]]," ",),".",""),"-",""),"(",""),")",""),"/",""))</f>
        <v>asahantoples</v>
      </c>
      <c r="B1955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55" s="52" t="str">
        <f>LOWER(SUBSTITUTE(SUBSTITUTE(SUBSTITUTE(SUBSTITUTE(SUBSTITUTE(SUBSTITUTE(SUBSTITUTE(SUBSTITUTE(SUBSTITUTE(db[[#This Row],[NB PAJAK]]," ",""),"-",""),"(",""),")",""),".",""),",",""),"/",""),"""",""),"+",""))</f>
        <v/>
      </c>
      <c r="D1955" s="72" t="s">
        <v>5020</v>
      </c>
      <c r="E1955" s="72" t="s">
        <v>4957</v>
      </c>
      <c r="F1955" s="65"/>
      <c r="G1955" s="53"/>
      <c r="H1955" s="54" t="e">
        <f>IF(db[[#This Row],[NB NOTA_C]]="","",COUNTIF([2]!B_MSK[concat],db[[#This Row],[NB NOTA_C]]))</f>
        <v>#REF!</v>
      </c>
      <c r="I1955" s="55" t="s">
        <v>1696</v>
      </c>
      <c r="J1955" s="52" t="s">
        <v>1725</v>
      </c>
      <c r="K1955" s="53" t="s">
        <v>2942</v>
      </c>
      <c r="L1955" s="52"/>
      <c r="M1955" s="52" t="str">
        <f>IF(db[[#This Row],[QTY/ CTN]]="","",SUBSTITUTE(SUBSTITUTE(SUBSTITUTE(db[[#This Row],[QTY/ CTN]]," ","_",2),"(",""),")","")&amp;"_")</f>
        <v>144 PCS_</v>
      </c>
      <c r="N1955" s="52">
        <f>IF(db[[#This Row],[H_QTY/ CTN]]="","",SEARCH("_",db[[#This Row],[H_QTY/ CTN]]))</f>
        <v>8</v>
      </c>
      <c r="O1955" s="52">
        <f>IF(db[[#This Row],[H_QTY/ CTN]]="","",LEN(db[[#This Row],[H_QTY/ CTN]]))</f>
        <v>8</v>
      </c>
      <c r="P1955" s="103" t="str">
        <f>IF(db[[#This Row],[H_QTY/ CTN]]="","",LEFT(db[[#This Row],[H_QTY/ CTN]],db[[#This Row],[H_1]]-1))</f>
        <v>144 PCS</v>
      </c>
      <c r="Q1955" s="103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144</v>
      </c>
      <c r="S1955" s="95" t="str">
        <f>IF(db[[#This Row],[QTY/ CTN B]]="","",RIGHT(db[[#This Row],[QTY/ CTN B]],LEN(db[[#This Row],[QTY/ CTN B]])-SEARCH(" ",db[[#This Row],[QTY/ CTN B]],1)))</f>
        <v>PCS</v>
      </c>
      <c r="T1955" s="95" t="str">
        <f>IF(db[[#This Row],[QTY/ CTN TG]]="",IF(db[[#This Row],[STN TG]]="","",12),LEFT(db[[#This Row],[QTY/ CTN TG]],SEARCH(" ",db[[#This Row],[QTY/ CTN TG]],1)-1))</f>
        <v/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144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asahanjka18penguin</v>
      </c>
      <c r="B1956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56" s="1" t="s">
        <v>3970</v>
      </c>
      <c r="E1956" s="4" t="s">
        <v>3843</v>
      </c>
      <c r="F1956" s="56" t="s">
        <v>3846</v>
      </c>
      <c r="G1956" s="1" t="s">
        <v>1681</v>
      </c>
      <c r="H1956" s="34" t="e">
        <f>IF(db[[#This Row],[NB NOTA_C]]="","",COUNTIF([2]!B_MSK[concat],db[[#This Row],[NB NOTA_C]]))</f>
        <v>#REF!</v>
      </c>
      <c r="I1956" s="7" t="s">
        <v>1692</v>
      </c>
      <c r="J1956" s="3" t="s">
        <v>1730</v>
      </c>
      <c r="K1956" s="1" t="s">
        <v>2942</v>
      </c>
      <c r="L1956" s="3"/>
      <c r="M1956" s="3" t="str">
        <f>IF(db[[#This Row],[QTY/ CTN]]="","",SUBSTITUTE(SUBSTITUTE(SUBSTITUTE(db[[#This Row],[QTY/ CTN]]," ","_",2),"(",""),")","")&amp;"_")</f>
        <v>48 PCS_</v>
      </c>
      <c r="N1956" s="3">
        <f>IF(db[[#This Row],[H_QTY/ CTN]]="","",SEARCH("_",db[[#This Row],[H_QTY/ CTN]]))</f>
        <v>7</v>
      </c>
      <c r="O1956" s="3">
        <f>IF(db[[#This Row],[H_QTY/ CTN]]="","",LEN(db[[#This Row],[H_QTY/ CTN]]))</f>
        <v>7</v>
      </c>
      <c r="P1956" s="95" t="str">
        <f>IF(db[[#This Row],[H_QTY/ CTN]]="","",LEFT(db[[#This Row],[H_QTY/ CTN]],db[[#This Row],[H_1]]-1))</f>
        <v>48 PCS</v>
      </c>
      <c r="Q1956" s="95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48</v>
      </c>
      <c r="S1956" s="95" t="str">
        <f>IF(db[[#This Row],[QTY/ CTN B]]="","",RIGHT(db[[#This Row],[QTY/ CTN B]],LEN(db[[#This Row],[QTY/ CTN B]])-SEARCH(" ",db[[#This Row],[QTY/ CTN B]],1)))</f>
        <v>PCS</v>
      </c>
      <c r="T1956" s="95" t="str">
        <f>IF(db[[#This Row],[QTY/ CTN TG]]="",IF(db[[#This Row],[STN TG]]="","",12),LEFT(db[[#This Row],[QTY/ CTN TG]],SEARCH(" ",db[[#This Row],[QTY/ CTN TG]],1)-1))</f>
        <v/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48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1" t="str">
        <f>LOWER(SUBSTITUTE(SUBSTITUTE(SUBSTITUTE(SUBSTITUTE(SUBSTITUTE(SUBSTITUTE(db[[#This Row],[NB BM]]," ",),".",""),"-",""),"(",""),")",""),"/",""))</f>
        <v>asahanjka30kucing</v>
      </c>
      <c r="B1957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57" s="1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835</v>
      </c>
      <c r="E1957" s="4" t="s">
        <v>836</v>
      </c>
      <c r="F1957" s="56"/>
      <c r="G1957" s="1" t="s">
        <v>1681</v>
      </c>
      <c r="H1957" s="32" t="e">
        <f>IF(db[[#This Row],[NB NOTA_C]]="","",COUNTIF([2]!B_MSK[concat],db[[#This Row],[NB NOTA_C]]))</f>
        <v>#REF!</v>
      </c>
      <c r="I1957" s="6" t="s">
        <v>1692</v>
      </c>
      <c r="J1957" s="1" t="s">
        <v>1730</v>
      </c>
      <c r="K1957" s="1" t="s">
        <v>2942</v>
      </c>
      <c r="M1957" s="1" t="str">
        <f>IF(db[[#This Row],[QTY/ CTN]]="","",SUBSTITUTE(SUBSTITUTE(SUBSTITUTE(db[[#This Row],[QTY/ CTN]]," ","_",2),"(",""),")","")&amp;"_")</f>
        <v>48 PCS_</v>
      </c>
      <c r="N1957" s="1">
        <f>IF(db[[#This Row],[H_QTY/ CTN]]="","",SEARCH("_",db[[#This Row],[H_QTY/ CTN]]))</f>
        <v>7</v>
      </c>
      <c r="O1957" s="1">
        <f>IF(db[[#This Row],[H_QTY/ CTN]]="","",LEN(db[[#This Row],[H_QTY/ CTN]]))</f>
        <v>7</v>
      </c>
      <c r="P1957" s="98" t="str">
        <f>IF(db[[#This Row],[H_QTY/ CTN]]="","",LEFT(db[[#This Row],[H_QTY/ CTN]],db[[#This Row],[H_1]]-1))</f>
        <v>48 PCS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48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48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9" t="str">
        <f>LOWER(SUBSTITUTE(SUBSTITUTE(SUBSTITUTE(SUBSTITUTE(SUBSTITUTE(SUBSTITUTE(db[[#This Row],[NB BM]]," ",),".",""),"-",""),"(",""),")",""),"/",""))</f>
        <v>asahanmejajka5m</v>
      </c>
      <c r="B1958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58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58" s="8" t="s">
        <v>3511</v>
      </c>
      <c r="E1958" s="20" t="s">
        <v>3474</v>
      </c>
      <c r="F1958" s="56" t="s">
        <v>3475</v>
      </c>
      <c r="G1958" s="1" t="s">
        <v>1681</v>
      </c>
      <c r="H1958" s="34" t="e">
        <f>IF(db[[#This Row],[NB NOTA_C]]="","",COUNTIF([2]!B_MSK[concat],db[[#This Row],[NB NOTA_C]]))</f>
        <v>#REF!</v>
      </c>
      <c r="I1958" s="7" t="s">
        <v>1692</v>
      </c>
      <c r="J1958" s="3" t="s">
        <v>1726</v>
      </c>
      <c r="K1958" s="1" t="s">
        <v>2942</v>
      </c>
      <c r="L1958" s="3"/>
      <c r="M1958" s="3" t="str">
        <f>IF(db[[#This Row],[QTY/ CTN]]="","",SUBSTITUTE(SUBSTITUTE(SUBSTITUTE(db[[#This Row],[QTY/ CTN]]," ","_",2),"(",""),")","")&amp;"_")</f>
        <v>60 PCS_</v>
      </c>
      <c r="N1958" s="3">
        <f>IF(db[[#This Row],[H_QTY/ CTN]]="","",SEARCH("_",db[[#This Row],[H_QTY/ CTN]]))</f>
        <v>7</v>
      </c>
      <c r="O1958" s="3">
        <f>IF(db[[#This Row],[H_QTY/ CTN]]="","",LEN(db[[#This Row],[H_QTY/ CTN]]))</f>
        <v>7</v>
      </c>
      <c r="P1958" s="95" t="str">
        <f>IF(db[[#This Row],[H_QTY/ CTN]]="","",LEFT(db[[#This Row],[H_QTY/ CTN]],db[[#This Row],[H_1]]-1))</f>
        <v>60 PCS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60</v>
      </c>
      <c r="S1958" s="95" t="str">
        <f>IF(db[[#This Row],[QTY/ CTN B]]="","",RIGHT(db[[#This Row],[QTY/ CTN B]],LEN(db[[#This Row],[QTY/ CTN B]])-SEARCH(" ",db[[#This Row],[QTY/ CTN B]],1)))</f>
        <v>PCS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60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1" t="str">
        <f>LOWER(SUBSTITUTE(SUBSTITUTE(SUBSTITUTE(SUBSTITUTE(SUBSTITUTE(SUBSTITUTE(db[[#This Row],[NB BM]]," ",),".",""),"-",""),"(",""),")",""),"/",""))</f>
        <v>asahanjkb23</v>
      </c>
      <c r="B1959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59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59" s="1" t="s">
        <v>837</v>
      </c>
      <c r="E1959" s="4" t="s">
        <v>838</v>
      </c>
      <c r="F1959" s="2" t="s">
        <v>4437</v>
      </c>
      <c r="G1959" s="1" t="s">
        <v>1681</v>
      </c>
      <c r="H1959" s="32" t="e">
        <f>IF(db[[#This Row],[NB NOTA_C]]="","",COUNTIF([2]!B_MSK[concat],db[[#This Row],[NB NOTA_C]]))</f>
        <v>#REF!</v>
      </c>
      <c r="I1959" s="6" t="s">
        <v>1692</v>
      </c>
      <c r="J1959" s="1" t="s">
        <v>1731</v>
      </c>
      <c r="K1959" s="1" t="s">
        <v>2942</v>
      </c>
      <c r="L1959" s="1" t="s">
        <v>5445</v>
      </c>
      <c r="M1959" s="1" t="str">
        <f>IF(db[[#This Row],[QTY/ CTN]]="","",SUBSTITUTE(SUBSTITUTE(SUBSTITUTE(db[[#This Row],[QTY/ CTN]]," ","_",2),"(",""),")","")&amp;"_")</f>
        <v>60 LSN_</v>
      </c>
      <c r="N1959" s="1">
        <f>IF(db[[#This Row],[H_QTY/ CTN]]="","",SEARCH("_",db[[#This Row],[H_QTY/ CTN]]))</f>
        <v>7</v>
      </c>
      <c r="O1959" s="1">
        <f>IF(db[[#This Row],[H_QTY/ CTN]]="","",LEN(db[[#This Row],[H_QTY/ CTN]]))</f>
        <v>7</v>
      </c>
      <c r="P1959" s="98" t="str">
        <f>IF(db[[#This Row],[H_QTY/ CTN]]="","",LEFT(db[[#This Row],[H_QTY/ CTN]],db[[#This Row],[H_1]]-1))</f>
        <v>60 LSN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60</v>
      </c>
      <c r="S1959" s="95" t="str">
        <f>IF(db[[#This Row],[QTY/ CTN B]]="","",RIGHT(db[[#This Row],[QTY/ CTN B]],LEN(db[[#This Row],[QTY/ CTN B]])-SEARCH(" ",db[[#This Row],[QTY/ CTN B]],1)))</f>
        <v>LSN</v>
      </c>
      <c r="T1959" s="95">
        <f>IF(db[[#This Row],[QTY/ CTN TG]]="",IF(db[[#This Row],[STN TG]]="","",12),LEFT(db[[#This Row],[QTY/ CTN TG]],SEARCH(" ",db[[#This Row],[QTY/ CTN TG]],1)-1))</f>
        <v>12</v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720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" t="str">
        <f>LOWER(SUBSTITUTE(SUBSTITUTE(SUBSTITUTE(SUBSTITUTE(SUBSTITUTE(SUBSTITUTE(db[[#This Row],[NB BM]]," ",),".",""),"-",""),"(",""),")",""),"/",""))</f>
        <v>asahanjkb24</v>
      </c>
      <c r="B1960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/>
      </c>
      <c r="D1960" s="1" t="s">
        <v>839</v>
      </c>
      <c r="E1960" s="4" t="s">
        <v>840</v>
      </c>
      <c r="F1960" s="56"/>
      <c r="G1960" s="1" t="s">
        <v>1681</v>
      </c>
      <c r="H1960" s="32" t="e">
        <f>IF(db[[#This Row],[NB NOTA_C]]="","",COUNTIF([2]!B_MSK[concat],db[[#This Row],[NB NOTA_C]]))</f>
        <v>#REF!</v>
      </c>
      <c r="I1960" s="6" t="s">
        <v>1692</v>
      </c>
      <c r="J1960" s="1" t="s">
        <v>1731</v>
      </c>
      <c r="K1960" s="1" t="s">
        <v>2942</v>
      </c>
      <c r="M1960" s="1" t="str">
        <f>IF(db[[#This Row],[QTY/ CTN]]="","",SUBSTITUTE(SUBSTITUTE(SUBSTITUTE(db[[#This Row],[QTY/ CTN]]," ","_",2),"(",""),")","")&amp;"_")</f>
        <v>60 LSN_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8" t="str">
        <f>IF(db[[#This Row],[H_QTY/ CTN]]="","",LEFT(db[[#This Row],[H_QTY/ CTN]],db[[#This Row],[H_1]]-1))</f>
        <v>60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60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720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/>
      </c>
      <c r="B1961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61" s="110" t="s">
        <v>5389</v>
      </c>
      <c r="F1961" s="56" t="s">
        <v>5397</v>
      </c>
      <c r="G1961" s="1" t="s">
        <v>1681</v>
      </c>
      <c r="H1961" s="34" t="e">
        <f>IF(db[[#This Row],[NB NOTA_C]]="","",COUNTIF([2]!B_MSK[concat],db[[#This Row],[NB NOTA_C]]))</f>
        <v>#REF!</v>
      </c>
      <c r="I1961" s="7" t="s">
        <v>1692</v>
      </c>
      <c r="J1961" s="3" t="s">
        <v>1731</v>
      </c>
      <c r="K1961" s="1" t="s">
        <v>5392</v>
      </c>
      <c r="L1961" s="3"/>
      <c r="M1961" s="3" t="str">
        <f>IF(db[[#This Row],[QTY/ CTN]]="","",SUBSTITUTE(SUBSTITUTE(SUBSTITUTE(db[[#This Row],[QTY/ CTN]]," ","_",2),"(",""),")","")&amp;"_")</f>
        <v>60 LSN_</v>
      </c>
      <c r="N1961" s="3">
        <f>IF(db[[#This Row],[H_QTY/ CTN]]="","",SEARCH("_",db[[#This Row],[H_QTY/ CTN]]))</f>
        <v>7</v>
      </c>
      <c r="O1961" s="3">
        <f>IF(db[[#This Row],[H_QTY/ CTN]]="","",LEN(db[[#This Row],[H_QTY/ CTN]]))</f>
        <v>7</v>
      </c>
      <c r="P1961" s="95" t="str">
        <f>IF(db[[#This Row],[H_QTY/ CTN]]="","",LEFT(db[[#This Row],[H_QTY/ CTN]],db[[#This Row],[H_1]]-1))</f>
        <v>60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60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720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>asahanjkb72</v>
      </c>
      <c r="B1962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62" s="1" t="s">
        <v>5642</v>
      </c>
      <c r="E1962" s="4" t="s">
        <v>3371</v>
      </c>
      <c r="F1962" s="56" t="s">
        <v>3383</v>
      </c>
      <c r="G1962" s="1" t="s">
        <v>1681</v>
      </c>
      <c r="H1962" s="32" t="e">
        <f>IF(db[[#This Row],[NB NOTA_C]]="","",COUNTIF([2]!B_MSK[concat],db[[#This Row],[NB NOTA_C]]))</f>
        <v>#REF!</v>
      </c>
      <c r="I1962" s="7" t="s">
        <v>1692</v>
      </c>
      <c r="J1962" s="3" t="s">
        <v>1732</v>
      </c>
      <c r="K1962" s="1" t="s">
        <v>2942</v>
      </c>
      <c r="L1962" s="3"/>
      <c r="M1962" s="3" t="str">
        <f>IF(db[[#This Row],[QTY/ CTN]]="","",SUBSTITUTE(SUBSTITUTE(SUBSTITUTE(db[[#This Row],[QTY/ CTN]]," ","_",2),"(",""),")","")&amp;"_")</f>
        <v>60 BOX_24 PCS_</v>
      </c>
      <c r="N1962" s="3">
        <f>IF(db[[#This Row],[H_QTY/ CTN]]="","",SEARCH("_",db[[#This Row],[H_QTY/ CTN]]))</f>
        <v>7</v>
      </c>
      <c r="O1962" s="3">
        <f>IF(db[[#This Row],[H_QTY/ CTN]]="","",LEN(db[[#This Row],[H_QTY/ CTN]]))</f>
        <v>14</v>
      </c>
      <c r="P1962" s="95" t="str">
        <f>IF(db[[#This Row],[H_QTY/ CTN]]="","",LEFT(db[[#This Row],[H_QTY/ CTN]],db[[#This Row],[H_1]]-1))</f>
        <v>60 BOX</v>
      </c>
      <c r="Q1962" s="95" t="str">
        <f>IF(NOT(db[[#This Row],[H_1]]=db[[#This Row],[H_2]]),MID(db[[#This Row],[H_QTY/ CTN]],db[[#This Row],[H_1]]+1,db[[#This Row],[H_2]]-db[[#This Row],[H_1]]-1),"")</f>
        <v>24 PCS</v>
      </c>
      <c r="R1962" s="95" t="str">
        <f>IF(db[[#This Row],[QTY/ CTN B]]="","",LEFT(db[[#This Row],[QTY/ CTN B]],SEARCH(" ",db[[#This Row],[QTY/ CTN B]],1)-1))</f>
        <v>60</v>
      </c>
      <c r="S1962" s="95" t="str">
        <f>IF(db[[#This Row],[QTY/ CTN B]]="","",RIGHT(db[[#This Row],[QTY/ CTN B]],LEN(db[[#This Row],[QTY/ CTN B]])-SEARCH(" ",db[[#This Row],[QTY/ CTN B]],1)))</f>
        <v>BOX</v>
      </c>
      <c r="T1962" s="95" t="str">
        <f>IF(db[[#This Row],[QTY/ CTN TG]]="",IF(db[[#This Row],[STN TG]]="","",12),LEFT(db[[#This Row],[QTY/ CTN TG]],SEARCH(" ",db[[#This Row],[QTY/ CTN TG]],1)-1))</f>
        <v>24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1440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1" t="str">
        <f>LOWER(SUBSTITUTE(SUBSTITUTE(SUBSTITUTE(SUBSTITUTE(SUBSTITUTE(SUBSTITUTE(db[[#This Row],[NB BM]]," ",),".",""),"-",""),"(",""),")",""),"/",""))</f>
        <v>asahanjkb75kapak</v>
      </c>
      <c r="B1963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63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63" s="1" t="s">
        <v>5641</v>
      </c>
      <c r="E1963" s="4" t="s">
        <v>2233</v>
      </c>
      <c r="F1963" s="2" t="s">
        <v>2230</v>
      </c>
      <c r="G1963" s="1" t="s">
        <v>1681</v>
      </c>
      <c r="H1963" s="32" t="e">
        <f>IF(db[[#This Row],[NB NOTA_C]]="","",COUNTIF([2]!B_MSK[concat],db[[#This Row],[NB NOTA_C]]))</f>
        <v>#REF!</v>
      </c>
      <c r="I1963" s="6" t="s">
        <v>1692</v>
      </c>
      <c r="J1963" s="1" t="s">
        <v>1732</v>
      </c>
      <c r="K1963" s="1" t="s">
        <v>2942</v>
      </c>
      <c r="M1963" s="1" t="str">
        <f>IF(db[[#This Row],[QTY/ CTN]]="","",SUBSTITUTE(SUBSTITUTE(SUBSTITUTE(db[[#This Row],[QTY/ CTN]]," ","_",2),"(",""),")","")&amp;"_")</f>
        <v>60 BOX_24 PCS_</v>
      </c>
      <c r="N1963" s="1">
        <f>IF(db[[#This Row],[H_QTY/ CTN]]="","",SEARCH("_",db[[#This Row],[H_QTY/ CTN]]))</f>
        <v>7</v>
      </c>
      <c r="O1963" s="1">
        <f>IF(db[[#This Row],[H_QTY/ CTN]]="","",LEN(db[[#This Row],[H_QTY/ CTN]]))</f>
        <v>14</v>
      </c>
      <c r="P1963" s="98" t="str">
        <f>IF(db[[#This Row],[H_QTY/ CTN]]="","",LEFT(db[[#This Row],[H_QTY/ CTN]],db[[#This Row],[H_1]]-1))</f>
        <v>60 BOX</v>
      </c>
      <c r="Q1963" s="95" t="str">
        <f>IF(NOT(db[[#This Row],[H_1]]=db[[#This Row],[H_2]]),MID(db[[#This Row],[H_QTY/ CTN]],db[[#This Row],[H_1]]+1,db[[#This Row],[H_2]]-db[[#This Row],[H_1]]-1),"")</f>
        <v>24 PCS</v>
      </c>
      <c r="R1963" s="95" t="str">
        <f>IF(db[[#This Row],[QTY/ CTN B]]="","",LEFT(db[[#This Row],[QTY/ CTN B]],SEARCH(" ",db[[#This Row],[QTY/ CTN B]],1)-1))</f>
        <v>60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>24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1440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" t="str">
        <f>LOWER(SUBSTITUTE(SUBSTITUTE(SUBSTITUTE(SUBSTITUTE(SUBSTITUTE(SUBSTITUTE(db[[#This Row],[NB BM]]," ",),".",""),"-",""),"(",""),")",""),"/",""))</f>
        <v>asahanjkb82beruang</v>
      </c>
      <c r="B1964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64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64" s="1" t="s">
        <v>5640</v>
      </c>
      <c r="E1964" s="4" t="s">
        <v>5627</v>
      </c>
      <c r="F1964" s="2" t="s">
        <v>5633</v>
      </c>
      <c r="G1964" s="1" t="s">
        <v>1681</v>
      </c>
      <c r="H1964" s="32" t="e">
        <f>IF(db[[#This Row],[NB NOTA_C]]="","",COUNTIF([2]!B_MSK[concat],db[[#This Row],[NB NOTA_C]]))</f>
        <v>#REF!</v>
      </c>
      <c r="I1964" s="6" t="s">
        <v>1692</v>
      </c>
      <c r="J1964" s="1" t="s">
        <v>1732</v>
      </c>
      <c r="K1964" s="1" t="s">
        <v>2942</v>
      </c>
      <c r="M1964" s="1" t="str">
        <f>IF(db[[#This Row],[QTY/ CTN]]="","",SUBSTITUTE(SUBSTITUTE(SUBSTITUTE(db[[#This Row],[QTY/ CTN]]," ","_",2),"(",""),")","")&amp;"_")</f>
        <v>60 BOX_24 PCS_</v>
      </c>
      <c r="N1964" s="1">
        <f>IF(db[[#This Row],[H_QTY/ CTN]]="","",SEARCH("_",db[[#This Row],[H_QTY/ CTN]]))</f>
        <v>7</v>
      </c>
      <c r="O1964" s="1">
        <f>IF(db[[#This Row],[H_QTY/ CTN]]="","",LEN(db[[#This Row],[H_QTY/ CTN]]))</f>
        <v>14</v>
      </c>
      <c r="P1964" s="98" t="str">
        <f>IF(db[[#This Row],[H_QTY/ CTN]]="","",LEFT(db[[#This Row],[H_QTY/ CTN]],db[[#This Row],[H_1]]-1))</f>
        <v>60 BOX</v>
      </c>
      <c r="Q1964" s="95" t="str">
        <f>IF(NOT(db[[#This Row],[H_1]]=db[[#This Row],[H_2]]),MID(db[[#This Row],[H_QTY/ CTN]],db[[#This Row],[H_1]]+1,db[[#This Row],[H_2]]-db[[#This Row],[H_1]]-1),"")</f>
        <v>24 PCS</v>
      </c>
      <c r="R1964" s="95" t="str">
        <f>IF(db[[#This Row],[QTY/ CTN B]]="","",LEFT(db[[#This Row],[QTY/ CTN B]],SEARCH(" ",db[[#This Row],[QTY/ CTN B]],1)-1))</f>
        <v>60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>24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1440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asahanjksp362</v>
      </c>
      <c r="B1965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65" s="1" t="s">
        <v>4861</v>
      </c>
      <c r="E1965" s="4" t="s">
        <v>4753</v>
      </c>
      <c r="F1965" s="56" t="s">
        <v>4754</v>
      </c>
      <c r="G1965" s="1" t="s">
        <v>1681</v>
      </c>
      <c r="H1965" s="34" t="e">
        <f>IF(db[[#This Row],[NB NOTA_C]]="","",COUNTIF([2]!B_MSK[concat],db[[#This Row],[NB NOTA_C]]))</f>
        <v>#REF!</v>
      </c>
      <c r="I1965" s="7" t="s">
        <v>1692</v>
      </c>
      <c r="J1965" s="3" t="s">
        <v>4755</v>
      </c>
      <c r="K1965" s="1" t="s">
        <v>2942</v>
      </c>
      <c r="L1965" s="3"/>
      <c r="M1965" s="3" t="str">
        <f>IF(db[[#This Row],[QTY/ CTN]]="","",SUBSTITUTE(SUBSTITUTE(SUBSTITUTE(db[[#This Row],[QTY/ CTN]]," ","_",2),"(",""),")","")&amp;"_")</f>
        <v>180 BOX_24 PCS_</v>
      </c>
      <c r="N1965" s="3">
        <f>IF(db[[#This Row],[H_QTY/ CTN]]="","",SEARCH("_",db[[#This Row],[H_QTY/ CTN]]))</f>
        <v>8</v>
      </c>
      <c r="O1965" s="3">
        <f>IF(db[[#This Row],[H_QTY/ CTN]]="","",LEN(db[[#This Row],[H_QTY/ CTN]]))</f>
        <v>15</v>
      </c>
      <c r="P1965" s="95" t="str">
        <f>IF(db[[#This Row],[H_QTY/ CTN]]="","",LEFT(db[[#This Row],[H_QTY/ CTN]],db[[#This Row],[H_1]]-1))</f>
        <v>180 BOX</v>
      </c>
      <c r="Q1965" s="95" t="str">
        <f>IF(NOT(db[[#This Row],[H_1]]=db[[#This Row],[H_2]]),MID(db[[#This Row],[H_QTY/ CTN]],db[[#This Row],[H_1]]+1,db[[#This Row],[H_2]]-db[[#This Row],[H_1]]-1),"")</f>
        <v>24 PCS</v>
      </c>
      <c r="R1965" s="95" t="str">
        <f>IF(db[[#This Row],[QTY/ CTN B]]="","",LEFT(db[[#This Row],[QTY/ CTN B]],SEARCH(" ",db[[#This Row],[QTY/ CTN B]],1)-1))</f>
        <v>180</v>
      </c>
      <c r="S1965" s="95" t="str">
        <f>IF(db[[#This Row],[QTY/ CTN B]]="","",RIGHT(db[[#This Row],[QTY/ CTN B]],LEN(db[[#This Row],[QTY/ CTN B]])-SEARCH(" ",db[[#This Row],[QTY/ CTN B]],1)))</f>
        <v>BOX</v>
      </c>
      <c r="T1965" s="95" t="str">
        <f>IF(db[[#This Row],[QTY/ CTN TG]]="",IF(db[[#This Row],[STN TG]]="","",12),LEFT(db[[#This Row],[QTY/ CTN TG]],SEARCH(" ",db[[#This Row],[QTY/ CTN TG]],1)-1))</f>
        <v>24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4320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tassbagbatikxxlbksamping30x40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/>
      </c>
      <c r="D1966" s="1" t="s">
        <v>2151</v>
      </c>
      <c r="E1966" s="4" t="s">
        <v>2169</v>
      </c>
      <c r="F1966" s="56"/>
      <c r="H1966" s="32" t="e">
        <f>IF(db[[#This Row],[NB NOTA_C]]="","",COUNTIF([2]!B_MSK[concat],db[[#This Row],[NB NOTA_C]]))</f>
        <v>#REF!</v>
      </c>
      <c r="I1966" s="7" t="s">
        <v>1689</v>
      </c>
      <c r="J1966" s="3" t="s">
        <v>1783</v>
      </c>
      <c r="K1966" s="1" t="s">
        <v>2981</v>
      </c>
      <c r="M1966" s="1" t="str">
        <f>IF(db[[#This Row],[QTY/ CTN]]="","",SUBSTITUTE(SUBSTITUTE(SUBSTITUTE(db[[#This Row],[QTY/ CTN]]," ","_",2),"(",""),")","")&amp;"_")</f>
        <v>30 LSN_</v>
      </c>
      <c r="N1966" s="1">
        <f>IF(db[[#This Row],[H_QTY/ CTN]]="","",SEARCH("_",db[[#This Row],[H_QTY/ CTN]]))</f>
        <v>7</v>
      </c>
      <c r="O1966" s="1">
        <f>IF(db[[#This Row],[H_QTY/ CTN]]="","",LEN(db[[#This Row],[H_QTY/ CTN]]))</f>
        <v>7</v>
      </c>
      <c r="P1966" s="98" t="str">
        <f>IF(db[[#This Row],[H_QTY/ CTN]]="","",LEFT(db[[#This Row],[H_QTY/ CTN]],db[[#This Row],[H_1]]-1))</f>
        <v>30 LSN</v>
      </c>
      <c r="Q1966" s="95" t="str">
        <f>IF(NOT(db[[#This Row],[H_1]]=db[[#This Row],[H_2]]),MID(db[[#This Row],[H_QTY/ CTN]],db[[#This Row],[H_1]]+1,db[[#This Row],[H_2]]-db[[#This Row],[H_1]]-1),"")</f>
        <v/>
      </c>
      <c r="R1966" s="95" t="str">
        <f>IF(db[[#This Row],[QTY/ CTN B]]="","",LEFT(db[[#This Row],[QTY/ CTN B]],SEARCH(" ",db[[#This Row],[QTY/ CTN B]],1)-1))</f>
        <v>30</v>
      </c>
      <c r="S1966" s="95" t="str">
        <f>IF(db[[#This Row],[QTY/ CTN B]]="","",RIGHT(db[[#This Row],[QTY/ CTN B]],LEN(db[[#This Row],[QTY/ CTN B]])-SEARCH(" ",db[[#This Row],[QTY/ CTN B]],1)))</f>
        <v>LSN</v>
      </c>
      <c r="T1966" s="95">
        <f>IF(db[[#This Row],[QTY/ CTN TG]]="",IF(db[[#This Row],[STN TG]]="","",12),LEFT(db[[#This Row],[QTY/ CTN TG]],SEARCH(" ",db[[#This Row],[QTY/ CTN TG]],1)-1))</f>
        <v>12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360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siletpemesrentengygf2018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2121</v>
      </c>
      <c r="E1967" s="4" t="s">
        <v>3446</v>
      </c>
      <c r="F1967" s="56"/>
      <c r="H1967" s="32" t="e">
        <f>IF(db[[#This Row],[NB NOTA_C]]="","",COUNTIF([2]!B_MSK[concat],db[[#This Row],[NB NOTA_C]]))</f>
        <v>#REF!</v>
      </c>
      <c r="I1967" s="7" t="s">
        <v>1715</v>
      </c>
      <c r="J1967" s="3" t="s">
        <v>2307</v>
      </c>
      <c r="K1967" s="1" t="s">
        <v>2950</v>
      </c>
      <c r="M1967" s="1" t="str">
        <f>IF(db[[#This Row],[QTY/ CTN]]="","",SUBSTITUTE(SUBSTITUTE(SUBSTITUTE(db[[#This Row],[QTY/ CTN]]," ","_",2),"(",""),")","")&amp;"_")</f>
        <v>240 LSN_</v>
      </c>
      <c r="N1967" s="1">
        <f>IF(db[[#This Row],[H_QTY/ CTN]]="","",SEARCH("_",db[[#This Row],[H_QTY/ CTN]]))</f>
        <v>8</v>
      </c>
      <c r="O1967" s="1">
        <f>IF(db[[#This Row],[H_QTY/ CTN]]="","",LEN(db[[#This Row],[H_QTY/ CTN]]))</f>
        <v>8</v>
      </c>
      <c r="P1967" s="98" t="str">
        <f>IF(db[[#This Row],[H_QTY/ CTN]]="","",LEFT(db[[#This Row],[H_QTY/ CTN]],db[[#This Row],[H_1]]-1))</f>
        <v>240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240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2880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tasshoppingbagbesartaliputih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4498</v>
      </c>
      <c r="E1968" s="4" t="s">
        <v>4496</v>
      </c>
      <c r="F1968" s="56"/>
      <c r="G1968" s="1" t="s">
        <v>1682</v>
      </c>
      <c r="H1968" s="34" t="e">
        <f>IF(db[[#This Row],[NB NOTA_C]]="","",COUNTIF([2]!B_MSK[concat],db[[#This Row],[NB NOTA_C]]))</f>
        <v>#REF!</v>
      </c>
      <c r="I1968" s="7" t="s">
        <v>1712</v>
      </c>
      <c r="J1968" s="3" t="s">
        <v>1799</v>
      </c>
      <c r="K1968" s="1" t="s">
        <v>2981</v>
      </c>
      <c r="L1968" s="3"/>
      <c r="M1968" s="3" t="str">
        <f>IF(db[[#This Row],[QTY/ CTN]]="","",SUBSTITUTE(SUBSTITUTE(SUBSTITUTE(db[[#This Row],[QTY/ CTN]]," ","_",2),"(",""),")","")&amp;"_")</f>
        <v>50 LSN_</v>
      </c>
      <c r="N1968" s="3">
        <f>IF(db[[#This Row],[H_QTY/ CTN]]="","",SEARCH("_",db[[#This Row],[H_QTY/ CTN]]))</f>
        <v>7</v>
      </c>
      <c r="O1968" s="3">
        <f>IF(db[[#This Row],[H_QTY/ CTN]]="","",LEN(db[[#This Row],[H_QTY/ CTN]]))</f>
        <v>7</v>
      </c>
      <c r="P1968" s="95" t="str">
        <f>IF(db[[#This Row],[H_QTY/ CTN]]="","",LEFT(db[[#This Row],[H_QTY/ CTN]],db[[#This Row],[H_1]]-1))</f>
        <v>50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50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600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tasshoppingbagtaliputih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3506</v>
      </c>
      <c r="E1969" s="4" t="s">
        <v>3501</v>
      </c>
      <c r="F1969" s="56"/>
      <c r="H1969" s="34" t="e">
        <f>IF(db[[#This Row],[NB NOTA_C]]="","",COUNTIF([2]!B_MSK[concat],db[[#This Row],[NB NOTA_C]]))</f>
        <v>#REF!</v>
      </c>
      <c r="I1969" s="7" t="s">
        <v>1710</v>
      </c>
      <c r="J1969" s="3" t="s">
        <v>1799</v>
      </c>
      <c r="K1969" s="1" t="s">
        <v>2981</v>
      </c>
      <c r="L1969" s="3"/>
      <c r="M1969" s="3" t="str">
        <f>IF(db[[#This Row],[QTY/ CTN]]="","",SUBSTITUTE(SUBSTITUTE(SUBSTITUTE(db[[#This Row],[QTY/ CTN]]," ","_",2),"(",""),")","")&amp;"_")</f>
        <v>50 LSN_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5" t="str">
        <f>IF(db[[#This Row],[H_QTY/ CTN]]="","",LEFT(db[[#This Row],[H_QTY/ CTN]],db[[#This Row],[H_1]]-1))</f>
        <v>50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50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600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tasshoppingbagtanggungtaliputih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4497</v>
      </c>
      <c r="E1970" s="4" t="s">
        <v>4495</v>
      </c>
      <c r="F1970" s="56"/>
      <c r="G1970" s="1" t="s">
        <v>1682</v>
      </c>
      <c r="H1970" s="34" t="e">
        <f>IF(db[[#This Row],[NB NOTA_C]]="","",COUNTIF([2]!B_MSK[concat],db[[#This Row],[NB NOTA_C]]))</f>
        <v>#REF!</v>
      </c>
      <c r="I1970" s="7" t="s">
        <v>1712</v>
      </c>
      <c r="J1970" s="3" t="s">
        <v>1799</v>
      </c>
      <c r="K1970" s="1" t="s">
        <v>2981</v>
      </c>
      <c r="L1970" s="3"/>
      <c r="M1970" s="3" t="str">
        <f>IF(db[[#This Row],[QTY/ CTN]]="","",SUBSTITUTE(SUBSTITUTE(SUBSTITUTE(db[[#This Row],[QTY/ CTN]]," ","_",2),"(",""),")","")&amp;"_")</f>
        <v>50 LSN_</v>
      </c>
      <c r="N1970" s="3">
        <f>IF(db[[#This Row],[H_QTY/ CTN]]="","",SEARCH("_",db[[#This Row],[H_QTY/ CTN]]))</f>
        <v>7</v>
      </c>
      <c r="O1970" s="3">
        <f>IF(db[[#This Row],[H_QTY/ CTN]]="","",LEN(db[[#This Row],[H_QTY/ CTN]]))</f>
        <v>7</v>
      </c>
      <c r="P1970" s="95" t="str">
        <f>IF(db[[#This Row],[H_QTY/ CTN]]="","",LEFT(db[[#This Row],[H_QTY/ CTN]],db[[#This Row],[H_1]]-1))</f>
        <v>50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50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600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16" t="str">
        <f>LOWER(SUBSTITUTE(SUBSTITUTE(SUBSTITUTE(SUBSTITUTE(SUBSTITUTE(SUBSTITUTE(db[[#This Row],[NB BM]]," ",),".",""),"-",""),"(",""),")",""),"/",""))</f>
        <v>spidol12w+kuasdb21612</v>
      </c>
      <c r="B1971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71" s="16" t="str">
        <f>LOWER(SUBSTITUTE(SUBSTITUTE(SUBSTITUTE(SUBSTITUTE(SUBSTITUTE(SUBSTITUTE(SUBSTITUTE(SUBSTITUTE(SUBSTITUTE(db[[#This Row],[NB PAJAK]]," ",""),"-",""),"(",""),")",""),".",""),",",""),"/",""),"""",""),"+",""))</f>
        <v/>
      </c>
      <c r="D1971" s="17" t="s">
        <v>4278</v>
      </c>
      <c r="E1971" s="21" t="s">
        <v>4274</v>
      </c>
      <c r="F1971" s="57"/>
      <c r="G1971" s="17"/>
      <c r="H1971" s="33" t="e">
        <f>IF(db[[#This Row],[NB NOTA_C]]="","",COUNTIF([2]!B_MSK[concat],db[[#This Row],[NB NOTA_C]]))</f>
        <v>#REF!</v>
      </c>
      <c r="I1971" s="18" t="s">
        <v>2798</v>
      </c>
      <c r="J1971" s="16" t="s">
        <v>1735</v>
      </c>
      <c r="K1971" s="17" t="s">
        <v>2977</v>
      </c>
      <c r="L1971" s="16"/>
      <c r="M1971" s="16" t="str">
        <f>IF(db[[#This Row],[QTY/ CTN]]="","",SUBSTITUTE(SUBSTITUTE(SUBSTITUTE(db[[#This Row],[QTY/ CTN]]," ","_",2),"(",""),")","")&amp;"_")</f>
        <v>144 BOX_</v>
      </c>
      <c r="N1971" s="16">
        <f>IF(db[[#This Row],[H_QTY/ CTN]]="","",SEARCH("_",db[[#This Row],[H_QTY/ CTN]]))</f>
        <v>8</v>
      </c>
      <c r="O1971" s="16">
        <f>IF(db[[#This Row],[H_QTY/ CTN]]="","",LEN(db[[#This Row],[H_QTY/ CTN]]))</f>
        <v>8</v>
      </c>
      <c r="P1971" s="99" t="str">
        <f>IF(db[[#This Row],[H_QTY/ CTN]]="","",LEFT(db[[#This Row],[H_QTY/ CTN]],db[[#This Row],[H_1]]-1))</f>
        <v>144 BOX</v>
      </c>
      <c r="Q1971" s="99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144</v>
      </c>
      <c r="S1971" s="95" t="str">
        <f>IF(db[[#This Row],[QTY/ CTN B]]="","",RIGHT(db[[#This Row],[QTY/ CTN B]],LEN(db[[#This Row],[QTY/ CTN B]])-SEARCH(" ",db[[#This Row],[QTY/ CTN B]],1)))</f>
        <v>BOX</v>
      </c>
      <c r="T1971" s="95" t="str">
        <f>IF(db[[#This Row],[QTY/ CTN TG]]="",IF(db[[#This Row],[STN TG]]="","",12),LEFT(db[[#This Row],[QTY/ CTN TG]],SEARCH(" ",db[[#This Row],[QTY/ CTN TG]],1)-1))</f>
        <v/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144</v>
      </c>
      <c r="Y1971" s="95" t="str">
        <f>IF(db[[#This Row],[STN K]]="",IF(db[[#This Row],[STN TG]]="",db[[#This Row],[STN B]],db[[#This Row],[STN TG]]),db[[#This Row],[STN K]])</f>
        <v>BOX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spidol12wtwindbsp701</v>
      </c>
      <c r="B1972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1302</v>
      </c>
      <c r="E1972" s="4" t="s">
        <v>1594</v>
      </c>
      <c r="F1972" s="2"/>
      <c r="G1972" s="1" t="s">
        <v>1682</v>
      </c>
      <c r="H1972" s="32" t="e">
        <f>IF(db[[#This Row],[NB NOTA_C]]="","",COUNTIF([2]!B_MSK[concat],db[[#This Row],[NB NOTA_C]]))</f>
        <v>#REF!</v>
      </c>
      <c r="I1972" s="6" t="s">
        <v>1695</v>
      </c>
      <c r="J1972" s="1" t="s">
        <v>1880</v>
      </c>
      <c r="K1972" s="1" t="s">
        <v>2977</v>
      </c>
      <c r="M1972" s="1" t="str">
        <f>IF(db[[#This Row],[QTY/ CTN]]="","",SUBSTITUTE(SUBSTITUTE(SUBSTITUTE(db[[#This Row],[QTY/ CTN]]," ","_",2),"(",""),")","")&amp;"_")</f>
        <v>56 SET_</v>
      </c>
      <c r="N1972" s="1">
        <f>IF(db[[#This Row],[H_QTY/ CTN]]="","",SEARCH("_",db[[#This Row],[H_QTY/ CTN]]))</f>
        <v>7</v>
      </c>
      <c r="O1972" s="1">
        <f>IF(db[[#This Row],[H_QTY/ CTN]]="","",LEN(db[[#This Row],[H_QTY/ CTN]]))</f>
        <v>7</v>
      </c>
      <c r="P1972" s="98" t="str">
        <f>IF(db[[#This Row],[H_QTY/ CTN]]="","",LEFT(db[[#This Row],[H_QTY/ CTN]],db[[#This Row],[H_1]]-1))</f>
        <v>56 SET</v>
      </c>
      <c r="Q1972" s="95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56</v>
      </c>
      <c r="S1972" s="95" t="str">
        <f>IF(db[[#This Row],[QTY/ CTN B]]="","",RIGHT(db[[#This Row],[QTY/ CTN B]],LEN(db[[#This Row],[QTY/ CTN B]])-SEARCH(" ",db[[#This Row],[QTY/ CTN B]],1)))</f>
        <v>SET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56</v>
      </c>
      <c r="Y1972" s="95" t="str">
        <f>IF(db[[#This Row],[STN K]]="",IF(db[[#This Row],[STN TG]]="",db[[#This Row],[STN B]],db[[#This Row],[STN TG]]),db[[#This Row],[STN K]])</f>
        <v>SET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spidol12w838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2123</v>
      </c>
      <c r="E1973" s="4" t="s">
        <v>3302</v>
      </c>
      <c r="F1973" s="56"/>
      <c r="H1973" s="32" t="e">
        <f>IF(db[[#This Row],[NB NOTA_C]]="","",COUNTIF([2]!B_MSK[concat],db[[#This Row],[NB NOTA_C]]))</f>
        <v>#REF!</v>
      </c>
      <c r="I1973" s="7" t="s">
        <v>1696</v>
      </c>
      <c r="J1973" s="3" t="s">
        <v>1756</v>
      </c>
      <c r="K1973" s="1" t="s">
        <v>2977</v>
      </c>
      <c r="M1973" s="1" t="str">
        <f>IF(db[[#This Row],[QTY/ CTN]]="","",SUBSTITUTE(SUBSTITUTE(SUBSTITUTE(db[[#This Row],[QTY/ CTN]]," ","_",2),"(",""),")","")&amp;"_")</f>
        <v>24 PCS_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8" t="str">
        <f>IF(db[[#This Row],[H_QTY/ CTN]]="","",LEFT(db[[#This Row],[H_QTY/ CTN]],db[[#This Row],[H_1]]-1))</f>
        <v>24 PCS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24</v>
      </c>
      <c r="S1973" s="95" t="str">
        <f>IF(db[[#This Row],[QTY/ CTN B]]="","",RIGHT(db[[#This Row],[QTY/ CTN B]],LEN(db[[#This Row],[QTY/ CTN B]])-SEARCH(" ",db[[#This Row],[QTY/ CTN B]],1)))</f>
        <v>PCS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24</v>
      </c>
      <c r="Y1973" s="95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112" t="str">
        <f>LOWER(SUBSTITUTE(SUBSTITUTE(SUBSTITUTE(SUBSTITUTE(SUBSTITUTE(SUBSTITUTE(db[[#This Row],[NB BM]]," ",),".",""),"-",""),"(",""),")",""),"/",""))</f>
        <v>stabillohl520vanco</v>
      </c>
      <c r="B1974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1974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1974" s="113" t="s">
        <v>5546</v>
      </c>
      <c r="E1974" s="113" t="s">
        <v>5544</v>
      </c>
      <c r="F1974" s="114" t="s">
        <v>5547</v>
      </c>
      <c r="G1974" s="115" t="s">
        <v>1681</v>
      </c>
      <c r="H1974" s="116" t="e">
        <f>IF(db[[#This Row],[NB NOTA_C]]="","",COUNTIF([2]!B_MSK[concat],db[[#This Row],[NB NOTA_C]]))</f>
        <v>#REF!</v>
      </c>
      <c r="I1974" s="117" t="s">
        <v>2277</v>
      </c>
      <c r="J1974" s="112" t="s">
        <v>1842</v>
      </c>
      <c r="K1974" s="115" t="s">
        <v>2977</v>
      </c>
      <c r="L1974" s="112"/>
      <c r="M1974" s="112" t="str">
        <f>IF(db[[#This Row],[QTY/ CTN]]="","",SUBSTITUTE(SUBSTITUTE(SUBSTITUTE(db[[#This Row],[QTY/ CTN]]," ","_",2),"(",""),")","")&amp;"_")</f>
        <v>100 LSN_</v>
      </c>
      <c r="N1974" s="112">
        <f>IF(db[[#This Row],[H_QTY/ CTN]]="","",SEARCH("_",db[[#This Row],[H_QTY/ CTN]]))</f>
        <v>8</v>
      </c>
      <c r="O1974" s="112">
        <f>IF(db[[#This Row],[H_QTY/ CTN]]="","",LEN(db[[#This Row],[H_QTY/ CTN]]))</f>
        <v>8</v>
      </c>
      <c r="P1974" s="118" t="str">
        <f>IF(db[[#This Row],[H_QTY/ CTN]]="","",LEFT(db[[#This Row],[H_QTY/ CTN]],db[[#This Row],[H_1]]-1))</f>
        <v>100 LSN</v>
      </c>
      <c r="Q1974" s="118" t="str">
        <f>IF(NOT(db[[#This Row],[H_1]]=db[[#This Row],[H_2]]),MID(db[[#This Row],[H_QTY/ CTN]],db[[#This Row],[H_1]]+1,db[[#This Row],[H_2]]-db[[#This Row],[H_1]]-1),"")</f>
        <v/>
      </c>
      <c r="R1974" s="118" t="str">
        <f>IF(db[[#This Row],[QTY/ CTN B]]="","",LEFT(db[[#This Row],[QTY/ CTN B]],SEARCH(" ",db[[#This Row],[QTY/ CTN B]],1)-1))</f>
        <v>100</v>
      </c>
      <c r="S1974" s="118" t="str">
        <f>IF(db[[#This Row],[QTY/ CTN B]]="","",RIGHT(db[[#This Row],[QTY/ CTN B]],LEN(db[[#This Row],[QTY/ CTN B]])-SEARCH(" ",db[[#This Row],[QTY/ CTN B]],1)))</f>
        <v>LSN</v>
      </c>
      <c r="T1974" s="118">
        <f>IF(db[[#This Row],[QTY/ CTN TG]]="",IF(db[[#This Row],[STN TG]]="","",12),LEFT(db[[#This Row],[QTY/ CTN TG]],SEARCH(" ",db[[#This Row],[QTY/ CTN TG]],1)-1))</f>
        <v>12</v>
      </c>
      <c r="U197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4" s="118" t="str">
        <f>IF(db[[#This Row],[STN K]]="","",IF(db[[#This Row],[STN TG]]="LSN",12,""))</f>
        <v/>
      </c>
      <c r="W1974" s="118" t="str">
        <f>IF(db[[#This Row],[STN TG]]="LSN","PCS","")</f>
        <v/>
      </c>
      <c r="X1974" s="118">
        <f>db[[#This Row],[QTY B]]*IF(db[[#This Row],[QTY TG]]="",1,db[[#This Row],[QTY TG]])*IF(db[[#This Row],[QTY K]]="",1,db[[#This Row],[QTY K]])</f>
        <v>1200</v>
      </c>
      <c r="Y1974" s="118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stabillotz8001</v>
      </c>
      <c r="B1975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2126</v>
      </c>
      <c r="E1975" s="4" t="s">
        <v>4492</v>
      </c>
      <c r="F1975" s="56"/>
      <c r="H1975" s="32" t="e">
        <f>IF(db[[#This Row],[NB NOTA_C]]="","",COUNTIF([2]!B_MSK[concat],db[[#This Row],[NB NOTA_C]]))</f>
        <v>#REF!</v>
      </c>
      <c r="I1975" s="7" t="s">
        <v>2276</v>
      </c>
      <c r="J1975" s="3" t="s">
        <v>1738</v>
      </c>
      <c r="K1975" s="1" t="s">
        <v>2977</v>
      </c>
      <c r="M1975" s="1" t="str">
        <f>IF(db[[#This Row],[QTY/ CTN]]="","",SUBSTITUTE(SUBSTITUTE(SUBSTITUTE(db[[#This Row],[QTY/ CTN]]," ","_",2),"(",""),")","")&amp;"_")</f>
        <v>144 LSN_</v>
      </c>
      <c r="N1975" s="1">
        <f>IF(db[[#This Row],[H_QTY/ CTN]]="","",SEARCH("_",db[[#This Row],[H_QTY/ CTN]]))</f>
        <v>8</v>
      </c>
      <c r="O1975" s="1">
        <f>IF(db[[#This Row],[H_QTY/ CTN]]="","",LEN(db[[#This Row],[H_QTY/ CTN]]))</f>
        <v>8</v>
      </c>
      <c r="P1975" s="98" t="str">
        <f>IF(db[[#This Row],[H_QTY/ CTN]]="","",LEFT(db[[#This Row],[H_QTY/ CTN]],db[[#This Row],[H_1]]-1))</f>
        <v>144 LSN</v>
      </c>
      <c r="Q1975" s="95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144</v>
      </c>
      <c r="S1975" s="95" t="str">
        <f>IF(db[[#This Row],[QTY/ CTN B]]="","",RIGHT(db[[#This Row],[QTY/ CTN B]],LEN(db[[#This Row],[QTY/ CTN B]])-SEARCH(" ",db[[#This Row],[QTY/ CTN B]],1)))</f>
        <v>LSN</v>
      </c>
      <c r="T1975" s="95">
        <f>IF(db[[#This Row],[QTY/ CTN TG]]="",IF(db[[#This Row],[STN TG]]="","",12),LEFT(db[[#This Row],[QTY/ CTN TG]],SEARCH(" ",db[[#This Row],[QTY/ CTN TG]],1)-1))</f>
        <v>12</v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1728</v>
      </c>
      <c r="Y1975" s="95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stabillotizo54pctf610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1304</v>
      </c>
      <c r="E1976" s="4" t="s">
        <v>1595</v>
      </c>
      <c r="F1976" s="56"/>
      <c r="G1976" s="1" t="s">
        <v>1682</v>
      </c>
      <c r="H1976" s="32" t="e">
        <f>IF(db[[#This Row],[NB NOTA_C]]="","",COUNTIF([2]!B_MSK[concat],db[[#This Row],[NB NOTA_C]]))</f>
        <v>#REF!</v>
      </c>
      <c r="I1976" s="6" t="s">
        <v>1695</v>
      </c>
      <c r="J1976" s="1" t="s">
        <v>1756</v>
      </c>
      <c r="K1976" s="1" t="s">
        <v>2977</v>
      </c>
      <c r="M1976" s="1" t="str">
        <f>IF(db[[#This Row],[QTY/ CTN]]="","",SUBSTITUTE(SUBSTITUTE(SUBSTITUTE(db[[#This Row],[QTY/ CTN]]," ","_",2),"(",""),")","")&amp;"_")</f>
        <v>24 PCS_</v>
      </c>
      <c r="N1976" s="1">
        <f>IF(db[[#This Row],[H_QTY/ CTN]]="","",SEARCH("_",db[[#This Row],[H_QTY/ CTN]]))</f>
        <v>7</v>
      </c>
      <c r="O1976" s="1">
        <f>IF(db[[#This Row],[H_QTY/ CTN]]="","",LEN(db[[#This Row],[H_QTY/ CTN]]))</f>
        <v>7</v>
      </c>
      <c r="P1976" s="98" t="str">
        <f>IF(db[[#This Row],[H_QTY/ CTN]]="","",LEFT(db[[#This Row],[H_QTY/ CTN]],db[[#This Row],[H_1]]-1))</f>
        <v>24 PCS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24</v>
      </c>
      <c r="S1976" s="95" t="str">
        <f>IF(db[[#This Row],[QTY/ CTN B]]="","",RIGHT(db[[#This Row],[QTY/ CTN B]],LEN(db[[#This Row],[QTY/ CTN B]])-SEARCH(" ",db[[#This Row],[QTY/ CTN B]],1)))</f>
        <v>PCS</v>
      </c>
      <c r="T1976" s="95" t="str">
        <f>IF(db[[#This Row],[QTY/ CTN TG]]="",IF(db[[#This Row],[STN TG]]="","",12),LEFT(db[[#This Row],[QTY/ CTN TG]],SEARCH(" ",db[[#This Row],[QTY/ CTN TG]],1)-1))</f>
        <v/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24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stamppadherokecil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3950</v>
      </c>
      <c r="E1977" s="4" t="s">
        <v>3918</v>
      </c>
      <c r="F1977" s="56"/>
      <c r="H1977" s="34" t="e">
        <f>IF(db[[#This Row],[NB NOTA_C]]="","",COUNTIF([2]!B_MSK[concat],db[[#This Row],[NB NOTA_C]]))</f>
        <v>#REF!</v>
      </c>
      <c r="I1977" s="7" t="s">
        <v>3201</v>
      </c>
      <c r="J1977" s="3" t="s">
        <v>3963</v>
      </c>
      <c r="K1977" s="1" t="s">
        <v>3964</v>
      </c>
      <c r="L1977" s="3"/>
      <c r="M1977" s="3" t="str">
        <f>IF(db[[#This Row],[QTY/ CTN]]="","",SUBSTITUTE(SUBSTITUTE(SUBSTITUTE(db[[#This Row],[QTY/ CTN]]," ","_",2),"(",""),")","")&amp;"_")</f>
        <v>24 DZ_</v>
      </c>
      <c r="N1977" s="3">
        <f>IF(db[[#This Row],[H_QTY/ CTN]]="","",SEARCH("_",db[[#This Row],[H_QTY/ CTN]]))</f>
        <v>6</v>
      </c>
      <c r="O1977" s="3">
        <f>IF(db[[#This Row],[H_QTY/ CTN]]="","",LEN(db[[#This Row],[H_QTY/ CTN]]))</f>
        <v>6</v>
      </c>
      <c r="P1977" s="95" t="str">
        <f>IF(db[[#This Row],[H_QTY/ CTN]]="","",LEFT(db[[#This Row],[H_QTY/ CTN]],db[[#This Row],[H_1]]-1))</f>
        <v>24 DZ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24</v>
      </c>
      <c r="S1977" s="95" t="str">
        <f>IF(db[[#This Row],[QTY/ CTN B]]="","",RIGHT(db[[#This Row],[QTY/ CTN B]],LEN(db[[#This Row],[QTY/ CTN B]])-SEARCH(" ",db[[#This Row],[QTY/ CTN B]],1)))</f>
        <v>DZ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24</v>
      </c>
      <c r="Y1977" s="95" t="str">
        <f>IF(db[[#This Row],[STN K]]="",IF(db[[#This Row],[STN TG]]="",db[[#This Row],[STN B]],db[[#This Row],[STN TG]]),db[[#This Row],[STN K]])</f>
        <v>DZ</v>
      </c>
    </row>
    <row r="1978" spans="1:25" x14ac:dyDescent="0.25">
      <c r="A1978" s="1" t="str">
        <f>LOWER(SUBSTITUTE(SUBSTITUTE(SUBSTITUTE(SUBSTITUTE(SUBSTITUTE(SUBSTITUTE(db[[#This Row],[NB BM]]," ",),".",""),"-",""),"(",""),")",""),"/",""))</f>
        <v>stamppadjkno0</v>
      </c>
      <c r="B1978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78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78" s="1" t="s">
        <v>841</v>
      </c>
      <c r="E1978" s="4" t="s">
        <v>842</v>
      </c>
      <c r="F1978" s="67" t="s">
        <v>2227</v>
      </c>
      <c r="G1978" s="1" t="s">
        <v>1681</v>
      </c>
      <c r="H1978" s="32" t="e">
        <f>IF(db[[#This Row],[NB NOTA_C]]="","",COUNTIF([2]!B_MSK[concat],db[[#This Row],[NB NOTA_C]]))</f>
        <v>#REF!</v>
      </c>
      <c r="I1978" s="6" t="s">
        <v>1692</v>
      </c>
      <c r="J1978" s="1" t="s">
        <v>1884</v>
      </c>
      <c r="K1978" s="1" t="s">
        <v>2978</v>
      </c>
      <c r="M1978" s="1" t="str">
        <f>IF(db[[#This Row],[QTY/ CTN]]="","",SUBSTITUTE(SUBSTITUTE(SUBSTITUTE(db[[#This Row],[QTY/ CTN]]," ","_",2),"(",""),")","")&amp;"_")</f>
        <v>18 LSN_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8" t="str">
        <f>IF(db[[#This Row],[H_QTY/ CTN]]="","",LEFT(db[[#This Row],[H_QTY/ CTN]],db[[#This Row],[H_1]]-1))</f>
        <v>18 LSN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18</v>
      </c>
      <c r="S1978" s="95" t="str">
        <f>IF(db[[#This Row],[QTY/ CTN B]]="","",RIGHT(db[[#This Row],[QTY/ CTN B]],LEN(db[[#This Row],[QTY/ CTN B]])-SEARCH(" ",db[[#This Row],[QTY/ CTN B]],1)))</f>
        <v>LSN</v>
      </c>
      <c r="T1978" s="95">
        <f>IF(db[[#This Row],[QTY/ CTN TG]]="",IF(db[[#This Row],[STN TG]]="","",12),LEFT(db[[#This Row],[QTY/ CTN TG]],SEARCH(" ",db[[#This Row],[QTY/ CTN TG]],1)-1))</f>
        <v>12</v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216</v>
      </c>
      <c r="Y1978" s="95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3" t="str">
        <f>LOWER(SUBSTITUTE(SUBSTITUTE(SUBSTITUTE(SUBSTITUTE(SUBSTITUTE(SUBSTITUTE(db[[#This Row],[NB BM]]," ",),".",""),"-",""),"(",""),")",""),"/",""))</f>
        <v>stamppadjkno00</v>
      </c>
      <c r="B1979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79" s="1" t="s">
        <v>2225</v>
      </c>
      <c r="E1979" s="4" t="s">
        <v>2224</v>
      </c>
      <c r="F1979" s="67" t="s">
        <v>2226</v>
      </c>
      <c r="G1979" s="1" t="s">
        <v>1681</v>
      </c>
      <c r="H1979" s="37" t="e">
        <f>IF(db[[#This Row],[NB NOTA_C]]="","",COUNTIF([2]!B_MSK[concat],db[[#This Row],[NB NOTA_C]]))</f>
        <v>#REF!</v>
      </c>
      <c r="I1979" s="7" t="s">
        <v>1692</v>
      </c>
      <c r="J1979" s="3" t="s">
        <v>2314</v>
      </c>
      <c r="K1979" s="1" t="s">
        <v>2978</v>
      </c>
      <c r="M1979" s="1" t="str">
        <f>IF(db[[#This Row],[QTY/ CTN]]="","",SUBSTITUTE(SUBSTITUTE(SUBSTITUTE(db[[#This Row],[QTY/ CTN]]," ","_",2),"(",""),")","")&amp;"_")</f>
        <v>12 PAK_24 PCS_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14</v>
      </c>
      <c r="P1979" s="98" t="str">
        <f>IF(db[[#This Row],[H_QTY/ CTN]]="","",LEFT(db[[#This Row],[H_QTY/ CTN]],db[[#This Row],[H_1]]-1))</f>
        <v>12 PAK</v>
      </c>
      <c r="Q1979" s="95" t="str">
        <f>IF(NOT(db[[#This Row],[H_1]]=db[[#This Row],[H_2]]),MID(db[[#This Row],[H_QTY/ CTN]],db[[#This Row],[H_1]]+1,db[[#This Row],[H_2]]-db[[#This Row],[H_1]]-1),"")</f>
        <v>24 PCS</v>
      </c>
      <c r="R1979" s="95" t="str">
        <f>IF(db[[#This Row],[QTY/ CTN B]]="","",LEFT(db[[#This Row],[QTY/ CTN B]],SEARCH(" ",db[[#This Row],[QTY/ CTN B]],1)-1))</f>
        <v>12</v>
      </c>
      <c r="S1979" s="95" t="str">
        <f>IF(db[[#This Row],[QTY/ CTN B]]="","",RIGHT(db[[#This Row],[QTY/ CTN B]],LEN(db[[#This Row],[QTY/ CTN B]])-SEARCH(" ",db[[#This Row],[QTY/ CTN B]],1)))</f>
        <v>PAK</v>
      </c>
      <c r="T1979" s="95" t="str">
        <f>IF(db[[#This Row],[QTY/ CTN TG]]="",IF(db[[#This Row],[STN TG]]="","",12),LEFT(db[[#This Row],[QTY/ CTN TG]],SEARCH(" ",db[[#This Row],[QTY/ CTN TG]],1)-1))</f>
        <v>24</v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288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1" t="str">
        <f>LOWER(SUBSTITUTE(SUBSTITUTE(SUBSTITUTE(SUBSTITUTE(SUBSTITUTE(SUBSTITUTE(db[[#This Row],[NB BM]]," ",),".",""),"-",""),"(",""),")",""),"/",""))</f>
        <v>stamppadjk1</v>
      </c>
      <c r="B1980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80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80" s="1" t="s">
        <v>843</v>
      </c>
      <c r="E1980" s="4" t="s">
        <v>844</v>
      </c>
      <c r="F1980" s="67" t="s">
        <v>2228</v>
      </c>
      <c r="G1980" s="1" t="s">
        <v>1681</v>
      </c>
      <c r="H1980" s="32" t="e">
        <f>IF(db[[#This Row],[NB NOTA_C]]="","",COUNTIF([2]!B_MSK[concat],db[[#This Row],[NB NOTA_C]]))</f>
        <v>#REF!</v>
      </c>
      <c r="I1980" s="6" t="s">
        <v>1692</v>
      </c>
      <c r="J1980" s="1" t="s">
        <v>1884</v>
      </c>
      <c r="K1980" s="1" t="s">
        <v>2978</v>
      </c>
      <c r="M1980" s="1" t="str">
        <f>IF(db[[#This Row],[QTY/ CTN]]="","",SUBSTITUTE(SUBSTITUTE(SUBSTITUTE(db[[#This Row],[QTY/ CTN]]," ","_",2),"(",""),")","")&amp;"_")</f>
        <v>18 LSN_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7</v>
      </c>
      <c r="P1980" s="98" t="str">
        <f>IF(db[[#This Row],[H_QTY/ CTN]]="","",LEFT(db[[#This Row],[H_QTY/ CTN]],db[[#This Row],[H_1]]-1))</f>
        <v>18 LSN</v>
      </c>
      <c r="Q1980" s="95" t="str">
        <f>IF(NOT(db[[#This Row],[H_1]]=db[[#This Row],[H_2]]),MID(db[[#This Row],[H_QTY/ CTN]],db[[#This Row],[H_1]]+1,db[[#This Row],[H_2]]-db[[#This Row],[H_1]]-1),"")</f>
        <v/>
      </c>
      <c r="R1980" s="95" t="str">
        <f>IF(db[[#This Row],[QTY/ CTN B]]="","",LEFT(db[[#This Row],[QTY/ CTN B]],SEARCH(" ",db[[#This Row],[QTY/ CTN B]],1)-1))</f>
        <v>18</v>
      </c>
      <c r="S1980" s="95" t="str">
        <f>IF(db[[#This Row],[QTY/ CTN B]]="","",RIGHT(db[[#This Row],[QTY/ CTN B]],LEN(db[[#This Row],[QTY/ CTN B]])-SEARCH(" ",db[[#This Row],[QTY/ CTN B]],1)))</f>
        <v>LSN</v>
      </c>
      <c r="T1980" s="95">
        <f>IF(db[[#This Row],[QTY/ CTN TG]]="",IF(db[[#This Row],[STN TG]]="","",12),LEFT(db[[#This Row],[QTY/ CTN TG]],SEARCH(" ",db[[#This Row],[QTY/ CTN TG]],1)-1))</f>
        <v>12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216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staplerjkhd10m</v>
      </c>
      <c r="B1981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81" s="1" t="s">
        <v>845</v>
      </c>
      <c r="E1981" s="4" t="s">
        <v>2208</v>
      </c>
      <c r="F1981" s="56" t="s">
        <v>2205</v>
      </c>
      <c r="G1981" s="1" t="s">
        <v>1681</v>
      </c>
      <c r="H1981" s="32" t="e">
        <f>IF(db[[#This Row],[NB NOTA_C]]="","",COUNTIF([2]!B_MSK[concat],db[[#This Row],[NB NOTA_C]]))</f>
        <v>#REF!</v>
      </c>
      <c r="I1981" s="7" t="s">
        <v>1692</v>
      </c>
      <c r="J1981" s="3" t="s">
        <v>1790</v>
      </c>
      <c r="K1981" s="1" t="s">
        <v>2979</v>
      </c>
      <c r="M1981" s="1" t="str">
        <f>IF(db[[#This Row],[QTY/ CTN]]="","",SUBSTITUTE(SUBSTITUTE(SUBSTITUTE(db[[#This Row],[QTY/ CTN]]," ","_",2),"(",""),")","")&amp;"_")</f>
        <v>25 LSN_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8" t="str">
        <f>IF(db[[#This Row],[H_QTY/ CTN]]="","",LEFT(db[[#This Row],[H_QTY/ CTN]],db[[#This Row],[H_1]]-1))</f>
        <v>25 LSN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25</v>
      </c>
      <c r="S1981" s="95" t="str">
        <f>IF(db[[#This Row],[QTY/ CTN B]]="","",RIGHT(db[[#This Row],[QTY/ CTN B]],LEN(db[[#This Row],[QTY/ CTN B]])-SEARCH(" ",db[[#This Row],[QTY/ CTN B]],1)))</f>
        <v>LSN</v>
      </c>
      <c r="T1981" s="95">
        <f>IF(db[[#This Row],[QTY/ CTN TG]]="",IF(db[[#This Row],[STN TG]]="","",12),LEFT(db[[#This Row],[QTY/ CTN TG]],SEARCH(" ",db[[#This Row],[QTY/ CTN TG]],1)-1))</f>
        <v>12</v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300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staplerjkhd10mp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1982" s="1" t="s">
        <v>5620</v>
      </c>
      <c r="E1982" s="4" t="s">
        <v>5621</v>
      </c>
      <c r="F1982" s="56" t="s">
        <v>5622</v>
      </c>
      <c r="G1982" s="1" t="s">
        <v>1681</v>
      </c>
      <c r="H1982" s="32" t="e">
        <f>IF(db[[#This Row],[NB NOTA_C]]="","",COUNTIF([2]!B_MSK[concat],db[[#This Row],[NB NOTA_C]]))</f>
        <v>#REF!</v>
      </c>
      <c r="I1982" s="7" t="s">
        <v>1692</v>
      </c>
      <c r="J1982" s="3" t="s">
        <v>1790</v>
      </c>
      <c r="K1982" s="1" t="s">
        <v>2979</v>
      </c>
      <c r="L1982" s="1" t="s">
        <v>5623</v>
      </c>
      <c r="M1982" s="1" t="str">
        <f>IF(db[[#This Row],[QTY/ CTN]]="","",SUBSTITUTE(SUBSTITUTE(SUBSTITUTE(db[[#This Row],[QTY/ CTN]]," ","_",2),"(",""),")","")&amp;"_")</f>
        <v>25 LSN_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25 LSN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25</v>
      </c>
      <c r="S1982" s="95" t="str">
        <f>IF(db[[#This Row],[QTY/ CTN B]]="","",RIGHT(db[[#This Row],[QTY/ CTN B]],LEN(db[[#This Row],[QTY/ CTN B]])-SEARCH(" ",db[[#This Row],[QTY/ CTN B]],1)))</f>
        <v>LSN</v>
      </c>
      <c r="T1982" s="95">
        <f>IF(db[[#This Row],[QTY/ CTN TG]]="",IF(db[[#This Row],[STN TG]]="","",12),LEFT(db[[#This Row],[QTY/ CTN TG]],SEARCH(" ",db[[#This Row],[QTY/ CTN TG]],1)-1))</f>
        <v>12</v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300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staplerjkhd10d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83" s="1" t="s">
        <v>3971</v>
      </c>
      <c r="E1983" s="4" t="s">
        <v>3844</v>
      </c>
      <c r="F1983" s="56" t="s">
        <v>3845</v>
      </c>
      <c r="G1983" s="1" t="s">
        <v>1681</v>
      </c>
      <c r="H1983" s="34" t="e">
        <f>IF(db[[#This Row],[NB NOTA_C]]="","",COUNTIF([2]!B_MSK[concat],db[[#This Row],[NB NOTA_C]]))</f>
        <v>#REF!</v>
      </c>
      <c r="I1983" s="7" t="s">
        <v>1692</v>
      </c>
      <c r="J1983" s="3" t="s">
        <v>3861</v>
      </c>
      <c r="K1983" s="1" t="s">
        <v>2979</v>
      </c>
      <c r="L1983" s="3"/>
      <c r="M1983" s="3" t="str">
        <f>IF(db[[#This Row],[QTY/ CTN]]="","",SUBSTITUTE(SUBSTITUTE(SUBSTITUTE(db[[#This Row],[QTY/ CTN]]," ","_",2),"(",""),")","")&amp;"_")</f>
        <v>24 BOX_10 PCS_</v>
      </c>
      <c r="N1983" s="3">
        <f>IF(db[[#This Row],[H_QTY/ CTN]]="","",SEARCH("_",db[[#This Row],[H_QTY/ CTN]]))</f>
        <v>7</v>
      </c>
      <c r="O1983" s="3">
        <f>IF(db[[#This Row],[H_QTY/ CTN]]="","",LEN(db[[#This Row],[H_QTY/ CTN]]))</f>
        <v>14</v>
      </c>
      <c r="P1983" s="95" t="str">
        <f>IF(db[[#This Row],[H_QTY/ CTN]]="","",LEFT(db[[#This Row],[H_QTY/ CTN]],db[[#This Row],[H_1]]-1))</f>
        <v>24 BOX</v>
      </c>
      <c r="Q1983" s="95" t="str">
        <f>IF(NOT(db[[#This Row],[H_1]]=db[[#This Row],[H_2]]),MID(db[[#This Row],[H_QTY/ CTN]],db[[#This Row],[H_1]]+1,db[[#This Row],[H_2]]-db[[#This Row],[H_1]]-1),"")</f>
        <v>10 PCS</v>
      </c>
      <c r="R1983" s="95" t="str">
        <f>IF(db[[#This Row],[QTY/ CTN B]]="","",LEFT(db[[#This Row],[QTY/ CTN B]],SEARCH(" ",db[[#This Row],[QTY/ CTN B]],1)-1))</f>
        <v>24</v>
      </c>
      <c r="S1983" s="95" t="str">
        <f>IF(db[[#This Row],[QTY/ CTN B]]="","",RIGHT(db[[#This Row],[QTY/ CTN B]],LEN(db[[#This Row],[QTY/ CTN B]])-SEARCH(" ",db[[#This Row],[QTY/ CTN B]],1)))</f>
        <v>BOX</v>
      </c>
      <c r="T1983" s="95" t="str">
        <f>IF(db[[#This Row],[QTY/ CTN TG]]="",IF(db[[#This Row],[STN TG]]="","",12),LEFT(db[[#This Row],[QTY/ CTN TG]],SEARCH(" ",db[[#This Row],[QTY/ CTN TG]],1)-1))</f>
        <v>10</v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240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1" t="str">
        <f>LOWER(SUBSTITUTE(SUBSTITUTE(SUBSTITUTE(SUBSTITUTE(SUBSTITUTE(SUBSTITUTE(db[[#This Row],[NB BM]]," ",),".",""),"-",""),"(",""),")",""),"/",""))</f>
        <v>staplerjkhd10</v>
      </c>
      <c r="B1984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84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84" s="1" t="s">
        <v>846</v>
      </c>
      <c r="E1984" s="4" t="s">
        <v>847</v>
      </c>
      <c r="F1984" s="2" t="s">
        <v>848</v>
      </c>
      <c r="G1984" s="1" t="s">
        <v>1681</v>
      </c>
      <c r="H1984" s="32" t="e">
        <f>IF(db[[#This Row],[NB NOTA_C]]="","",COUNTIF([2]!B_MSK[concat],db[[#This Row],[NB NOTA_C]]))</f>
        <v>#REF!</v>
      </c>
      <c r="I1984" s="6" t="s">
        <v>1692</v>
      </c>
      <c r="J1984" s="1" t="s">
        <v>1779</v>
      </c>
      <c r="K1984" s="1" t="s">
        <v>2979</v>
      </c>
      <c r="L1984" s="94" t="s">
        <v>5289</v>
      </c>
      <c r="M1984" s="1" t="str">
        <f>IF(db[[#This Row],[QTY/ CTN]]="","",SUBSTITUTE(SUBSTITUTE(SUBSTITUTE(db[[#This Row],[QTY/ CTN]]," ","_",2),"(",""),")","")&amp;"_")</f>
        <v>20 LSN_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8" t="str">
        <f>IF(db[[#This Row],[H_QTY/ CTN]]="","",LEFT(db[[#This Row],[H_QTY/ CTN]],db[[#This Row],[H_1]]-1))</f>
        <v>20 LSN</v>
      </c>
      <c r="Q1984" s="95" t="str">
        <f>IF(NOT(db[[#This Row],[H_1]]=db[[#This Row],[H_2]]),MID(db[[#This Row],[H_QTY/ CTN]],db[[#This Row],[H_1]]+1,db[[#This Row],[H_2]]-db[[#This Row],[H_1]]-1),"")</f>
        <v/>
      </c>
      <c r="R1984" s="95" t="str">
        <f>IF(db[[#This Row],[QTY/ CTN B]]="","",LEFT(db[[#This Row],[QTY/ CTN B]],SEARCH(" ",db[[#This Row],[QTY/ CTN B]],1)-1))</f>
        <v>20</v>
      </c>
      <c r="S1984" s="95" t="str">
        <f>IF(db[[#This Row],[QTY/ CTN B]]="","",RIGHT(db[[#This Row],[QTY/ CTN B]],LEN(db[[#This Row],[QTY/ CTN B]])-SEARCH(" ",db[[#This Row],[QTY/ CTN B]],1)))</f>
        <v>LSN</v>
      </c>
      <c r="T1984" s="95">
        <f>IF(db[[#This Row],[QTY/ CTN TG]]="",IF(db[[#This Row],[STN TG]]="","",12),LEFT(db[[#This Row],[QTY/ CTN TG]],SEARCH(" ",db[[#This Row],[QTY/ CTN TG]],1)-1))</f>
        <v>12</v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240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" t="str">
        <f>LOWER(SUBSTITUTE(SUBSTITUTE(SUBSTITUTE(SUBSTITUTE(SUBSTITUTE(SUBSTITUTE(db[[#This Row],[NB BM]]," ",),".",""),"-",""),"(",""),")",""),"/",""))</f>
        <v>staplerjkhd10cl</v>
      </c>
      <c r="B1985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85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85" s="1" t="s">
        <v>849</v>
      </c>
      <c r="E1985" s="4" t="s">
        <v>850</v>
      </c>
      <c r="F1985" s="56" t="s">
        <v>851</v>
      </c>
      <c r="G1985" s="1" t="s">
        <v>1681</v>
      </c>
      <c r="H1985" s="32" t="e">
        <f>IF(db[[#This Row],[NB NOTA_C]]="","",COUNTIF([2]!B_MSK[concat],db[[#This Row],[NB NOTA_C]]))</f>
        <v>#REF!</v>
      </c>
      <c r="I1985" s="6" t="s">
        <v>1692</v>
      </c>
      <c r="J1985" s="1" t="s">
        <v>1779</v>
      </c>
      <c r="K1985" s="1" t="s">
        <v>2979</v>
      </c>
      <c r="L1985" s="1" t="s">
        <v>5424</v>
      </c>
      <c r="M1985" s="1" t="str">
        <f>IF(db[[#This Row],[QTY/ CTN]]="","",SUBSTITUTE(SUBSTITUTE(SUBSTITUTE(db[[#This Row],[QTY/ CTN]]," ","_",2),"(",""),")","")&amp;"_")</f>
        <v>20 LSN_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8" t="str">
        <f>IF(db[[#This Row],[H_QTY/ CTN]]="","",LEFT(db[[#This Row],[H_QTY/ CTN]],db[[#This Row],[H_1]]-1))</f>
        <v>20 LSN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20</v>
      </c>
      <c r="S1985" s="95" t="str">
        <f>IF(db[[#This Row],[QTY/ CTN B]]="","",RIGHT(db[[#This Row],[QTY/ CTN B]],LEN(db[[#This Row],[QTY/ CTN B]])-SEARCH(" ",db[[#This Row],[QTY/ CTN B]],1)))</f>
        <v>LSN</v>
      </c>
      <c r="T1985" s="95">
        <f>IF(db[[#This Row],[QTY/ CTN TG]]="",IF(db[[#This Row],[STN TG]]="","",12),LEFT(db[[#This Row],[QTY/ CTN TG]],SEARCH(" ",db[[#This Row],[QTY/ CTN TG]],1)-1))</f>
        <v>12</v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240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" t="str">
        <f>LOWER(SUBSTITUTE(SUBSTITUTE(SUBSTITUTE(SUBSTITUTE(SUBSTITUTE(SUBSTITUTE(db[[#This Row],[NB BM]]," ",),".",""),"-",""),"(",""),")",""),"/",""))</f>
        <v>staplerjkhd12l24</v>
      </c>
      <c r="B1986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86" s="1" t="s">
        <v>1672</v>
      </c>
      <c r="E1986" s="4" t="s">
        <v>1630</v>
      </c>
      <c r="F1986" s="56" t="s">
        <v>2223</v>
      </c>
      <c r="G1986" s="1" t="s">
        <v>1681</v>
      </c>
      <c r="H1986" s="32" t="e">
        <f>IF(db[[#This Row],[NB NOTA_C]]="","",COUNTIF([2]!B_MSK[concat],db[[#This Row],[NB NOTA_C]]))</f>
        <v>#REF!</v>
      </c>
      <c r="I1986" s="6" t="s">
        <v>1692</v>
      </c>
      <c r="J1986" s="1" t="s">
        <v>1886</v>
      </c>
      <c r="K1986" s="1" t="s">
        <v>2979</v>
      </c>
      <c r="M1986" s="1" t="str">
        <f>IF(db[[#This Row],[QTY/ CTN]]="","",SUBSTITUTE(SUBSTITUTE(SUBSTITUTE(db[[#This Row],[QTY/ CTN]]," ","_",2),"(",""),")","")&amp;"_")</f>
        <v>6 PCS_</v>
      </c>
      <c r="N1986" s="1">
        <f>IF(db[[#This Row],[H_QTY/ CTN]]="","",SEARCH("_",db[[#This Row],[H_QTY/ CTN]]))</f>
        <v>6</v>
      </c>
      <c r="O1986" s="1">
        <f>IF(db[[#This Row],[H_QTY/ CTN]]="","",LEN(db[[#This Row],[H_QTY/ CTN]]))</f>
        <v>6</v>
      </c>
      <c r="P1986" s="98" t="str">
        <f>IF(db[[#This Row],[H_QTY/ CTN]]="","",LEFT(db[[#This Row],[H_QTY/ CTN]],db[[#This Row],[H_1]]-1))</f>
        <v>6 PCS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6</v>
      </c>
      <c r="S1986" s="95" t="str">
        <f>IF(db[[#This Row],[QTY/ CTN B]]="","",RIGHT(db[[#This Row],[QTY/ CTN B]],LEN(db[[#This Row],[QTY/ CTN B]])-SEARCH(" ",db[[#This Row],[QTY/ CTN B]],1)))</f>
        <v>PCS</v>
      </c>
      <c r="T1986" s="95" t="str">
        <f>IF(db[[#This Row],[QTY/ CTN TG]]="",IF(db[[#This Row],[STN TG]]="","",12),LEFT(db[[#This Row],[QTY/ CTN TG]],SEARCH(" ",db[[#This Row],[QTY/ CTN TG]],1)-1))</f>
        <v/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6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staplerjkhd12n24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87" s="1" t="s">
        <v>852</v>
      </c>
      <c r="E1987" s="4" t="s">
        <v>853</v>
      </c>
      <c r="F1987" s="56" t="s">
        <v>854</v>
      </c>
      <c r="G1987" s="1" t="s">
        <v>1681</v>
      </c>
      <c r="H1987" s="32" t="e">
        <f>IF(db[[#This Row],[NB NOTA_C]]="","",COUNTIF([2]!B_MSK[concat],db[[#This Row],[NB NOTA_C]]))</f>
        <v>#REF!</v>
      </c>
      <c r="I1987" s="6" t="s">
        <v>1692</v>
      </c>
      <c r="J1987" s="1" t="s">
        <v>1886</v>
      </c>
      <c r="K1987" s="1" t="s">
        <v>2979</v>
      </c>
      <c r="L1987" s="1" t="s">
        <v>5137</v>
      </c>
      <c r="M1987" s="1" t="str">
        <f>IF(db[[#This Row],[QTY/ CTN]]="","",SUBSTITUTE(SUBSTITUTE(SUBSTITUTE(db[[#This Row],[QTY/ CTN]]," ","_",2),"(",""),")","")&amp;"_")</f>
        <v>6 PCS_</v>
      </c>
      <c r="N1987" s="1">
        <f>IF(db[[#This Row],[H_QTY/ CTN]]="","",SEARCH("_",db[[#This Row],[H_QTY/ CTN]]))</f>
        <v>6</v>
      </c>
      <c r="O1987" s="1">
        <f>IF(db[[#This Row],[H_QTY/ CTN]]="","",LEN(db[[#This Row],[H_QTY/ CTN]]))</f>
        <v>6</v>
      </c>
      <c r="P1987" s="98" t="str">
        <f>IF(db[[#This Row],[H_QTY/ CTN]]="","",LEFT(db[[#This Row],[H_QTY/ CTN]],db[[#This Row],[H_1]]-1))</f>
        <v>6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6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6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staplerjkhd50cl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88" s="1" t="s">
        <v>5046</v>
      </c>
      <c r="E1988" s="4" t="s">
        <v>5047</v>
      </c>
      <c r="F1988" s="56" t="s">
        <v>5048</v>
      </c>
      <c r="G1988" s="1" t="s">
        <v>1681</v>
      </c>
      <c r="H1988" s="32" t="e">
        <f>IF(db[[#This Row],[NB NOTA_C]]="","",COUNTIF([2]!B_MSK[concat],db[[#This Row],[NB NOTA_C]]))</f>
        <v>#REF!</v>
      </c>
      <c r="I1988" s="6" t="s">
        <v>1692</v>
      </c>
      <c r="J1988" s="1" t="s">
        <v>1887</v>
      </c>
      <c r="K1988" s="1" t="s">
        <v>2979</v>
      </c>
      <c r="L1988" s="1" t="s">
        <v>5425</v>
      </c>
      <c r="M1988" s="1" t="str">
        <f>IF(db[[#This Row],[QTY/ CTN]]="","",SUBSTITUTE(SUBSTITUTE(SUBSTITUTE(db[[#This Row],[QTY/ CTN]]," ","_",2),"(",""),")","")&amp;"_")</f>
        <v>20 BOX_6 PCS_</v>
      </c>
      <c r="N1988" s="1">
        <f>IF(db[[#This Row],[H_QTY/ CTN]]="","",SEARCH("_",db[[#This Row],[H_QTY/ CTN]]))</f>
        <v>7</v>
      </c>
      <c r="O1988" s="1">
        <f>IF(db[[#This Row],[H_QTY/ CTN]]="","",LEN(db[[#This Row],[H_QTY/ CTN]]))</f>
        <v>13</v>
      </c>
      <c r="P1988" s="98" t="str">
        <f>IF(db[[#This Row],[H_QTY/ CTN]]="","",LEFT(db[[#This Row],[H_QTY/ CTN]],db[[#This Row],[H_1]]-1))</f>
        <v>20 BOX</v>
      </c>
      <c r="Q1988" s="95" t="str">
        <f>IF(NOT(db[[#This Row],[H_1]]=db[[#This Row],[H_2]]),MID(db[[#This Row],[H_QTY/ CTN]],db[[#This Row],[H_1]]+1,db[[#This Row],[H_2]]-db[[#This Row],[H_1]]-1),"")</f>
        <v>6 PCS</v>
      </c>
      <c r="R1988" s="95" t="str">
        <f>IF(db[[#This Row],[QTY/ CTN B]]="","",LEFT(db[[#This Row],[QTY/ CTN B]],SEARCH(" ",db[[#This Row],[QTY/ CTN B]],1)-1))</f>
        <v>20</v>
      </c>
      <c r="S1988" s="95" t="str">
        <f>IF(db[[#This Row],[QTY/ CTN B]]="","",RIGHT(db[[#This Row],[QTY/ CTN B]],LEN(db[[#This Row],[QTY/ CTN B]])-SEARCH(" ",db[[#This Row],[QTY/ CTN B]],1)))</f>
        <v>BOX</v>
      </c>
      <c r="T1988" s="95" t="str">
        <f>IF(db[[#This Row],[QTY/ CTN TG]]="",IF(db[[#This Row],[STN TG]]="","",12),LEFT(db[[#This Row],[QTY/ CTN TG]],SEARCH(" ",db[[#This Row],[QTY/ CTN TG]],1)-1))</f>
        <v>6</v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120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staplerjkhd50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89" s="1" t="s">
        <v>855</v>
      </c>
      <c r="E1989" s="4" t="s">
        <v>856</v>
      </c>
      <c r="F1989" s="56" t="s">
        <v>857</v>
      </c>
      <c r="G1989" s="1" t="s">
        <v>1681</v>
      </c>
      <c r="H1989" s="32" t="e">
        <f>IF(db[[#This Row],[NB NOTA_C]]="","",COUNTIF([2]!B_MSK[concat],db[[#This Row],[NB NOTA_C]]))</f>
        <v>#REF!</v>
      </c>
      <c r="I1989" s="6" t="s">
        <v>1692</v>
      </c>
      <c r="J1989" s="1" t="s">
        <v>1887</v>
      </c>
      <c r="K1989" s="1" t="s">
        <v>2979</v>
      </c>
      <c r="M1989" s="1" t="str">
        <f>IF(db[[#This Row],[QTY/ CTN]]="","",SUBSTITUTE(SUBSTITUTE(SUBSTITUTE(db[[#This Row],[QTY/ CTN]]," ","_",2),"(",""),")","")&amp;"_")</f>
        <v>20 BOX_6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13</v>
      </c>
      <c r="P1989" s="98" t="str">
        <f>IF(db[[#This Row],[H_QTY/ CTN]]="","",LEFT(db[[#This Row],[H_QTY/ CTN]],db[[#This Row],[H_1]]-1))</f>
        <v>20 BOX</v>
      </c>
      <c r="Q1989" s="95" t="str">
        <f>IF(NOT(db[[#This Row],[H_1]]=db[[#This Row],[H_2]]),MID(db[[#This Row],[H_QTY/ CTN]],db[[#This Row],[H_1]]+1,db[[#This Row],[H_2]]-db[[#This Row],[H_1]]-1),"")</f>
        <v>6 PCS</v>
      </c>
      <c r="R1989" s="95" t="str">
        <f>IF(db[[#This Row],[QTY/ CTN B]]="","",LEFT(db[[#This Row],[QTY/ CTN B]],SEARCH(" ",db[[#This Row],[QTY/ CTN B]],1)-1))</f>
        <v>20</v>
      </c>
      <c r="S1989" s="95" t="str">
        <f>IF(db[[#This Row],[QTY/ CTN B]]="","",RIGHT(db[[#This Row],[QTY/ CTN B]],LEN(db[[#This Row],[QTY/ CTN B]])-SEARCH(" ",db[[#This Row],[QTY/ CTN B]],1)))</f>
        <v>BOX</v>
      </c>
      <c r="T1989" s="95" t="str">
        <f>IF(db[[#This Row],[QTY/ CTN TG]]="",IF(db[[#This Row],[STN TG]]="","",12),LEFT(db[[#This Row],[QTY/ CTN TG]],SEARCH(" ",db[[#This Row],[QTY/ CTN TG]],1)-1))</f>
        <v>6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staplerjkhs6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858</v>
      </c>
      <c r="E1990" s="4" t="s">
        <v>859</v>
      </c>
      <c r="F1990" s="56"/>
      <c r="G1990" s="1" t="s">
        <v>1681</v>
      </c>
      <c r="H1990" s="32" t="e">
        <f>IF(db[[#This Row],[NB NOTA_C]]="","",COUNTIF([2]!B_MSK[concat],db[[#This Row],[NB NOTA_C]]))</f>
        <v>#REF!</v>
      </c>
      <c r="I1990" s="6" t="s">
        <v>1692</v>
      </c>
      <c r="J1990" s="1" t="s">
        <v>1854</v>
      </c>
      <c r="K1990" s="1" t="s">
        <v>2979</v>
      </c>
      <c r="M1990" s="1" t="str">
        <f>IF(db[[#This Row],[QTY/ CTN]]="","",SUBSTITUTE(SUBSTITUTE(SUBSTITUTE(db[[#This Row],[QTY/ CTN]]," ","_",2),"(",""),")","")&amp;"_")</f>
        <v>12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7</v>
      </c>
      <c r="P1990" s="98" t="str">
        <f>IF(db[[#This Row],[H_QTY/ CTN]]="","",LEFT(db[[#This Row],[H_QTY/ CTN]],db[[#This Row],[H_1]]-1))</f>
        <v>12 PCS</v>
      </c>
      <c r="Q1990" s="95" t="str">
        <f>IF(NOT(db[[#This Row],[H_1]]=db[[#This Row],[H_2]]),MID(db[[#This Row],[H_QTY/ CTN]],db[[#This Row],[H_1]]+1,db[[#This Row],[H_2]]-db[[#This Row],[H_1]]-1),"")</f>
        <v/>
      </c>
      <c r="R1990" s="95" t="str">
        <f>IF(db[[#This Row],[QTY/ CTN B]]="","",LEFT(db[[#This Row],[QTY/ CTN B]],SEARCH(" ",db[[#This Row],[QTY/ CTN B]],1)-1))</f>
        <v>12</v>
      </c>
      <c r="S1990" s="95" t="str">
        <f>IF(db[[#This Row],[QTY/ CTN B]]="","",RIGHT(db[[#This Row],[QTY/ CTN B]],LEN(db[[#This Row],[QTY/ CTN B]])-SEARCH(" ",db[[#This Row],[QTY/ CTN B]],1)))</f>
        <v>PCS</v>
      </c>
      <c r="T1990" s="95" t="str">
        <f>IF(db[[#This Row],[QTY/ CTN TG]]="",IF(db[[#This Row],[STN TG]]="","",12),LEFT(db[[#This Row],[QTY/ CTN TG]],SEARCH(" ",db[[#This Row],[QTY/ CTN TG]],1)-1))</f>
        <v/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1" t="str">
        <f>LOWER(SUBSTITUTE(SUBSTITUTE(SUBSTITUTE(SUBSTITUTE(SUBSTITUTE(SUBSTITUTE(db[[#This Row],[NB BM]]," ",),".",""),"-",""),"(",""),")",""),"/",""))</f>
        <v>staplerjkhs7</v>
      </c>
      <c r="B1991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91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91" s="1" t="s">
        <v>4325</v>
      </c>
      <c r="E1991" s="4" t="s">
        <v>4221</v>
      </c>
      <c r="F1991" s="56" t="s">
        <v>4222</v>
      </c>
      <c r="G1991" s="1" t="s">
        <v>1681</v>
      </c>
      <c r="H1991" s="32" t="e">
        <f>IF(db[[#This Row],[NB NOTA_C]]="","",COUNTIF([2]!B_MSK[concat],db[[#This Row],[NB NOTA_C]]))</f>
        <v>#REF!</v>
      </c>
      <c r="I1991" s="6" t="s">
        <v>1692</v>
      </c>
      <c r="J1991" s="1" t="s">
        <v>1854</v>
      </c>
      <c r="K1991" s="1" t="s">
        <v>2979</v>
      </c>
      <c r="M1991" s="1" t="str">
        <f>IF(db[[#This Row],[QTY/ CTN]]="","",SUBSTITUTE(SUBSTITUTE(SUBSTITUTE(db[[#This Row],[QTY/ CTN]]," ","_",2),"(",""),")","")&amp;"_")</f>
        <v>12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8" t="str">
        <f>IF(db[[#This Row],[H_QTY/ CTN]]="","",LEFT(db[[#This Row],[H_QTY/ CTN]],db[[#This Row],[H_1]]-1))</f>
        <v>12 PCS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</v>
      </c>
      <c r="S1991" s="95" t="str">
        <f>IF(db[[#This Row],[QTY/ CTN B]]="","",RIGHT(db[[#This Row],[QTY/ CTN B]],LEN(db[[#This Row],[QTY/ CTN B]])-SEARCH(" ",db[[#This Row],[QTY/ CTN B]],1)))</f>
        <v>PCS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stapleryuanchang414</v>
      </c>
      <c r="B1992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1307</v>
      </c>
      <c r="E1992" s="4" t="s">
        <v>1598</v>
      </c>
      <c r="F1992" s="2"/>
      <c r="G1992" s="1" t="s">
        <v>1682</v>
      </c>
      <c r="H1992" s="32" t="e">
        <f>IF(db[[#This Row],[NB NOTA_C]]="","",COUNTIF([2]!B_MSK[concat],db[[#This Row],[NB NOTA_C]]))</f>
        <v>#REF!</v>
      </c>
      <c r="I1992" s="6" t="s">
        <v>1719</v>
      </c>
      <c r="J1992" s="1" t="s">
        <v>1765</v>
      </c>
      <c r="K1992" s="1" t="s">
        <v>2979</v>
      </c>
      <c r="M1992" s="1" t="str">
        <f>IF(db[[#This Row],[QTY/ CTN]]="","",SUBSTITUTE(SUBSTITUTE(SUBSTITUTE(db[[#This Row],[QTY/ CTN]]," ","_",2),"(",""),")","")&amp;"_")</f>
        <v>5 LSN_</v>
      </c>
      <c r="N1992" s="1">
        <f>IF(db[[#This Row],[H_QTY/ CTN]]="","",SEARCH("_",db[[#This Row],[H_QTY/ CTN]]))</f>
        <v>6</v>
      </c>
      <c r="O1992" s="1">
        <f>IF(db[[#This Row],[H_QTY/ CTN]]="","",LEN(db[[#This Row],[H_QTY/ CTN]]))</f>
        <v>6</v>
      </c>
      <c r="P1992" s="98" t="str">
        <f>IF(db[[#This Row],[H_QTY/ CTN]]="","",LEFT(db[[#This Row],[H_QTY/ CTN]],db[[#This Row],[H_1]]-1))</f>
        <v>5 LSN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5</v>
      </c>
      <c r="S1992" s="95" t="str">
        <f>IF(db[[#This Row],[QTY/ CTN B]]="","",RIGHT(db[[#This Row],[QTY/ CTN B]],LEN(db[[#This Row],[QTY/ CTN B]])-SEARCH(" ",db[[#This Row],[QTY/ CTN B]],1)))</f>
        <v>LSN</v>
      </c>
      <c r="T1992" s="95">
        <f>IF(db[[#This Row],[QTY/ CTN TG]]="",IF(db[[#This Row],[STN TG]]="","",12),LEFT(db[[#This Row],[QTY/ CTN TG]],SEARCH(" ",db[[#This Row],[QTY/ CTN TG]],1)-1))</f>
        <v>12</v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60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sticknotetf024s8c</v>
      </c>
      <c r="B1993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1308</v>
      </c>
      <c r="E1993" s="4" t="s">
        <v>1599</v>
      </c>
      <c r="F1993" s="56"/>
      <c r="G1993" s="1" t="s">
        <v>1682</v>
      </c>
      <c r="H1993" s="32" t="e">
        <f>IF(db[[#This Row],[NB NOTA_C]]="","",COUNTIF([2]!B_MSK[concat],db[[#This Row],[NB NOTA_C]]))</f>
        <v>#REF!</v>
      </c>
      <c r="I1993" s="6" t="s">
        <v>1688</v>
      </c>
      <c r="J1993" s="1" t="s">
        <v>1888</v>
      </c>
      <c r="K1993" s="1" t="s">
        <v>2970</v>
      </c>
      <c r="M1993" s="1" t="str">
        <f>IF(db[[#This Row],[QTY/ CTN]]="","",SUBSTITUTE(SUBSTITUTE(SUBSTITUTE(db[[#This Row],[QTY/ CTN]]," ","_",2),"(",""),")","")&amp;"_")</f>
        <v>108 PCS_</v>
      </c>
      <c r="N1993" s="1">
        <f>IF(db[[#This Row],[H_QTY/ CTN]]="","",SEARCH("_",db[[#This Row],[H_QTY/ CTN]]))</f>
        <v>8</v>
      </c>
      <c r="O1993" s="1">
        <f>IF(db[[#This Row],[H_QTY/ CTN]]="","",LEN(db[[#This Row],[H_QTY/ CTN]]))</f>
        <v>8</v>
      </c>
      <c r="P1993" s="98" t="str">
        <f>IF(db[[#This Row],[H_QTY/ CTN]]="","",LEFT(db[[#This Row],[H_QTY/ CTN]],db[[#This Row],[H_1]]-1))</f>
        <v>108 PCS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108</v>
      </c>
      <c r="S1993" s="95" t="str">
        <f>IF(db[[#This Row],[QTY/ CTN B]]="","",RIGHT(db[[#This Row],[QTY/ CTN B]],LEN(db[[#This Row],[QTY/ CTN B]])-SEARCH(" ",db[[#This Row],[QTY/ CTN B]],1)))</f>
        <v>PCS</v>
      </c>
      <c r="T1993" s="95" t="str">
        <f>IF(db[[#This Row],[QTY/ CTN TG]]="",IF(db[[#This Row],[STN TG]]="","",12),LEFT(db[[#This Row],[QTY/ CTN TG]],SEARCH(" ",db[[#This Row],[QTY/ CTN TG]],1)-1))</f>
        <v/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108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sticknotetf6548c200lbr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1309</v>
      </c>
      <c r="E1994" s="4" t="s">
        <v>1600</v>
      </c>
      <c r="F1994" s="56"/>
      <c r="G1994" s="1" t="s">
        <v>1682</v>
      </c>
      <c r="H1994" s="32" t="e">
        <f>IF(db[[#This Row],[NB NOTA_C]]="","",COUNTIF([2]!B_MSK[concat],db[[#This Row],[NB NOTA_C]]))</f>
        <v>#REF!</v>
      </c>
      <c r="I1994" s="6" t="s">
        <v>1688</v>
      </c>
      <c r="J1994" s="1" t="s">
        <v>1889</v>
      </c>
      <c r="K1994" s="1" t="s">
        <v>2970</v>
      </c>
      <c r="M1994" s="1" t="str">
        <f>IF(db[[#This Row],[QTY/ CTN]]="","",SUBSTITUTE(SUBSTITUTE(SUBSTITUTE(db[[#This Row],[QTY/ CTN]]," ","_",2),"(",""),")","")&amp;"_")</f>
        <v>300 PCS_</v>
      </c>
      <c r="N1994" s="1">
        <f>IF(db[[#This Row],[H_QTY/ CTN]]="","",SEARCH("_",db[[#This Row],[H_QTY/ CTN]]))</f>
        <v>8</v>
      </c>
      <c r="O1994" s="1">
        <f>IF(db[[#This Row],[H_QTY/ CTN]]="","",LEN(db[[#This Row],[H_QTY/ CTN]]))</f>
        <v>8</v>
      </c>
      <c r="P1994" s="98" t="str">
        <f>IF(db[[#This Row],[H_QTY/ CTN]]="","",LEFT(db[[#This Row],[H_QTY/ CTN]],db[[#This Row],[H_1]]-1))</f>
        <v>300 PCS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300</v>
      </c>
      <c r="S1994" s="95" t="str">
        <f>IF(db[[#This Row],[QTY/ CTN B]]="","",RIGHT(db[[#This Row],[QTY/ CTN B]],LEN(db[[#This Row],[QTY/ CTN B]])-SEARCH(" ",db[[#This Row],[QTY/ CTN B]],1)))</f>
        <v>PCS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300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sticknotetfsn02458c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2335</v>
      </c>
      <c r="E1995" s="4" t="s">
        <v>2332</v>
      </c>
      <c r="F1995" s="2"/>
      <c r="H1995" s="32" t="e">
        <f>IF(db[[#This Row],[NB NOTA_C]]="","",COUNTIF([2]!B_MSK[concat],db[[#This Row],[NB NOTA_C]]))</f>
        <v>#REF!</v>
      </c>
      <c r="I1995" s="7" t="s">
        <v>1688</v>
      </c>
      <c r="J1995" s="3" t="s">
        <v>1727</v>
      </c>
      <c r="K1995" s="1" t="s">
        <v>2970</v>
      </c>
      <c r="M1995" s="1" t="str">
        <f>IF(db[[#This Row],[QTY/ CTN]]="","",SUBSTITUTE(SUBSTITUTE(SUBSTITUTE(db[[#This Row],[QTY/ CTN]]," ","_",2),"(",""),")","")&amp;"_")</f>
        <v>100 PCS_</v>
      </c>
      <c r="N1995" s="1">
        <f>IF(db[[#This Row],[H_QTY/ CTN]]="","",SEARCH("_",db[[#This Row],[H_QTY/ CTN]]))</f>
        <v>8</v>
      </c>
      <c r="O1995" s="1">
        <f>IF(db[[#This Row],[H_QTY/ CTN]]="","",LEN(db[[#This Row],[H_QTY/ CTN]]))</f>
        <v>8</v>
      </c>
      <c r="P1995" s="98" t="str">
        <f>IF(db[[#This Row],[H_QTY/ CTN]]="","",LEFT(db[[#This Row],[H_QTY/ CTN]],db[[#This Row],[H_1]]-1))</f>
        <v>100 PCS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100</v>
      </c>
      <c r="S1995" s="95" t="str">
        <f>IF(db[[#This Row],[QTY/ CTN B]]="","",RIGHT(db[[#This Row],[QTY/ CTN B]],LEN(db[[#This Row],[QTY/ CTN B]])-SEARCH(" ",db[[#This Row],[QTY/ CTN B]],1)))</f>
        <v>PCS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100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sticknotetf010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4736</v>
      </c>
      <c r="E1996" s="4" t="s">
        <v>4735</v>
      </c>
      <c r="F1996" s="56"/>
      <c r="G1996" s="1" t="s">
        <v>1682</v>
      </c>
      <c r="H1996" s="32" t="e">
        <f>IF(db[[#This Row],[NB NOTA_C]]="","",COUNTIF([2]!B_MSK[concat],db[[#This Row],[NB NOTA_C]]))</f>
        <v>#REF!</v>
      </c>
      <c r="I1996" s="7" t="s">
        <v>1688</v>
      </c>
      <c r="J1996" s="3" t="s">
        <v>1848</v>
      </c>
      <c r="K1996" s="1" t="s">
        <v>2970</v>
      </c>
      <c r="L1996" s="3"/>
      <c r="M1996" s="3" t="str">
        <f>IF(db[[#This Row],[QTY/ CTN]]="","",SUBSTITUTE(SUBSTITUTE(SUBSTITUTE(db[[#This Row],[QTY/ CTN]]," ","_",2),"(",""),")","")&amp;"_")</f>
        <v>600 PCS_</v>
      </c>
      <c r="N1996" s="3">
        <f>IF(db[[#This Row],[H_QTY/ CTN]]="","",SEARCH("_",db[[#This Row],[H_QTY/ CTN]]))</f>
        <v>8</v>
      </c>
      <c r="O1996" s="3">
        <f>IF(db[[#This Row],[H_QTY/ CTN]]="","",LEN(db[[#This Row],[H_QTY/ CTN]]))</f>
        <v>8</v>
      </c>
      <c r="P1996" s="98" t="str">
        <f>IF(db[[#This Row],[H_QTY/ CTN]]="","",LEFT(db[[#This Row],[H_QTY/ CTN]],db[[#This Row],[H_1]]-1))</f>
        <v>600 PCS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600</v>
      </c>
      <c r="S1996" s="95" t="str">
        <f>IF(db[[#This Row],[QTY/ CTN B]]="","",RIGHT(db[[#This Row],[QTY/ CTN B]],LEN(db[[#This Row],[QTY/ CTN B]])-SEARCH(" ",db[[#This Row],[QTY/ CTN B]],1)))</f>
        <v>PCS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600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sticknotetfpn0244400lb3"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3265</v>
      </c>
      <c r="E1997" s="4" t="s">
        <v>3257</v>
      </c>
      <c r="F1997" s="56"/>
      <c r="H1997" s="32" t="e">
        <f>IF(db[[#This Row],[NB NOTA_C]]="","",COUNTIF([2]!B_MSK[concat],db[[#This Row],[NB NOTA_C]]))</f>
        <v>#REF!</v>
      </c>
      <c r="I1997" s="7" t="s">
        <v>1688</v>
      </c>
      <c r="J1997" s="3" t="s">
        <v>1888</v>
      </c>
      <c r="K1997" s="1" t="s">
        <v>2970</v>
      </c>
      <c r="L1997" s="3"/>
      <c r="M1997" s="3" t="str">
        <f>IF(db[[#This Row],[QTY/ CTN]]="","",SUBSTITUTE(SUBSTITUTE(SUBSTITUTE(db[[#This Row],[QTY/ CTN]]," ","_",2),"(",""),")","")&amp;"_")</f>
        <v>108 PCS_</v>
      </c>
      <c r="N1997" s="3">
        <f>IF(db[[#This Row],[H_QTY/ CTN]]="","",SEARCH("_",db[[#This Row],[H_QTY/ CTN]]))</f>
        <v>8</v>
      </c>
      <c r="O1997" s="3">
        <f>IF(db[[#This Row],[H_QTY/ CTN]]="","",LEN(db[[#This Row],[H_QTY/ CTN]]))</f>
        <v>8</v>
      </c>
      <c r="P1997" s="98" t="str">
        <f>IF(db[[#This Row],[H_QTY/ CTN]]="","",LEFT(db[[#This Row],[H_QTY/ CTN]],db[[#This Row],[H_1]]-1))</f>
        <v>108 PCS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108</v>
      </c>
      <c r="S1997" s="95" t="str">
        <f>IF(db[[#This Row],[QTY/ CTN B]]="","",RIGHT(db[[#This Row],[QTY/ CTN B]],LEN(db[[#This Row],[QTY/ CTN B]])-SEARCH(" ",db[[#This Row],[QTY/ CTN B]],1)))</f>
        <v>PCS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108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stipb24goztarwarnabesar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1310</v>
      </c>
      <c r="E1998" s="4" t="s">
        <v>3123</v>
      </c>
      <c r="F1998" s="56"/>
      <c r="H1998" s="32" t="e">
        <f>IF(db[[#This Row],[NB NOTA_C]]="","",COUNTIF([2]!B_MSK[concat],db[[#This Row],[NB NOTA_C]]))</f>
        <v>#REF!</v>
      </c>
      <c r="I1998" s="7" t="s">
        <v>1707</v>
      </c>
      <c r="J1998" s="3" t="s">
        <v>2290</v>
      </c>
      <c r="K1998" s="1" t="s">
        <v>2980</v>
      </c>
      <c r="M1998" s="1" t="str">
        <f>IF(db[[#This Row],[QTY/ CTN]]="","",SUBSTITUTE(SUBSTITUTE(SUBSTITUTE(db[[#This Row],[QTY/ CTN]]," ","_",2),"(",""),")","")&amp;"_")</f>
        <v>60 KTK_</v>
      </c>
      <c r="N1998" s="1">
        <f>IF(db[[#This Row],[H_QTY/ CTN]]="","",SEARCH("_",db[[#This Row],[H_QTY/ CTN]]))</f>
        <v>7</v>
      </c>
      <c r="O1998" s="1">
        <f>IF(db[[#This Row],[H_QTY/ CTN]]="","",LEN(db[[#This Row],[H_QTY/ CTN]]))</f>
        <v>7</v>
      </c>
      <c r="P1998" s="98" t="str">
        <f>IF(db[[#This Row],[H_QTY/ CTN]]="","",LEFT(db[[#This Row],[H_QTY/ CTN]],db[[#This Row],[H_1]]-1))</f>
        <v>60 KTK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60</v>
      </c>
      <c r="S1998" s="95" t="str">
        <f>IF(db[[#This Row],[QTY/ CTN B]]="","",RIGHT(db[[#This Row],[QTY/ CTN B]],LEN(db[[#This Row],[QTY/ CTN B]])-SEARCH(" ",db[[#This Row],[QTY/ CTN B]],1)))</f>
        <v>KTK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60</v>
      </c>
      <c r="Y1998" s="95" t="str">
        <f>IF(db[[#This Row],[STN K]]="",IF(db[[#This Row],[STN TG]]="",db[[#This Row],[STN B]],db[[#This Row],[STN TG]]),db[[#This Row],[STN K]])</f>
        <v>KTK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sulinggds23solid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4" t="s">
        <v>5488</v>
      </c>
      <c r="E1999" s="4" t="s">
        <v>5487</v>
      </c>
      <c r="F1999" s="56"/>
      <c r="G1999" s="1" t="s">
        <v>1682</v>
      </c>
      <c r="H1999" s="34" t="e">
        <f>IF(db[[#This Row],[NB NOTA_C]]="","",COUNTIF([2]!B_MSK[concat],db[[#This Row],[NB NOTA_C]]))</f>
        <v>#REF!</v>
      </c>
      <c r="I1999" s="7" t="s">
        <v>1709</v>
      </c>
      <c r="J1999" s="3" t="s">
        <v>1722</v>
      </c>
      <c r="K1999" s="1" t="s">
        <v>2951</v>
      </c>
      <c r="L1999" s="3"/>
      <c r="M1999" s="3" t="str">
        <f>IF(db[[#This Row],[QTY/ CTN]]="","",SUBSTITUTE(SUBSTITUTE(SUBSTITUTE(db[[#This Row],[QTY/ CTN]]," ","_",2),"(",""),")","")&amp;"_")</f>
        <v>12 LSN_</v>
      </c>
      <c r="N1999" s="3">
        <f>IF(db[[#This Row],[H_QTY/ CTN]]="","",SEARCH("_",db[[#This Row],[H_QTY/ CTN]]))</f>
        <v>7</v>
      </c>
      <c r="O1999" s="3">
        <f>IF(db[[#This Row],[H_QTY/ CTN]]="","",LEN(db[[#This Row],[H_QTY/ CTN]]))</f>
        <v>7</v>
      </c>
      <c r="P1999" s="95" t="str">
        <f>IF(db[[#This Row],[H_QTY/ CTN]]="","",LEFT(db[[#This Row],[H_QTY/ CTN]],db[[#This Row],[H_1]]-1))</f>
        <v>12 LSN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12</v>
      </c>
      <c r="S1999" s="95" t="str">
        <f>IF(db[[#This Row],[QTY/ CTN B]]="","",RIGHT(db[[#This Row],[QTY/ CTN B]],LEN(db[[#This Row],[QTY/ CTN B]])-SEARCH(" ",db[[#This Row],[QTY/ CTN B]],1)))</f>
        <v>LSN</v>
      </c>
      <c r="T1999" s="95">
        <f>IF(db[[#This Row],[QTY/ CTN TG]]="",IF(db[[#This Row],[STN TG]]="","",12),LEFT(db[[#This Row],[QTY/ CTN TG]],SEARCH(" ",db[[#This Row],[QTY/ CTN TG]],1)-1))</f>
        <v>12</v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144</v>
      </c>
      <c r="Y1999" s="95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sulinggds23solid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2131</v>
      </c>
      <c r="E2000" s="4" t="s">
        <v>3299</v>
      </c>
      <c r="F2000" s="56"/>
      <c r="H2000" s="32" t="e">
        <f>IF(db[[#This Row],[NB NOTA_C]]="","",COUNTIF([2]!B_MSK[concat],db[[#This Row],[NB NOTA_C]]))</f>
        <v>#REF!</v>
      </c>
      <c r="I2000" s="7" t="s">
        <v>1709</v>
      </c>
      <c r="J2000" s="3" t="s">
        <v>1722</v>
      </c>
      <c r="K2000" s="1" t="s">
        <v>2951</v>
      </c>
      <c r="M2000" s="1" t="str">
        <f>IF(db[[#This Row],[QTY/ CTN]]="","",SUBSTITUTE(SUBSTITUTE(SUBSTITUTE(db[[#This Row],[QTY/ CTN]]," ","_",2),"(",""),")","")&amp;"_")</f>
        <v>12 LSN_</v>
      </c>
      <c r="N2000" s="1">
        <f>IF(db[[#This Row],[H_QTY/ CTN]]="","",SEARCH("_",db[[#This Row],[H_QTY/ CTN]]))</f>
        <v>7</v>
      </c>
      <c r="O2000" s="1">
        <f>IF(db[[#This Row],[H_QTY/ CTN]]="","",LEN(db[[#This Row],[H_QTY/ CTN]]))</f>
        <v>7</v>
      </c>
      <c r="P2000" s="98" t="str">
        <f>IF(db[[#This Row],[H_QTY/ CTN]]="","",LEFT(db[[#This Row],[H_QTY/ CTN]],db[[#This Row],[H_1]]-1))</f>
        <v>12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144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sulingyamaha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2132</v>
      </c>
      <c r="E2001" s="4" t="s">
        <v>3294</v>
      </c>
      <c r="F2001" s="56"/>
      <c r="H2001" s="32" t="e">
        <f>IF(db[[#This Row],[NB NOTA_C]]="","",COUNTIF([2]!B_MSK[concat],db[[#This Row],[NB NOTA_C]]))</f>
        <v>#REF!</v>
      </c>
      <c r="I2001" s="7">
        <v>99</v>
      </c>
      <c r="J2001" s="3" t="s">
        <v>1812</v>
      </c>
      <c r="K2001" s="1" t="s">
        <v>2951</v>
      </c>
      <c r="M2001" s="1" t="str">
        <f>IF(db[[#This Row],[QTY/ CTN]]="","",SUBSTITUTE(SUBSTITUTE(SUBSTITUTE(db[[#This Row],[QTY/ CTN]]," ","_",2),"(",""),")","")&amp;"_")</f>
        <v>50 PCS_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50 PCS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50</v>
      </c>
      <c r="S2001" s="95" t="str">
        <f>IF(db[[#This Row],[QTY/ CTN B]]="","",RIGHT(db[[#This Row],[QTY/ CTN B]],LEN(db[[#This Row],[QTY/ CTN B]])-SEARCH(" ",db[[#This Row],[QTY/ CTN B]],1)))</f>
        <v>PCS</v>
      </c>
      <c r="T2001" s="95" t="str">
        <f>IF(db[[#This Row],[QTY/ CTN TG]]="",IF(db[[#This Row],[STN TG]]="","",12),LEFT(db[[#This Row],[QTY/ CTN TG]],SEARCH(" ",db[[#This Row],[QTY/ CTN TG]],1)-1))</f>
        <v/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50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16" t="str">
        <f>LOWER(SUBSTITUTE(SUBSTITUTE(SUBSTITUTE(SUBSTITUTE(SUBSTITUTE(SUBSTITUTE(db[[#This Row],[NB BM]]," ",),".",""),"-",""),"(",""),")",""),"/",""))</f>
        <v>sulingyamahayrs23</v>
      </c>
      <c r="B2002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02" s="16" t="str">
        <f>LOWER(SUBSTITUTE(SUBSTITUTE(SUBSTITUTE(SUBSTITUTE(SUBSTITUTE(SUBSTITUTE(SUBSTITUTE(SUBSTITUTE(SUBSTITUTE(db[[#This Row],[NB PAJAK]]," ",""),"-",""),"(",""),")",""),".",""),",",""),"/",""),"""",""),"+",""))</f>
        <v/>
      </c>
      <c r="D2002" s="17" t="s">
        <v>3750</v>
      </c>
      <c r="E2002" s="21" t="s">
        <v>3747</v>
      </c>
      <c r="F2002" s="57"/>
      <c r="G2002" s="17"/>
      <c r="H2002" s="33" t="e">
        <f>IF(db[[#This Row],[NB NOTA_C]]="","",COUNTIF([2]!B_MSK[concat],db[[#This Row],[NB NOTA_C]]))</f>
        <v>#REF!</v>
      </c>
      <c r="I2002" s="18" t="s">
        <v>2798</v>
      </c>
      <c r="J2002" s="16" t="s">
        <v>1812</v>
      </c>
      <c r="K2002" s="17" t="s">
        <v>2951</v>
      </c>
      <c r="L2002" s="16"/>
      <c r="M2002" s="16" t="str">
        <f>IF(db[[#This Row],[QTY/ CTN]]="","",SUBSTITUTE(SUBSTITUTE(SUBSTITUTE(db[[#This Row],[QTY/ CTN]]," ","_",2),"(",""),")","")&amp;"_")</f>
        <v>50 PCS_</v>
      </c>
      <c r="N2002" s="16">
        <f>IF(db[[#This Row],[H_QTY/ CTN]]="","",SEARCH("_",db[[#This Row],[H_QTY/ CTN]]))</f>
        <v>7</v>
      </c>
      <c r="O2002" s="16">
        <f>IF(db[[#This Row],[H_QTY/ CTN]]="","",LEN(db[[#This Row],[H_QTY/ CTN]]))</f>
        <v>7</v>
      </c>
      <c r="P2002" s="99" t="str">
        <f>IF(db[[#This Row],[H_QTY/ CTN]]="","",LEFT(db[[#This Row],[H_QTY/ CTN]],db[[#This Row],[H_1]]-1))</f>
        <v>50 PCS</v>
      </c>
      <c r="Q2002" s="99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50</v>
      </c>
      <c r="S2002" s="95" t="str">
        <f>IF(db[[#This Row],[QTY/ CTN B]]="","",RIGHT(db[[#This Row],[QTY/ CTN B]],LEN(db[[#This Row],[QTY/ CTN B]])-SEARCH(" ",db[[#This Row],[QTY/ CTN B]],1)))</f>
        <v>PCS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50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3" t="str">
        <f>LOWER(SUBSTITUTE(SUBSTITUTE(SUBSTITUTE(SUBSTITUTE(SUBSTITUTE(SUBSTITUTE(db[[#This Row],[NB BM]]," ",),".",""),"-",""),"(",""),")",""),"/",""))</f>
        <v>dokumentray3susundbdt300</v>
      </c>
      <c r="B2003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2718</v>
      </c>
      <c r="E2003" s="4" t="s">
        <v>2713</v>
      </c>
      <c r="F2003" s="56"/>
      <c r="H2003" s="32" t="e">
        <f>IF(db[[#This Row],[NB NOTA_C]]="","",COUNTIF([2]!B_MSK[concat],db[[#This Row],[NB NOTA_C]]))</f>
        <v>#REF!</v>
      </c>
      <c r="I2003" s="7" t="s">
        <v>1695</v>
      </c>
      <c r="J2003" s="3" t="s">
        <v>1854</v>
      </c>
      <c r="K2003" s="1" t="s">
        <v>2952</v>
      </c>
      <c r="M2003" s="1" t="str">
        <f>IF(db[[#This Row],[QTY/ CTN]]="","",SUBSTITUTE(SUBSTITUTE(SUBSTITUTE(db[[#This Row],[QTY/ CTN]]," ","_",2),"(",""),")","")&amp;"_")</f>
        <v>12 PCS_</v>
      </c>
      <c r="N2003" s="1">
        <f>IF(db[[#This Row],[H_QTY/ CTN]]="","",SEARCH("_",db[[#This Row],[H_QTY/ CTN]]))</f>
        <v>7</v>
      </c>
      <c r="O2003" s="1">
        <f>IF(db[[#This Row],[H_QTY/ CTN]]="","",LEN(db[[#This Row],[H_QTY/ CTN]]))</f>
        <v>7</v>
      </c>
      <c r="P2003" s="98" t="str">
        <f>IF(db[[#This Row],[H_QTY/ CTN]]="","",LEFT(db[[#This Row],[H_QTY/ CTN]],db[[#This Row],[H_1]]-1))</f>
        <v>12 PCS</v>
      </c>
      <c r="Q2003" s="95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12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12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pcasebd19326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2850</v>
      </c>
      <c r="E2004" s="4" t="s">
        <v>2849</v>
      </c>
      <c r="F2004" s="56"/>
      <c r="H2004" s="32" t="e">
        <f>IF(db[[#This Row],[NB NOTA_C]]="","",COUNTIF([2]!B_MSK[concat],db[[#This Row],[NB NOTA_C]]))</f>
        <v>#REF!</v>
      </c>
      <c r="I2004" s="7" t="s">
        <v>2798</v>
      </c>
      <c r="J2004" s="3" t="s">
        <v>1843</v>
      </c>
      <c r="K2004" s="1" t="s">
        <v>2971</v>
      </c>
      <c r="M2004" s="1" t="str">
        <f>IF(db[[#This Row],[QTY/ CTN]]="","",SUBSTITUTE(SUBSTITUTE(SUBSTITUTE(db[[#This Row],[QTY/ CTN]]," ","_",2),"(",""),")","")&amp;"_")</f>
        <v>180 PCS_</v>
      </c>
      <c r="N2004" s="1">
        <f>IF(db[[#This Row],[H_QTY/ CTN]]="","",SEARCH("_",db[[#This Row],[H_QTY/ CTN]]))</f>
        <v>8</v>
      </c>
      <c r="O2004" s="1">
        <f>IF(db[[#This Row],[H_QTY/ CTN]]="","",LEN(db[[#This Row],[H_QTY/ CTN]]))</f>
        <v>8</v>
      </c>
      <c r="P2004" s="98" t="str">
        <f>IF(db[[#This Row],[H_QTY/ CTN]]="","",LEFT(db[[#This Row],[H_QTY/ CTN]],db[[#This Row],[H_1]]-1))</f>
        <v>180 PCS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180</v>
      </c>
      <c r="S2004" s="95" t="str">
        <f>IF(db[[#This Row],[QTY/ CTN B]]="","",RIGHT(db[[#This Row],[QTY/ CTN B]],LEN(db[[#This Row],[QTY/ CTN B]])-SEARCH(" ",db[[#This Row],[QTY/ CTN B]],1)))</f>
        <v>PCS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180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pcasebd795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2350</v>
      </c>
      <c r="E2005" s="4" t="s">
        <v>2348</v>
      </c>
      <c r="F2005" s="56"/>
      <c r="H2005" s="32" t="e">
        <f>IF(db[[#This Row],[NB NOTA_C]]="","",COUNTIF([2]!B_MSK[concat],db[[#This Row],[NB NOTA_C]]))</f>
        <v>#REF!</v>
      </c>
      <c r="I2005" s="7" t="s">
        <v>1698</v>
      </c>
      <c r="J2005" s="3" t="s">
        <v>1725</v>
      </c>
      <c r="K2005" s="1" t="s">
        <v>2971</v>
      </c>
      <c r="M2005" s="1" t="str">
        <f>IF(db[[#This Row],[QTY/ CTN]]="","",SUBSTITUTE(SUBSTITUTE(SUBSTITUTE(db[[#This Row],[QTY/ CTN]]," ","_",2),"(",""),")","")&amp;"_")</f>
        <v>144 PCS_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144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144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144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pcasebded640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2200</v>
      </c>
      <c r="E2006" s="4" t="s">
        <v>2199</v>
      </c>
      <c r="F2006" s="56"/>
      <c r="H2006" s="32" t="e">
        <f>IF(db[[#This Row],[NB NOTA_C]]="","",COUNTIF([2]!B_MSK[concat],db[[#This Row],[NB NOTA_C]]))</f>
        <v>#REF!</v>
      </c>
      <c r="I2006" s="7" t="s">
        <v>1695</v>
      </c>
      <c r="J2006" s="3" t="s">
        <v>1843</v>
      </c>
      <c r="K2006" s="1" t="s">
        <v>2971</v>
      </c>
      <c r="M2006" s="1" t="str">
        <f>IF(db[[#This Row],[QTY/ CTN]]="","",SUBSTITUTE(SUBSTITUTE(SUBSTITUTE(db[[#This Row],[QTY/ CTN]]," ","_",2),"(",""),")","")&amp;"_")</f>
        <v>180 PCS_</v>
      </c>
      <c r="N2006" s="1">
        <f>IF(db[[#This Row],[H_QTY/ CTN]]="","",SEARCH("_",db[[#This Row],[H_QTY/ CTN]]))</f>
        <v>8</v>
      </c>
      <c r="O2006" s="1">
        <f>IF(db[[#This Row],[H_QTY/ CTN]]="","",LEN(db[[#This Row],[H_QTY/ CTN]]))</f>
        <v>8</v>
      </c>
      <c r="P2006" s="98" t="str">
        <f>IF(db[[#This Row],[H_QTY/ CTN]]="","",LEFT(db[[#This Row],[H_QTY/ CTN]],db[[#This Row],[H_1]]-1))</f>
        <v>180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180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180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pcaseset2bd33024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3208</v>
      </c>
      <c r="E2007" s="4" t="s">
        <v>3206</v>
      </c>
      <c r="F2007" s="56"/>
      <c r="H2007" s="32" t="e">
        <f>IF(db[[#This Row],[NB NOTA_C]]="","",COUNTIF([2]!B_MSK[concat],db[[#This Row],[NB NOTA_C]]))</f>
        <v>#REF!</v>
      </c>
      <c r="I2007" s="7" t="s">
        <v>2798</v>
      </c>
      <c r="J2007" s="3" t="s">
        <v>1843</v>
      </c>
      <c r="K2007" s="1" t="s">
        <v>2971</v>
      </c>
      <c r="L2007" s="3"/>
      <c r="M2007" s="3" t="str">
        <f>IF(db[[#This Row],[QTY/ CTN]]="","",SUBSTITUTE(SUBSTITUTE(SUBSTITUTE(db[[#This Row],[QTY/ CTN]]," ","_",2),"(",""),")","")&amp;"_")</f>
        <v>180 PCS_</v>
      </c>
      <c r="N2007" s="3">
        <f>IF(db[[#This Row],[H_QTY/ CTN]]="","",SEARCH("_",db[[#This Row],[H_QTY/ CTN]]))</f>
        <v>8</v>
      </c>
      <c r="O2007" s="3">
        <f>IF(db[[#This Row],[H_QTY/ CTN]]="","",LEN(db[[#This Row],[H_QTY/ CTN]]))</f>
        <v>8</v>
      </c>
      <c r="P2007" s="98" t="str">
        <f>IF(db[[#This Row],[H_QTY/ CTN]]="","",LEFT(db[[#This Row],[H_QTY/ CTN]],db[[#This Row],[H_1]]-1))</f>
        <v>180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180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180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pcasexlgbd18026</v>
      </c>
      <c r="B2008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2712</v>
      </c>
      <c r="E2008" s="4" t="s">
        <v>2710</v>
      </c>
      <c r="F2008" s="56"/>
      <c r="H2008" s="32" t="e">
        <f>IF(db[[#This Row],[NB NOTA_C]]="","",COUNTIF([2]!B_MSK[concat],db[[#This Row],[NB NOTA_C]]))</f>
        <v>#REF!</v>
      </c>
      <c r="I2008" s="7" t="s">
        <v>1695</v>
      </c>
      <c r="J2008" s="3" t="s">
        <v>1843</v>
      </c>
      <c r="K2008" s="1" t="s">
        <v>2971</v>
      </c>
      <c r="M2008" s="1" t="str">
        <f>IF(db[[#This Row],[QTY/ CTN]]="","",SUBSTITUTE(SUBSTITUTE(SUBSTITUTE(db[[#This Row],[QTY/ CTN]]," ","_",2),"(",""),")","")&amp;"_")</f>
        <v>180 PCS_</v>
      </c>
      <c r="N2008" s="1">
        <f>IF(db[[#This Row],[H_QTY/ CTN]]="","",SEARCH("_",db[[#This Row],[H_QTY/ CTN]]))</f>
        <v>8</v>
      </c>
      <c r="O2008" s="1">
        <f>IF(db[[#This Row],[H_QTY/ CTN]]="","",LEN(db[[#This Row],[H_QTY/ CTN]]))</f>
        <v>8</v>
      </c>
      <c r="P2008" s="98" t="str">
        <f>IF(db[[#This Row],[H_QTY/ CTN]]="","",LEFT(db[[#This Row],[H_QTY/ CTN]],db[[#This Row],[H_1]]-1))</f>
        <v>180 PCS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180</v>
      </c>
      <c r="S2008" s="95" t="str">
        <f>IF(db[[#This Row],[QTY/ CTN B]]="","",RIGHT(db[[#This Row],[QTY/ CTN B]],LEN(db[[#This Row],[QTY/ CTN B]])-SEARCH(" ",db[[#This Row],[QTY/ CTN B]],1)))</f>
        <v>PCS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180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pcasexlgbd33122</v>
      </c>
      <c r="B2009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2711</v>
      </c>
      <c r="E2009" s="4" t="s">
        <v>2709</v>
      </c>
      <c r="F2009" s="56"/>
      <c r="H2009" s="32" t="e">
        <f>IF(db[[#This Row],[NB NOTA_C]]="","",COUNTIF([2]!B_MSK[concat],db[[#This Row],[NB NOTA_C]]))</f>
        <v>#REF!</v>
      </c>
      <c r="I2009" s="7" t="s">
        <v>1695</v>
      </c>
      <c r="J2009" s="3" t="s">
        <v>1843</v>
      </c>
      <c r="K2009" s="1" t="s">
        <v>2971</v>
      </c>
      <c r="M2009" s="1" t="str">
        <f>IF(db[[#This Row],[QTY/ CTN]]="","",SUBSTITUTE(SUBSTITUTE(SUBSTITUTE(db[[#This Row],[QTY/ CTN]]," ","_",2),"(",""),")","")&amp;"_")</f>
        <v>180 PCS_</v>
      </c>
      <c r="N2009" s="1">
        <f>IF(db[[#This Row],[H_QTY/ CTN]]="","",SEARCH("_",db[[#This Row],[H_QTY/ CTN]]))</f>
        <v>8</v>
      </c>
      <c r="O2009" s="1">
        <f>IF(db[[#This Row],[H_QTY/ CTN]]="","",LEN(db[[#This Row],[H_QTY/ CTN]]))</f>
        <v>8</v>
      </c>
      <c r="P2009" s="98" t="str">
        <f>IF(db[[#This Row],[H_QTY/ CTN]]="","",LEFT(db[[#This Row],[H_QTY/ CTN]],db[[#This Row],[H_1]]-1))</f>
        <v>180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180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180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pcasebd19424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3409</v>
      </c>
      <c r="E2010" s="4" t="s">
        <v>3406</v>
      </c>
      <c r="F2010" s="56"/>
      <c r="G2010" s="1" t="s">
        <v>1682</v>
      </c>
      <c r="H2010" s="32" t="e">
        <f>IF(db[[#This Row],[NB NOTA_C]]="","",COUNTIF([2]!B_MSK[concat],db[[#This Row],[NB NOTA_C]]))</f>
        <v>#REF!</v>
      </c>
      <c r="I2010" s="7" t="s">
        <v>2798</v>
      </c>
      <c r="J2010" s="3" t="s">
        <v>1843</v>
      </c>
      <c r="K2010" s="1" t="s">
        <v>2971</v>
      </c>
      <c r="L2010" s="3"/>
      <c r="M2010" s="3" t="str">
        <f>IF(db[[#This Row],[QTY/ CTN]]="","",SUBSTITUTE(SUBSTITUTE(SUBSTITUTE(db[[#This Row],[QTY/ CTN]]," ","_",2),"(",""),")","")&amp;"_")</f>
        <v>180 PCS_</v>
      </c>
      <c r="N2010" s="3">
        <f>IF(db[[#This Row],[H_QTY/ CTN]]="","",SEARCH("_",db[[#This Row],[H_QTY/ CTN]]))</f>
        <v>8</v>
      </c>
      <c r="O2010" s="3">
        <f>IF(db[[#This Row],[H_QTY/ CTN]]="","",LEN(db[[#This Row],[H_QTY/ CTN]]))</f>
        <v>8</v>
      </c>
      <c r="P2010" s="95" t="str">
        <f>IF(db[[#This Row],[H_QTY/ CTN]]="","",LEFT(db[[#This Row],[H_QTY/ CTN]],db[[#This Row],[H_1]]-1))</f>
        <v>180 PCS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180</v>
      </c>
      <c r="S2010" s="95" t="str">
        <f>IF(db[[#This Row],[QTY/ CTN B]]="","",RIGHT(db[[#This Row],[QTY/ CTN B]],LEN(db[[#This Row],[QTY/ CTN B]])-SEARCH(" ",db[[#This Row],[QTY/ CTN B]],1)))</f>
        <v>PCS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180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pcasemagnitb35145</v>
      </c>
      <c r="B2011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11" s="1" t="s">
        <v>2670</v>
      </c>
      <c r="E2011" s="4" t="s">
        <v>2665</v>
      </c>
      <c r="F2011" s="56" t="s">
        <v>2898</v>
      </c>
      <c r="G2011" s="1" t="s">
        <v>1681</v>
      </c>
      <c r="H2011" s="32" t="e">
        <f>IF(db[[#This Row],[NB NOTA_C]]="","",COUNTIF([2]!B_MSK[concat],db[[#This Row],[NB NOTA_C]]))</f>
        <v>#REF!</v>
      </c>
      <c r="I2011" s="7">
        <v>99</v>
      </c>
      <c r="J2011" s="3" t="s">
        <v>1734</v>
      </c>
      <c r="K2011" s="1" t="s">
        <v>2971</v>
      </c>
      <c r="M2011" s="1" t="str">
        <f>IF(db[[#This Row],[QTY/ CTN]]="","",SUBSTITUTE(SUBSTITUTE(SUBSTITUTE(db[[#This Row],[QTY/ CTN]]," ","_",2),"(",""),")","")&amp;"_")</f>
        <v>96 PCS_</v>
      </c>
      <c r="N2011" s="1">
        <f>IF(db[[#This Row],[H_QTY/ CTN]]="","",SEARCH("_",db[[#This Row],[H_QTY/ CTN]]))</f>
        <v>7</v>
      </c>
      <c r="O2011" s="1">
        <f>IF(db[[#This Row],[H_QTY/ CTN]]="","",LEN(db[[#This Row],[H_QTY/ CTN]]))</f>
        <v>7</v>
      </c>
      <c r="P2011" s="98" t="str">
        <f>IF(db[[#This Row],[H_QTY/ CTN]]="","",LEFT(db[[#This Row],[H_QTY/ CTN]],db[[#This Row],[H_1]]-1))</f>
        <v>96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96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96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pcasemagnitb35145l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2731</v>
      </c>
      <c r="E2012" s="4" t="s">
        <v>2729</v>
      </c>
      <c r="F2012" s="56"/>
      <c r="H2012" s="32" t="e">
        <f>IF(db[[#This Row],[NB NOTA_C]]="","",COUNTIF([2]!B_MSK[concat],db[[#This Row],[NB NOTA_C]]))</f>
        <v>#REF!</v>
      </c>
      <c r="I2012" s="7" t="s">
        <v>1695</v>
      </c>
      <c r="J2012" s="3" t="s">
        <v>2733</v>
      </c>
      <c r="K2012" s="1" t="s">
        <v>2971</v>
      </c>
      <c r="M2012" s="1" t="str">
        <f>IF(db[[#This Row],[QTY/ CTN]]="","",SUBSTITUTE(SUBSTITUTE(SUBSTITUTE(db[[#This Row],[QTY/ CTN]]," ","_",2),"(",""),")","")&amp;"_")</f>
        <v>84 PCS_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84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84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84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pcasemagnitb35165</v>
      </c>
      <c r="B2013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13" s="1" t="s">
        <v>2673</v>
      </c>
      <c r="E2013" s="4" t="s">
        <v>2668</v>
      </c>
      <c r="F2013" s="56" t="s">
        <v>2901</v>
      </c>
      <c r="G2013" s="1" t="s">
        <v>1681</v>
      </c>
      <c r="H2013" s="32" t="e">
        <f>IF(db[[#This Row],[NB NOTA_C]]="","",COUNTIF([2]!B_MSK[concat],db[[#This Row],[NB NOTA_C]]))</f>
        <v>#REF!</v>
      </c>
      <c r="I2013" s="7">
        <v>99</v>
      </c>
      <c r="J2013" s="3" t="s">
        <v>1734</v>
      </c>
      <c r="K2013" s="1" t="s">
        <v>2971</v>
      </c>
      <c r="M2013" s="1" t="str">
        <f>IF(db[[#This Row],[QTY/ CTN]]="","",SUBSTITUTE(SUBSTITUTE(SUBSTITUTE(db[[#This Row],[QTY/ CTN]]," ","_",2),"(",""),")","")&amp;"_")</f>
        <v>96 PCS_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96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96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96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idcardholdervertikalt017vclear</v>
      </c>
      <c r="B2014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3872</v>
      </c>
      <c r="E2014" s="4" t="s">
        <v>3869</v>
      </c>
      <c r="F2014" s="56"/>
      <c r="H2014" s="34" t="e">
        <f>IF(db[[#This Row],[NB NOTA_C]]="","",COUNTIF([2]!B_MSK[concat],db[[#This Row],[NB NOTA_C]]))</f>
        <v>#REF!</v>
      </c>
      <c r="I2014" s="7" t="s">
        <v>1700</v>
      </c>
      <c r="J2014" s="3" t="s">
        <v>3871</v>
      </c>
      <c r="K2014" s="1" t="s">
        <v>2961</v>
      </c>
      <c r="L2014" s="3"/>
      <c r="M2014" s="3" t="str">
        <f>IF(db[[#This Row],[QTY/ CTN]]="","",SUBSTITUTE(SUBSTITUTE(SUBSTITUTE(db[[#This Row],[QTY/ CTN]]," ","_",2),"(",""),")","")&amp;"_")</f>
        <v>1600 PCS_</v>
      </c>
      <c r="N2014" s="3">
        <f>IF(db[[#This Row],[H_QTY/ CTN]]="","",SEARCH("_",db[[#This Row],[H_QTY/ CTN]]))</f>
        <v>9</v>
      </c>
      <c r="O2014" s="3">
        <f>IF(db[[#This Row],[H_QTY/ CTN]]="","",LEN(db[[#This Row],[H_QTY/ CTN]]))</f>
        <v>9</v>
      </c>
      <c r="P2014" s="95" t="str">
        <f>IF(db[[#This Row],[H_QTY/ CTN]]="","",LEFT(db[[#This Row],[H_QTY/ CTN]],db[[#This Row],[H_1]]-1))</f>
        <v>1600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1600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1600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16" t="str">
        <f>LOWER(SUBSTITUTE(SUBSTITUTE(SUBSTITUTE(SUBSTITUTE(SUBSTITUTE(SUBSTITUTE(db[[#This Row],[NB BM]]," ",),".",""),"-",""),"(",""),")",""),"/",""))</f>
        <v>talicantolplastik10biru</v>
      </c>
      <c r="B2015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15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15" s="17" t="s">
        <v>4328</v>
      </c>
      <c r="E2015" s="21" t="s">
        <v>4224</v>
      </c>
      <c r="F2015" s="57" t="s">
        <v>4224</v>
      </c>
      <c r="G2015" s="17"/>
      <c r="H2015" s="33" t="e">
        <f>IF(db[[#This Row],[NB NOTA_C]]="","",COUNTIF([2]!B_MSK[concat],db[[#This Row],[NB NOTA_C]]))</f>
        <v>#REF!</v>
      </c>
      <c r="I2015" s="18" t="s">
        <v>4226</v>
      </c>
      <c r="J2015" s="16" t="s">
        <v>4227</v>
      </c>
      <c r="K2015" s="17" t="s">
        <v>2960</v>
      </c>
      <c r="L2015" s="16"/>
      <c r="M2015" s="16" t="str">
        <f>IF(db[[#This Row],[QTY/ CTN]]="","",SUBSTITUTE(SUBSTITUTE(SUBSTITUTE(db[[#This Row],[QTY/ CTN]]," ","_",2),"(",""),")","")&amp;"_")</f>
        <v>50 BOX_100 PCS_</v>
      </c>
      <c r="N2015" s="16">
        <f>IF(db[[#This Row],[H_QTY/ CTN]]="","",SEARCH("_",db[[#This Row],[H_QTY/ CTN]]))</f>
        <v>7</v>
      </c>
      <c r="O2015" s="16">
        <f>IF(db[[#This Row],[H_QTY/ CTN]]="","",LEN(db[[#This Row],[H_QTY/ CTN]]))</f>
        <v>15</v>
      </c>
      <c r="P2015" s="99" t="str">
        <f>IF(db[[#This Row],[H_QTY/ CTN]]="","",LEFT(db[[#This Row],[H_QTY/ CTN]],db[[#This Row],[H_1]]-1))</f>
        <v>50 BOX</v>
      </c>
      <c r="Q2015" s="99" t="str">
        <f>IF(NOT(db[[#This Row],[H_1]]=db[[#This Row],[H_2]]),MID(db[[#This Row],[H_QTY/ CTN]],db[[#This Row],[H_1]]+1,db[[#This Row],[H_2]]-db[[#This Row],[H_1]]-1),"")</f>
        <v>100 PCS</v>
      </c>
      <c r="R2015" s="95" t="str">
        <f>IF(db[[#This Row],[QTY/ CTN B]]="","",LEFT(db[[#This Row],[QTY/ CTN B]],SEARCH(" ",db[[#This Row],[QTY/ CTN B]],1)-1))</f>
        <v>50</v>
      </c>
      <c r="S2015" s="95" t="str">
        <f>IF(db[[#This Row],[QTY/ CTN B]]="","",RIGHT(db[[#This Row],[QTY/ CTN B]],LEN(db[[#This Row],[QTY/ CTN B]])-SEARCH(" ",db[[#This Row],[QTY/ CTN B]],1)))</f>
        <v>BOX</v>
      </c>
      <c r="T2015" s="95" t="str">
        <f>IF(db[[#This Row],[QTY/ CTN TG]]="",IF(db[[#This Row],[STN TG]]="","",12),LEFT(db[[#This Row],[QTY/ CTN TG]],SEARCH(" ",db[[#This Row],[QTY/ CTN TG]],1)-1))</f>
        <v>100</v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5000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6" t="str">
        <f>LOWER(SUBSTITUTE(SUBSTITUTE(SUBSTITUTE(SUBSTITUTE(SUBSTITUTE(SUBSTITUTE(db[[#This Row],[NB BM]]," ",),".",""),"-",""),"(",""),")",""),"/",""))</f>
        <v>talicantolplastik10hijau</v>
      </c>
      <c r="B2016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16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16" s="17" t="s">
        <v>4329</v>
      </c>
      <c r="E2016" s="21" t="s">
        <v>4225</v>
      </c>
      <c r="F2016" s="57" t="s">
        <v>4225</v>
      </c>
      <c r="G2016" s="17"/>
      <c r="H2016" s="33" t="e">
        <f>IF(db[[#This Row],[NB NOTA_C]]="","",COUNTIF([2]!B_MSK[concat],db[[#This Row],[NB NOTA_C]]))</f>
        <v>#REF!</v>
      </c>
      <c r="I2016" s="18" t="s">
        <v>4226</v>
      </c>
      <c r="J2016" s="16" t="s">
        <v>4227</v>
      </c>
      <c r="K2016" s="17" t="s">
        <v>2960</v>
      </c>
      <c r="L2016" s="16"/>
      <c r="M2016" s="16" t="str">
        <f>IF(db[[#This Row],[QTY/ CTN]]="","",SUBSTITUTE(SUBSTITUTE(SUBSTITUTE(db[[#This Row],[QTY/ CTN]]," ","_",2),"(",""),")","")&amp;"_")</f>
        <v>50 BOX_100 PCS_</v>
      </c>
      <c r="N2016" s="16">
        <f>IF(db[[#This Row],[H_QTY/ CTN]]="","",SEARCH("_",db[[#This Row],[H_QTY/ CTN]]))</f>
        <v>7</v>
      </c>
      <c r="O2016" s="16">
        <f>IF(db[[#This Row],[H_QTY/ CTN]]="","",LEN(db[[#This Row],[H_QTY/ CTN]]))</f>
        <v>15</v>
      </c>
      <c r="P2016" s="99" t="str">
        <f>IF(db[[#This Row],[H_QTY/ CTN]]="","",LEFT(db[[#This Row],[H_QTY/ CTN]],db[[#This Row],[H_1]]-1))</f>
        <v>50 BOX</v>
      </c>
      <c r="Q2016" s="99" t="str">
        <f>IF(NOT(db[[#This Row],[H_1]]=db[[#This Row],[H_2]]),MID(db[[#This Row],[H_QTY/ CTN]],db[[#This Row],[H_1]]+1,db[[#This Row],[H_2]]-db[[#This Row],[H_1]]-1),"")</f>
        <v>100 PCS</v>
      </c>
      <c r="R2016" s="95" t="str">
        <f>IF(db[[#This Row],[QTY/ CTN B]]="","",LEFT(db[[#This Row],[QTY/ CTN B]],SEARCH(" ",db[[#This Row],[QTY/ CTN B]],1)-1))</f>
        <v>50</v>
      </c>
      <c r="S2016" s="95" t="str">
        <f>IF(db[[#This Row],[QTY/ CTN B]]="","",RIGHT(db[[#This Row],[QTY/ CTN B]],LEN(db[[#This Row],[QTY/ CTN B]])-SEARCH(" ",db[[#This Row],[QTY/ CTN B]],1)))</f>
        <v>BOX</v>
      </c>
      <c r="T2016" s="95" t="str">
        <f>IF(db[[#This Row],[QTY/ CTN TG]]="",IF(db[[#This Row],[STN TG]]="","",12),LEFT(db[[#This Row],[QTY/ CTN TG]],SEARCH(" ",db[[#This Row],[QTY/ CTN TG]],1)-1))</f>
        <v>100</v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5000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6" t="str">
        <f>LOWER(SUBSTITUTE(SUBSTITUTE(SUBSTITUTE(SUBSTITUTE(SUBSTITUTE(SUBSTITUTE(db[[#This Row],[NB BM]]," ",),".",""),"-",""),"(",""),")",""),"/",""))</f>
        <v>talicantolplastik10merah</v>
      </c>
      <c r="B2017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17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17" s="17" t="s">
        <v>4330</v>
      </c>
      <c r="E2017" s="21" t="s">
        <v>4223</v>
      </c>
      <c r="F2017" s="57" t="s">
        <v>4223</v>
      </c>
      <c r="G2017" s="17"/>
      <c r="H2017" s="33" t="e">
        <f>IF(db[[#This Row],[NB NOTA_C]]="","",COUNTIF([2]!B_MSK[concat],db[[#This Row],[NB NOTA_C]]))</f>
        <v>#REF!</v>
      </c>
      <c r="I2017" s="18" t="s">
        <v>4226</v>
      </c>
      <c r="J2017" s="16" t="s">
        <v>4227</v>
      </c>
      <c r="K2017" s="17" t="s">
        <v>2960</v>
      </c>
      <c r="L2017" s="16"/>
      <c r="M2017" s="16" t="str">
        <f>IF(db[[#This Row],[QTY/ CTN]]="","",SUBSTITUTE(SUBSTITUTE(SUBSTITUTE(db[[#This Row],[QTY/ CTN]]," ","_",2),"(",""),")","")&amp;"_")</f>
        <v>50 BOX_100 PCS_</v>
      </c>
      <c r="N2017" s="16">
        <f>IF(db[[#This Row],[H_QTY/ CTN]]="","",SEARCH("_",db[[#This Row],[H_QTY/ CTN]]))</f>
        <v>7</v>
      </c>
      <c r="O2017" s="16">
        <f>IF(db[[#This Row],[H_QTY/ CTN]]="","",LEN(db[[#This Row],[H_QTY/ CTN]]))</f>
        <v>15</v>
      </c>
      <c r="P2017" s="99" t="str">
        <f>IF(db[[#This Row],[H_QTY/ CTN]]="","",LEFT(db[[#This Row],[H_QTY/ CTN]],db[[#This Row],[H_1]]-1))</f>
        <v>50 BOX</v>
      </c>
      <c r="Q2017" s="99" t="str">
        <f>IF(NOT(db[[#This Row],[H_1]]=db[[#This Row],[H_2]]),MID(db[[#This Row],[H_QTY/ CTN]],db[[#This Row],[H_1]]+1,db[[#This Row],[H_2]]-db[[#This Row],[H_1]]-1),"")</f>
        <v>100 PCS</v>
      </c>
      <c r="R2017" s="95" t="str">
        <f>IF(db[[#This Row],[QTY/ CTN B]]="","",LEFT(db[[#This Row],[QTY/ CTN B]],SEARCH(" ",db[[#This Row],[QTY/ CTN B]],1)-1))</f>
        <v>50</v>
      </c>
      <c r="S2017" s="95" t="str">
        <f>IF(db[[#This Row],[QTY/ CTN B]]="","",RIGHT(db[[#This Row],[QTY/ CTN B]],LEN(db[[#This Row],[QTY/ CTN B]])-SEARCH(" ",db[[#This Row],[QTY/ CTN B]],1)))</f>
        <v>BOX</v>
      </c>
      <c r="T2017" s="95" t="str">
        <f>IF(db[[#This Row],[QTY/ CTN TG]]="",IF(db[[#This Row],[STN TG]]="","",12),LEFT(db[[#This Row],[QTY/ CTN TG]],SEARCH(" ",db[[#This Row],[QTY/ CTN TG]],1)-1))</f>
        <v>100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5000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" t="str">
        <f>LOWER(SUBSTITUTE(SUBSTITUTE(SUBSTITUTE(SUBSTITUTE(SUBSTITUTE(SUBSTITUTE(db[[#This Row],[NB BM]]," ",),".",""),"-",""),"(",""),")",""),"/",""))</f>
        <v>tapecutterjktc106</v>
      </c>
      <c r="B2018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18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18" s="1" t="s">
        <v>3666</v>
      </c>
      <c r="E2018" s="4" t="s">
        <v>3664</v>
      </c>
      <c r="F2018" s="56" t="s">
        <v>3668</v>
      </c>
      <c r="G2018" s="1" t="s">
        <v>1681</v>
      </c>
      <c r="H2018" s="32" t="e">
        <f>IF(db[[#This Row],[NB NOTA_C]]="","",COUNTIF([2]!B_MSK[concat],db[[#This Row],[NB NOTA_C]]))</f>
        <v>#REF!</v>
      </c>
      <c r="I2018" s="6" t="s">
        <v>1692</v>
      </c>
      <c r="J2018" s="1" t="s">
        <v>1854</v>
      </c>
      <c r="K2018" s="1" t="s">
        <v>2956</v>
      </c>
      <c r="M2018" s="1" t="str">
        <f>IF(db[[#This Row],[QTY/ CTN]]="","",SUBSTITUTE(SUBSTITUTE(SUBSTITUTE(db[[#This Row],[QTY/ CTN]]," ","_",2),"(",""),")","")&amp;"_")</f>
        <v>12 PCS_</v>
      </c>
      <c r="N2018" s="1">
        <f>IF(db[[#This Row],[H_QTY/ CTN]]="","",SEARCH("_",db[[#This Row],[H_QTY/ CTN]]))</f>
        <v>7</v>
      </c>
      <c r="O2018" s="1">
        <f>IF(db[[#This Row],[H_QTY/ CTN]]="","",LEN(db[[#This Row],[H_QTY/ CTN]]))</f>
        <v>7</v>
      </c>
      <c r="P2018" s="98" t="str">
        <f>IF(db[[#This Row],[H_QTY/ CTN]]="","",LEFT(db[[#This Row],[H_QTY/ CTN]],db[[#This Row],[H_1]]-1))</f>
        <v>12 PCS</v>
      </c>
      <c r="Q2018" s="95" t="str">
        <f>IF(NOT(db[[#This Row],[H_1]]=db[[#This Row],[H_2]]),MID(db[[#This Row],[H_QTY/ CTN]],db[[#This Row],[H_1]]+1,db[[#This Row],[H_2]]-db[[#This Row],[H_1]]-1),"")</f>
        <v/>
      </c>
      <c r="R2018" s="95" t="str">
        <f>IF(db[[#This Row],[QTY/ CTN B]]="","",LEFT(db[[#This Row],[QTY/ CTN B]],SEARCH(" ",db[[#This Row],[QTY/ CTN B]],1)-1))</f>
        <v>12</v>
      </c>
      <c r="S2018" s="95" t="str">
        <f>IF(db[[#This Row],[QTY/ CTN B]]="","",RIGHT(db[[#This Row],[QTY/ CTN B]],LEN(db[[#This Row],[QTY/ CTN B]])-SEARCH(" ",db[[#This Row],[QTY/ CTN B]],1)))</f>
        <v>PCS</v>
      </c>
      <c r="T2018" s="95" t="str">
        <f>IF(db[[#This Row],[QTY/ CTN TG]]="",IF(db[[#This Row],[STN TG]]="","",12),LEFT(db[[#This Row],[QTY/ CTN TG]],SEARCH(" ",db[[#This Row],[QTY/ CTN TG]],1)-1))</f>
        <v/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12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tapecutterjktc111</v>
      </c>
      <c r="B2019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19" s="1" t="s">
        <v>3667</v>
      </c>
      <c r="E2019" s="4" t="s">
        <v>3665</v>
      </c>
      <c r="F2019" s="56" t="s">
        <v>3669</v>
      </c>
      <c r="G2019" s="1" t="s">
        <v>1681</v>
      </c>
      <c r="H2019" s="32" t="e">
        <f>IF(db[[#This Row],[NB NOTA_C]]="","",COUNTIF([2]!B_MSK[concat],db[[#This Row],[NB NOTA_C]]))</f>
        <v>#REF!</v>
      </c>
      <c r="I2019" s="6" t="s">
        <v>1692</v>
      </c>
      <c r="J2019" s="1" t="s">
        <v>1756</v>
      </c>
      <c r="K2019" s="1" t="s">
        <v>2956</v>
      </c>
      <c r="M2019" s="1" t="str">
        <f>IF(db[[#This Row],[QTY/ CTN]]="","",SUBSTITUTE(SUBSTITUTE(SUBSTITUTE(db[[#This Row],[QTY/ CTN]]," ","_",2),"(",""),")","")&amp;"_")</f>
        <v>24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8" t="str">
        <f>IF(db[[#This Row],[H_QTY/ CTN]]="","",LEFT(db[[#This Row],[H_QTY/ CTN]],db[[#This Row],[H_1]]-1))</f>
        <v>24 PCS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24</v>
      </c>
      <c r="S2019" s="95" t="str">
        <f>IF(db[[#This Row],[QTY/ CTN B]]="","",RIGHT(db[[#This Row],[QTY/ CTN B]],LEN(db[[#This Row],[QTY/ CTN B]])-SEARCH(" ",db[[#This Row],[QTY/ CTN B]],1)))</f>
        <v>PCS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24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3" t="str">
        <f>LOWER(SUBSTITUTE(SUBSTITUTE(SUBSTITUTE(SUBSTITUTE(SUBSTITUTE(SUBSTITUTE(db[[#This Row],[NB BM]]," ",),".",""),"-",""),"(",""),")",""),"/",""))</f>
        <v>tapecutterjktc113</v>
      </c>
      <c r="B2020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20" s="4" t="s">
        <v>5399</v>
      </c>
      <c r="E2020" s="110" t="s">
        <v>5391</v>
      </c>
      <c r="F2020" s="56" t="s">
        <v>5398</v>
      </c>
      <c r="G2020" s="1" t="s">
        <v>1681</v>
      </c>
      <c r="H2020" s="34" t="e">
        <f>IF(db[[#This Row],[NB NOTA_C]]="","",COUNTIF([2]!B_MSK[concat],db[[#This Row],[NB NOTA_C]]))</f>
        <v>#REF!</v>
      </c>
      <c r="I2020" s="7" t="s">
        <v>1692</v>
      </c>
      <c r="J2020" s="3" t="s">
        <v>1756</v>
      </c>
      <c r="K2020" s="1" t="s">
        <v>2956</v>
      </c>
      <c r="L2020" s="3"/>
      <c r="M2020" s="3" t="str">
        <f>IF(db[[#This Row],[QTY/ CTN]]="","",SUBSTITUTE(SUBSTITUTE(SUBSTITUTE(db[[#This Row],[QTY/ CTN]]," ","_",2),"(",""),")","")&amp;"_")</f>
        <v>24 PCS_</v>
      </c>
      <c r="N2020" s="3">
        <f>IF(db[[#This Row],[H_QTY/ CTN]]="","",SEARCH("_",db[[#This Row],[H_QTY/ CTN]]))</f>
        <v>7</v>
      </c>
      <c r="O2020" s="3">
        <f>IF(db[[#This Row],[H_QTY/ CTN]]="","",LEN(db[[#This Row],[H_QTY/ CTN]]))</f>
        <v>7</v>
      </c>
      <c r="P2020" s="95" t="str">
        <f>IF(db[[#This Row],[H_QTY/ CTN]]="","",LEFT(db[[#This Row],[H_QTY/ CTN]],db[[#This Row],[H_1]]-1))</f>
        <v>24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24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24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1" t="str">
        <f>LOWER(SUBSTITUTE(SUBSTITUTE(SUBSTITUTE(SUBSTITUTE(SUBSTITUTE(SUBSTITUTE(db[[#This Row],[NB BM]]," ",),".",""),"-",""),"(",""),")",""),"/",""))</f>
        <v>tapecutterjktc114</v>
      </c>
      <c r="B2021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21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21" s="1" t="s">
        <v>860</v>
      </c>
      <c r="E2021" s="4" t="s">
        <v>861</v>
      </c>
      <c r="F2021" s="56" t="s">
        <v>862</v>
      </c>
      <c r="G2021" s="1" t="s">
        <v>1681</v>
      </c>
      <c r="H2021" s="32" t="e">
        <f>IF(db[[#This Row],[NB NOTA_C]]="","",COUNTIF([2]!B_MSK[concat],db[[#This Row],[NB NOTA_C]]))</f>
        <v>#REF!</v>
      </c>
      <c r="I2021" s="6" t="s">
        <v>1692</v>
      </c>
      <c r="J2021" s="1" t="s">
        <v>1756</v>
      </c>
      <c r="K2021" s="1" t="s">
        <v>2956</v>
      </c>
      <c r="M2021" s="1" t="str">
        <f>IF(db[[#This Row],[QTY/ CTN]]="","",SUBSTITUTE(SUBSTITUTE(SUBSTITUTE(db[[#This Row],[QTY/ CTN]]," ","_",2),"(",""),")","")&amp;"_")</f>
        <v>24 PCS_</v>
      </c>
      <c r="N2021" s="1">
        <f>IF(db[[#This Row],[H_QTY/ CTN]]="","",SEARCH("_",db[[#This Row],[H_QTY/ CTN]]))</f>
        <v>7</v>
      </c>
      <c r="O2021" s="1">
        <f>IF(db[[#This Row],[H_QTY/ CTN]]="","",LEN(db[[#This Row],[H_QTY/ CTN]]))</f>
        <v>7</v>
      </c>
      <c r="P2021" s="98" t="str">
        <f>IF(db[[#This Row],[H_QTY/ CTN]]="","",LEFT(db[[#This Row],[H_QTY/ CTN]],db[[#This Row],[H_1]]-1))</f>
        <v>24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24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24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16" t="str">
        <f>LOWER(SUBSTITUTE(SUBSTITUTE(SUBSTITUTE(SUBSTITUTE(SUBSTITUTE(SUBSTITUTE(db[[#This Row],[NB BM]]," ",),".",""),"-",""),"(",""),")",""),"/",""))</f>
        <v>tapecutterjktc117</v>
      </c>
      <c r="B2022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22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22" s="17" t="s">
        <v>4319</v>
      </c>
      <c r="E2022" s="21" t="s">
        <v>4199</v>
      </c>
      <c r="F2022" s="57" t="s">
        <v>4200</v>
      </c>
      <c r="G2022" s="1" t="s">
        <v>1681</v>
      </c>
      <c r="H2022" s="33" t="e">
        <f>IF(db[[#This Row],[NB NOTA_C]]="","",COUNTIF([2]!B_MSK[concat],db[[#This Row],[NB NOTA_C]]))</f>
        <v>#REF!</v>
      </c>
      <c r="I2022" s="18" t="s">
        <v>1692</v>
      </c>
      <c r="J2022" s="16" t="s">
        <v>4201</v>
      </c>
      <c r="K2022" s="17" t="s">
        <v>2956</v>
      </c>
      <c r="L2022" s="16"/>
      <c r="M2022" s="16" t="str">
        <f>IF(db[[#This Row],[QTY/ CTN]]="","",SUBSTITUTE(SUBSTITUTE(SUBSTITUTE(db[[#This Row],[QTY/ CTN]]," ","_",2),"(",""),")","")&amp;"_")</f>
        <v>12 BOX_20 PCS_</v>
      </c>
      <c r="N2022" s="16">
        <f>IF(db[[#This Row],[H_QTY/ CTN]]="","",SEARCH("_",db[[#This Row],[H_QTY/ CTN]]))</f>
        <v>7</v>
      </c>
      <c r="O2022" s="16">
        <f>IF(db[[#This Row],[H_QTY/ CTN]]="","",LEN(db[[#This Row],[H_QTY/ CTN]]))</f>
        <v>14</v>
      </c>
      <c r="P2022" s="99" t="str">
        <f>IF(db[[#This Row],[H_QTY/ CTN]]="","",LEFT(db[[#This Row],[H_QTY/ CTN]],db[[#This Row],[H_1]]-1))</f>
        <v>12 BOX</v>
      </c>
      <c r="Q2022" s="99" t="str">
        <f>IF(NOT(db[[#This Row],[H_1]]=db[[#This Row],[H_2]]),MID(db[[#This Row],[H_QTY/ CTN]],db[[#This Row],[H_1]]+1,db[[#This Row],[H_2]]-db[[#This Row],[H_1]]-1),"")</f>
        <v>20 PCS</v>
      </c>
      <c r="R2022" s="95" t="str">
        <f>IF(db[[#This Row],[QTY/ CTN B]]="","",LEFT(db[[#This Row],[QTY/ CTN B]],SEARCH(" ",db[[#This Row],[QTY/ CTN B]],1)-1))</f>
        <v>12</v>
      </c>
      <c r="S2022" s="95" t="str">
        <f>IF(db[[#This Row],[QTY/ CTN B]]="","",RIGHT(db[[#This Row],[QTY/ CTN B]],LEN(db[[#This Row],[QTY/ CTN B]])-SEARCH(" ",db[[#This Row],[QTY/ CTN B]],1)))</f>
        <v>BOX</v>
      </c>
      <c r="T2022" s="95" t="str">
        <f>IF(db[[#This Row],[QTY/ CTN TG]]="",IF(db[[#This Row],[STN TG]]="","",12),LEFT(db[[#This Row],[QTY/ CTN TG]],SEARCH(" ",db[[#This Row],[QTY/ CTN TG]],1)-1))</f>
        <v>20</v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240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1" t="str">
        <f>LOWER(SUBSTITUTE(SUBSTITUTE(SUBSTITUTE(SUBSTITUTE(SUBSTITUTE(SUBSTITUTE(db[[#This Row],[NB BM]]," ",),".",""),"-",""),"(",""),")",""),"/",""))</f>
        <v>tapecutterjktd09n</v>
      </c>
      <c r="B2023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23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23" s="1" t="s">
        <v>863</v>
      </c>
      <c r="E2023" s="4" t="s">
        <v>864</v>
      </c>
      <c r="F2023" s="56" t="s">
        <v>865</v>
      </c>
      <c r="G2023" s="1" t="s">
        <v>1681</v>
      </c>
      <c r="H2023" s="32" t="e">
        <f>IF(db[[#This Row],[NB NOTA_C]]="","",COUNTIF([2]!B_MSK[concat],db[[#This Row],[NB NOTA_C]]))</f>
        <v>#REF!</v>
      </c>
      <c r="I2023" s="6" t="s">
        <v>1692</v>
      </c>
      <c r="J2023" s="1" t="s">
        <v>1756</v>
      </c>
      <c r="K2023" s="1" t="s">
        <v>2956</v>
      </c>
      <c r="M2023" s="1" t="str">
        <f>IF(db[[#This Row],[QTY/ CTN]]="","",SUBSTITUTE(SUBSTITUTE(SUBSTITUTE(db[[#This Row],[QTY/ CTN]]," ","_",2),"(",""),")","")&amp;"_")</f>
        <v>24 PCS_</v>
      </c>
      <c r="N2023" s="1">
        <f>IF(db[[#This Row],[H_QTY/ CTN]]="","",SEARCH("_",db[[#This Row],[H_QTY/ CTN]]))</f>
        <v>7</v>
      </c>
      <c r="O2023" s="1">
        <f>IF(db[[#This Row],[H_QTY/ CTN]]="","",LEN(db[[#This Row],[H_QTY/ CTN]]))</f>
        <v>7</v>
      </c>
      <c r="P2023" s="98" t="str">
        <f>IF(db[[#This Row],[H_QTY/ CTN]]="","",LEFT(db[[#This Row],[H_QTY/ CTN]],db[[#This Row],[H_1]]-1))</f>
        <v>24 PCS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24</v>
      </c>
      <c r="S2023" s="95" t="str">
        <f>IF(db[[#This Row],[QTY/ CTN B]]="","",RIGHT(db[[#This Row],[QTY/ CTN B]],LEN(db[[#This Row],[QTY/ CTN B]])-SEARCH(" ",db[[#This Row],[QTY/ CTN B]],1)))</f>
        <v>PCS</v>
      </c>
      <c r="T2023" s="95" t="str">
        <f>IF(db[[#This Row],[QTY/ CTN TG]]="",IF(db[[#This Row],[STN TG]]="","",12),LEFT(db[[#This Row],[QTY/ CTN TG]],SEARCH(" ",db[[#This Row],[QTY/ CTN TG]],1)-1))</f>
        <v/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24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tapecutterjktd101</v>
      </c>
      <c r="B2024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24" s="1" t="s">
        <v>866</v>
      </c>
      <c r="E2024" s="4" t="s">
        <v>2191</v>
      </c>
      <c r="F2024" s="56" t="s">
        <v>2218</v>
      </c>
      <c r="G2024" s="1" t="s">
        <v>1681</v>
      </c>
      <c r="H2024" s="32" t="e">
        <f>IF(db[[#This Row],[NB NOTA_C]]="","",COUNTIF([2]!B_MSK[concat],db[[#This Row],[NB NOTA_C]]))</f>
        <v>#REF!</v>
      </c>
      <c r="I2024" s="7" t="s">
        <v>1692</v>
      </c>
      <c r="J2024" s="3" t="s">
        <v>1756</v>
      </c>
      <c r="K2024" s="1" t="s">
        <v>2956</v>
      </c>
      <c r="M2024" s="1" t="str">
        <f>IF(db[[#This Row],[QTY/ CTN]]="","",SUBSTITUTE(SUBSTITUTE(SUBSTITUTE(db[[#This Row],[QTY/ CTN]]," ","_",2),"(",""),")","")&amp;"_")</f>
        <v>24 PCS_</v>
      </c>
      <c r="N2024" s="1">
        <f>IF(db[[#This Row],[H_QTY/ CTN]]="","",SEARCH("_",db[[#This Row],[H_QTY/ CTN]]))</f>
        <v>7</v>
      </c>
      <c r="O2024" s="1">
        <f>IF(db[[#This Row],[H_QTY/ CTN]]="","",LEN(db[[#This Row],[H_QTY/ CTN]]))</f>
        <v>7</v>
      </c>
      <c r="P2024" s="98" t="str">
        <f>IF(db[[#This Row],[H_QTY/ CTN]]="","",LEFT(db[[#This Row],[H_QTY/ CTN]],db[[#This Row],[H_1]]-1))</f>
        <v>24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24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1" t="str">
        <f>LOWER(SUBSTITUTE(SUBSTITUTE(SUBSTITUTE(SUBSTITUTE(SUBSTITUTE(SUBSTITUTE(db[[#This Row],[NB BM]]," ",),".",""),"-",""),"(",""),")",""),"/",""))</f>
        <v>tapecutterjktd102</v>
      </c>
      <c r="B2025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25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25" s="1" t="s">
        <v>867</v>
      </c>
      <c r="E2025" s="4" t="s">
        <v>868</v>
      </c>
      <c r="F2025" s="56" t="s">
        <v>869</v>
      </c>
      <c r="G2025" s="1" t="s">
        <v>1681</v>
      </c>
      <c r="H2025" s="32" t="e">
        <f>IF(db[[#This Row],[NB NOTA_C]]="","",COUNTIF([2]!B_MSK[concat],db[[#This Row],[NB NOTA_C]]))</f>
        <v>#REF!</v>
      </c>
      <c r="I2025" s="6" t="s">
        <v>1692</v>
      </c>
      <c r="J2025" s="1" t="s">
        <v>1756</v>
      </c>
      <c r="K2025" s="1" t="s">
        <v>2956</v>
      </c>
      <c r="L2025" s="1" t="s">
        <v>5542</v>
      </c>
      <c r="M2025" s="1" t="str">
        <f>IF(db[[#This Row],[QTY/ CTN]]="","",SUBSTITUTE(SUBSTITUTE(SUBSTITUTE(db[[#This Row],[QTY/ CTN]]," ","_",2),"(",""),")","")&amp;"_")</f>
        <v>24 PCS_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24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24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1" t="str">
        <f>LOWER(SUBSTITUTE(SUBSTITUTE(SUBSTITUTE(SUBSTITUTE(SUBSTITUTE(SUBSTITUTE(db[[#This Row],[NB BM]]," ",),".",""),"-",""),"(",""),")",""),"/",""))</f>
        <v>tapecutterjktd103</v>
      </c>
      <c r="B2026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26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26" s="1" t="s">
        <v>870</v>
      </c>
      <c r="E2026" s="4" t="s">
        <v>871</v>
      </c>
      <c r="F2026" s="56" t="s">
        <v>872</v>
      </c>
      <c r="G2026" s="1" t="s">
        <v>1681</v>
      </c>
      <c r="H2026" s="32" t="e">
        <f>IF(db[[#This Row],[NB NOTA_C]]="","",COUNTIF([2]!B_MSK[concat],db[[#This Row],[NB NOTA_C]]))</f>
        <v>#REF!</v>
      </c>
      <c r="I2026" s="6" t="s">
        <v>1692</v>
      </c>
      <c r="J2026" s="1" t="s">
        <v>1756</v>
      </c>
      <c r="K2026" s="1" t="s">
        <v>2956</v>
      </c>
      <c r="M2026" s="1" t="str">
        <f>IF(db[[#This Row],[QTY/ CTN]]="","",SUBSTITUTE(SUBSTITUTE(SUBSTITUTE(db[[#This Row],[QTY/ CTN]]," ","_",2),"(",""),")","")&amp;"_")</f>
        <v>24 PCS_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24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24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24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8" t="str">
        <f>LOWER(SUBSTITUTE(SUBSTITUTE(SUBSTITUTE(SUBSTITUTE(SUBSTITUTE(SUBSTITUTE(db[[#This Row],[NB BM]]," ",),".",""),"-",""),"(",""),")",""),"/",""))</f>
        <v>tapecutterjktd2</v>
      </c>
      <c r="B2027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27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27" s="8" t="s">
        <v>873</v>
      </c>
      <c r="E2027" s="20" t="s">
        <v>874</v>
      </c>
      <c r="F2027" s="56" t="s">
        <v>875</v>
      </c>
      <c r="G2027" s="1" t="s">
        <v>1681</v>
      </c>
      <c r="H2027" s="32" t="e">
        <f>IF(db[[#This Row],[NB NOTA_C]]="","",COUNTIF([2]!B_MSK[concat],db[[#This Row],[NB NOTA_C]]))</f>
        <v>#REF!</v>
      </c>
      <c r="I2027" s="6" t="s">
        <v>1692</v>
      </c>
      <c r="J2027" s="1" t="s">
        <v>1734</v>
      </c>
      <c r="K2027" s="1" t="s">
        <v>2956</v>
      </c>
      <c r="M2027" s="1" t="str">
        <f>IF(db[[#This Row],[QTY/ CTN]]="","",SUBSTITUTE(SUBSTITUTE(SUBSTITUTE(db[[#This Row],[QTY/ CTN]]," ","_",2),"(",""),")","")&amp;"_")</f>
        <v>96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8" t="str">
        <f>IF(db[[#This Row],[H_QTY/ CTN]]="","",LEFT(db[[#This Row],[H_QTY/ CTN]],db[[#This Row],[H_1]]-1))</f>
        <v>96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96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96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tapecutterjktd2hhandle</v>
      </c>
      <c r="B2028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28" s="1" t="s">
        <v>2320</v>
      </c>
      <c r="E2028" s="4" t="s">
        <v>2234</v>
      </c>
      <c r="F2028" s="56" t="s">
        <v>878</v>
      </c>
      <c r="G2028" s="1" t="s">
        <v>1681</v>
      </c>
      <c r="H2028" s="32" t="e">
        <f>IF(db[[#This Row],[NB NOTA_C]]="","",COUNTIF([2]!B_MSK[concat],db[[#This Row],[NB NOTA_C]]))</f>
        <v>#REF!</v>
      </c>
      <c r="I2028" s="7" t="s">
        <v>1692</v>
      </c>
      <c r="J2028" s="3" t="s">
        <v>1756</v>
      </c>
      <c r="K2028" s="1" t="s">
        <v>2956</v>
      </c>
      <c r="M2028" s="1" t="str">
        <f>IF(db[[#This Row],[QTY/ CTN]]="","",SUBSTITUTE(SUBSTITUTE(SUBSTITUTE(db[[#This Row],[QTY/ CTN]]," ","_",2),"(",""),")","")&amp;"_")</f>
        <v>24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24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24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24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1" t="str">
        <f>LOWER(SUBSTITUTE(SUBSTITUTE(SUBSTITUTE(SUBSTITUTE(SUBSTITUTE(SUBSTITUTE(db[[#This Row],[NB BM]]," ",),".",""),"-",""),"(",""),")",""),"/",""))</f>
        <v>tapecutterjktd2h</v>
      </c>
      <c r="B2029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29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29" s="1" t="s">
        <v>876</v>
      </c>
      <c r="E2029" s="4" t="s">
        <v>877</v>
      </c>
      <c r="F2029" s="2" t="s">
        <v>878</v>
      </c>
      <c r="G2029" s="1" t="s">
        <v>1681</v>
      </c>
      <c r="H2029" s="32" t="e">
        <f>IF(db[[#This Row],[NB NOTA_C]]="","",COUNTIF([2]!B_MSK[concat],db[[#This Row],[NB NOTA_C]]))</f>
        <v>#REF!</v>
      </c>
      <c r="I2029" s="6" t="s">
        <v>1692</v>
      </c>
      <c r="J2029" s="1" t="s">
        <v>1756</v>
      </c>
      <c r="K2029" s="1" t="s">
        <v>2956</v>
      </c>
      <c r="M2029" s="1" t="str">
        <f>IF(db[[#This Row],[QTY/ CTN]]="","",SUBSTITUTE(SUBSTITUTE(SUBSTITUTE(db[[#This Row],[QTY/ CTN]]," ","_",2),"(",""),")","")&amp;"_")</f>
        <v>24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24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24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24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1" t="str">
        <f>LOWER(SUBSTITUTE(SUBSTITUTE(SUBSTITUTE(SUBSTITUTE(SUBSTITUTE(SUBSTITUTE(db[[#This Row],[NB BM]]," ",),".",""),"-",""),"(",""),")",""),"/",""))</f>
        <v>tapecutterjktd2s</v>
      </c>
      <c r="B2030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30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30" s="1" t="s">
        <v>879</v>
      </c>
      <c r="E2030" s="4" t="s">
        <v>880</v>
      </c>
      <c r="F2030" s="56" t="s">
        <v>881</v>
      </c>
      <c r="G2030" s="1" t="s">
        <v>1681</v>
      </c>
      <c r="H2030" s="32" t="e">
        <f>IF(db[[#This Row],[NB NOTA_C]]="","",COUNTIF([2]!B_MSK[concat],db[[#This Row],[NB NOTA_C]]))</f>
        <v>#REF!</v>
      </c>
      <c r="I2030" s="6" t="s">
        <v>1692</v>
      </c>
      <c r="J2030" s="1" t="s">
        <v>1727</v>
      </c>
      <c r="K2030" s="1" t="s">
        <v>2956</v>
      </c>
      <c r="M2030" s="1" t="str">
        <f>IF(db[[#This Row],[QTY/ CTN]]="","",SUBSTITUTE(SUBSTITUTE(SUBSTITUTE(db[[#This Row],[QTY/ CTN]]," ","_",2),"(",""),")","")&amp;"_")</f>
        <v>100 PCS_</v>
      </c>
      <c r="N2030" s="1">
        <f>IF(db[[#This Row],[H_QTY/ CTN]]="","",SEARCH("_",db[[#This Row],[H_QTY/ CTN]]))</f>
        <v>8</v>
      </c>
      <c r="O2030" s="1">
        <f>IF(db[[#This Row],[H_QTY/ CTN]]="","",LEN(db[[#This Row],[H_QTY/ CTN]]))</f>
        <v>8</v>
      </c>
      <c r="P2030" s="98" t="str">
        <f>IF(db[[#This Row],[H_QTY/ CTN]]="","",LEFT(db[[#This Row],[H_QTY/ CTN]],db[[#This Row],[H_1]]-1))</f>
        <v>100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100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100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tapedispenser801biru</v>
      </c>
      <c r="B2031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1312</v>
      </c>
      <c r="E2031" s="4" t="s">
        <v>1602</v>
      </c>
      <c r="F2031" s="56"/>
      <c r="G2031" s="1" t="s">
        <v>1682</v>
      </c>
      <c r="H2031" s="32" t="e">
        <f>IF(db[[#This Row],[NB NOTA_C]]="","",COUNTIF([2]!B_MSK[concat],db[[#This Row],[NB NOTA_C]]))</f>
        <v>#REF!</v>
      </c>
      <c r="I2031" s="6" t="s">
        <v>1720</v>
      </c>
      <c r="J2031" s="1" t="s">
        <v>1756</v>
      </c>
      <c r="K2031" s="1" t="s">
        <v>2956</v>
      </c>
      <c r="M2031" s="1" t="str">
        <f>IF(db[[#This Row],[QTY/ CTN]]="","",SUBSTITUTE(SUBSTITUTE(SUBSTITUTE(db[[#This Row],[QTY/ CTN]]," ","_",2),"(",""),")","")&amp;"_")</f>
        <v>24 PCS_</v>
      </c>
      <c r="N2031" s="1">
        <f>IF(db[[#This Row],[H_QTY/ CTN]]="","",SEARCH("_",db[[#This Row],[H_QTY/ CTN]]))</f>
        <v>7</v>
      </c>
      <c r="O2031" s="1">
        <f>IF(db[[#This Row],[H_QTY/ CTN]]="","",LEN(db[[#This Row],[H_QTY/ CTN]]))</f>
        <v>7</v>
      </c>
      <c r="P2031" s="98" t="str">
        <f>IF(db[[#This Row],[H_QTY/ CTN]]="","",LEFT(db[[#This Row],[H_QTY/ CTN]],db[[#This Row],[H_1]]-1))</f>
        <v>24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24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24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tapedispenser801hijau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1313</v>
      </c>
      <c r="E2032" s="4" t="s">
        <v>1603</v>
      </c>
      <c r="F2032" s="56"/>
      <c r="G2032" s="1" t="s">
        <v>1682</v>
      </c>
      <c r="H2032" s="32" t="e">
        <f>IF(db[[#This Row],[NB NOTA_C]]="","",COUNTIF([2]!B_MSK[concat],db[[#This Row],[NB NOTA_C]]))</f>
        <v>#REF!</v>
      </c>
      <c r="I2032" s="6" t="s">
        <v>1720</v>
      </c>
      <c r="J2032" s="1" t="s">
        <v>1756</v>
      </c>
      <c r="K2032" s="1" t="s">
        <v>2956</v>
      </c>
      <c r="M2032" s="1" t="str">
        <f>IF(db[[#This Row],[QTY/ CTN]]="","",SUBSTITUTE(SUBSTITUTE(SUBSTITUTE(db[[#This Row],[QTY/ CTN]]," ","_",2),"(",""),")","")&amp;"_")</f>
        <v>24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8" t="str">
        <f>IF(db[[#This Row],[H_QTY/ CTN]]="","",LEFT(db[[#This Row],[H_QTY/ CTN]],db[[#This Row],[H_1]]-1))</f>
        <v>24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24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24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tapedispenser801merah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1314</v>
      </c>
      <c r="E2033" s="4" t="s">
        <v>1604</v>
      </c>
      <c r="F2033" s="2"/>
      <c r="G2033" s="1" t="s">
        <v>1682</v>
      </c>
      <c r="H2033" s="32" t="e">
        <f>IF(db[[#This Row],[NB NOTA_C]]="","",COUNTIF([2]!B_MSK[concat],db[[#This Row],[NB NOTA_C]]))</f>
        <v>#REF!</v>
      </c>
      <c r="I2033" s="6" t="s">
        <v>1720</v>
      </c>
      <c r="J2033" s="1" t="s">
        <v>1756</v>
      </c>
      <c r="K2033" s="1" t="s">
        <v>2956</v>
      </c>
      <c r="M2033" s="1" t="str">
        <f>IF(db[[#This Row],[QTY/ CTN]]="","",SUBSTITUTE(SUBSTITUTE(SUBSTITUTE(db[[#This Row],[QTY/ CTN]]," ","_",2),"(",""),")","")&amp;"_")</f>
        <v>24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24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24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24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tapedispenser801ungu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1315</v>
      </c>
      <c r="E2034" s="4" t="s">
        <v>1605</v>
      </c>
      <c r="F2034" s="56"/>
      <c r="G2034" s="1" t="s">
        <v>1682</v>
      </c>
      <c r="H2034" s="32" t="e">
        <f>IF(db[[#This Row],[NB NOTA_C]]="","",COUNTIF([2]!B_MSK[concat],db[[#This Row],[NB NOTA_C]]))</f>
        <v>#REF!</v>
      </c>
      <c r="I2034" s="6" t="s">
        <v>1720</v>
      </c>
      <c r="J2034" s="1" t="s">
        <v>1756</v>
      </c>
      <c r="K2034" s="1" t="s">
        <v>2956</v>
      </c>
      <c r="M2034" s="1" t="str">
        <f>IF(db[[#This Row],[QTY/ CTN]]="","",SUBSTITUTE(SUBSTITUTE(SUBSTITUTE(db[[#This Row],[QTY/ CTN]]," ","_",2),"(",""),")","")&amp;"_")</f>
        <v>24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8" t="str">
        <f>IF(db[[#This Row],[H_QTY/ CTN]]="","",LEFT(db[[#This Row],[H_QTY/ CTN]],db[[#This Row],[H_1]]-1))</f>
        <v>24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tapedispenser805biru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1316</v>
      </c>
      <c r="E2035" s="4" t="s">
        <v>1606</v>
      </c>
      <c r="F2035" s="56"/>
      <c r="G2035" s="1" t="s">
        <v>1682</v>
      </c>
      <c r="H2035" s="32" t="e">
        <f>IF(db[[#This Row],[NB NOTA_C]]="","",COUNTIF([2]!B_MSK[concat],db[[#This Row],[NB NOTA_C]]))</f>
        <v>#REF!</v>
      </c>
      <c r="I2035" s="6" t="s">
        <v>1720</v>
      </c>
      <c r="J2035" s="1" t="s">
        <v>1894</v>
      </c>
      <c r="K2035" s="1" t="s">
        <v>2956</v>
      </c>
      <c r="M2035" s="1" t="str">
        <f>IF(db[[#This Row],[QTY/ CTN]]="","",SUBSTITUTE(SUBSTITUTE(SUBSTITUTE(db[[#This Row],[QTY/ CTN]]," ","_",2),"(",""),")","")&amp;"_")</f>
        <v>36 PCS_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8" t="str">
        <f>IF(db[[#This Row],[H_QTY/ CTN]]="","",LEFT(db[[#This Row],[H_QTY/ CTN]],db[[#This Row],[H_1]]-1))</f>
        <v>36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36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36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tapedispenser805hijau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1317</v>
      </c>
      <c r="E2036" s="4" t="s">
        <v>1607</v>
      </c>
      <c r="F2036" s="2"/>
      <c r="G2036" s="1" t="s">
        <v>1682</v>
      </c>
      <c r="H2036" s="32" t="e">
        <f>IF(db[[#This Row],[NB NOTA_C]]="","",COUNTIF([2]!B_MSK[concat],db[[#This Row],[NB NOTA_C]]))</f>
        <v>#REF!</v>
      </c>
      <c r="I2036" s="6" t="s">
        <v>1720</v>
      </c>
      <c r="J2036" s="1" t="s">
        <v>1894</v>
      </c>
      <c r="K2036" s="1" t="s">
        <v>2956</v>
      </c>
      <c r="M2036" s="1" t="str">
        <f>IF(db[[#This Row],[QTY/ CTN]]="","",SUBSTITUTE(SUBSTITUTE(SUBSTITUTE(db[[#This Row],[QTY/ CTN]]," ","_",2),"(",""),")","")&amp;"_")</f>
        <v>36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36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36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36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tapedispenser805merah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1318</v>
      </c>
      <c r="E2037" s="4" t="s">
        <v>1608</v>
      </c>
      <c r="F2037" s="56"/>
      <c r="G2037" s="1" t="s">
        <v>1682</v>
      </c>
      <c r="H2037" s="32" t="e">
        <f>IF(db[[#This Row],[NB NOTA_C]]="","",COUNTIF([2]!B_MSK[concat],db[[#This Row],[NB NOTA_C]]))</f>
        <v>#REF!</v>
      </c>
      <c r="I2037" s="6" t="s">
        <v>1720</v>
      </c>
      <c r="J2037" s="1" t="s">
        <v>1894</v>
      </c>
      <c r="K2037" s="1" t="s">
        <v>2956</v>
      </c>
      <c r="M2037" s="1" t="str">
        <f>IF(db[[#This Row],[QTY/ CTN]]="","",SUBSTITUTE(SUBSTITUTE(SUBSTITUTE(db[[#This Row],[QTY/ CTN]]," ","_",2),"(",""),")","")&amp;"_")</f>
        <v>36 PCS_</v>
      </c>
      <c r="N2037" s="1">
        <f>IF(db[[#This Row],[H_QTY/ CTN]]="","",SEARCH("_",db[[#This Row],[H_QTY/ CTN]]))</f>
        <v>7</v>
      </c>
      <c r="O2037" s="1">
        <f>IF(db[[#This Row],[H_QTY/ CTN]]="","",LEN(db[[#This Row],[H_QTY/ CTN]]))</f>
        <v>7</v>
      </c>
      <c r="P2037" s="98" t="str">
        <f>IF(db[[#This Row],[H_QTY/ CTN]]="","",LEFT(db[[#This Row],[H_QTY/ CTN]],db[[#This Row],[H_1]]-1))</f>
        <v>36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36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36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tapedispenser805ungu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4783</v>
      </c>
      <c r="E2038" s="4" t="s">
        <v>4782</v>
      </c>
      <c r="F2038" s="56"/>
      <c r="G2038" s="1" t="s">
        <v>1682</v>
      </c>
      <c r="H2038" s="32" t="e">
        <f>IF(db[[#This Row],[NB NOTA_C]]="","",COUNTIF([2]!B_MSK[concat],db[[#This Row],[NB NOTA_C]]))</f>
        <v>#REF!</v>
      </c>
      <c r="I2038" s="6" t="s">
        <v>1720</v>
      </c>
      <c r="J2038" s="1" t="s">
        <v>1894</v>
      </c>
      <c r="K2038" s="1" t="s">
        <v>2956</v>
      </c>
      <c r="M2038" s="1" t="str">
        <f>IF(db[[#This Row],[QTY/ CTN]]="","",SUBSTITUTE(SUBSTITUTE(SUBSTITUTE(db[[#This Row],[QTY/ CTN]]," ","_",2),"(",""),")","")&amp;"_")</f>
        <v>36 PCS_</v>
      </c>
      <c r="N2038" s="1">
        <f>IF(db[[#This Row],[H_QTY/ CTN]]="","",SEARCH("_",db[[#This Row],[H_QTY/ CTN]]))</f>
        <v>7</v>
      </c>
      <c r="O2038" s="1">
        <f>IF(db[[#This Row],[H_QTY/ CTN]]="","",LEN(db[[#This Row],[H_QTY/ CTN]]))</f>
        <v>7</v>
      </c>
      <c r="P2038" s="98" t="str">
        <f>IF(db[[#This Row],[H_QTY/ CTN]]="","",LEFT(db[[#This Row],[H_QTY/ CTN]],db[[#This Row],[H_1]]-1))</f>
        <v>36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36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36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tasif38x45x10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2143</v>
      </c>
      <c r="E2039" s="4" t="s">
        <v>3119</v>
      </c>
      <c r="F2039" s="56"/>
      <c r="H2039" s="32" t="e">
        <f>IF(db[[#This Row],[NB NOTA_C]]="","",COUNTIF([2]!B_MSK[concat],db[[#This Row],[NB NOTA_C]]))</f>
        <v>#REF!</v>
      </c>
      <c r="I2039" s="7" t="s">
        <v>2274</v>
      </c>
      <c r="J2039" s="3" t="s">
        <v>2297</v>
      </c>
      <c r="K2039" s="1" t="s">
        <v>2981</v>
      </c>
      <c r="M2039" s="1" t="str">
        <f>IF(db[[#This Row],[QTY/ CTN]]="","",SUBSTITUTE(SUBSTITUTE(SUBSTITUTE(db[[#This Row],[QTY/ CTN]]," ","_",2),"(",""),")","")&amp;"_")</f>
        <v>75 LSN_</v>
      </c>
      <c r="N2039" s="1">
        <f>IF(db[[#This Row],[H_QTY/ CTN]]="","",SEARCH("_",db[[#This Row],[H_QTY/ CTN]]))</f>
        <v>7</v>
      </c>
      <c r="O2039" s="1">
        <f>IF(db[[#This Row],[H_QTY/ CTN]]="","",LEN(db[[#This Row],[H_QTY/ CTN]]))</f>
        <v>7</v>
      </c>
      <c r="P2039" s="98" t="str">
        <f>IF(db[[#This Row],[H_QTY/ CTN]]="","",LEFT(db[[#This Row],[H_QTY/ CTN]],db[[#This Row],[H_1]]-1))</f>
        <v>75 LSN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75</v>
      </c>
      <c r="S2039" s="95" t="str">
        <f>IF(db[[#This Row],[QTY/ CTN B]]="","",RIGHT(db[[#This Row],[QTY/ CTN B]],LEN(db[[#This Row],[QTY/ CTN B]])-SEARCH(" ",db[[#This Row],[QTY/ CTN B]],1)))</f>
        <v>LSN</v>
      </c>
      <c r="T2039" s="95">
        <f>IF(db[[#This Row],[QTY/ CTN TG]]="",IF(db[[#This Row],[STN TG]]="","",12),LEFT(db[[#This Row],[QTY/ CTN TG]],SEARCH(" ",db[[#This Row],[QTY/ CTN TG]],1)-1))</f>
        <v>12</v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900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tasif38x45x10h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2144</v>
      </c>
      <c r="E2040" s="4" t="s">
        <v>3120</v>
      </c>
      <c r="F2040" s="56"/>
      <c r="H2040" s="32" t="e">
        <f>IF(db[[#This Row],[NB NOTA_C]]="","",COUNTIF([2]!B_MSK[concat],db[[#This Row],[NB NOTA_C]]))</f>
        <v>#REF!</v>
      </c>
      <c r="I2040" s="7" t="s">
        <v>2274</v>
      </c>
      <c r="J2040" s="3" t="s">
        <v>2297</v>
      </c>
      <c r="K2040" s="1" t="s">
        <v>2981</v>
      </c>
      <c r="M2040" s="1" t="str">
        <f>IF(db[[#This Row],[QTY/ CTN]]="","",SUBSTITUTE(SUBSTITUTE(SUBSTITUTE(db[[#This Row],[QTY/ CTN]]," ","_",2),"(",""),")","")&amp;"_")</f>
        <v>75 LSN_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75 LSN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75</v>
      </c>
      <c r="S2040" s="95" t="str">
        <f>IF(db[[#This Row],[QTY/ CTN B]]="","",RIGHT(db[[#This Row],[QTY/ CTN B]],LEN(db[[#This Row],[QTY/ CTN B]])-SEARCH(" ",db[[#This Row],[QTY/ CTN B]],1)))</f>
        <v>LSN</v>
      </c>
      <c r="T2040" s="95">
        <f>IF(db[[#This Row],[QTY/ CTN TG]]="",IF(db[[#This Row],[STN TG]]="","",12),LEFT(db[[#This Row],[QTY/ CTN TG]],SEARCH(" ",db[[#This Row],[QTY/ CTN TG]],1)-1))</f>
        <v>12</v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900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tasif38x45x10km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2145</v>
      </c>
      <c r="E2041" s="4" t="s">
        <v>3121</v>
      </c>
      <c r="F2041" s="56"/>
      <c r="H2041" s="32" t="e">
        <f>IF(db[[#This Row],[NB NOTA_C]]="","",COUNTIF([2]!B_MSK[concat],db[[#This Row],[NB NOTA_C]]))</f>
        <v>#REF!</v>
      </c>
      <c r="I2041" s="7" t="s">
        <v>2274</v>
      </c>
      <c r="J2041" s="3" t="s">
        <v>2297</v>
      </c>
      <c r="K2041" s="1" t="s">
        <v>2981</v>
      </c>
      <c r="M2041" s="1" t="str">
        <f>IF(db[[#This Row],[QTY/ CTN]]="","",SUBSTITUTE(SUBSTITUTE(SUBSTITUTE(db[[#This Row],[QTY/ CTN]]," ","_",2),"(",""),")","")&amp;"_")</f>
        <v>75 LSN_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75 LSN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75</v>
      </c>
      <c r="S2041" s="95" t="str">
        <f>IF(db[[#This Row],[QTY/ CTN B]]="","",RIGHT(db[[#This Row],[QTY/ CTN B]],LEN(db[[#This Row],[QTY/ CTN B]])-SEARCH(" ",db[[#This Row],[QTY/ CTN B]],1)))</f>
        <v>LSN</v>
      </c>
      <c r="T2041" s="95">
        <f>IF(db[[#This Row],[QTY/ CTN TG]]="",IF(db[[#This Row],[STN TG]]="","",12),LEFT(db[[#This Row],[QTY/ CTN TG]],SEARCH(" ",db[[#This Row],[QTY/ CTN TG]],1)-1))</f>
        <v>12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tasif38x45x10tt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2146</v>
      </c>
      <c r="E2042" s="4" t="s">
        <v>3122</v>
      </c>
      <c r="F2042" s="56"/>
      <c r="H2042" s="32" t="e">
        <f>IF(db[[#This Row],[NB NOTA_C]]="","",COUNTIF([2]!B_MSK[concat],db[[#This Row],[NB NOTA_C]]))</f>
        <v>#REF!</v>
      </c>
      <c r="I2042" s="7" t="s">
        <v>2274</v>
      </c>
      <c r="J2042" s="3" t="s">
        <v>2297</v>
      </c>
      <c r="K2042" s="1" t="s">
        <v>2981</v>
      </c>
      <c r="M2042" s="1" t="str">
        <f>IF(db[[#This Row],[QTY/ CTN]]="","",SUBSTITUTE(SUBSTITUTE(SUBSTITUTE(db[[#This Row],[QTY/ CTN]]," ","_",2),"(",""),")","")&amp;"_")</f>
        <v>75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75 LSN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75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900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tasifjahit30x40x15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2147</v>
      </c>
      <c r="E2043" s="4" t="s">
        <v>3158</v>
      </c>
      <c r="F2043" s="56"/>
      <c r="H2043" s="32" t="e">
        <f>IF(db[[#This Row],[NB NOTA_C]]="","",COUNTIF([2]!B_MSK[concat],db[[#This Row],[NB NOTA_C]]))</f>
        <v>#REF!</v>
      </c>
      <c r="I2043" s="7" t="s">
        <v>2274</v>
      </c>
      <c r="J2043" s="3" t="s">
        <v>1796</v>
      </c>
      <c r="K2043" s="1" t="s">
        <v>2981</v>
      </c>
      <c r="M2043" s="1" t="str">
        <f>IF(db[[#This Row],[QTY/ CTN]]="","",SUBSTITUTE(SUBSTITUTE(SUBSTITUTE(db[[#This Row],[QTY/ CTN]]," ","_",2),"(",""),")","")&amp;"_")</f>
        <v>90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90 LSN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90</v>
      </c>
      <c r="S2043" s="95" t="str">
        <f>IF(db[[#This Row],[QTY/ CTN B]]="","",RIGHT(db[[#This Row],[QTY/ CTN B]],LEN(db[[#This Row],[QTY/ CTN B]])-SEARCH(" ",db[[#This Row],[QTY/ CTN B]],1)))</f>
        <v>LSN</v>
      </c>
      <c r="T2043" s="95">
        <f>IF(db[[#This Row],[QTY/ CTN TG]]="",IF(db[[#This Row],[STN TG]]="","",12),LEFT(db[[#This Row],[QTY/ CTN TG]],SEARCH(" ",db[[#This Row],[QTY/ CTN TG]],1)-1))</f>
        <v>12</v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1080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taskarung40x45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4" t="s">
        <v>5541</v>
      </c>
      <c r="E2044" s="4" t="s">
        <v>5533</v>
      </c>
      <c r="F2044" s="56"/>
      <c r="G2044" s="1" t="s">
        <v>1682</v>
      </c>
      <c r="H2044" s="34" t="e">
        <f>IF(db[[#This Row],[NB NOTA_C]]="","",COUNTIF([2]!B_MSK[concat],db[[#This Row],[NB NOTA_C]]))</f>
        <v>#REF!</v>
      </c>
      <c r="I2044" s="7" t="s">
        <v>2280</v>
      </c>
      <c r="J2044" s="3" t="s">
        <v>1728</v>
      </c>
      <c r="K2044" s="1" t="s">
        <v>2981</v>
      </c>
      <c r="L2044" s="3"/>
      <c r="M2044" s="3" t="str">
        <f>IF(db[[#This Row],[QTY/ CTN]]="","",SUBSTITUTE(SUBSTITUTE(SUBSTITUTE(db[[#This Row],[QTY/ CTN]]," ","_",2),"(",""),")","")&amp;"_")</f>
        <v>120 PCS_</v>
      </c>
      <c r="N2044" s="3">
        <f>IF(db[[#This Row],[H_QTY/ CTN]]="","",SEARCH("_",db[[#This Row],[H_QTY/ CTN]]))</f>
        <v>8</v>
      </c>
      <c r="O2044" s="3">
        <f>IF(db[[#This Row],[H_QTY/ CTN]]="","",LEN(db[[#This Row],[H_QTY/ CTN]]))</f>
        <v>8</v>
      </c>
      <c r="P2044" s="95" t="str">
        <f>IF(db[[#This Row],[H_QTY/ CTN]]="","",LEFT(db[[#This Row],[H_QTY/ CTN]],db[[#This Row],[H_1]]-1))</f>
        <v>120 PCS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120</v>
      </c>
      <c r="S2044" s="95" t="str">
        <f>IF(db[[#This Row],[QTY/ CTN B]]="","",RIGHT(db[[#This Row],[QTY/ CTN B]],LEN(db[[#This Row],[QTY/ CTN B]])-SEARCH(" ",db[[#This Row],[QTY/ CTN B]],1)))</f>
        <v>PCS</v>
      </c>
      <c r="T2044" s="95" t="str">
        <f>IF(db[[#This Row],[QTY/ CTN TG]]="",IF(db[[#This Row],[STN TG]]="","",12),LEFT(db[[#This Row],[QTY/ CTN TG]],SEARCH(" ",db[[#This Row],[QTY/ CTN TG]],1)-1))</f>
        <v/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120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taskarung45x50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4" t="s">
        <v>5540</v>
      </c>
      <c r="E2045" s="4" t="s">
        <v>5532</v>
      </c>
      <c r="F2045" s="56"/>
      <c r="G2045" s="1" t="s">
        <v>1682</v>
      </c>
      <c r="H2045" s="34" t="e">
        <f>IF(db[[#This Row],[NB NOTA_C]]="","",COUNTIF([2]!B_MSK[concat],db[[#This Row],[NB NOTA_C]]))</f>
        <v>#REF!</v>
      </c>
      <c r="I2045" s="7" t="s">
        <v>2280</v>
      </c>
      <c r="J2045" s="3" t="s">
        <v>1728</v>
      </c>
      <c r="K2045" s="1" t="s">
        <v>2981</v>
      </c>
      <c r="L2045" s="3"/>
      <c r="M2045" s="3" t="str">
        <f>IF(db[[#This Row],[QTY/ CTN]]="","",SUBSTITUTE(SUBSTITUTE(SUBSTITUTE(db[[#This Row],[QTY/ CTN]]," ","_",2),"(",""),")","")&amp;"_")</f>
        <v>120 PCS_</v>
      </c>
      <c r="N2045" s="3">
        <f>IF(db[[#This Row],[H_QTY/ CTN]]="","",SEARCH("_",db[[#This Row],[H_QTY/ CTN]]))</f>
        <v>8</v>
      </c>
      <c r="O2045" s="3">
        <f>IF(db[[#This Row],[H_QTY/ CTN]]="","",LEN(db[[#This Row],[H_QTY/ CTN]]))</f>
        <v>8</v>
      </c>
      <c r="P2045" s="95" t="str">
        <f>IF(db[[#This Row],[H_QTY/ CTN]]="","",LEFT(db[[#This Row],[H_QTY/ CTN]],db[[#This Row],[H_1]]-1))</f>
        <v>120 PCS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120</v>
      </c>
      <c r="S2045" s="95" t="str">
        <f>IF(db[[#This Row],[QTY/ CTN B]]="","",RIGHT(db[[#This Row],[QTY/ CTN B]],LEN(db[[#This Row],[QTY/ CTN B]])-SEARCH(" ",db[[#This Row],[QTY/ CTN B]],1)))</f>
        <v>PCS</v>
      </c>
      <c r="T2045" s="95" t="str">
        <f>IF(db[[#This Row],[QTY/ CTN TG]]="",IF(db[[#This Row],[STN TG]]="","",12),LEFT(db[[#This Row],[QTY/ CTN TG]],SEARCH(" ",db[[#This Row],[QTY/ CTN TG]],1)-1))</f>
        <v/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120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taskarung50x55</v>
      </c>
      <c r="B2046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4" t="s">
        <v>5539</v>
      </c>
      <c r="E2046" s="4" t="s">
        <v>5531</v>
      </c>
      <c r="F2046" s="56"/>
      <c r="G2046" s="1" t="s">
        <v>1682</v>
      </c>
      <c r="H2046" s="34" t="e">
        <f>IF(db[[#This Row],[NB NOTA_C]]="","",COUNTIF([2]!B_MSK[concat],db[[#This Row],[NB NOTA_C]]))</f>
        <v>#REF!</v>
      </c>
      <c r="I2046" s="7" t="s">
        <v>2280</v>
      </c>
      <c r="J2046" s="3" t="s">
        <v>1728</v>
      </c>
      <c r="K2046" s="1" t="s">
        <v>2981</v>
      </c>
      <c r="L2046" s="3"/>
      <c r="M2046" s="3" t="str">
        <f>IF(db[[#This Row],[QTY/ CTN]]="","",SUBSTITUTE(SUBSTITUTE(SUBSTITUTE(db[[#This Row],[QTY/ CTN]]," ","_",2),"(",""),")","")&amp;"_")</f>
        <v>120 PCS_</v>
      </c>
      <c r="N2046" s="3">
        <f>IF(db[[#This Row],[H_QTY/ CTN]]="","",SEARCH("_",db[[#This Row],[H_QTY/ CTN]]))</f>
        <v>8</v>
      </c>
      <c r="O2046" s="3">
        <f>IF(db[[#This Row],[H_QTY/ CTN]]="","",LEN(db[[#This Row],[H_QTY/ CTN]]))</f>
        <v>8</v>
      </c>
      <c r="P2046" s="95" t="str">
        <f>IF(db[[#This Row],[H_QTY/ CTN]]="","",LEFT(db[[#This Row],[H_QTY/ CTN]],db[[#This Row],[H_1]]-1))</f>
        <v>120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120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120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taskarung55x65x25</v>
      </c>
      <c r="B2047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4" t="s">
        <v>5538</v>
      </c>
      <c r="E2047" s="4" t="s">
        <v>5530</v>
      </c>
      <c r="F2047" s="56"/>
      <c r="G2047" s="1" t="s">
        <v>1682</v>
      </c>
      <c r="H2047" s="34" t="e">
        <f>IF(db[[#This Row],[NB NOTA_C]]="","",COUNTIF([2]!B_MSK[concat],db[[#This Row],[NB NOTA_C]]))</f>
        <v>#REF!</v>
      </c>
      <c r="I2047" s="7" t="s">
        <v>2280</v>
      </c>
      <c r="J2047" s="3" t="s">
        <v>1728</v>
      </c>
      <c r="K2047" s="1" t="s">
        <v>2981</v>
      </c>
      <c r="L2047" s="3"/>
      <c r="M2047" s="3" t="str">
        <f>IF(db[[#This Row],[QTY/ CTN]]="","",SUBSTITUTE(SUBSTITUTE(SUBSTITUTE(db[[#This Row],[QTY/ CTN]]," ","_",2),"(",""),")","")&amp;"_")</f>
        <v>120 PCS_</v>
      </c>
      <c r="N2047" s="3">
        <f>IF(db[[#This Row],[H_QTY/ CTN]]="","",SEARCH("_",db[[#This Row],[H_QTY/ CTN]]))</f>
        <v>8</v>
      </c>
      <c r="O2047" s="3">
        <f>IF(db[[#This Row],[H_QTY/ CTN]]="","",LEN(db[[#This Row],[H_QTY/ CTN]]))</f>
        <v>8</v>
      </c>
      <c r="P2047" s="95" t="str">
        <f>IF(db[[#This Row],[H_QTY/ CTN]]="","",LEFT(db[[#This Row],[H_QTY/ CTN]],db[[#This Row],[H_1]]-1))</f>
        <v>120 PCS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120</v>
      </c>
      <c r="S2047" s="95" t="str">
        <f>IF(db[[#This Row],[QTY/ CTN B]]="","",RIGHT(db[[#This Row],[QTY/ CTN B]],LEN(db[[#This Row],[QTY/ CTN B]])-SEARCH(" ",db[[#This Row],[QTY/ CTN B]],1)))</f>
        <v>PCS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120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taskarung70x70</v>
      </c>
      <c r="B2048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4" t="s">
        <v>5537</v>
      </c>
      <c r="E2048" s="4" t="s">
        <v>5529</v>
      </c>
      <c r="F2048" s="56"/>
      <c r="G2048" s="1" t="s">
        <v>1682</v>
      </c>
      <c r="H2048" s="34" t="e">
        <f>IF(db[[#This Row],[NB NOTA_C]]="","",COUNTIF([2]!B_MSK[concat],db[[#This Row],[NB NOTA_C]]))</f>
        <v>#REF!</v>
      </c>
      <c r="I2048" s="7" t="s">
        <v>2280</v>
      </c>
      <c r="J2048" s="3" t="s">
        <v>1728</v>
      </c>
      <c r="K2048" s="1" t="s">
        <v>2981</v>
      </c>
      <c r="L2048" s="3"/>
      <c r="M2048" s="3" t="str">
        <f>IF(db[[#This Row],[QTY/ CTN]]="","",SUBSTITUTE(SUBSTITUTE(SUBSTITUTE(db[[#This Row],[QTY/ CTN]]," ","_",2),"(",""),")","")&amp;"_")</f>
        <v>120 PCS_</v>
      </c>
      <c r="N2048" s="3">
        <f>IF(db[[#This Row],[H_QTY/ CTN]]="","",SEARCH("_",db[[#This Row],[H_QTY/ CTN]]))</f>
        <v>8</v>
      </c>
      <c r="O2048" s="3">
        <f>IF(db[[#This Row],[H_QTY/ CTN]]="","",LEN(db[[#This Row],[H_QTY/ CTN]]))</f>
        <v>8</v>
      </c>
      <c r="P2048" s="95" t="str">
        <f>IF(db[[#This Row],[H_QTY/ CTN]]="","",LEFT(db[[#This Row],[H_QTY/ CTN]],db[[#This Row],[H_1]]-1))</f>
        <v>120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120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120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taskarungbesarjk0053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1321</v>
      </c>
      <c r="E2049" s="4" t="s">
        <v>1611</v>
      </c>
      <c r="F2049" s="56"/>
      <c r="G2049" s="1" t="s">
        <v>1682</v>
      </c>
      <c r="H2049" s="32" t="e">
        <f>IF(db[[#This Row],[NB NOTA_C]]="","",COUNTIF([2]!B_MSK[concat],db[[#This Row],[NB NOTA_C]]))</f>
        <v>#REF!</v>
      </c>
      <c r="I2049" s="6" t="s">
        <v>1721</v>
      </c>
      <c r="J2049" s="1" t="s">
        <v>1789</v>
      </c>
      <c r="K2049" s="1" t="s">
        <v>2981</v>
      </c>
      <c r="M2049" s="1" t="str">
        <f>IF(db[[#This Row],[QTY/ CTN]]="","",SUBSTITUTE(SUBSTITUTE(SUBSTITUTE(db[[#This Row],[QTY/ CTN]]," ","_",2),"(",""),")","")&amp;"_")</f>
        <v>10 LSN_</v>
      </c>
      <c r="N2049" s="1">
        <f>IF(db[[#This Row],[H_QTY/ CTN]]="","",SEARCH("_",db[[#This Row],[H_QTY/ CTN]]))</f>
        <v>7</v>
      </c>
      <c r="O2049" s="1">
        <f>IF(db[[#This Row],[H_QTY/ CTN]]="","",LEN(db[[#This Row],[H_QTY/ CTN]]))</f>
        <v>7</v>
      </c>
      <c r="P2049" s="98" t="str">
        <f>IF(db[[#This Row],[H_QTY/ CTN]]="","",LEFT(db[[#This Row],[H_QTY/ CTN]],db[[#This Row],[H_1]]-1))</f>
        <v>10 LSN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10</v>
      </c>
      <c r="S2049" s="95" t="str">
        <f>IF(db[[#This Row],[QTY/ CTN B]]="","",RIGHT(db[[#This Row],[QTY/ CTN B]],LEN(db[[#This Row],[QTY/ CTN B]])-SEARCH(" ",db[[#This Row],[QTY/ CTN B]],1)))</f>
        <v>LSN</v>
      </c>
      <c r="T2049" s="95">
        <f>IF(db[[#This Row],[QTY/ CTN TG]]="",IF(db[[#This Row],[STN TG]]="","",12),LEFT(db[[#This Row],[QTY/ CTN TG]],SEARCH(" ",db[[#This Row],[QTY/ CTN TG]],1)-1))</f>
        <v>12</v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120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taskarungbesarresletingsep194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1322</v>
      </c>
      <c r="E2050" s="4" t="s">
        <v>1612</v>
      </c>
      <c r="F2050" s="56"/>
      <c r="G2050" s="1" t="s">
        <v>1682</v>
      </c>
      <c r="H2050" s="32" t="e">
        <f>IF(db[[#This Row],[NB NOTA_C]]="","",COUNTIF([2]!B_MSK[concat],db[[#This Row],[NB NOTA_C]]))</f>
        <v>#REF!</v>
      </c>
      <c r="I2050" s="6" t="s">
        <v>1721</v>
      </c>
      <c r="J2050" s="1" t="s">
        <v>1789</v>
      </c>
      <c r="K2050" s="1" t="s">
        <v>2981</v>
      </c>
      <c r="M2050" s="1" t="str">
        <f>IF(db[[#This Row],[QTY/ CTN]]="","",SUBSTITUTE(SUBSTITUTE(SUBSTITUTE(db[[#This Row],[QTY/ CTN]]," ","_",2),"(",""),")","")&amp;"_")</f>
        <v>10 LSN_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8" t="str">
        <f>IF(db[[#This Row],[H_QTY/ CTN]]="","",LEFT(db[[#This Row],[H_QTY/ CTN]],db[[#This Row],[H_1]]-1))</f>
        <v>10 LSN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10</v>
      </c>
      <c r="S2050" s="95" t="str">
        <f>IF(db[[#This Row],[QTY/ CTN B]]="","",RIGHT(db[[#This Row],[QTY/ CTN B]],LEN(db[[#This Row],[QTY/ CTN B]])-SEARCH(" ",db[[#This Row],[QTY/ CTN B]],1)))</f>
        <v>LSN</v>
      </c>
      <c r="T2050" s="95">
        <f>IF(db[[#This Row],[QTY/ CTN TG]]="",IF(db[[#This Row],[STN TG]]="","",12),LEFT(db[[#This Row],[QTY/ CTN TG]],SEARCH(" ",db[[#This Row],[QTY/ CTN TG]],1)-1))</f>
        <v>12</v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120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16" t="str">
        <f>LOWER(SUBSTITUTE(SUBSTITUTE(SUBSTITUTE(SUBSTITUTE(SUBSTITUTE(SUBSTITUTE(db[[#This Row],[NB BM]]," ",),".",""),"-",""),"(",""),")",""),"/",""))</f>
        <v>taskarungkecilmelingkar30x20x14</v>
      </c>
      <c r="B2051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51" s="16" t="str">
        <f>LOWER(SUBSTITUTE(SUBSTITUTE(SUBSTITUTE(SUBSTITUTE(SUBSTITUTE(SUBSTITUTE(SUBSTITUTE(SUBSTITUTE(SUBSTITUTE(db[[#This Row],[NB PAJAK]]," ",""),"-",""),"(",""),")",""),".",""),",",""),"/",""),"""",""),"+",""))</f>
        <v/>
      </c>
      <c r="D2051" s="17" t="s">
        <v>4367</v>
      </c>
      <c r="E2051" s="21" t="s">
        <v>4365</v>
      </c>
      <c r="F2051" s="57"/>
      <c r="G2051" s="17"/>
      <c r="H2051" s="33" t="e">
        <f>IF(db[[#This Row],[NB NOTA_C]]="","",COUNTIF([2]!B_MSK[concat],db[[#This Row],[NB NOTA_C]]))</f>
        <v>#REF!</v>
      </c>
      <c r="I2051" s="18" t="s">
        <v>1721</v>
      </c>
      <c r="J2051" s="16" t="s">
        <v>1783</v>
      </c>
      <c r="K2051" s="17" t="s">
        <v>2981</v>
      </c>
      <c r="L2051" s="16"/>
      <c r="M2051" s="16" t="str">
        <f>IF(db[[#This Row],[QTY/ CTN]]="","",SUBSTITUTE(SUBSTITUTE(SUBSTITUTE(db[[#This Row],[QTY/ CTN]]," ","_",2),"(",""),")","")&amp;"_")</f>
        <v>30 LSN_</v>
      </c>
      <c r="N2051" s="16">
        <f>IF(db[[#This Row],[H_QTY/ CTN]]="","",SEARCH("_",db[[#This Row],[H_QTY/ CTN]]))</f>
        <v>7</v>
      </c>
      <c r="O2051" s="16">
        <f>IF(db[[#This Row],[H_QTY/ CTN]]="","",LEN(db[[#This Row],[H_QTY/ CTN]]))</f>
        <v>7</v>
      </c>
      <c r="P2051" s="99" t="str">
        <f>IF(db[[#This Row],[H_QTY/ CTN]]="","",LEFT(db[[#This Row],[H_QTY/ CTN]],db[[#This Row],[H_1]]-1))</f>
        <v>30 LSN</v>
      </c>
      <c r="Q2051" s="99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30</v>
      </c>
      <c r="S2051" s="95" t="str">
        <f>IF(db[[#This Row],[QTY/ CTN B]]="","",RIGHT(db[[#This Row],[QTY/ CTN B]],LEN(db[[#This Row],[QTY/ CTN B]])-SEARCH(" ",db[[#This Row],[QTY/ CTN B]],1)))</f>
        <v>LSN</v>
      </c>
      <c r="T2051" s="95">
        <f>IF(db[[#This Row],[QTY/ CTN TG]]="",IF(db[[#This Row],[STN TG]]="","",12),LEFT(db[[#This Row],[QTY/ CTN TG]],SEARCH(" ",db[[#This Row],[QTY/ CTN TG]],1)-1))</f>
        <v>12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360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6" t="str">
        <f>LOWER(SUBSTITUTE(SUBSTITUTE(SUBSTITUTE(SUBSTITUTE(SUBSTITUTE(SUBSTITUTE(db[[#This Row],[NB BM]]," ",),".",""),"-",""),"(",""),")",""),"/",""))</f>
        <v>taskarungminitalimelingkar23x20x14</v>
      </c>
      <c r="B2052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52" s="16" t="str">
        <f>LOWER(SUBSTITUTE(SUBSTITUTE(SUBSTITUTE(SUBSTITUTE(SUBSTITUTE(SUBSTITUTE(SUBSTITUTE(SUBSTITUTE(SUBSTITUTE(db[[#This Row],[NB PAJAK]]," ",""),"-",""),"(",""),")",""),".",""),",",""),"/",""),"""",""),"+",""))</f>
        <v/>
      </c>
      <c r="D2052" s="17" t="s">
        <v>4366</v>
      </c>
      <c r="E2052" s="21" t="s">
        <v>4364</v>
      </c>
      <c r="F2052" s="57"/>
      <c r="G2052" s="17"/>
      <c r="H2052" s="33" t="e">
        <f>IF(db[[#This Row],[NB NOTA_C]]="","",COUNTIF([2]!B_MSK[concat],db[[#This Row],[NB NOTA_C]]))</f>
        <v>#REF!</v>
      </c>
      <c r="I2052" s="18" t="s">
        <v>1721</v>
      </c>
      <c r="J2052" s="16" t="s">
        <v>1783</v>
      </c>
      <c r="K2052" s="17" t="s">
        <v>2981</v>
      </c>
      <c r="L2052" s="16"/>
      <c r="M2052" s="16" t="str">
        <f>IF(db[[#This Row],[QTY/ CTN]]="","",SUBSTITUTE(SUBSTITUTE(SUBSTITUTE(db[[#This Row],[QTY/ CTN]]," ","_",2),"(",""),")","")&amp;"_")</f>
        <v>30 LSN_</v>
      </c>
      <c r="N2052" s="16">
        <f>IF(db[[#This Row],[H_QTY/ CTN]]="","",SEARCH("_",db[[#This Row],[H_QTY/ CTN]]))</f>
        <v>7</v>
      </c>
      <c r="O2052" s="16">
        <f>IF(db[[#This Row],[H_QTY/ CTN]]="","",LEN(db[[#This Row],[H_QTY/ CTN]]))</f>
        <v>7</v>
      </c>
      <c r="P2052" s="99" t="str">
        <f>IF(db[[#This Row],[H_QTY/ CTN]]="","",LEFT(db[[#This Row],[H_QTY/ CTN]],db[[#This Row],[H_1]]-1))</f>
        <v>30 LSN</v>
      </c>
      <c r="Q2052" s="99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30</v>
      </c>
      <c r="S2052" s="95" t="str">
        <f>IF(db[[#This Row],[QTY/ CTN B]]="","",RIGHT(db[[#This Row],[QTY/ CTN B]],LEN(db[[#This Row],[QTY/ CTN B]])-SEARCH(" ",db[[#This Row],[QTY/ CTN B]],1)))</f>
        <v>LSN</v>
      </c>
      <c r="T2052" s="95">
        <f>IF(db[[#This Row],[QTY/ CTN TG]]="",IF(db[[#This Row],[STN TG]]="","",12),LEFT(db[[#This Row],[QTY/ CTN TG]],SEARCH(" ",db[[#This Row],[QTY/ CTN TG]],1)-1))</f>
        <v>12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360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taskarungresletingbesarj1706</v>
      </c>
      <c r="B205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1323</v>
      </c>
      <c r="E2053" s="4" t="s">
        <v>1613</v>
      </c>
      <c r="F2053" s="56"/>
      <c r="G2053" s="1" t="s">
        <v>1682</v>
      </c>
      <c r="H2053" s="32" t="e">
        <f>IF(db[[#This Row],[NB NOTA_C]]="","",COUNTIF([2]!B_MSK[concat],db[[#This Row],[NB NOTA_C]]))</f>
        <v>#REF!</v>
      </c>
      <c r="I2053" s="6" t="s">
        <v>1721</v>
      </c>
      <c r="J2053" s="1" t="s">
        <v>1789</v>
      </c>
      <c r="K2053" s="1" t="s">
        <v>2981</v>
      </c>
      <c r="M2053" s="1" t="str">
        <f>IF(db[[#This Row],[QTY/ CTN]]="","",SUBSTITUTE(SUBSTITUTE(SUBSTITUTE(db[[#This Row],[QTY/ CTN]]," ","_",2),"(",""),")","")&amp;"_")</f>
        <v>10 LSN_</v>
      </c>
      <c r="N2053" s="1">
        <f>IF(db[[#This Row],[H_QTY/ CTN]]="","",SEARCH("_",db[[#This Row],[H_QTY/ CTN]]))</f>
        <v>7</v>
      </c>
      <c r="O2053" s="1">
        <f>IF(db[[#This Row],[H_QTY/ CTN]]="","",LEN(db[[#This Row],[H_QTY/ CTN]]))</f>
        <v>7</v>
      </c>
      <c r="P2053" s="98" t="str">
        <f>IF(db[[#This Row],[H_QTY/ CTN]]="","",LEFT(db[[#This Row],[H_QTY/ CTN]],db[[#This Row],[H_1]]-1))</f>
        <v>10 LSN</v>
      </c>
      <c r="Q2053" s="95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10</v>
      </c>
      <c r="S2053" s="95" t="str">
        <f>IF(db[[#This Row],[QTY/ CTN B]]="","",RIGHT(db[[#This Row],[QTY/ CTN B]],LEN(db[[#This Row],[QTY/ CTN B]])-SEARCH(" ",db[[#This Row],[QTY/ CTN B]],1)))</f>
        <v>LSN</v>
      </c>
      <c r="T2053" s="95">
        <f>IF(db[[#This Row],[QTY/ CTN TG]]="",IF(db[[#This Row],[STN TG]]="","",12),LEFT(db[[#This Row],[QTY/ CTN TG]],SEARCH(" ",db[[#This Row],[QTY/ CTN TG]],1)-1))</f>
        <v>12</v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120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taskarungresletingbesarj2729</v>
      </c>
      <c r="B205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1324</v>
      </c>
      <c r="E2054" s="4" t="s">
        <v>1614</v>
      </c>
      <c r="F2054" s="56"/>
      <c r="G2054" s="1" t="s">
        <v>1682</v>
      </c>
      <c r="H2054" s="32" t="e">
        <f>IF(db[[#This Row],[NB NOTA_C]]="","",COUNTIF([2]!B_MSK[concat],db[[#This Row],[NB NOTA_C]]))</f>
        <v>#REF!</v>
      </c>
      <c r="I2054" s="6" t="s">
        <v>1721</v>
      </c>
      <c r="J2054" s="1" t="s">
        <v>1789</v>
      </c>
      <c r="K2054" s="1" t="s">
        <v>2981</v>
      </c>
      <c r="M2054" s="1" t="str">
        <f>IF(db[[#This Row],[QTY/ CTN]]="","",SUBSTITUTE(SUBSTITUTE(SUBSTITUTE(db[[#This Row],[QTY/ CTN]]," ","_",2),"(",""),")","")&amp;"_")</f>
        <v>10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10 LSN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10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120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taspaperbagmj2</v>
      </c>
      <c r="B205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2150</v>
      </c>
      <c r="E2055" s="4" t="s">
        <v>3173</v>
      </c>
      <c r="F2055" s="56"/>
      <c r="H2055" s="32" t="e">
        <f>IF(db[[#This Row],[NB NOTA_C]]="","",COUNTIF([2]!B_MSK[concat],db[[#This Row],[NB NOTA_C]]))</f>
        <v>#REF!</v>
      </c>
      <c r="I2055" s="7" t="s">
        <v>2274</v>
      </c>
      <c r="J2055" s="3" t="s">
        <v>1731</v>
      </c>
      <c r="K2055" s="1" t="s">
        <v>2981</v>
      </c>
      <c r="M2055" s="1" t="str">
        <f>IF(db[[#This Row],[QTY/ CTN]]="","",SUBSTITUTE(SUBSTITUTE(SUBSTITUTE(db[[#This Row],[QTY/ CTN]]," ","_",2),"(",""),")","")&amp;"_")</f>
        <v>60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60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60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720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tastentengkarungtnt080</v>
      </c>
      <c r="B205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1325</v>
      </c>
      <c r="E2056" s="4" t="s">
        <v>1615</v>
      </c>
      <c r="F2056" s="56"/>
      <c r="G2056" s="1" t="s">
        <v>1682</v>
      </c>
      <c r="H2056" s="32" t="e">
        <f>IF(db[[#This Row],[NB NOTA_C]]="","",COUNTIF([2]!B_MSK[concat],db[[#This Row],[NB NOTA_C]]))</f>
        <v>#REF!</v>
      </c>
      <c r="I2056" s="6" t="s">
        <v>1701</v>
      </c>
      <c r="J2056" s="1" t="s">
        <v>1799</v>
      </c>
      <c r="K2056" s="1" t="s">
        <v>2981</v>
      </c>
      <c r="M2056" s="1" t="str">
        <f>IF(db[[#This Row],[QTY/ CTN]]="","",SUBSTITUTE(SUBSTITUTE(SUBSTITUTE(db[[#This Row],[QTY/ CTN]]," ","_",2),"(",""),")","")&amp;"_")</f>
        <v>50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50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50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600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thermossauma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3671</v>
      </c>
      <c r="E2057" s="4" t="s">
        <v>3670</v>
      </c>
      <c r="F2057" s="56"/>
      <c r="G2057" s="1" t="s">
        <v>1681</v>
      </c>
      <c r="H2057" s="34" t="e">
        <f>IF(db[[#This Row],[NB NOTA_C]]="","",COUNTIF([2]!B_MSK[concat],db[[#This Row],[NB NOTA_C]]))</f>
        <v>#REF!</v>
      </c>
      <c r="I2057" s="7" t="s">
        <v>1694</v>
      </c>
      <c r="J2057" s="3" t="s">
        <v>2308</v>
      </c>
      <c r="K2057" s="1" t="s">
        <v>2951</v>
      </c>
      <c r="L2057" s="3"/>
      <c r="M2057" s="3" t="str">
        <f>IF(db[[#This Row],[QTY/ CTN]]="","",SUBSTITUTE(SUBSTITUTE(SUBSTITUTE(db[[#This Row],[QTY/ CTN]]," ","_",2),"(",""),")","")&amp;"_")</f>
        <v>1 PCS_</v>
      </c>
      <c r="N2057" s="3">
        <f>IF(db[[#This Row],[H_QTY/ CTN]]="","",SEARCH("_",db[[#This Row],[H_QTY/ CTN]]))</f>
        <v>6</v>
      </c>
      <c r="O2057" s="3">
        <f>IF(db[[#This Row],[H_QTY/ CTN]]="","",LEN(db[[#This Row],[H_QTY/ CTN]]))</f>
        <v>6</v>
      </c>
      <c r="P2057" s="95" t="str">
        <f>IF(db[[#This Row],[H_QTY/ CTN]]="","",LEFT(db[[#This Row],[H_QTY/ CTN]],db[[#This Row],[H_1]]-1))</f>
        <v>1 PCS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1</v>
      </c>
      <c r="S2057" s="95" t="str">
        <f>IF(db[[#This Row],[QTY/ CTN B]]="","",RIGHT(db[[#This Row],[QTY/ CTN B]],LEN(db[[#This Row],[QTY/ CTN B]])-SEARCH(" ",db[[#This Row],[QTY/ CTN B]],1)))</f>
        <v>PCS</v>
      </c>
      <c r="T2057" s="95" t="str">
        <f>IF(db[[#This Row],[QTY/ CTN TG]]="",IF(db[[#This Row],[STN TG]]="","",12),LEFT(db[[#This Row],[QTY/ CTN TG]],SEARCH(" ",db[[#This Row],[QTY/ CTN TG]],1)-1))</f>
        <v/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1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16" t="str">
        <f>LOWER(SUBSTITUTE(SUBSTITUTE(SUBSTITUTE(SUBSTITUTE(SUBSTITUTE(SUBSTITUTE(db[[#This Row],[NB BM]]," ",),".",""),"-",""),"(",""),")",""),"/",""))</f>
        <v>tipeex8003</v>
      </c>
      <c r="B2058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58" s="16" t="str">
        <f>LOWER(SUBSTITUTE(SUBSTITUTE(SUBSTITUTE(SUBSTITUTE(SUBSTITUTE(SUBSTITUTE(SUBSTITUTE(SUBSTITUTE(SUBSTITUTE(db[[#This Row],[NB PAJAK]]," ",""),"-",""),"(",""),")",""),".",""),",",""),"/",""),"""",""),"+",""))</f>
        <v/>
      </c>
      <c r="D2058" s="17" t="s">
        <v>4314</v>
      </c>
      <c r="E2058" s="21" t="s">
        <v>4308</v>
      </c>
      <c r="F2058" s="57"/>
      <c r="G2058" s="17"/>
      <c r="H2058" s="33" t="e">
        <f>IF(db[[#This Row],[NB NOTA_C]]="","",COUNTIF([2]!B_MSK[concat],db[[#This Row],[NB NOTA_C]]))</f>
        <v>#REF!</v>
      </c>
      <c r="I2058" s="18" t="s">
        <v>2276</v>
      </c>
      <c r="J2058" s="16" t="s">
        <v>1784</v>
      </c>
      <c r="K2058" s="17" t="s">
        <v>2982</v>
      </c>
      <c r="L2058" s="16"/>
      <c r="M2058" s="16" t="str">
        <f>IF(db[[#This Row],[QTY/ CTN]]="","",SUBSTITUTE(SUBSTITUTE(SUBSTITUTE(db[[#This Row],[QTY/ CTN]]," ","_",2),"(",""),")","")&amp;"_")</f>
        <v>120 LSN_</v>
      </c>
      <c r="N2058" s="16">
        <f>IF(db[[#This Row],[H_QTY/ CTN]]="","",SEARCH("_",db[[#This Row],[H_QTY/ CTN]]))</f>
        <v>8</v>
      </c>
      <c r="O2058" s="16">
        <f>IF(db[[#This Row],[H_QTY/ CTN]]="","",LEN(db[[#This Row],[H_QTY/ CTN]]))</f>
        <v>8</v>
      </c>
      <c r="P2058" s="99" t="str">
        <f>IF(db[[#This Row],[H_QTY/ CTN]]="","",LEFT(db[[#This Row],[H_QTY/ CTN]],db[[#This Row],[H_1]]-1))</f>
        <v>120 LSN</v>
      </c>
      <c r="Q2058" s="99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120</v>
      </c>
      <c r="S2058" s="95" t="str">
        <f>IF(db[[#This Row],[QTY/ CTN B]]="","",RIGHT(db[[#This Row],[QTY/ CTN B]],LEN(db[[#This Row],[QTY/ CTN B]])-SEARCH(" ",db[[#This Row],[QTY/ CTN B]],1)))</f>
        <v>LSN</v>
      </c>
      <c r="T2058" s="95">
        <f>IF(db[[#This Row],[QTY/ CTN TG]]="",IF(db[[#This Row],[STN TG]]="","",12),LEFT(db[[#This Row],[QTY/ CTN TG]],SEARCH(" ",db[[#This Row],[QTY/ CTN TG]],1)-1))</f>
        <v>12</v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1440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6" t="str">
        <f>LOWER(SUBSTITUTE(SUBSTITUTE(SUBSTITUTE(SUBSTITUTE(SUBSTITUTE(SUBSTITUTE(db[[#This Row],[NB BM]]," ",),".",""),"-",""),"(",""),")",""),"/",""))</f>
        <v>tipeex8005</v>
      </c>
      <c r="B2059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59" s="16" t="str">
        <f>LOWER(SUBSTITUTE(SUBSTITUTE(SUBSTITUTE(SUBSTITUTE(SUBSTITUTE(SUBSTITUTE(SUBSTITUTE(SUBSTITUTE(SUBSTITUTE(db[[#This Row],[NB PAJAK]]," ",""),"-",""),"(",""),")",""),".",""),",",""),"/",""),"""",""),"+",""))</f>
        <v/>
      </c>
      <c r="D2059" s="17" t="s">
        <v>4317</v>
      </c>
      <c r="E2059" s="21" t="s">
        <v>4311</v>
      </c>
      <c r="F2059" s="57"/>
      <c r="G2059" s="17"/>
      <c r="H2059" s="33" t="e">
        <f>IF(db[[#This Row],[NB NOTA_C]]="","",COUNTIF([2]!B_MSK[concat],db[[#This Row],[NB NOTA_C]]))</f>
        <v>#REF!</v>
      </c>
      <c r="I2059" s="18" t="s">
        <v>2276</v>
      </c>
      <c r="J2059" s="16" t="s">
        <v>1784</v>
      </c>
      <c r="K2059" s="17" t="s">
        <v>2982</v>
      </c>
      <c r="L2059" s="16"/>
      <c r="M2059" s="16" t="str">
        <f>IF(db[[#This Row],[QTY/ CTN]]="","",SUBSTITUTE(SUBSTITUTE(SUBSTITUTE(db[[#This Row],[QTY/ CTN]]," ","_",2),"(",""),")","")&amp;"_")</f>
        <v>120 LSN_</v>
      </c>
      <c r="N2059" s="16">
        <f>IF(db[[#This Row],[H_QTY/ CTN]]="","",SEARCH("_",db[[#This Row],[H_QTY/ CTN]]))</f>
        <v>8</v>
      </c>
      <c r="O2059" s="16">
        <f>IF(db[[#This Row],[H_QTY/ CTN]]="","",LEN(db[[#This Row],[H_QTY/ CTN]]))</f>
        <v>8</v>
      </c>
      <c r="P2059" s="99" t="str">
        <f>IF(db[[#This Row],[H_QTY/ CTN]]="","",LEFT(db[[#This Row],[H_QTY/ CTN]],db[[#This Row],[H_1]]-1))</f>
        <v>120 LSN</v>
      </c>
      <c r="Q2059" s="99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120</v>
      </c>
      <c r="S2059" s="95" t="str">
        <f>IF(db[[#This Row],[QTY/ CTN B]]="","",RIGHT(db[[#This Row],[QTY/ CTN B]],LEN(db[[#This Row],[QTY/ CTN B]])-SEARCH(" ",db[[#This Row],[QTY/ CTN B]],1)))</f>
        <v>LSN</v>
      </c>
      <c r="T2059" s="95">
        <f>IF(db[[#This Row],[QTY/ CTN TG]]="",IF(db[[#This Row],[STN TG]]="","",12),LEFT(db[[#This Row],[QTY/ CTN TG]],SEARCH(" ",db[[#This Row],[QTY/ CTN TG]],1)-1))</f>
        <v>12</v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1440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6" t="str">
        <f>LOWER(SUBSTITUTE(SUBSTITUTE(SUBSTITUTE(SUBSTITUTE(SUBSTITUTE(SUBSTITUTE(db[[#This Row],[NB BM]]," ",),".",""),"-",""),"(",""),")",""),"/",""))</f>
        <v>tipeex8014</v>
      </c>
      <c r="B2060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60" s="16" t="str">
        <f>LOWER(SUBSTITUTE(SUBSTITUTE(SUBSTITUTE(SUBSTITUTE(SUBSTITUTE(SUBSTITUTE(SUBSTITUTE(SUBSTITUTE(SUBSTITUTE(db[[#This Row],[NB PAJAK]]," ",""),"-",""),"(",""),")",""),".",""),",",""),"/",""),"""",""),"+",""))</f>
        <v/>
      </c>
      <c r="D2060" s="17" t="s">
        <v>4318</v>
      </c>
      <c r="E2060" s="21" t="s">
        <v>4312</v>
      </c>
      <c r="F2060" s="57"/>
      <c r="G2060" s="17"/>
      <c r="H2060" s="33" t="e">
        <f>IF(db[[#This Row],[NB NOTA_C]]="","",COUNTIF([2]!B_MSK[concat],db[[#This Row],[NB NOTA_C]]))</f>
        <v>#REF!</v>
      </c>
      <c r="I2060" s="18" t="s">
        <v>2276</v>
      </c>
      <c r="J2060" s="16" t="s">
        <v>1784</v>
      </c>
      <c r="K2060" s="17" t="s">
        <v>2982</v>
      </c>
      <c r="L2060" s="16"/>
      <c r="M2060" s="16" t="str">
        <f>IF(db[[#This Row],[QTY/ CTN]]="","",SUBSTITUTE(SUBSTITUTE(SUBSTITUTE(db[[#This Row],[QTY/ CTN]]," ","_",2),"(",""),")","")&amp;"_")</f>
        <v>120 LSN_</v>
      </c>
      <c r="N2060" s="16">
        <f>IF(db[[#This Row],[H_QTY/ CTN]]="","",SEARCH("_",db[[#This Row],[H_QTY/ CTN]]))</f>
        <v>8</v>
      </c>
      <c r="O2060" s="16">
        <f>IF(db[[#This Row],[H_QTY/ CTN]]="","",LEN(db[[#This Row],[H_QTY/ CTN]]))</f>
        <v>8</v>
      </c>
      <c r="P2060" s="99" t="str">
        <f>IF(db[[#This Row],[H_QTY/ CTN]]="","",LEFT(db[[#This Row],[H_QTY/ CTN]],db[[#This Row],[H_1]]-1))</f>
        <v>120 LSN</v>
      </c>
      <c r="Q2060" s="99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120</v>
      </c>
      <c r="S2060" s="95" t="str">
        <f>IF(db[[#This Row],[QTY/ CTN B]]="","",RIGHT(db[[#This Row],[QTY/ CTN B]],LEN(db[[#This Row],[QTY/ CTN B]])-SEARCH(" ",db[[#This Row],[QTY/ CTN B]],1)))</f>
        <v>LSN</v>
      </c>
      <c r="T2060" s="95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1440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1" t="str">
        <f>LOWER(SUBSTITUTE(SUBSTITUTE(SUBSTITUTE(SUBSTITUTE(SUBSTITUTE(SUBSTITUTE(db[[#This Row],[NB BM]]," ",),".",""),"-",""),"(",""),")",""),"/",""))</f>
        <v>opasteltiti12wtip12s</v>
      </c>
      <c r="B206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6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61" s="1" t="s">
        <v>894</v>
      </c>
      <c r="E2061" s="4" t="s">
        <v>967</v>
      </c>
      <c r="F2061" s="56" t="s">
        <v>2511</v>
      </c>
      <c r="G2061" s="1" t="s">
        <v>1681</v>
      </c>
      <c r="H2061" s="32" t="e">
        <f>IF(db[[#This Row],[NB NOTA_C]]="","",COUNTIF([2]!B_MSK[concat],db[[#This Row],[NB NOTA_C]]))</f>
        <v>#REF!</v>
      </c>
      <c r="I2061" s="6" t="s">
        <v>1694</v>
      </c>
      <c r="J2061" s="1" t="s">
        <v>1722</v>
      </c>
      <c r="K2061" s="1" t="s">
        <v>2949</v>
      </c>
      <c r="M2061" s="1" t="str">
        <f>IF(db[[#This Row],[QTY/ CTN]]="","",SUBSTITUTE(SUBSTITUTE(SUBSTITUTE(db[[#This Row],[QTY/ CTN]]," ","_",2),"(",""),")","")&amp;"_")</f>
        <v>12 LSN_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8" t="str">
        <f>IF(db[[#This Row],[H_QTY/ CTN]]="","",LEFT(db[[#This Row],[H_QTY/ CTN]],db[[#This Row],[H_1]]-1))</f>
        <v>12 LSN</v>
      </c>
      <c r="Q2061" s="95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12</v>
      </c>
      <c r="S2061" s="95" t="str">
        <f>IF(db[[#This Row],[QTY/ CTN B]]="","",RIGHT(db[[#This Row],[QTY/ CTN B]],LEN(db[[#This Row],[QTY/ CTN B]])-SEARCH(" ",db[[#This Row],[QTY/ CTN B]],1)))</f>
        <v>LSN</v>
      </c>
      <c r="T2061" s="95">
        <f>IF(db[[#This Row],[QTY/ CTN TG]]="",IF(db[[#This Row],[STN TG]]="","",12),LEFT(db[[#This Row],[QTY/ CTN TG]],SEARCH(" ",db[[#This Row],[QTY/ CTN TG]],1)-1))</f>
        <v>12</v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144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crayonputartiti12wticp12t</v>
      </c>
      <c r="B206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62" s="1" t="s">
        <v>4431</v>
      </c>
      <c r="E2062" s="4" t="s">
        <v>4428</v>
      </c>
      <c r="F2062" s="56" t="s">
        <v>4430</v>
      </c>
      <c r="G2062" s="1" t="s">
        <v>1681</v>
      </c>
      <c r="H2062" s="34" t="e">
        <f>IF(db[[#This Row],[NB NOTA_C]]="","",COUNTIF([2]!B_MSK[concat],db[[#This Row],[NB NOTA_C]]))</f>
        <v>#REF!</v>
      </c>
      <c r="I2062" s="7" t="s">
        <v>1694</v>
      </c>
      <c r="J2062" s="3" t="s">
        <v>1722</v>
      </c>
      <c r="K2062" s="1" t="s">
        <v>4429</v>
      </c>
      <c r="L2062" s="3"/>
      <c r="M2062" s="3" t="str">
        <f>IF(db[[#This Row],[QTY/ CTN]]="","",SUBSTITUTE(SUBSTITUTE(SUBSTITUTE(db[[#This Row],[QTY/ CTN]]," ","_",2),"(",""),")","")&amp;"_")</f>
        <v>12 LSN_</v>
      </c>
      <c r="N2062" s="3">
        <f>IF(db[[#This Row],[H_QTY/ CTN]]="","",SEARCH("_",db[[#This Row],[H_QTY/ CTN]]))</f>
        <v>7</v>
      </c>
      <c r="O2062" s="3">
        <f>IF(db[[#This Row],[H_QTY/ CTN]]="","",LEN(db[[#This Row],[H_QTY/ CTN]]))</f>
        <v>7</v>
      </c>
      <c r="P2062" s="95" t="str">
        <f>IF(db[[#This Row],[H_QTY/ CTN]]="","",LEFT(db[[#This Row],[H_QTY/ CTN]],db[[#This Row],[H_1]]-1))</f>
        <v>12 LSN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12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144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1" t="str">
        <f>LOWER(SUBSTITUTE(SUBSTITUTE(SUBSTITUTE(SUBSTITUTE(SUBSTITUTE(SUBSTITUTE(db[[#This Row],[NB BM]]," ",),".",""),"-",""),"(",""),")",""),"/",""))</f>
        <v>opasteltiti18wtip18s</v>
      </c>
      <c r="B206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6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63" s="1" t="s">
        <v>895</v>
      </c>
      <c r="E2063" s="4" t="s">
        <v>968</v>
      </c>
      <c r="F2063" s="56" t="s">
        <v>2512</v>
      </c>
      <c r="G2063" s="1" t="s">
        <v>1681</v>
      </c>
      <c r="H2063" s="32" t="e">
        <f>IF(db[[#This Row],[NB NOTA_C]]="","",COUNTIF([2]!B_MSK[concat],db[[#This Row],[NB NOTA_C]]))</f>
        <v>#REF!</v>
      </c>
      <c r="I2063" s="6" t="s">
        <v>1694</v>
      </c>
      <c r="J2063" s="1" t="s">
        <v>1761</v>
      </c>
      <c r="K2063" s="1" t="s">
        <v>2949</v>
      </c>
      <c r="M2063" s="1" t="str">
        <f>IF(db[[#This Row],[QTY/ CTN]]="","",SUBSTITUTE(SUBSTITUTE(SUBSTITUTE(db[[#This Row],[QTY/ CTN]]," ","_",2),"(",""),")","")&amp;"_")</f>
        <v>6 LSN_</v>
      </c>
      <c r="N2063" s="1">
        <f>IF(db[[#This Row],[H_QTY/ CTN]]="","",SEARCH("_",db[[#This Row],[H_QTY/ CTN]]))</f>
        <v>6</v>
      </c>
      <c r="O2063" s="1">
        <f>IF(db[[#This Row],[H_QTY/ CTN]]="","",LEN(db[[#This Row],[H_QTY/ CTN]]))</f>
        <v>6</v>
      </c>
      <c r="P2063" s="98" t="str">
        <f>IF(db[[#This Row],[H_QTY/ CTN]]="","",LEFT(db[[#This Row],[H_QTY/ CTN]],db[[#This Row],[H_1]]-1))</f>
        <v>6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6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72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1" t="str">
        <f>LOWER(SUBSTITUTE(SUBSTITUTE(SUBSTITUTE(SUBSTITUTE(SUBSTITUTE(SUBSTITUTE(db[[#This Row],[NB BM]]," ",),".",""),"-",""),"(",""),")",""),"/",""))</f>
        <v>opasteltiti24wtip24s</v>
      </c>
      <c r="B206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6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64" s="1" t="s">
        <v>896</v>
      </c>
      <c r="E2064" s="4" t="s">
        <v>969</v>
      </c>
      <c r="F2064" s="56" t="s">
        <v>2513</v>
      </c>
      <c r="G2064" s="1" t="s">
        <v>1681</v>
      </c>
      <c r="H2064" s="32" t="e">
        <f>IF(db[[#This Row],[NB NOTA_C]]="","",COUNTIF([2]!B_MSK[concat],db[[#This Row],[NB NOTA_C]]))</f>
        <v>#REF!</v>
      </c>
      <c r="I2064" s="6" t="s">
        <v>1694</v>
      </c>
      <c r="J2064" s="1" t="s">
        <v>1856</v>
      </c>
      <c r="K2064" s="1" t="s">
        <v>2949</v>
      </c>
      <c r="M2064" s="1" t="str">
        <f>IF(db[[#This Row],[QTY/ CTN]]="","",SUBSTITUTE(SUBSTITUTE(SUBSTITUTE(db[[#This Row],[QTY/ CTN]]," ","_",2),"(",""),")","")&amp;"_")</f>
        <v>8 BOX_6 SET_</v>
      </c>
      <c r="N2064" s="1">
        <f>IF(db[[#This Row],[H_QTY/ CTN]]="","",SEARCH("_",db[[#This Row],[H_QTY/ CTN]]))</f>
        <v>6</v>
      </c>
      <c r="O2064" s="1">
        <f>IF(db[[#This Row],[H_QTY/ CTN]]="","",LEN(db[[#This Row],[H_QTY/ CTN]]))</f>
        <v>12</v>
      </c>
      <c r="P2064" s="98" t="str">
        <f>IF(db[[#This Row],[H_QTY/ CTN]]="","",LEFT(db[[#This Row],[H_QTY/ CTN]],db[[#This Row],[H_1]]-1))</f>
        <v>8 BOX</v>
      </c>
      <c r="Q2064" s="95" t="str">
        <f>IF(NOT(db[[#This Row],[H_1]]=db[[#This Row],[H_2]]),MID(db[[#This Row],[H_QTY/ CTN]],db[[#This Row],[H_1]]+1,db[[#This Row],[H_2]]-db[[#This Row],[H_1]]-1),"")</f>
        <v>6 SET</v>
      </c>
      <c r="R2064" s="95" t="str">
        <f>IF(db[[#This Row],[QTY/ CTN B]]="","",LEFT(db[[#This Row],[QTY/ CTN B]],SEARCH(" ",db[[#This Row],[QTY/ CTN B]],1)-1))</f>
        <v>8</v>
      </c>
      <c r="S2064" s="95" t="str">
        <f>IF(db[[#This Row],[QTY/ CTN B]]="","",RIGHT(db[[#This Row],[QTY/ CTN B]],LEN(db[[#This Row],[QTY/ CTN B]])-SEARCH(" ",db[[#This Row],[QTY/ CTN B]],1)))</f>
        <v>BOX</v>
      </c>
      <c r="T2064" s="95" t="str">
        <f>IF(db[[#This Row],[QTY/ CTN TG]]="",IF(db[[#This Row],[STN TG]]="","",12),LEFT(db[[#This Row],[QTY/ CTN TG]],SEARCH(" ",db[[#This Row],[QTY/ CTN TG]],1)-1))</f>
        <v>6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48</v>
      </c>
      <c r="Y2064" s="95" t="str">
        <f>IF(db[[#This Row],[STN K]]="",IF(db[[#This Row],[STN TG]]="",db[[#This Row],[STN B]],db[[#This Row],[STN TG]]),db[[#This Row],[STN K]])</f>
        <v>SET</v>
      </c>
    </row>
    <row r="2065" spans="1:25" x14ac:dyDescent="0.25">
      <c r="A2065" s="1" t="str">
        <f>LOWER(SUBSTITUTE(SUBSTITUTE(SUBSTITUTE(SUBSTITUTE(SUBSTITUTE(SUBSTITUTE(db[[#This Row],[NB BM]]," ",),".",""),"-",""),"(",""),")",""),"/",""))</f>
        <v>opasteltiti36wtip36s</v>
      </c>
      <c r="B206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6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65" s="1" t="s">
        <v>897</v>
      </c>
      <c r="E2065" s="4" t="s">
        <v>970</v>
      </c>
      <c r="F2065" s="56" t="s">
        <v>2514</v>
      </c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1694</v>
      </c>
      <c r="J2065" s="1" t="s">
        <v>1857</v>
      </c>
      <c r="K2065" s="1" t="s">
        <v>2949</v>
      </c>
      <c r="M2065" s="1" t="str">
        <f>IF(db[[#This Row],[QTY/ CTN]]="","",SUBSTITUTE(SUBSTITUTE(SUBSTITUTE(db[[#This Row],[QTY/ CTN]]," ","_",2),"(",""),")","")&amp;"_")</f>
        <v>6 BOX_6 SET_</v>
      </c>
      <c r="N2065" s="1">
        <f>IF(db[[#This Row],[H_QTY/ CTN]]="","",SEARCH("_",db[[#This Row],[H_QTY/ CTN]]))</f>
        <v>6</v>
      </c>
      <c r="O2065" s="1">
        <f>IF(db[[#This Row],[H_QTY/ CTN]]="","",LEN(db[[#This Row],[H_QTY/ CTN]]))</f>
        <v>12</v>
      </c>
      <c r="P2065" s="98" t="str">
        <f>IF(db[[#This Row],[H_QTY/ CTN]]="","",LEFT(db[[#This Row],[H_QTY/ CTN]],db[[#This Row],[H_1]]-1))</f>
        <v>6 BOX</v>
      </c>
      <c r="Q2065" s="95" t="str">
        <f>IF(NOT(db[[#This Row],[H_1]]=db[[#This Row],[H_2]]),MID(db[[#This Row],[H_QTY/ CTN]],db[[#This Row],[H_1]]+1,db[[#This Row],[H_2]]-db[[#This Row],[H_1]]-1),"")</f>
        <v>6 SET</v>
      </c>
      <c r="R2065" s="95" t="str">
        <f>IF(db[[#This Row],[QTY/ CTN B]]="","",LEFT(db[[#This Row],[QTY/ CTN B]],SEARCH(" ",db[[#This Row],[QTY/ CTN B]],1)-1))</f>
        <v>6</v>
      </c>
      <c r="S2065" s="95" t="str">
        <f>IF(db[[#This Row],[QTY/ CTN B]]="","",RIGHT(db[[#This Row],[QTY/ CTN B]],LEN(db[[#This Row],[QTY/ CTN B]])-SEARCH(" ",db[[#This Row],[QTY/ CTN B]],1)))</f>
        <v>BOX</v>
      </c>
      <c r="T2065" s="95" t="str">
        <f>IF(db[[#This Row],[QTY/ CTN TG]]="",IF(db[[#This Row],[STN TG]]="","",12),LEFT(db[[#This Row],[QTY/ CTN TG]],SEARCH(" ",db[[#This Row],[QTY/ CTN TG]],1)-1))</f>
        <v>6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36</v>
      </c>
      <c r="Y2065" s="95" t="str">
        <f>IF(db[[#This Row],[STN K]]="",IF(db[[#This Row],[STN TG]]="",db[[#This Row],[STN B]],db[[#This Row],[STN TG]]),db[[#This Row],[STN K]])</f>
        <v>SET</v>
      </c>
    </row>
    <row r="2066" spans="1:25" x14ac:dyDescent="0.25">
      <c r="A2066" s="1" t="str">
        <f>LOWER(SUBSTITUTE(SUBSTITUTE(SUBSTITUTE(SUBSTITUTE(SUBSTITUTE(SUBSTITUTE(db[[#This Row],[NB BM]]," ",),".",""),"-",""),"(",""),")",""),"/",""))</f>
        <v>opasteltiti48wtip48s</v>
      </c>
      <c r="B206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6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66" s="1" t="s">
        <v>898</v>
      </c>
      <c r="E2066" s="4" t="s">
        <v>971</v>
      </c>
      <c r="F2066" s="56" t="s">
        <v>2515</v>
      </c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1694</v>
      </c>
      <c r="J2066" s="1" t="s">
        <v>1858</v>
      </c>
      <c r="K2066" s="1" t="s">
        <v>2949</v>
      </c>
      <c r="M2066" s="1" t="str">
        <f>IF(db[[#This Row],[QTY/ CTN]]="","",SUBSTITUTE(SUBSTITUTE(SUBSTITUTE(db[[#This Row],[QTY/ CTN]]," ","_",2),"(",""),")","")&amp;"_")</f>
        <v>4 BOX_6 SET_</v>
      </c>
      <c r="N2066" s="1">
        <f>IF(db[[#This Row],[H_QTY/ CTN]]="","",SEARCH("_",db[[#This Row],[H_QTY/ CTN]]))</f>
        <v>6</v>
      </c>
      <c r="O2066" s="1">
        <f>IF(db[[#This Row],[H_QTY/ CTN]]="","",LEN(db[[#This Row],[H_QTY/ CTN]]))</f>
        <v>12</v>
      </c>
      <c r="P2066" s="98" t="str">
        <f>IF(db[[#This Row],[H_QTY/ CTN]]="","",LEFT(db[[#This Row],[H_QTY/ CTN]],db[[#This Row],[H_1]]-1))</f>
        <v>4 BOX</v>
      </c>
      <c r="Q2066" s="95" t="str">
        <f>IF(NOT(db[[#This Row],[H_1]]=db[[#This Row],[H_2]]),MID(db[[#This Row],[H_QTY/ CTN]],db[[#This Row],[H_1]]+1,db[[#This Row],[H_2]]-db[[#This Row],[H_1]]-1),"")</f>
        <v>6 SET</v>
      </c>
      <c r="R2066" s="95" t="str">
        <f>IF(db[[#This Row],[QTY/ CTN B]]="","",LEFT(db[[#This Row],[QTY/ CTN B]],SEARCH(" ",db[[#This Row],[QTY/ CTN B]],1)-1))</f>
        <v>4</v>
      </c>
      <c r="S2066" s="95" t="str">
        <f>IF(db[[#This Row],[QTY/ CTN B]]="","",RIGHT(db[[#This Row],[QTY/ CTN B]],LEN(db[[#This Row],[QTY/ CTN B]])-SEARCH(" ",db[[#This Row],[QTY/ CTN B]],1)))</f>
        <v>BOX</v>
      </c>
      <c r="T2066" s="95" t="str">
        <f>IF(db[[#This Row],[QTY/ CTN TG]]="",IF(db[[#This Row],[STN TG]]="","",12),LEFT(db[[#This Row],[QTY/ CTN TG]],SEARCH(" ",db[[#This Row],[QTY/ CTN TG]],1)-1))</f>
        <v>6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24</v>
      </c>
      <c r="Y2066" s="95" t="str">
        <f>IF(db[[#This Row],[STN K]]="",IF(db[[#This Row],[STN TG]]="",db[[#This Row],[STN B]],db[[#This Row],[STN TG]]),db[[#This Row],[STN K]])</f>
        <v>SET</v>
      </c>
    </row>
    <row r="2067" spans="1:25" x14ac:dyDescent="0.25">
      <c r="A2067" s="1" t="str">
        <f>LOWER(SUBSTITUTE(SUBSTITUTE(SUBSTITUTE(SUBSTITUTE(SUBSTITUTE(SUBSTITUTE(db[[#This Row],[NB BM]]," ",),".",""),"-",""),"(",""),")",""),"/",""))</f>
        <v>opasteltiti55wtip55s</v>
      </c>
      <c r="B206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6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67" s="1" t="s">
        <v>899</v>
      </c>
      <c r="E2067" s="4" t="s">
        <v>972</v>
      </c>
      <c r="F2067" s="56" t="s">
        <v>2516</v>
      </c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1694</v>
      </c>
      <c r="J2067" s="1" t="s">
        <v>1858</v>
      </c>
      <c r="K2067" s="1" t="s">
        <v>2949</v>
      </c>
      <c r="M2067" s="1" t="str">
        <f>IF(db[[#This Row],[QTY/ CTN]]="","",SUBSTITUTE(SUBSTITUTE(SUBSTITUTE(db[[#This Row],[QTY/ CTN]]," ","_",2),"(",""),")","")&amp;"_")</f>
        <v>4 BOX_6 SET_</v>
      </c>
      <c r="N2067" s="1">
        <f>IF(db[[#This Row],[H_QTY/ CTN]]="","",SEARCH("_",db[[#This Row],[H_QTY/ CTN]]))</f>
        <v>6</v>
      </c>
      <c r="O2067" s="1">
        <f>IF(db[[#This Row],[H_QTY/ CTN]]="","",LEN(db[[#This Row],[H_QTY/ CTN]]))</f>
        <v>12</v>
      </c>
      <c r="P2067" s="98" t="str">
        <f>IF(db[[#This Row],[H_QTY/ CTN]]="","",LEFT(db[[#This Row],[H_QTY/ CTN]],db[[#This Row],[H_1]]-1))</f>
        <v>4 BOX</v>
      </c>
      <c r="Q2067" s="95" t="str">
        <f>IF(NOT(db[[#This Row],[H_1]]=db[[#This Row],[H_2]]),MID(db[[#This Row],[H_QTY/ CTN]],db[[#This Row],[H_1]]+1,db[[#This Row],[H_2]]-db[[#This Row],[H_1]]-1),"")</f>
        <v>6 SET</v>
      </c>
      <c r="R2067" s="95" t="str">
        <f>IF(db[[#This Row],[QTY/ CTN B]]="","",LEFT(db[[#This Row],[QTY/ CTN B]],SEARCH(" ",db[[#This Row],[QTY/ CTN B]],1)-1))</f>
        <v>4</v>
      </c>
      <c r="S2067" s="95" t="str">
        <f>IF(db[[#This Row],[QTY/ CTN B]]="","",RIGHT(db[[#This Row],[QTY/ CTN B]],LEN(db[[#This Row],[QTY/ CTN B]])-SEARCH(" ",db[[#This Row],[QTY/ CTN B]],1)))</f>
        <v>BOX</v>
      </c>
      <c r="T2067" s="95" t="str">
        <f>IF(db[[#This Row],[QTY/ CTN TG]]="",IF(db[[#This Row],[STN TG]]="","",12),LEFT(db[[#This Row],[QTY/ CTN TG]],SEARCH(" ",db[[#This Row],[QTY/ CTN TG]],1)-1))</f>
        <v>6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24</v>
      </c>
      <c r="Y2067" s="95" t="str">
        <f>IF(db[[#This Row],[STN K]]="",IF(db[[#This Row],[STN TG]]="",db[[#This Row],[STN B]],db[[#This Row],[STN TG]]),db[[#This Row],[STN K]])</f>
        <v>SET</v>
      </c>
    </row>
    <row r="2068" spans="1:25" x14ac:dyDescent="0.25">
      <c r="A2068" s="82" t="str">
        <f>LOWER(SUBSTITUTE(SUBSTITUTE(SUBSTITUTE(SUBSTITUTE(SUBSTITUTE(SUBSTITUTE(db[[#This Row],[NB BM]]," ",),".",""),"-",""),"(",""),")",""),"/",""))</f>
        <v>topikerucut</v>
      </c>
      <c r="B2068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68" s="82" t="str">
        <f>LOWER(SUBSTITUTE(SUBSTITUTE(SUBSTITUTE(SUBSTITUTE(SUBSTITUTE(SUBSTITUTE(SUBSTITUTE(SUBSTITUTE(SUBSTITUTE(db[[#This Row],[NB PAJAK]]," ",""),"-",""),"(",""),")",""),".",""),",",""),"/",""),"""",""),"+",""))</f>
        <v/>
      </c>
      <c r="D2068" s="83" t="s">
        <v>5184</v>
      </c>
      <c r="E2068" s="83" t="s">
        <v>5174</v>
      </c>
      <c r="F2068" s="84"/>
      <c r="G2068" s="1" t="s">
        <v>1682</v>
      </c>
      <c r="H2068" s="86" t="e">
        <f>IF(db[[#This Row],[NB NOTA_C]]="","",COUNTIF([2]!B_MSK[concat],db[[#This Row],[NB NOTA_C]]))</f>
        <v>#REF!</v>
      </c>
      <c r="I2068" s="87" t="s">
        <v>2275</v>
      </c>
      <c r="J2068" s="82" t="s">
        <v>1848</v>
      </c>
      <c r="K2068" s="85" t="s">
        <v>2951</v>
      </c>
      <c r="L2068" s="82"/>
      <c r="M2068" s="82" t="str">
        <f>IF(db[[#This Row],[QTY/ CTN]]="","",SUBSTITUTE(SUBSTITUTE(SUBSTITUTE(db[[#This Row],[QTY/ CTN]]," ","_",2),"(",""),")","")&amp;"_")</f>
        <v>600 PCS_</v>
      </c>
      <c r="N2068" s="82">
        <f>IF(db[[#This Row],[H_QTY/ CTN]]="","",SEARCH("_",db[[#This Row],[H_QTY/ CTN]]))</f>
        <v>8</v>
      </c>
      <c r="O2068" s="82">
        <f>IF(db[[#This Row],[H_QTY/ CTN]]="","",LEN(db[[#This Row],[H_QTY/ CTN]]))</f>
        <v>8</v>
      </c>
      <c r="P2068" s="102" t="str">
        <f>IF(db[[#This Row],[H_QTY/ CTN]]="","",LEFT(db[[#This Row],[H_QTY/ CTN]],db[[#This Row],[H_1]]-1))</f>
        <v>600 PCS</v>
      </c>
      <c r="Q2068" s="102" t="str">
        <f>IF(NOT(db[[#This Row],[H_1]]=db[[#This Row],[H_2]]),MID(db[[#This Row],[H_QTY/ CTN]],db[[#This Row],[H_1]]+1,db[[#This Row],[H_2]]-db[[#This Row],[H_1]]-1),"")</f>
        <v/>
      </c>
      <c r="R2068" s="95" t="str">
        <f>IF(db[[#This Row],[QTY/ CTN B]]="","",LEFT(db[[#This Row],[QTY/ CTN B]],SEARCH(" ",db[[#This Row],[QTY/ CTN B]],1)-1))</f>
        <v>600</v>
      </c>
      <c r="S2068" s="95" t="str">
        <f>IF(db[[#This Row],[QTY/ CTN B]]="","",RIGHT(db[[#This Row],[QTY/ CTN B]],LEN(db[[#This Row],[QTY/ CTN B]])-SEARCH(" ",db[[#This Row],[QTY/ CTN B]],1)))</f>
        <v>PCS</v>
      </c>
      <c r="T2068" s="95" t="str">
        <f>IF(db[[#This Row],[QTY/ CTN TG]]="",IF(db[[#This Row],[STN TG]]="","",12),LEFT(db[[#This Row],[QTY/ CTN TG]],SEARCH(" ",db[[#This Row],[QTY/ CTN TG]],1)-1))</f>
        <v/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600</v>
      </c>
      <c r="Y2068" s="95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82" t="str">
        <f>LOWER(SUBSTITUTE(SUBSTITUTE(SUBSTITUTE(SUBSTITUTE(SUBSTITUTE(SUBSTITUTE(db[[#This Row],[NB BM]]," ",),".",""),"-",""),"(",""),")",""),"/",""))</f>
        <v>topikerucut3d</v>
      </c>
      <c r="B2069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69" s="82" t="str">
        <f>LOWER(SUBSTITUTE(SUBSTITUTE(SUBSTITUTE(SUBSTITUTE(SUBSTITUTE(SUBSTITUTE(SUBSTITUTE(SUBSTITUTE(SUBSTITUTE(db[[#This Row],[NB PAJAK]]," ",""),"-",""),"(",""),")",""),".",""),",",""),"/",""),"""",""),"+",""))</f>
        <v/>
      </c>
      <c r="D2069" s="83" t="s">
        <v>5185</v>
      </c>
      <c r="E2069" s="83" t="s">
        <v>5175</v>
      </c>
      <c r="F2069" s="84"/>
      <c r="G2069" s="1" t="s">
        <v>1682</v>
      </c>
      <c r="H2069" s="86" t="e">
        <f>IF(db[[#This Row],[NB NOTA_C]]="","",COUNTIF([2]!B_MSK[concat],db[[#This Row],[NB NOTA_C]]))</f>
        <v>#REF!</v>
      </c>
      <c r="I2069" s="87" t="s">
        <v>2275</v>
      </c>
      <c r="J2069" s="82" t="s">
        <v>1733</v>
      </c>
      <c r="K2069" s="85" t="s">
        <v>2951</v>
      </c>
      <c r="L2069" s="82"/>
      <c r="M2069" s="82" t="str">
        <f>IF(db[[#This Row],[QTY/ CTN]]="","",SUBSTITUTE(SUBSTITUTE(SUBSTITUTE(db[[#This Row],[QTY/ CTN]]," ","_",2),"(",""),")","")&amp;"_")</f>
        <v>288 PCS_</v>
      </c>
      <c r="N2069" s="82">
        <f>IF(db[[#This Row],[H_QTY/ CTN]]="","",SEARCH("_",db[[#This Row],[H_QTY/ CTN]]))</f>
        <v>8</v>
      </c>
      <c r="O2069" s="82">
        <f>IF(db[[#This Row],[H_QTY/ CTN]]="","",LEN(db[[#This Row],[H_QTY/ CTN]]))</f>
        <v>8</v>
      </c>
      <c r="P2069" s="102" t="str">
        <f>IF(db[[#This Row],[H_QTY/ CTN]]="","",LEFT(db[[#This Row],[H_QTY/ CTN]],db[[#This Row],[H_1]]-1))</f>
        <v>288 PCS</v>
      </c>
      <c r="Q2069" s="102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288</v>
      </c>
      <c r="S2069" s="95" t="str">
        <f>IF(db[[#This Row],[QTY/ CTN B]]="","",RIGHT(db[[#This Row],[QTY/ CTN B]],LEN(db[[#This Row],[QTY/ CTN B]])-SEARCH(" ",db[[#This Row],[QTY/ CTN B]],1)))</f>
        <v>PCS</v>
      </c>
      <c r="T2069" s="95" t="str">
        <f>IF(db[[#This Row],[QTY/ CTN TG]]="",IF(db[[#This Row],[STN TG]]="","",12),LEFT(db[[#This Row],[QTY/ CTN TG]],SEARCH(" ",db[[#This Row],[QTY/ CTN TG]],1)-1))</f>
        <v/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288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82" t="str">
        <f>LOWER(SUBSTITUTE(SUBSTITUTE(SUBSTITUTE(SUBSTITUTE(SUBSTITUTE(SUBSTITUTE(db[[#This Row],[NB BM]]," ",),".",""),"-",""),"(",""),")",""),"/",""))</f>
        <v>topimahkota</v>
      </c>
      <c r="B2070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70" s="82" t="str">
        <f>LOWER(SUBSTITUTE(SUBSTITUTE(SUBSTITUTE(SUBSTITUTE(SUBSTITUTE(SUBSTITUTE(SUBSTITUTE(SUBSTITUTE(SUBSTITUTE(db[[#This Row],[NB PAJAK]]," ",""),"-",""),"(",""),")",""),".",""),",",""),"/",""),"""",""),"+",""))</f>
        <v/>
      </c>
      <c r="D2070" s="83" t="s">
        <v>5186</v>
      </c>
      <c r="E2070" s="83" t="s">
        <v>5173</v>
      </c>
      <c r="F2070" s="84"/>
      <c r="G2070" s="1" t="s">
        <v>1682</v>
      </c>
      <c r="H2070" s="86" t="e">
        <f>IF(db[[#This Row],[NB NOTA_C]]="","",COUNTIF([2]!B_MSK[concat],db[[#This Row],[NB NOTA_C]]))</f>
        <v>#REF!</v>
      </c>
      <c r="I2070" s="87" t="s">
        <v>2275</v>
      </c>
      <c r="J2070" s="82" t="s">
        <v>1848</v>
      </c>
      <c r="K2070" s="85" t="s">
        <v>2951</v>
      </c>
      <c r="L2070" s="82"/>
      <c r="M2070" s="82" t="str">
        <f>IF(db[[#This Row],[QTY/ CTN]]="","",SUBSTITUTE(SUBSTITUTE(SUBSTITUTE(db[[#This Row],[QTY/ CTN]]," ","_",2),"(",""),")","")&amp;"_")</f>
        <v>600 PCS_</v>
      </c>
      <c r="N2070" s="82">
        <f>IF(db[[#This Row],[H_QTY/ CTN]]="","",SEARCH("_",db[[#This Row],[H_QTY/ CTN]]))</f>
        <v>8</v>
      </c>
      <c r="O2070" s="82">
        <f>IF(db[[#This Row],[H_QTY/ CTN]]="","",LEN(db[[#This Row],[H_QTY/ CTN]]))</f>
        <v>8</v>
      </c>
      <c r="P2070" s="102" t="str">
        <f>IF(db[[#This Row],[H_QTY/ CTN]]="","",LEFT(db[[#This Row],[H_QTY/ CTN]],db[[#This Row],[H_1]]-1))</f>
        <v>600 PCS</v>
      </c>
      <c r="Q2070" s="102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600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600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pcasebd180un1</v>
      </c>
      <c r="B2071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3410</v>
      </c>
      <c r="E2071" s="4" t="s">
        <v>3407</v>
      </c>
      <c r="F2071" s="56"/>
      <c r="G2071" s="1" t="s">
        <v>1682</v>
      </c>
      <c r="H2071" s="32" t="e">
        <f>IF(db[[#This Row],[NB NOTA_C]]="","",COUNTIF([2]!B_MSK[concat],db[[#This Row],[NB NOTA_C]]))</f>
        <v>#REF!</v>
      </c>
      <c r="I2071" s="7" t="s">
        <v>2798</v>
      </c>
      <c r="J2071" s="3" t="s">
        <v>1843</v>
      </c>
      <c r="K2071" s="1" t="s">
        <v>2971</v>
      </c>
      <c r="L2071" s="3"/>
      <c r="M2071" s="3" t="str">
        <f>IF(db[[#This Row],[QTY/ CTN]]="","",SUBSTITUTE(SUBSTITUTE(SUBSTITUTE(db[[#This Row],[QTY/ CTN]]," ","_",2),"(",""),")","")&amp;"_")</f>
        <v>180 PCS_</v>
      </c>
      <c r="N2071" s="3">
        <f>IF(db[[#This Row],[H_QTY/ CTN]]="","",SEARCH("_",db[[#This Row],[H_QTY/ CTN]]))</f>
        <v>8</v>
      </c>
      <c r="O2071" s="3">
        <f>IF(db[[#This Row],[H_QTY/ CTN]]="","",LEN(db[[#This Row],[H_QTY/ CTN]]))</f>
        <v>8</v>
      </c>
      <c r="P2071" s="95" t="str">
        <f>IF(db[[#This Row],[H_QTY/ CTN]]="","",LEFT(db[[#This Row],[H_QTY/ CTN]],db[[#This Row],[H_1]]-1))</f>
        <v>180 PCS</v>
      </c>
      <c r="Q2071" s="95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180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180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pcasebdbd931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4872</v>
      </c>
      <c r="E2072" s="4" t="s">
        <v>4870</v>
      </c>
      <c r="F2072" s="56"/>
      <c r="H2072" s="34" t="e">
        <f>IF(db[[#This Row],[NB NOTA_C]]="","",COUNTIF([2]!B_MSK[concat],db[[#This Row],[NB NOTA_C]]))</f>
        <v>#REF!</v>
      </c>
      <c r="I2072" s="7" t="s">
        <v>2798</v>
      </c>
      <c r="J2072" s="3" t="s">
        <v>1843</v>
      </c>
      <c r="K2072" s="1" t="s">
        <v>2971</v>
      </c>
      <c r="L2072" s="3"/>
      <c r="M2072" s="3" t="str">
        <f>IF(db[[#This Row],[QTY/ CTN]]="","",SUBSTITUTE(SUBSTITUTE(SUBSTITUTE(db[[#This Row],[QTY/ CTN]]," ","_",2),"(",""),")","")&amp;"_")</f>
        <v>180 PCS_</v>
      </c>
      <c r="N2072" s="3">
        <f>IF(db[[#This Row],[H_QTY/ CTN]]="","",SEARCH("_",db[[#This Row],[H_QTY/ CTN]]))</f>
        <v>8</v>
      </c>
      <c r="O2072" s="3">
        <f>IF(db[[#This Row],[H_QTY/ CTN]]="","",LEN(db[[#This Row],[H_QTY/ CTN]]))</f>
        <v>8</v>
      </c>
      <c r="P2072" s="95" t="str">
        <f>IF(db[[#This Row],[H_QTY/ CTN]]="","",LEFT(db[[#This Row],[H_QTY/ CTN]],db[[#This Row],[H_1]]-1))</f>
        <v>180 PCS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180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180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pcasebdxlgbd938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4873</v>
      </c>
      <c r="E2073" s="4" t="s">
        <v>4871</v>
      </c>
      <c r="F2073" s="56"/>
      <c r="H2073" s="34" t="e">
        <f>IF(db[[#This Row],[NB NOTA_C]]="","",COUNTIF([2]!B_MSK[concat],db[[#This Row],[NB NOTA_C]]))</f>
        <v>#REF!</v>
      </c>
      <c r="I2073" s="7" t="s">
        <v>2798</v>
      </c>
      <c r="J2073" s="3" t="s">
        <v>1843</v>
      </c>
      <c r="K2073" s="1" t="s">
        <v>2971</v>
      </c>
      <c r="L2073" s="3"/>
      <c r="M2073" s="3" t="str">
        <f>IF(db[[#This Row],[QTY/ CTN]]="","",SUBSTITUTE(SUBSTITUTE(SUBSTITUTE(db[[#This Row],[QTY/ CTN]]," ","_",2),"(",""),")","")&amp;"_")</f>
        <v>180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180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180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pcasebd19325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2048</v>
      </c>
      <c r="E2074" s="4" t="s">
        <v>3216</v>
      </c>
      <c r="F2074" s="56"/>
      <c r="H2074" s="32" t="e">
        <f>IF(db[[#This Row],[NB NOTA_C]]="","",COUNTIF([2]!B_MSK[concat],db[[#This Row],[NB NOTA_C]]))</f>
        <v>#REF!</v>
      </c>
      <c r="I2074" s="7" t="s">
        <v>1695</v>
      </c>
      <c r="J2074" s="3" t="s">
        <v>1843</v>
      </c>
      <c r="K2074" s="1" t="s">
        <v>2971</v>
      </c>
      <c r="M2074" s="1" t="str">
        <f>IF(db[[#This Row],[QTY/ CTN]]="","",SUBSTITUTE(SUBSTITUTE(SUBSTITUTE(db[[#This Row],[QTY/ CTN]]," ","_",2),"(",""),")","")&amp;"_")</f>
        <v>180 PCS_</v>
      </c>
      <c r="N2074" s="1">
        <f>IF(db[[#This Row],[H_QTY/ CTN]]="","",SEARCH("_",db[[#This Row],[H_QTY/ CTN]]))</f>
        <v>8</v>
      </c>
      <c r="O2074" s="1">
        <f>IF(db[[#This Row],[H_QTY/ CTN]]="","",LEN(db[[#This Row],[H_QTY/ CTN]]))</f>
        <v>8</v>
      </c>
      <c r="P2074" s="98" t="str">
        <f>IF(db[[#This Row],[H_QTY/ CTN]]="","",LEFT(db[[#This Row],[H_QTY/ CTN]],db[[#This Row],[H_1]]-1))</f>
        <v>180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180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180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pcasebd194un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2049</v>
      </c>
      <c r="E2075" s="4" t="s">
        <v>3218</v>
      </c>
      <c r="F2075" s="56"/>
      <c r="H2075" s="32" t="e">
        <f>IF(db[[#This Row],[NB NOTA_C]]="","",COUNTIF([2]!B_MSK[concat],db[[#This Row],[NB NOTA_C]]))</f>
        <v>#REF!</v>
      </c>
      <c r="I2075" s="7" t="s">
        <v>1695</v>
      </c>
      <c r="J2075" s="3" t="s">
        <v>1843</v>
      </c>
      <c r="K2075" s="1" t="s">
        <v>2971</v>
      </c>
      <c r="M2075" s="1" t="str">
        <f>IF(db[[#This Row],[QTY/ CTN]]="","",SUBSTITUTE(SUBSTITUTE(SUBSTITUTE(db[[#This Row],[QTY/ CTN]]," ","_",2),"(",""),")","")&amp;"_")</f>
        <v>180 PCS_</v>
      </c>
      <c r="N2075" s="1">
        <f>IF(db[[#This Row],[H_QTY/ CTN]]="","",SEARCH("_",db[[#This Row],[H_QTY/ CTN]]))</f>
        <v>8</v>
      </c>
      <c r="O2075" s="1">
        <f>IF(db[[#This Row],[H_QTY/ CTN]]="","",LEN(db[[#This Row],[H_QTY/ CTN]]))</f>
        <v>8</v>
      </c>
      <c r="P2075" s="98" t="str">
        <f>IF(db[[#This Row],[H_QTY/ CTN]]="","",LEFT(db[[#This Row],[H_QTY/ CTN]],db[[#This Row],[H_1]]-1))</f>
        <v>180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180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180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pcasebd907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2050</v>
      </c>
      <c r="E2076" s="4" t="s">
        <v>3217</v>
      </c>
      <c r="F2076" s="56"/>
      <c r="H2076" s="32" t="e">
        <f>IF(db[[#This Row],[NB NOTA_C]]="","",COUNTIF([2]!B_MSK[concat],db[[#This Row],[NB NOTA_C]]))</f>
        <v>#REF!</v>
      </c>
      <c r="I2076" s="7" t="s">
        <v>1695</v>
      </c>
      <c r="J2076" s="3" t="s">
        <v>1725</v>
      </c>
      <c r="K2076" s="1" t="s">
        <v>2971</v>
      </c>
      <c r="M2076" s="1" t="str">
        <f>IF(db[[#This Row],[QTY/ CTN]]="","",SUBSTITUTE(SUBSTITUTE(SUBSTITUTE(db[[#This Row],[QTY/ CTN]]," ","_",2),"(",""),")","")&amp;"_")</f>
        <v>144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8" t="str">
        <f>IF(db[[#This Row],[H_QTY/ CTN]]="","",LEFT(db[[#This Row],[H_QTY/ CTN]],db[[#This Row],[H_1]]-1))</f>
        <v>144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144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144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pcasebdbtxlg1745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2051</v>
      </c>
      <c r="E2077" s="4" t="s">
        <v>3219</v>
      </c>
      <c r="F2077" s="56"/>
      <c r="H2077" s="32" t="e">
        <f>IF(db[[#This Row],[NB NOTA_C]]="","",COUNTIF([2]!B_MSK[concat],db[[#This Row],[NB NOTA_C]]))</f>
        <v>#REF!</v>
      </c>
      <c r="I2077" s="7" t="s">
        <v>1695</v>
      </c>
      <c r="J2077" s="3" t="s">
        <v>1843</v>
      </c>
      <c r="K2077" s="1" t="s">
        <v>2971</v>
      </c>
      <c r="M2077" s="1" t="str">
        <f>IF(db[[#This Row],[QTY/ CTN]]="","",SUBSTITUTE(SUBSTITUTE(SUBSTITUTE(db[[#This Row],[QTY/ CTN]]," ","_",2),"(",""),")","")&amp;"_")</f>
        <v>180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8" t="str">
        <f>IF(db[[#This Row],[H_QTY/ CTN]]="","",LEFT(db[[#This Row],[H_QTY/ CTN]],db[[#This Row],[H_1]]-1))</f>
        <v>180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180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180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pcasebd180un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2046</v>
      </c>
      <c r="E2078" s="4" t="s">
        <v>3220</v>
      </c>
      <c r="F2078" s="56"/>
      <c r="H2078" s="32" t="e">
        <f>IF(db[[#This Row],[NB NOTA_C]]="","",COUNTIF([2]!B_MSK[concat],db[[#This Row],[NB NOTA_C]]))</f>
        <v>#REF!</v>
      </c>
      <c r="I2078" s="7" t="s">
        <v>1695</v>
      </c>
      <c r="J2078" s="3" t="s">
        <v>1843</v>
      </c>
      <c r="K2078" s="1" t="s">
        <v>2971</v>
      </c>
      <c r="M2078" s="1" t="str">
        <f>IF(db[[#This Row],[QTY/ CTN]]="","",SUBSTITUTE(SUBSTITUTE(SUBSTITUTE(db[[#This Row],[QTY/ CTN]]," ","_",2),"(",""),")","")&amp;"_")</f>
        <v>180 PCS_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8" t="str">
        <f>IF(db[[#This Row],[H_QTY/ CTN]]="","",LEFT(db[[#This Row],[H_QTY/ CTN]],db[[#This Row],[H_1]]-1))</f>
        <v>180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180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180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pcasexlgbd905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2077</v>
      </c>
      <c r="E2079" s="4" t="s">
        <v>3221</v>
      </c>
      <c r="F2079" s="2"/>
      <c r="H2079" s="32" t="e">
        <f>IF(db[[#This Row],[NB NOTA_C]]="","",COUNTIF([2]!B_MSK[concat],db[[#This Row],[NB NOTA_C]]))</f>
        <v>#REF!</v>
      </c>
      <c r="I2079" s="7" t="s">
        <v>1695</v>
      </c>
      <c r="J2079" s="3" t="s">
        <v>1725</v>
      </c>
      <c r="K2079" s="1" t="s">
        <v>2971</v>
      </c>
      <c r="M2079" s="1" t="str">
        <f>IF(db[[#This Row],[QTY/ CTN]]="","",SUBSTITUTE(SUBSTITUTE(SUBSTITUTE(db[[#This Row],[QTY/ CTN]]," ","_",2),"(",""),")","")&amp;"_")</f>
        <v>144 PCS_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8" t="str">
        <f>IF(db[[#This Row],[H_QTY/ CTN]]="","",LEFT(db[[#This Row],[H_QTY/ CTN]],db[[#This Row],[H_1]]-1))</f>
        <v>144 PCS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144</v>
      </c>
      <c r="S2079" s="95" t="str">
        <f>IF(db[[#This Row],[QTY/ CTN B]]="","",RIGHT(db[[#This Row],[QTY/ CTN B]],LEN(db[[#This Row],[QTY/ CTN B]])-SEARCH(" ",db[[#This Row],[QTY/ CTN B]],1)))</f>
        <v>PCS</v>
      </c>
      <c r="T2079" s="95" t="str">
        <f>IF(db[[#This Row],[QTY/ CTN TG]]="",IF(db[[#This Row],[STN TG]]="","",12),LEFT(db[[#This Row],[QTY/ CTN TG]],SEARCH(" ",db[[#This Row],[QTY/ CTN TG]],1)-1))</f>
        <v/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144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pcasexlgbd17728a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3207</v>
      </c>
      <c r="E2080" s="4" t="s">
        <v>3205</v>
      </c>
      <c r="F2080" s="56"/>
      <c r="H2080" s="32" t="e">
        <f>IF(db[[#This Row],[NB NOTA_C]]="","",COUNTIF([2]!B_MSK[concat],db[[#This Row],[NB NOTA_C]]))</f>
        <v>#REF!</v>
      </c>
      <c r="I2080" s="7" t="s">
        <v>2798</v>
      </c>
      <c r="J2080" s="3" t="s">
        <v>1843</v>
      </c>
      <c r="K2080" s="1" t="s">
        <v>2971</v>
      </c>
      <c r="L2080" s="3"/>
      <c r="M2080" s="3" t="str">
        <f>IF(db[[#This Row],[QTY/ CTN]]="","",SUBSTITUTE(SUBSTITUTE(SUBSTITUTE(db[[#This Row],[QTY/ CTN]]," ","_",2),"(",""),")","")&amp;"_")</f>
        <v>180 PCS_</v>
      </c>
      <c r="N2080" s="3">
        <f>IF(db[[#This Row],[H_QTY/ CTN]]="","",SEARCH("_",db[[#This Row],[H_QTY/ CTN]]))</f>
        <v>8</v>
      </c>
      <c r="O2080" s="3">
        <f>IF(db[[#This Row],[H_QTY/ CTN]]="","",LEN(db[[#This Row],[H_QTY/ CTN]]))</f>
        <v>8</v>
      </c>
      <c r="P2080" s="98" t="str">
        <f>IF(db[[#This Row],[H_QTY/ CTN]]="","",LEFT(db[[#This Row],[H_QTY/ CTN]],db[[#This Row],[H_1]]-1))</f>
        <v>180 PCS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180</v>
      </c>
      <c r="S2080" s="95" t="str">
        <f>IF(db[[#This Row],[QTY/ CTN B]]="","",RIGHT(db[[#This Row],[QTY/ CTN B]],LEN(db[[#This Row],[QTY/ CTN B]])-SEARCH(" ",db[[#This Row],[QTY/ CTN B]],1)))</f>
        <v>PCS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180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pcasexlgbd798</v>
      </c>
      <c r="B2081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2349</v>
      </c>
      <c r="E2081" s="4" t="s">
        <v>2347</v>
      </c>
      <c r="F2081" s="56"/>
      <c r="H2081" s="32" t="e">
        <f>IF(db[[#This Row],[NB NOTA_C]]="","",COUNTIF([2]!B_MSK[concat],db[[#This Row],[NB NOTA_C]]))</f>
        <v>#REF!</v>
      </c>
      <c r="I2081" s="7" t="s">
        <v>1698</v>
      </c>
      <c r="J2081" s="3" t="s">
        <v>1725</v>
      </c>
      <c r="K2081" s="1" t="s">
        <v>2971</v>
      </c>
      <c r="M2081" s="1" t="str">
        <f>IF(db[[#This Row],[QTY/ CTN]]="","",SUBSTITUTE(SUBSTITUTE(SUBSTITUTE(db[[#This Row],[QTY/ CTN]]," ","_",2),"(",""),")","")&amp;"_")</f>
        <v>144 PCS_</v>
      </c>
      <c r="N2081" s="1">
        <f>IF(db[[#This Row],[H_QTY/ CTN]]="","",SEARCH("_",db[[#This Row],[H_QTY/ CTN]]))</f>
        <v>8</v>
      </c>
      <c r="O2081" s="1">
        <f>IF(db[[#This Row],[H_QTY/ CTN]]="","",LEN(db[[#This Row],[H_QTY/ CTN]]))</f>
        <v>8</v>
      </c>
      <c r="P2081" s="98" t="str">
        <f>IF(db[[#This Row],[H_QTY/ CTN]]="","",LEFT(db[[#This Row],[H_QTY/ CTN]],db[[#This Row],[H_1]]-1))</f>
        <v>144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144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144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pcasebd191un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2047</v>
      </c>
      <c r="E2082" s="4" t="s">
        <v>3204</v>
      </c>
      <c r="F2082" s="56"/>
      <c r="H2082" s="32" t="e">
        <f>IF(db[[#This Row],[NB NOTA_C]]="","",COUNTIF([2]!B_MSK[concat],db[[#This Row],[NB NOTA_C]]))</f>
        <v>#REF!</v>
      </c>
      <c r="I2082" s="7" t="s">
        <v>1695</v>
      </c>
      <c r="J2082" s="3" t="s">
        <v>1843</v>
      </c>
      <c r="K2082" s="1" t="s">
        <v>2971</v>
      </c>
      <c r="M2082" s="1" t="str">
        <f>IF(db[[#This Row],[QTY/ CTN]]="","",SUBSTITUTE(SUBSTITUTE(SUBSTITUTE(db[[#This Row],[QTY/ CTN]]," ","_",2),"(",""),")","")&amp;"_")</f>
        <v>180 PCS_</v>
      </c>
      <c r="N2082" s="1">
        <f>IF(db[[#This Row],[H_QTY/ CTN]]="","",SEARCH("_",db[[#This Row],[H_QTY/ CTN]]))</f>
        <v>8</v>
      </c>
      <c r="O2082" s="1">
        <f>IF(db[[#This Row],[H_QTY/ CTN]]="","",LEN(db[[#This Row],[H_QTY/ CTN]]))</f>
        <v>8</v>
      </c>
      <c r="P2082" s="98" t="str">
        <f>IF(db[[#This Row],[H_QTY/ CTN]]="","",LEFT(db[[#This Row],[H_QTY/ CTN]],db[[#This Row],[H_1]]-1))</f>
        <v>180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180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180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pcasemagnitb351315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83" s="1" t="s">
        <v>2672</v>
      </c>
      <c r="E2083" s="4" t="s">
        <v>2667</v>
      </c>
      <c r="F2083" s="56" t="s">
        <v>2900</v>
      </c>
      <c r="G2083" s="1" t="s">
        <v>1681</v>
      </c>
      <c r="H2083" s="32" t="e">
        <f>IF(db[[#This Row],[NB NOTA_C]]="","",COUNTIF([2]!B_MSK[concat],db[[#This Row],[NB NOTA_C]]))</f>
        <v>#REF!</v>
      </c>
      <c r="I2083" s="7">
        <v>99</v>
      </c>
      <c r="J2083" s="3" t="s">
        <v>1734</v>
      </c>
      <c r="K2083" s="1" t="s">
        <v>2971</v>
      </c>
      <c r="M2083" s="1" t="str">
        <f>IF(db[[#This Row],[QTY/ CTN]]="","",SUBSTITUTE(SUBSTITUTE(SUBSTITUTE(db[[#This Row],[QTY/ CTN]]," ","_",2),"(",""),")","")&amp;"_")</f>
        <v>96 PCS_</v>
      </c>
      <c r="N2083" s="1">
        <f>IF(db[[#This Row],[H_QTY/ CTN]]="","",SEARCH("_",db[[#This Row],[H_QTY/ CTN]]))</f>
        <v>7</v>
      </c>
      <c r="O2083" s="1">
        <f>IF(db[[#This Row],[H_QTY/ CTN]]="","",LEN(db[[#This Row],[H_QTY/ CTN]]))</f>
        <v>7</v>
      </c>
      <c r="P2083" s="98" t="str">
        <f>IF(db[[#This Row],[H_QTY/ CTN]]="","",LEFT(db[[#This Row],[H_QTY/ CTN]],db[[#This Row],[H_1]]-1))</f>
        <v>96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96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96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pcasemagnitb3513821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84" s="1" t="s">
        <v>2674</v>
      </c>
      <c r="E2084" s="4" t="s">
        <v>2669</v>
      </c>
      <c r="F2084" s="56" t="s">
        <v>2902</v>
      </c>
      <c r="G2084" s="1" t="s">
        <v>1681</v>
      </c>
      <c r="H2084" s="32" t="e">
        <f>IF(db[[#This Row],[NB NOTA_C]]="","",COUNTIF([2]!B_MSK[concat],db[[#This Row],[NB NOTA_C]]))</f>
        <v>#REF!</v>
      </c>
      <c r="I2084" s="7">
        <v>99</v>
      </c>
      <c r="J2084" s="3" t="s">
        <v>1734</v>
      </c>
      <c r="K2084" s="1" t="s">
        <v>2971</v>
      </c>
      <c r="M2084" s="1" t="str">
        <f>IF(db[[#This Row],[QTY/ CTN]]="","",SUBSTITUTE(SUBSTITUTE(SUBSTITUTE(db[[#This Row],[QTY/ CTN]]," ","_",2),"(",""),")","")&amp;"_")</f>
        <v>96 PCS_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96 PCS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96</v>
      </c>
      <c r="S2084" s="95" t="str">
        <f>IF(db[[#This Row],[QTY/ CTN B]]="","",RIGHT(db[[#This Row],[QTY/ CTN B]],LEN(db[[#This Row],[QTY/ CTN B]])-SEARCH(" ",db[[#This Row],[QTY/ CTN B]],1)))</f>
        <v>PCS</v>
      </c>
      <c r="T2084" s="95" t="str">
        <f>IF(db[[#This Row],[QTY/ CTN TG]]="",IF(db[[#This Row],[STN TG]]="","",12),LEFT(db[[#This Row],[QTY/ CTN TG]],SEARCH(" ",db[[#This Row],[QTY/ CTN TG]],1)-1))</f>
        <v/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96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pcasemagnitoggyo022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85" s="1" t="s">
        <v>2671</v>
      </c>
      <c r="E2085" s="4" t="s">
        <v>2666</v>
      </c>
      <c r="F2085" s="56" t="s">
        <v>2899</v>
      </c>
      <c r="G2085" s="1" t="s">
        <v>1681</v>
      </c>
      <c r="H2085" s="32" t="e">
        <f>IF(db[[#This Row],[NB NOTA_C]]="","",COUNTIF([2]!B_MSK[concat],db[[#This Row],[NB NOTA_C]]))</f>
        <v>#REF!</v>
      </c>
      <c r="I2085" s="7">
        <v>99</v>
      </c>
      <c r="J2085" s="3" t="s">
        <v>1734</v>
      </c>
      <c r="K2085" s="1" t="s">
        <v>2971</v>
      </c>
      <c r="M2085" s="1" t="str">
        <f>IF(db[[#This Row],[QTY/ CTN]]="","",SUBSTITUTE(SUBSTITUTE(SUBSTITUTE(db[[#This Row],[QTY/ CTN]]," ","_",2),"(",""),")","")&amp;"_")</f>
        <v>96 PCS_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96 PCS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96</v>
      </c>
      <c r="S2085" s="95" t="str">
        <f>IF(db[[#This Row],[QTY/ CTN B]]="","",RIGHT(db[[#This Row],[QTY/ CTN B]],LEN(db[[#This Row],[QTY/ CTN B]])-SEARCH(" ",db[[#This Row],[QTY/ CTN B]],1)))</f>
        <v>PCS</v>
      </c>
      <c r="T2085" s="95" t="str">
        <f>IF(db[[#This Row],[QTY/ CTN TG]]="",IF(db[[#This Row],[STN TG]]="","",12),LEFT(db[[#This Row],[QTY/ CTN TG]],SEARCH(" ",db[[#This Row],[QTY/ CTN TG]],1)-1))</f>
        <v/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96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pcasemagnitoggyo22l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2732</v>
      </c>
      <c r="E2086" s="4" t="s">
        <v>2730</v>
      </c>
      <c r="F2086" s="56"/>
      <c r="H2086" s="32" t="e">
        <f>IF(db[[#This Row],[NB NOTA_C]]="","",COUNTIF([2]!B_MSK[concat],db[[#This Row],[NB NOTA_C]]))</f>
        <v>#REF!</v>
      </c>
      <c r="I2086" s="7" t="s">
        <v>1695</v>
      </c>
      <c r="J2086" s="3" t="s">
        <v>2734</v>
      </c>
      <c r="K2086" s="1" t="s">
        <v>2971</v>
      </c>
      <c r="M2086" s="1" t="str">
        <f>IF(db[[#This Row],[QTY/ CTN]]="","",SUBSTITUTE(SUBSTITUTE(SUBSTITUTE(db[[#This Row],[QTY/ CTN]]," ","_",2),"(",""),")","")&amp;"_")</f>
        <v>58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58 PCS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58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58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pcasebd918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2797</v>
      </c>
      <c r="E2087" s="4" t="s">
        <v>2796</v>
      </c>
      <c r="F2087" s="56"/>
      <c r="H2087" s="32" t="e">
        <f>IF(db[[#This Row],[NB NOTA_C]]="","",COUNTIF([2]!B_MSK[concat],db[[#This Row],[NB NOTA_C]]))</f>
        <v>#REF!</v>
      </c>
      <c r="I2087" s="7" t="s">
        <v>2798</v>
      </c>
      <c r="J2087" s="3" t="s">
        <v>1843</v>
      </c>
      <c r="K2087" s="1" t="s">
        <v>2971</v>
      </c>
      <c r="M2087" s="1" t="str">
        <f>IF(db[[#This Row],[QTY/ CTN]]="","",SUBSTITUTE(SUBSTITUTE(SUBSTITUTE(db[[#This Row],[QTY/ CTN]]," ","_",2),"(",""),")","")&amp;"_")</f>
        <v>180 PCS_</v>
      </c>
      <c r="N2087" s="1">
        <f>IF(db[[#This Row],[H_QTY/ CTN]]="","",SEARCH("_",db[[#This Row],[H_QTY/ CTN]]))</f>
        <v>8</v>
      </c>
      <c r="O2087" s="1">
        <f>IF(db[[#This Row],[H_QTY/ CTN]]="","",LEN(db[[#This Row],[H_QTY/ CTN]]))</f>
        <v>8</v>
      </c>
      <c r="P2087" s="98" t="str">
        <f>IF(db[[#This Row],[H_QTY/ CTN]]="","",LEFT(db[[#This Row],[H_QTY/ CTN]],db[[#This Row],[H_1]]-1))</f>
        <v>180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180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180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pcasebd19125</v>
      </c>
      <c r="B2088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3408</v>
      </c>
      <c r="E2088" s="4" t="s">
        <v>3405</v>
      </c>
      <c r="F2088" s="56"/>
      <c r="G2088" s="1" t="s">
        <v>1682</v>
      </c>
      <c r="H2088" s="32" t="e">
        <f>IF(db[[#This Row],[NB NOTA_C]]="","",COUNTIF([2]!B_MSK[concat],db[[#This Row],[NB NOTA_C]]))</f>
        <v>#REF!</v>
      </c>
      <c r="I2088" s="7" t="s">
        <v>2798</v>
      </c>
      <c r="J2088" s="3" t="s">
        <v>1843</v>
      </c>
      <c r="K2088" s="1" t="s">
        <v>2971</v>
      </c>
      <c r="L2088" s="3"/>
      <c r="M2088" s="3" t="str">
        <f>IF(db[[#This Row],[QTY/ CTN]]="","",SUBSTITUTE(SUBSTITUTE(SUBSTITUTE(db[[#This Row],[QTY/ CTN]]," ","_",2),"(",""),")","")&amp;"_")</f>
        <v>180 PCS_</v>
      </c>
      <c r="N2088" s="3">
        <f>IF(db[[#This Row],[H_QTY/ CTN]]="","",SEARCH("_",db[[#This Row],[H_QTY/ CTN]]))</f>
        <v>8</v>
      </c>
      <c r="O2088" s="3">
        <f>IF(db[[#This Row],[H_QTY/ CTN]]="","",LEN(db[[#This Row],[H_QTY/ CTN]]))</f>
        <v>8</v>
      </c>
      <c r="P2088" s="95" t="str">
        <f>IF(db[[#This Row],[H_QTY/ CTN]]="","",LEFT(db[[#This Row],[H_QTY/ CTN]],db[[#This Row],[H_1]]-1))</f>
        <v>180 PCS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180</v>
      </c>
      <c r="S2088" s="95" t="str">
        <f>IF(db[[#This Row],[QTY/ CTN B]]="","",RIGHT(db[[#This Row],[QTY/ CTN B]],LEN(db[[#This Row],[QTY/ CTN B]])-SEARCH(" ",db[[#This Row],[QTY/ CTN B]],1)))</f>
        <v>PCS</v>
      </c>
      <c r="T2088" s="95" t="str">
        <f>IF(db[[#This Row],[QTY/ CTN TG]]="",IF(db[[#This Row],[STN TG]]="","",12),LEFT(db[[#This Row],[QTY/ CTN TG]],SEARCH(" ",db[[#This Row],[QTY/ CTN TG]],1)-1))</f>
        <v/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180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1" t="str">
        <f>LOWER(SUBSTITUTE(SUBSTITUTE(SUBSTITUTE(SUBSTITUTE(SUBSTITUTE(SUBSTITUTE(db[[#This Row],[NB BM]]," ",),".",""),"-",""),"(",""),")",""),"/",""))</f>
        <v>cliptrigonaljk1</v>
      </c>
      <c r="B2089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89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89" s="1" t="s">
        <v>882</v>
      </c>
      <c r="E2089" s="4" t="s">
        <v>883</v>
      </c>
      <c r="F2089" s="56" t="s">
        <v>884</v>
      </c>
      <c r="G2089" s="1" t="s">
        <v>1681</v>
      </c>
      <c r="H2089" s="32" t="e">
        <f>IF(db[[#This Row],[NB NOTA_C]]="","",COUNTIF([2]!B_MSK[concat],db[[#This Row],[NB NOTA_C]]))</f>
        <v>#REF!</v>
      </c>
      <c r="I2089" s="6" t="s">
        <v>1692</v>
      </c>
      <c r="J2089" s="1" t="s">
        <v>1774</v>
      </c>
      <c r="K2089" s="1" t="s">
        <v>2947</v>
      </c>
      <c r="M2089" s="1" t="str">
        <f>IF(db[[#This Row],[QTY/ CTN]]="","",SUBSTITUTE(SUBSTITUTE(SUBSTITUTE(db[[#This Row],[QTY/ CTN]]," ","_",2),"(",""),")","")&amp;"_")</f>
        <v>500 BOX_</v>
      </c>
      <c r="N2089" s="1">
        <f>IF(db[[#This Row],[H_QTY/ CTN]]="","",SEARCH("_",db[[#This Row],[H_QTY/ CTN]]))</f>
        <v>8</v>
      </c>
      <c r="O2089" s="1">
        <f>IF(db[[#This Row],[H_QTY/ CTN]]="","",LEN(db[[#This Row],[H_QTY/ CTN]]))</f>
        <v>8</v>
      </c>
      <c r="P2089" s="98" t="str">
        <f>IF(db[[#This Row],[H_QTY/ CTN]]="","",LEFT(db[[#This Row],[H_QTY/ CTN]],db[[#This Row],[H_1]]-1))</f>
        <v>500 BOX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500</v>
      </c>
      <c r="S2089" s="95" t="str">
        <f>IF(db[[#This Row],[QTY/ CTN B]]="","",RIGHT(db[[#This Row],[QTY/ CTN B]],LEN(db[[#This Row],[QTY/ CTN B]])-SEARCH(" ",db[[#This Row],[QTY/ CTN B]],1)))</f>
        <v>BOX</v>
      </c>
      <c r="T2089" s="95" t="str">
        <f>IF(db[[#This Row],[QTY/ CTN TG]]="",IF(db[[#This Row],[STN TG]]="","",12),LEFT(db[[#This Row],[QTY/ CTN TG]],SEARCH(" ",db[[#This Row],[QTY/ CTN TG]],1)-1))</f>
        <v/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500</v>
      </c>
      <c r="Y2089" s="95" t="str">
        <f>IF(db[[#This Row],[STN K]]="",IF(db[[#This Row],[STN TG]]="",db[[#This Row],[STN B]],db[[#This Row],[STN TG]]),db[[#This Row],[STN K]])</f>
        <v>BOX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cliptrigonaljkno3</v>
      </c>
      <c r="B2090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90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90" s="1" t="s">
        <v>885</v>
      </c>
      <c r="E2090" s="4" t="s">
        <v>886</v>
      </c>
      <c r="F2090" s="56" t="s">
        <v>887</v>
      </c>
      <c r="G2090" s="1" t="s">
        <v>1681</v>
      </c>
      <c r="H2090" s="32" t="e">
        <f>IF(db[[#This Row],[NB NOTA_C]]="","",COUNTIF([2]!B_MSK[concat],db[[#This Row],[NB NOTA_C]]))</f>
        <v>#REF!</v>
      </c>
      <c r="I2090" s="6" t="s">
        <v>1692</v>
      </c>
      <c r="J2090" s="1" t="s">
        <v>1774</v>
      </c>
      <c r="K2090" s="1" t="s">
        <v>2947</v>
      </c>
      <c r="M2090" s="1" t="str">
        <f>IF(db[[#This Row],[QTY/ CTN]]="","",SUBSTITUTE(SUBSTITUTE(SUBSTITUTE(db[[#This Row],[QTY/ CTN]]," ","_",2),"(",""),")","")&amp;"_")</f>
        <v>500 BOX_</v>
      </c>
      <c r="N2090" s="1">
        <f>IF(db[[#This Row],[H_QTY/ CTN]]="","",SEARCH("_",db[[#This Row],[H_QTY/ CTN]]))</f>
        <v>8</v>
      </c>
      <c r="O2090" s="1">
        <f>IF(db[[#This Row],[H_QTY/ CTN]]="","",LEN(db[[#This Row],[H_QTY/ CTN]]))</f>
        <v>8</v>
      </c>
      <c r="P2090" s="98" t="str">
        <f>IF(db[[#This Row],[H_QTY/ CTN]]="","",LEFT(db[[#This Row],[H_QTY/ CTN]],db[[#This Row],[H_1]]-1))</f>
        <v>500 BOX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500</v>
      </c>
      <c r="S2090" s="95" t="str">
        <f>IF(db[[#This Row],[QTY/ CTN B]]="","",RIGHT(db[[#This Row],[QTY/ CTN B]],LEN(db[[#This Row],[QTY/ CTN B]])-SEARCH(" ",db[[#This Row],[QTY/ CTN B]],1)))</f>
        <v>BOX</v>
      </c>
      <c r="T2090" s="95" t="str">
        <f>IF(db[[#This Row],[QTY/ CTN TG]]="",IF(db[[#This Row],[STN TG]]="","",12),LEFT(db[[#This Row],[QTY/ CTN TG]],SEARCH(" ",db[[#This Row],[QTY/ CTN TG]],1)-1))</f>
        <v/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500</v>
      </c>
      <c r="Y2090" s="95" t="str">
        <f>IF(db[[#This Row],[STN K]]="",IF(db[[#This Row],[STN TG]]="",db[[#This Row],[STN B]],db[[#This Row],[STN TG]]),db[[#This Row],[STN K]])</f>
        <v>BOX</v>
      </c>
    </row>
    <row r="2091" spans="1:25" x14ac:dyDescent="0.25">
      <c r="A2091" s="16" t="str">
        <f>LOWER(SUBSTITUTE(SUBSTITUTE(SUBSTITUTE(SUBSTITUTE(SUBSTITUTE(SUBSTITUTE(db[[#This Row],[NB BM]]," ",),".",""),"-",""),"(",""),")",""),"/",""))</f>
        <v>tusukanbonchengda7008xl001</v>
      </c>
      <c r="B2091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91" s="16" t="str">
        <f>LOWER(SUBSTITUTE(SUBSTITUTE(SUBSTITUTE(SUBSTITUTE(SUBSTITUTE(SUBSTITUTE(SUBSTITUTE(SUBSTITUTE(SUBSTITUTE(db[[#This Row],[NB PAJAK]]," ",""),"-",""),"(",""),")",""),".",""),",",""),"/",""),"""",""),"+",""))</f>
        <v/>
      </c>
      <c r="D2091" s="17" t="s">
        <v>4363</v>
      </c>
      <c r="E2091" s="21" t="s">
        <v>4362</v>
      </c>
      <c r="F2091" s="57"/>
      <c r="G2091" s="17"/>
      <c r="H2091" s="33" t="e">
        <f>IF(db[[#This Row],[NB NOTA_C]]="","",COUNTIF([2]!B_MSK[concat],db[[#This Row],[NB NOTA_C]]))</f>
        <v>#REF!</v>
      </c>
      <c r="I2091" s="18" t="s">
        <v>1698</v>
      </c>
      <c r="J2091" s="3" t="s">
        <v>1731</v>
      </c>
      <c r="K2091" s="17" t="s">
        <v>2951</v>
      </c>
      <c r="L2091" s="16"/>
      <c r="M2091" s="16" t="str">
        <f>IF(db[[#This Row],[QTY/ CTN]]="","",SUBSTITUTE(SUBSTITUTE(SUBSTITUTE(db[[#This Row],[QTY/ CTN]]," ","_",2),"(",""),")","")&amp;"_")</f>
        <v>60 LSN_</v>
      </c>
      <c r="N2091" s="16">
        <f>IF(db[[#This Row],[H_QTY/ CTN]]="","",SEARCH("_",db[[#This Row],[H_QTY/ CTN]]))</f>
        <v>7</v>
      </c>
      <c r="O2091" s="16">
        <f>IF(db[[#This Row],[H_QTY/ CTN]]="","",LEN(db[[#This Row],[H_QTY/ CTN]]))</f>
        <v>7</v>
      </c>
      <c r="P2091" s="99" t="str">
        <f>IF(db[[#This Row],[H_QTY/ CTN]]="","",LEFT(db[[#This Row],[H_QTY/ CTN]],db[[#This Row],[H_1]]-1))</f>
        <v>60 LSN</v>
      </c>
      <c r="Q2091" s="99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60</v>
      </c>
      <c r="S2091" s="95" t="str">
        <f>IF(db[[#This Row],[QTY/ CTN B]]="","",RIGHT(db[[#This Row],[QTY/ CTN B]],LEN(db[[#This Row],[QTY/ CTN B]])-SEARCH(" ",db[[#This Row],[QTY/ CTN B]],1)))</f>
        <v>LSN</v>
      </c>
      <c r="T2091" s="95">
        <f>IF(db[[#This Row],[QTY/ CTN TG]]="",IF(db[[#This Row],[STN TG]]="","",12),LEFT(db[[#This Row],[QTY/ CTN TG]],SEARCH(" ",db[[#This Row],[QTY/ CTN TG]],1)-1))</f>
        <v>12</v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720</v>
      </c>
      <c r="Y2091" s="95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3" t="str">
        <f>LOWER(SUBSTITUTE(SUBSTITUTE(SUBSTITUTE(SUBSTITUTE(SUBSTITUTE(SUBSTITUTE(db[[#This Row],[NB BM]]," ",),".",""),"-",""),"(",""),")",""),"/",""))</f>
        <v>gelpentz1000</v>
      </c>
      <c r="B2092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92" s="3" t="str">
        <f>LOWER(SUBSTITUTE(SUBSTITUTE(SUBSTITUTE(SUBSTITUTE(SUBSTITUTE(SUBSTITUTE(SUBSTITUTE(SUBSTITUTE(SUBSTITUTE(db[[#This Row],[NB PAJAK]]," ",""),"-",""),"(",""),")",""),".",""),",",""),"/",""),"""",""),"+",""))</f>
        <v/>
      </c>
      <c r="D2092" s="1" t="s">
        <v>3128</v>
      </c>
      <c r="E2092" s="4" t="s">
        <v>3127</v>
      </c>
      <c r="F2092" s="56"/>
      <c r="H2092" s="32" t="e">
        <f>IF(db[[#This Row],[NB NOTA_C]]="","",COUNTIF([2]!B_MSK[concat],db[[#This Row],[NB NOTA_C]]))</f>
        <v>#REF!</v>
      </c>
      <c r="I2092" s="7" t="s">
        <v>2276</v>
      </c>
      <c r="J2092" s="3" t="s">
        <v>1738</v>
      </c>
      <c r="K2092" s="1" t="s">
        <v>2972</v>
      </c>
      <c r="L2092" s="3"/>
      <c r="M2092" s="3" t="str">
        <f>IF(db[[#This Row],[QTY/ CTN]]="","",SUBSTITUTE(SUBSTITUTE(SUBSTITUTE(db[[#This Row],[QTY/ CTN]]," ","_",2),"(",""),")","")&amp;"_")</f>
        <v>144 LSN_</v>
      </c>
      <c r="N2092" s="3">
        <f>IF(db[[#This Row],[H_QTY/ CTN]]="","",SEARCH("_",db[[#This Row],[H_QTY/ CTN]]))</f>
        <v>8</v>
      </c>
      <c r="O2092" s="3">
        <f>IF(db[[#This Row],[H_QTY/ CTN]]="","",LEN(db[[#This Row],[H_QTY/ CTN]]))</f>
        <v>8</v>
      </c>
      <c r="P2092" s="98" t="str">
        <f>IF(db[[#This Row],[H_QTY/ CTN]]="","",LEFT(db[[#This Row],[H_QTY/ CTN]],db[[#This Row],[H_1]]-1))</f>
        <v>144 LSN</v>
      </c>
      <c r="Q2092" s="95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144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1728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gelpentz1002</v>
      </c>
      <c r="B2093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1979</v>
      </c>
      <c r="E2093" s="4" t="s">
        <v>3111</v>
      </c>
      <c r="F2093" s="56"/>
      <c r="H2093" s="32" t="e">
        <f>IF(db[[#This Row],[NB NOTA_C]]="","",COUNTIF([2]!B_MSK[concat],db[[#This Row],[NB NOTA_C]]))</f>
        <v>#REF!</v>
      </c>
      <c r="I2093" s="7" t="s">
        <v>2276</v>
      </c>
      <c r="J2093" s="3" t="s">
        <v>1738</v>
      </c>
      <c r="K2093" s="1" t="s">
        <v>2972</v>
      </c>
      <c r="M2093" s="1" t="str">
        <f>IF(db[[#This Row],[QTY/ CTN]]="","",SUBSTITUTE(SUBSTITUTE(SUBSTITUTE(db[[#This Row],[QTY/ CTN]]," ","_",2),"(",""),")","")&amp;"_")</f>
        <v>144 LSN_</v>
      </c>
      <c r="N2093" s="1">
        <f>IF(db[[#This Row],[H_QTY/ CTN]]="","",SEARCH("_",db[[#This Row],[H_QTY/ CTN]]))</f>
        <v>8</v>
      </c>
      <c r="O2093" s="1">
        <f>IF(db[[#This Row],[H_QTY/ CTN]]="","",LEN(db[[#This Row],[H_QTY/ CTN]]))</f>
        <v>8</v>
      </c>
      <c r="P2093" s="98" t="str">
        <f>IF(db[[#This Row],[H_QTY/ CTN]]="","",LEFT(db[[#This Row],[H_QTY/ CTN]],db[[#This Row],[H_1]]-1))</f>
        <v>144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144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1728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stabillotz8001</v>
      </c>
      <c r="B2094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2126</v>
      </c>
      <c r="E2094" s="4" t="s">
        <v>3106</v>
      </c>
      <c r="F2094" s="56"/>
      <c r="H2094" s="32" t="e">
        <f>IF(db[[#This Row],[NB NOTA_C]]="","",COUNTIF([2]!B_MSK[concat],db[[#This Row],[NB NOTA_C]]))</f>
        <v>#REF!</v>
      </c>
      <c r="I2094" s="7" t="s">
        <v>2276</v>
      </c>
      <c r="J2094" s="3" t="s">
        <v>1738</v>
      </c>
      <c r="K2094" s="1" t="s">
        <v>2977</v>
      </c>
      <c r="M2094" s="1" t="str">
        <f>IF(db[[#This Row],[QTY/ CTN]]="","",SUBSTITUTE(SUBSTITUTE(SUBSTITUTE(db[[#This Row],[QTY/ CTN]]," ","_",2),"(",""),")","")&amp;"_")</f>
        <v>144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8" t="str">
        <f>IF(db[[#This Row],[H_QTY/ CTN]]="","",LEFT(db[[#This Row],[H_QTY/ CTN]],db[[#This Row],[H_1]]-1))</f>
        <v>144 LSN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144</v>
      </c>
      <c r="S2094" s="95" t="str">
        <f>IF(db[[#This Row],[QTY/ CTN B]]="","",RIGHT(db[[#This Row],[QTY/ CTN B]],LEN(db[[#This Row],[QTY/ CTN B]])-SEARCH(" ",db[[#This Row],[QTY/ CTN B]],1)))</f>
        <v>LSN</v>
      </c>
      <c r="T2094" s="95">
        <f>IF(db[[#This Row],[QTY/ CTN TG]]="",IF(db[[#This Row],[STN TG]]="","",12),LEFT(db[[#This Row],[QTY/ CTN TG]],SEARCH(" ",db[[#This Row],[QTY/ CTN TG]],1)-1))</f>
        <v>12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1728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pen4wtz8401</v>
      </c>
      <c r="B2095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4494</v>
      </c>
      <c r="E2095" s="4" t="s">
        <v>2172</v>
      </c>
      <c r="F2095" s="56"/>
      <c r="H2095" s="32" t="e">
        <f>IF(db[[#This Row],[NB NOTA_C]]="","",COUNTIF([2]!B_MSK[concat],db[[#This Row],[NB NOTA_C]]))</f>
        <v>#REF!</v>
      </c>
      <c r="I2095" s="7" t="s">
        <v>2276</v>
      </c>
      <c r="J2095" s="3" t="s">
        <v>1738</v>
      </c>
      <c r="K2095" s="1" t="s">
        <v>2972</v>
      </c>
      <c r="M2095" s="1" t="str">
        <f>IF(db[[#This Row],[QTY/ CTN]]="","",SUBSTITUTE(SUBSTITUTE(SUBSTITUTE(db[[#This Row],[QTY/ CTN]]," ","_",2),"(",""),")","")&amp;"_")</f>
        <v>144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144 LSN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144</v>
      </c>
      <c r="S2095" s="95" t="str">
        <f>IF(db[[#This Row],[QTY/ CTN B]]="","",RIGHT(db[[#This Row],[QTY/ CTN B]],LEN(db[[#This Row],[QTY/ CTN B]])-SEARCH(" ",db[[#This Row],[QTY/ CTN B]],1)))</f>
        <v>LSN</v>
      </c>
      <c r="T2095" s="95">
        <f>IF(db[[#This Row],[QTY/ CTN TG]]="",IF(db[[#This Row],[STN TG]]="","",12),LEFT(db[[#This Row],[QTY/ CTN TG]],SEARCH(" ",db[[#This Row],[QTY/ CTN TG]],1)-1))</f>
        <v>12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1728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16" t="str">
        <f>LOWER(SUBSTITUTE(SUBSTITUTE(SUBSTITUTE(SUBSTITUTE(SUBSTITUTE(SUBSTITUTE(db[[#This Row],[NB BM]]," ",),".",""),"-",""),"(",""),")",""),"/",""))</f>
        <v>acrylic12wvtecma6126mlmetalik</v>
      </c>
      <c r="B2096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96" s="16" t="str">
        <f>LOWER(SUBSTITUTE(SUBSTITUTE(SUBSTITUTE(SUBSTITUTE(SUBSTITUTE(SUBSTITUTE(SUBSTITUTE(SUBSTITUTE(SUBSTITUTE(db[[#This Row],[NB PAJAK]]," ",""),"-",""),"(",""),")",""),".",""),",",""),"/",""),"""",""),"+",""))</f>
        <v/>
      </c>
      <c r="D2096" s="17" t="s">
        <v>4075</v>
      </c>
      <c r="E2096" s="21" t="s">
        <v>4072</v>
      </c>
      <c r="F2096" s="57"/>
      <c r="G2096" s="17"/>
      <c r="H2096" s="33" t="e">
        <f>IF(db[[#This Row],[NB NOTA_C]]="","",COUNTIF([2]!B_MSK[concat],db[[#This Row],[NB NOTA_C]]))</f>
        <v>#REF!</v>
      </c>
      <c r="I2096" s="18" t="s">
        <v>3507</v>
      </c>
      <c r="J2096" s="16" t="s">
        <v>1723</v>
      </c>
      <c r="K2096" s="17" t="s">
        <v>2946</v>
      </c>
      <c r="L2096" s="16"/>
      <c r="M2096" s="16" t="str">
        <f>IF(db[[#This Row],[QTY/ CTN]]="","",SUBSTITUTE(SUBSTITUTE(SUBSTITUTE(db[[#This Row],[QTY/ CTN]]," ","_",2),"(",""),")","")&amp;"_")</f>
        <v>72 SET_</v>
      </c>
      <c r="N2096" s="16">
        <f>IF(db[[#This Row],[H_QTY/ CTN]]="","",SEARCH("_",db[[#This Row],[H_QTY/ CTN]]))</f>
        <v>7</v>
      </c>
      <c r="O2096" s="16">
        <f>IF(db[[#This Row],[H_QTY/ CTN]]="","",LEN(db[[#This Row],[H_QTY/ CTN]]))</f>
        <v>7</v>
      </c>
      <c r="P2096" s="99" t="str">
        <f>IF(db[[#This Row],[H_QTY/ CTN]]="","",LEFT(db[[#This Row],[H_QTY/ CTN]],db[[#This Row],[H_1]]-1))</f>
        <v>72 SET</v>
      </c>
      <c r="Q2096" s="99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72</v>
      </c>
      <c r="S2096" s="95" t="str">
        <f>IF(db[[#This Row],[QTY/ CTN B]]="","",RIGHT(db[[#This Row],[QTY/ CTN B]],LEN(db[[#This Row],[QTY/ CTN B]])-SEARCH(" ",db[[#This Row],[QTY/ CTN B]],1)))</f>
        <v>SET</v>
      </c>
      <c r="T2096" s="95" t="str">
        <f>IF(db[[#This Row],[QTY/ CTN TG]]="",IF(db[[#This Row],[STN TG]]="","",12),LEFT(db[[#This Row],[QTY/ CTN TG]],SEARCH(" ",db[[#This Row],[QTY/ CTN TG]],1)-1))</f>
        <v/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72</v>
      </c>
      <c r="Y2096" s="95" t="str">
        <f>IF(db[[#This Row],[STN K]]="",IF(db[[#This Row],[STN TG]]="",db[[#This Row],[STN B]],db[[#This Row],[STN TG]]),db[[#This Row],[STN K]])</f>
        <v>SET</v>
      </c>
    </row>
    <row r="2097" spans="1:25" x14ac:dyDescent="0.25">
      <c r="A2097" s="16" t="str">
        <f>LOWER(SUBSTITUTE(SUBSTITUTE(SUBSTITUTE(SUBSTITUTE(SUBSTITUTE(SUBSTITUTE(db[[#This Row],[NB BM]]," ",),".",""),"-",""),"(",""),")",""),"/",""))</f>
        <v>acrylic12wvtecna6126mlneon</v>
      </c>
      <c r="B2097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97" s="16" t="str">
        <f>LOWER(SUBSTITUTE(SUBSTITUTE(SUBSTITUTE(SUBSTITUTE(SUBSTITUTE(SUBSTITUTE(SUBSTITUTE(SUBSTITUTE(SUBSTITUTE(db[[#This Row],[NB PAJAK]]," ",""),"-",""),"(",""),")",""),".",""),",",""),"/",""),"""",""),"+",""))</f>
        <v/>
      </c>
      <c r="D2097" s="17" t="s">
        <v>4076</v>
      </c>
      <c r="E2097" s="21" t="s">
        <v>4073</v>
      </c>
      <c r="F2097" s="57"/>
      <c r="G2097" s="17"/>
      <c r="H2097" s="33" t="e">
        <f>IF(db[[#This Row],[NB NOTA_C]]="","",COUNTIF([2]!B_MSK[concat],db[[#This Row],[NB NOTA_C]]))</f>
        <v>#REF!</v>
      </c>
      <c r="I2097" s="18" t="s">
        <v>3507</v>
      </c>
      <c r="J2097" s="16" t="s">
        <v>1723</v>
      </c>
      <c r="K2097" s="17" t="s">
        <v>2946</v>
      </c>
      <c r="L2097" s="16"/>
      <c r="M2097" s="16" t="str">
        <f>IF(db[[#This Row],[QTY/ CTN]]="","",SUBSTITUTE(SUBSTITUTE(SUBSTITUTE(db[[#This Row],[QTY/ CTN]]," ","_",2),"(",""),")","")&amp;"_")</f>
        <v>72 SET_</v>
      </c>
      <c r="N2097" s="16">
        <f>IF(db[[#This Row],[H_QTY/ CTN]]="","",SEARCH("_",db[[#This Row],[H_QTY/ CTN]]))</f>
        <v>7</v>
      </c>
      <c r="O2097" s="16">
        <f>IF(db[[#This Row],[H_QTY/ CTN]]="","",LEN(db[[#This Row],[H_QTY/ CTN]]))</f>
        <v>7</v>
      </c>
      <c r="P2097" s="99" t="str">
        <f>IF(db[[#This Row],[H_QTY/ CTN]]="","",LEFT(db[[#This Row],[H_QTY/ CTN]],db[[#This Row],[H_1]]-1))</f>
        <v>72 SET</v>
      </c>
      <c r="Q2097" s="99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72</v>
      </c>
      <c r="S2097" s="95" t="str">
        <f>IF(db[[#This Row],[QTY/ CTN B]]="","",RIGHT(db[[#This Row],[QTY/ CTN B]],LEN(db[[#This Row],[QTY/ CTN B]])-SEARCH(" ",db[[#This Row],[QTY/ CTN B]],1)))</f>
        <v>SET</v>
      </c>
      <c r="T2097" s="95" t="str">
        <f>IF(db[[#This Row],[QTY/ CTN TG]]="",IF(db[[#This Row],[STN TG]]="","",12),LEFT(db[[#This Row],[QTY/ CTN TG]],SEARCH(" ",db[[#This Row],[QTY/ CTN TG]],1)-1))</f>
        <v/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72</v>
      </c>
      <c r="Y2097" s="95" t="str">
        <f>IF(db[[#This Row],[STN K]]="",IF(db[[#This Row],[STN TG]]="",db[[#This Row],[STN B]],db[[#This Row],[STN TG]]),db[[#This Row],[STN K]])</f>
        <v>SET</v>
      </c>
    </row>
    <row r="2098" spans="1:25" x14ac:dyDescent="0.25">
      <c r="A2098" s="16" t="str">
        <f>LOWER(SUBSTITUTE(SUBSTITUTE(SUBSTITUTE(SUBSTITUTE(SUBSTITUTE(SUBSTITUTE(db[[#This Row],[NB BM]]," ",),".",""),"-",""),"(",""),")",""),"/",""))</f>
        <v>acrylic12wvtecpa6126mlpastel</v>
      </c>
      <c r="B2098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98" s="16" t="str">
        <f>LOWER(SUBSTITUTE(SUBSTITUTE(SUBSTITUTE(SUBSTITUTE(SUBSTITUTE(SUBSTITUTE(SUBSTITUTE(SUBSTITUTE(SUBSTITUTE(db[[#This Row],[NB PAJAK]]," ",""),"-",""),"(",""),")",""),".",""),",",""),"/",""),"""",""),"+",""))</f>
        <v/>
      </c>
      <c r="D2098" s="17" t="s">
        <v>4074</v>
      </c>
      <c r="E2098" s="21" t="s">
        <v>4071</v>
      </c>
      <c r="F2098" s="57"/>
      <c r="G2098" s="17"/>
      <c r="H2098" s="33" t="e">
        <f>IF(db[[#This Row],[NB NOTA_C]]="","",COUNTIF([2]!B_MSK[concat],db[[#This Row],[NB NOTA_C]]))</f>
        <v>#REF!</v>
      </c>
      <c r="I2098" s="18" t="s">
        <v>3507</v>
      </c>
      <c r="J2098" s="16" t="s">
        <v>1723</v>
      </c>
      <c r="K2098" s="17" t="s">
        <v>2946</v>
      </c>
      <c r="L2098" s="16"/>
      <c r="M2098" s="16" t="str">
        <f>IF(db[[#This Row],[QTY/ CTN]]="","",SUBSTITUTE(SUBSTITUTE(SUBSTITUTE(db[[#This Row],[QTY/ CTN]]," ","_",2),"(",""),")","")&amp;"_")</f>
        <v>72 SET_</v>
      </c>
      <c r="N2098" s="16">
        <f>IF(db[[#This Row],[H_QTY/ CTN]]="","",SEARCH("_",db[[#This Row],[H_QTY/ CTN]]))</f>
        <v>7</v>
      </c>
      <c r="O2098" s="16">
        <f>IF(db[[#This Row],[H_QTY/ CTN]]="","",LEN(db[[#This Row],[H_QTY/ CTN]]))</f>
        <v>7</v>
      </c>
      <c r="P2098" s="99" t="str">
        <f>IF(db[[#This Row],[H_QTY/ CTN]]="","",LEFT(db[[#This Row],[H_QTY/ CTN]],db[[#This Row],[H_1]]-1))</f>
        <v>72 SET</v>
      </c>
      <c r="Q2098" s="99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72</v>
      </c>
      <c r="S2098" s="95" t="str">
        <f>IF(db[[#This Row],[QTY/ CTN B]]="","",RIGHT(db[[#This Row],[QTY/ CTN B]],LEN(db[[#This Row],[QTY/ CTN B]])-SEARCH(" ",db[[#This Row],[QTY/ CTN B]],1)))</f>
        <v>SET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72</v>
      </c>
      <c r="Y2098" s="95" t="str">
        <f>IF(db[[#This Row],[STN K]]="",IF(db[[#This Row],[STN TG]]="",db[[#This Row],[STN B]],db[[#This Row],[STN TG]]),db[[#This Row],[STN K]])</f>
        <v>SET</v>
      </c>
    </row>
    <row r="2099" spans="1:25" x14ac:dyDescent="0.25">
      <c r="A2099" s="3" t="str">
        <f>LOWER(SUBSTITUTE(SUBSTITUTE(SUBSTITUTE(SUBSTITUTE(SUBSTITUTE(SUBSTITUTE(db[[#This Row],[NB BM]]," ",),".",""),"-",""),"(",""),")",""),"/",""))</f>
        <v>acrylic12wvtecvt6126ml</v>
      </c>
      <c r="B2099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994</v>
      </c>
      <c r="E2099" s="4" t="s">
        <v>1331</v>
      </c>
      <c r="F2099" s="56"/>
      <c r="G2099" s="1" t="s">
        <v>1682</v>
      </c>
      <c r="H2099" s="32" t="e">
        <f>IF(db[[#This Row],[NB NOTA_C]]="","",COUNTIF([2]!B_MSK[concat],db[[#This Row],[NB NOTA_C]]))</f>
        <v>#REF!</v>
      </c>
      <c r="I2099" s="6" t="s">
        <v>1687</v>
      </c>
      <c r="J2099" s="1" t="s">
        <v>1723</v>
      </c>
      <c r="K2099" s="1" t="s">
        <v>2946</v>
      </c>
      <c r="M2099" s="1" t="str">
        <f>IF(db[[#This Row],[QTY/ CTN]]="","",SUBSTITUTE(SUBSTITUTE(SUBSTITUTE(db[[#This Row],[QTY/ CTN]]," ","_",2),"(",""),")","")&amp;"_")</f>
        <v>72 SET_</v>
      </c>
      <c r="N2099" s="1">
        <f>IF(db[[#This Row],[H_QTY/ CTN]]="","",SEARCH("_",db[[#This Row],[H_QTY/ CTN]]))</f>
        <v>7</v>
      </c>
      <c r="O2099" s="1">
        <f>IF(db[[#This Row],[H_QTY/ CTN]]="","",LEN(db[[#This Row],[H_QTY/ CTN]]))</f>
        <v>7</v>
      </c>
      <c r="P2099" s="98" t="str">
        <f>IF(db[[#This Row],[H_QTY/ CTN]]="","",LEFT(db[[#This Row],[H_QTY/ CTN]],db[[#This Row],[H_1]]-1))</f>
        <v>72 SET</v>
      </c>
      <c r="Q2099" s="95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72</v>
      </c>
      <c r="S2099" s="95" t="str">
        <f>IF(db[[#This Row],[QTY/ CTN B]]="","",RIGHT(db[[#This Row],[QTY/ CTN B]],LEN(db[[#This Row],[QTY/ CTN B]])-SEARCH(" ",db[[#This Row],[QTY/ CTN B]],1)))</f>
        <v>SET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72</v>
      </c>
      <c r="Y2099" s="95" t="str">
        <f>IF(db[[#This Row],[STN K]]="",IF(db[[#This Row],[STN TG]]="",db[[#This Row],[STN B]],db[[#This Row],[STN TG]]),db[[#This Row],[STN K]])</f>
        <v>SET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memoorgiwarnavt9003vtec</v>
      </c>
      <c r="B2100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4548</v>
      </c>
      <c r="E2100" s="4" t="s">
        <v>4544</v>
      </c>
      <c r="F2100" s="56"/>
      <c r="H2100" s="34" t="e">
        <f>IF(db[[#This Row],[NB NOTA_C]]="","",COUNTIF([2]!B_MSK[concat],db[[#This Row],[NB NOTA_C]]))</f>
        <v>#REF!</v>
      </c>
      <c r="I2100" s="7" t="s">
        <v>3507</v>
      </c>
      <c r="J2100" s="3" t="s">
        <v>1734</v>
      </c>
      <c r="K2100" s="1" t="s">
        <v>2951</v>
      </c>
      <c r="L2100" s="3"/>
      <c r="M2100" s="3" t="str">
        <f>IF(db[[#This Row],[QTY/ CTN]]="","",SUBSTITUTE(SUBSTITUTE(SUBSTITUTE(db[[#This Row],[QTY/ CTN]]," ","_",2),"(",""),")","")&amp;"_")</f>
        <v>96 PCS_</v>
      </c>
      <c r="N2100" s="3">
        <f>IF(db[[#This Row],[H_QTY/ CTN]]="","",SEARCH("_",db[[#This Row],[H_QTY/ CTN]]))</f>
        <v>7</v>
      </c>
      <c r="O2100" s="3">
        <f>IF(db[[#This Row],[H_QTY/ CTN]]="","",LEN(db[[#This Row],[H_QTY/ CTN]]))</f>
        <v>7</v>
      </c>
      <c r="P2100" s="95" t="str">
        <f>IF(db[[#This Row],[H_QTY/ CTN]]="","",LEFT(db[[#This Row],[H_QTY/ CTN]],db[[#This Row],[H_1]]-1))</f>
        <v>96 PCS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96</v>
      </c>
      <c r="S2100" s="95" t="str">
        <f>IF(db[[#This Row],[QTY/ CTN B]]="","",RIGHT(db[[#This Row],[QTY/ CTN B]],LEN(db[[#This Row],[QTY/ CTN B]])-SEARCH(" ",db[[#This Row],[QTY/ CTN B]],1)))</f>
        <v>PCS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96</v>
      </c>
      <c r="Y2100" s="95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pensilcupbulat802cvtec</v>
      </c>
      <c r="B2101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4547</v>
      </c>
      <c r="E2101" s="4" t="s">
        <v>4543</v>
      </c>
      <c r="F2101" s="56"/>
      <c r="H2101" s="34" t="e">
        <f>IF(db[[#This Row],[NB NOTA_C]]="","",COUNTIF([2]!B_MSK[concat],db[[#This Row],[NB NOTA_C]]))</f>
        <v>#REF!</v>
      </c>
      <c r="I2101" s="7" t="s">
        <v>3507</v>
      </c>
      <c r="J2101" s="3" t="s">
        <v>1734</v>
      </c>
      <c r="K2101" s="1" t="s">
        <v>2951</v>
      </c>
      <c r="L2101" s="3"/>
      <c r="M2101" s="3" t="str">
        <f>IF(db[[#This Row],[QTY/ CTN]]="","",SUBSTITUTE(SUBSTITUTE(SUBSTITUTE(db[[#This Row],[QTY/ CTN]]," ","_",2),"(",""),")","")&amp;"_")</f>
        <v>96 PCS_</v>
      </c>
      <c r="N2101" s="3">
        <f>IF(db[[#This Row],[H_QTY/ CTN]]="","",SEARCH("_",db[[#This Row],[H_QTY/ CTN]]))</f>
        <v>7</v>
      </c>
      <c r="O2101" s="3">
        <f>IF(db[[#This Row],[H_QTY/ CTN]]="","",LEN(db[[#This Row],[H_QTY/ CTN]]))</f>
        <v>7</v>
      </c>
      <c r="P2101" s="95" t="str">
        <f>IF(db[[#This Row],[H_QTY/ CTN]]="","",LEFT(db[[#This Row],[H_QTY/ CTN]],db[[#This Row],[H_1]]-1))</f>
        <v>96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96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96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mikalaminatingvtecvt342fcfolio</v>
      </c>
      <c r="B2102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3504</v>
      </c>
      <c r="E2102" s="4" t="s">
        <v>3499</v>
      </c>
      <c r="F2102" s="56"/>
      <c r="H2102" s="34" t="e">
        <f>IF(db[[#This Row],[NB NOTA_C]]="","",COUNTIF([2]!B_MSK[concat],db[[#This Row],[NB NOTA_C]]))</f>
        <v>#REF!</v>
      </c>
      <c r="I2102" s="7" t="s">
        <v>3507</v>
      </c>
      <c r="J2102" s="3" t="s">
        <v>2294</v>
      </c>
      <c r="K2102" s="1" t="s">
        <v>2951</v>
      </c>
      <c r="L2102" s="3"/>
      <c r="M2102" s="3" t="str">
        <f>IF(db[[#This Row],[QTY/ CTN]]="","",SUBSTITUTE(SUBSTITUTE(SUBSTITUTE(db[[#This Row],[QTY/ CTN]]," ","_",2),"(",""),")","")&amp;"_")</f>
        <v>10 PAK_</v>
      </c>
      <c r="N2102" s="3">
        <f>IF(db[[#This Row],[H_QTY/ CTN]]="","",SEARCH("_",db[[#This Row],[H_QTY/ CTN]]))</f>
        <v>7</v>
      </c>
      <c r="O2102" s="3">
        <f>IF(db[[#This Row],[H_QTY/ CTN]]="","",LEN(db[[#This Row],[H_QTY/ CTN]]))</f>
        <v>7</v>
      </c>
      <c r="P2102" s="95" t="str">
        <f>IF(db[[#This Row],[H_QTY/ CTN]]="","",LEFT(db[[#This Row],[H_QTY/ CTN]],db[[#This Row],[H_1]]-1))</f>
        <v>10 PAK</v>
      </c>
      <c r="Q2102" s="95" t="str">
        <f>IF(NOT(db[[#This Row],[H_1]]=db[[#This Row],[H_2]]),MID(db[[#This Row],[H_QTY/ CTN]],db[[#This Row],[H_1]]+1,db[[#This Row],[H_2]]-db[[#This Row],[H_1]]-1),"")</f>
        <v/>
      </c>
      <c r="R2102" s="95" t="str">
        <f>IF(db[[#This Row],[QTY/ CTN B]]="","",LEFT(db[[#This Row],[QTY/ CTN B]],SEARCH(" ",db[[#This Row],[QTY/ CTN B]],1)-1))</f>
        <v>10</v>
      </c>
      <c r="S2102" s="95" t="str">
        <f>IF(db[[#This Row],[QTY/ CTN B]]="","",RIGHT(db[[#This Row],[QTY/ CTN B]],LEN(db[[#This Row],[QTY/ CTN B]])-SEARCH(" ",db[[#This Row],[QTY/ CTN B]],1)))</f>
        <v>PAK</v>
      </c>
      <c r="T2102" s="95" t="str">
        <f>IF(db[[#This Row],[QTY/ CTN TG]]="",IF(db[[#This Row],[STN TG]]="","",12),LEFT(db[[#This Row],[QTY/ CTN TG]],SEARCH(" ",db[[#This Row],[QTY/ CTN TG]],1)-1))</f>
        <v/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10</v>
      </c>
      <c r="Y2102" s="95" t="str">
        <f>IF(db[[#This Row],[STN K]]="",IF(db[[#This Row],[STN TG]]="",db[[#This Row],[STN B]],db[[#This Row],[STN TG]]),db[[#This Row],[STN K]])</f>
        <v>PAK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standbookvtecst06565"</v>
      </c>
      <c r="B2103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1306</v>
      </c>
      <c r="E2103" s="4" t="s">
        <v>1597</v>
      </c>
      <c r="F2103" s="56"/>
      <c r="G2103" s="1" t="s">
        <v>1682</v>
      </c>
      <c r="H2103" s="32" t="e">
        <f>IF(db[[#This Row],[NB NOTA_C]]="","",COUNTIF([2]!B_MSK[concat],db[[#This Row],[NB NOTA_C]]))</f>
        <v>#REF!</v>
      </c>
      <c r="I2103" s="6" t="s">
        <v>1687</v>
      </c>
      <c r="J2103" s="1" t="s">
        <v>1885</v>
      </c>
      <c r="K2103" s="1" t="s">
        <v>2972</v>
      </c>
      <c r="M2103" s="1" t="str">
        <f>IF(db[[#This Row],[QTY/ CTN]]="","",SUBSTITUTE(SUBSTITUTE(SUBSTITUTE(db[[#This Row],[QTY/ CTN]]," ","_",2),"(",""),")","")&amp;"_")</f>
        <v>1560 SET_</v>
      </c>
      <c r="N2103" s="1">
        <f>IF(db[[#This Row],[H_QTY/ CTN]]="","",SEARCH("_",db[[#This Row],[H_QTY/ CTN]]))</f>
        <v>9</v>
      </c>
      <c r="O2103" s="1">
        <f>IF(db[[#This Row],[H_QTY/ CTN]]="","",LEN(db[[#This Row],[H_QTY/ CTN]]))</f>
        <v>9</v>
      </c>
      <c r="P2103" s="98" t="str">
        <f>IF(db[[#This Row],[H_QTY/ CTN]]="","",LEFT(db[[#This Row],[H_QTY/ CTN]],db[[#This Row],[H_1]]-1))</f>
        <v>1560 SET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1560</v>
      </c>
      <c r="S2103" s="95" t="str">
        <f>IF(db[[#This Row],[QTY/ CTN B]]="","",RIGHT(db[[#This Row],[QTY/ CTN B]],LEN(db[[#This Row],[QTY/ CTN B]])-SEARCH(" ",db[[#This Row],[QTY/ CTN B]],1)))</f>
        <v>SET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1560</v>
      </c>
      <c r="Y2103" s="95" t="str">
        <f>IF(db[[#This Row],[STN K]]="",IF(db[[#This Row],[STN TG]]="",db[[#This Row],[STN B]],db[[#This Row],[STN TG]]),db[[#This Row],[STN K]])</f>
        <v>SET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wcolormarries12w13255ml</v>
      </c>
      <c r="B2104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3754</v>
      </c>
      <c r="E2104" s="4" t="s">
        <v>3753</v>
      </c>
      <c r="F2104" s="56"/>
      <c r="H2104" s="32" t="e">
        <f>IF(db[[#This Row],[NB NOTA_C]]="","",COUNTIF([2]!B_MSK[concat],db[[#This Row],[NB NOTA_C]]))</f>
        <v>#REF!</v>
      </c>
      <c r="I2104" s="6" t="s">
        <v>1719</v>
      </c>
      <c r="J2104" s="1" t="s">
        <v>1786</v>
      </c>
      <c r="K2104" s="1" t="s">
        <v>2946</v>
      </c>
      <c r="M2104" s="1" t="str">
        <f>IF(db[[#This Row],[QTY/ CTN]]="","",SUBSTITUTE(SUBSTITUTE(SUBSTITUTE(db[[#This Row],[QTY/ CTN]]," ","_",2),"(",""),")","")&amp;"_")</f>
        <v>8 LSN_</v>
      </c>
      <c r="N2104" s="1">
        <f>IF(db[[#This Row],[H_QTY/ CTN]]="","",SEARCH("_",db[[#This Row],[H_QTY/ CTN]]))</f>
        <v>6</v>
      </c>
      <c r="O2104" s="1">
        <f>IF(db[[#This Row],[H_QTY/ CTN]]="","",LEN(db[[#This Row],[H_QTY/ CTN]]))</f>
        <v>6</v>
      </c>
      <c r="P2104" s="98" t="str">
        <f>IF(db[[#This Row],[H_QTY/ CTN]]="","",LEFT(db[[#This Row],[H_QTY/ CTN]],db[[#This Row],[H_1]]-1))</f>
        <v>8 LSN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8</v>
      </c>
      <c r="S2104" s="95" t="str">
        <f>IF(db[[#This Row],[QTY/ CTN B]]="","",RIGHT(db[[#This Row],[QTY/ CTN B]],LEN(db[[#This Row],[QTY/ CTN B]])-SEARCH(" ",db[[#This Row],[QTY/ CTN B]],1)))</f>
        <v>LSN</v>
      </c>
      <c r="T2104" s="95">
        <f>IF(db[[#This Row],[QTY/ CTN TG]]="",IF(db[[#This Row],[STN TG]]="","",12),LEFT(db[[#This Row],[QTY/ CTN TG]],SEARCH(" ",db[[#This Row],[QTY/ CTN TG]],1)-1))</f>
        <v>12</v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96</v>
      </c>
      <c r="Y2104" s="95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watercolorjk12wwac6ml12</v>
      </c>
      <c r="B2105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105" s="1" t="s">
        <v>2810</v>
      </c>
      <c r="E2105" s="4" t="s">
        <v>2809</v>
      </c>
      <c r="F2105" s="2" t="s">
        <v>4896</v>
      </c>
      <c r="G2105" s="1" t="s">
        <v>1681</v>
      </c>
      <c r="H2105" s="32" t="e">
        <f>IF(db[[#This Row],[NB NOTA_C]]="","",COUNTIF([2]!B_MSK[concat],db[[#This Row],[NB NOTA_C]]))</f>
        <v>#REF!</v>
      </c>
      <c r="I2105" s="7" t="s">
        <v>1692</v>
      </c>
      <c r="J2105" s="3" t="s">
        <v>2811</v>
      </c>
      <c r="K2105" s="1" t="s">
        <v>2949</v>
      </c>
      <c r="M2105" s="1" t="str">
        <f>IF(db[[#This Row],[QTY/ CTN]]="","",SUBSTITUTE(SUBSTITUTE(SUBSTITUTE(db[[#This Row],[QTY/ CTN]]," ","_",2),"(",""),")","")&amp;"_")</f>
        <v>8 BOX_12 SET_</v>
      </c>
      <c r="N2105" s="1">
        <f>IF(db[[#This Row],[H_QTY/ CTN]]="","",SEARCH("_",db[[#This Row],[H_QTY/ CTN]]))</f>
        <v>6</v>
      </c>
      <c r="O2105" s="1">
        <f>IF(db[[#This Row],[H_QTY/ CTN]]="","",LEN(db[[#This Row],[H_QTY/ CTN]]))</f>
        <v>13</v>
      </c>
      <c r="P2105" s="98" t="str">
        <f>IF(db[[#This Row],[H_QTY/ CTN]]="","",LEFT(db[[#This Row],[H_QTY/ CTN]],db[[#This Row],[H_1]]-1))</f>
        <v>8 BOX</v>
      </c>
      <c r="Q2105" s="95" t="str">
        <f>IF(NOT(db[[#This Row],[H_1]]=db[[#This Row],[H_2]]),MID(db[[#This Row],[H_QTY/ CTN]],db[[#This Row],[H_1]]+1,db[[#This Row],[H_2]]-db[[#This Row],[H_1]]-1),"")</f>
        <v>12 SET</v>
      </c>
      <c r="R2105" s="95" t="str">
        <f>IF(db[[#This Row],[QTY/ CTN B]]="","",LEFT(db[[#This Row],[QTY/ CTN B]],SEARCH(" ",db[[#This Row],[QTY/ CTN B]],1)-1))</f>
        <v>8</v>
      </c>
      <c r="S2105" s="95" t="str">
        <f>IF(db[[#This Row],[QTY/ CTN B]]="","",RIGHT(db[[#This Row],[QTY/ CTN B]],LEN(db[[#This Row],[QTY/ CTN B]])-SEARCH(" ",db[[#This Row],[QTY/ CTN B]],1)))</f>
        <v>BOX</v>
      </c>
      <c r="T2105" s="95" t="str">
        <f>IF(db[[#This Row],[QTY/ CTN TG]]="",IF(db[[#This Row],[STN TG]]="","",12),LEFT(db[[#This Row],[QTY/ CTN TG]],SEARCH(" ",db[[#This Row],[QTY/ CTN TG]],1)-1))</f>
        <v>12</v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96</v>
      </c>
      <c r="Y2105" s="95" t="str">
        <f>IF(db[[#This Row],[STN K]]="",IF(db[[#This Row],[STN TG]]="",db[[#This Row],[STN B]],db[[#This Row],[STN TG]]),db[[#This Row],[STN K]])</f>
        <v>SET</v>
      </c>
    </row>
    <row r="2106" spans="1:25" ht="33" x14ac:dyDescent="0.25">
      <c r="A2106" s="3" t="str">
        <f>LOWER(SUBSTITUTE(SUBSTITUTE(SUBSTITUTE(SUBSTITUTE(SUBSTITUTE(SUBSTITUTE(db[[#This Row],[NB BM]]," ",),".",""),"-",""),"(",""),")",""),"/",""))</f>
        <v>wc12wmozaki</v>
      </c>
      <c r="B2106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2697</v>
      </c>
      <c r="E2106" s="4" t="s">
        <v>2696</v>
      </c>
      <c r="F2106" s="56"/>
      <c r="H2106" s="32" t="e">
        <f>IF(db[[#This Row],[NB NOTA_C]]="","",COUNTIF([2]!B_MSK[concat],db[[#This Row],[NB NOTA_C]]))</f>
        <v>#REF!</v>
      </c>
      <c r="I2106" s="5" t="s">
        <v>1689</v>
      </c>
      <c r="J2106" s="3" t="s">
        <v>1798</v>
      </c>
      <c r="K2106" s="1" t="s">
        <v>2946</v>
      </c>
      <c r="M2106" s="1" t="str">
        <f>IF(db[[#This Row],[QTY/ CTN]]="","",SUBSTITUTE(SUBSTITUTE(SUBSTITUTE(db[[#This Row],[QTY/ CTN]]," ","_",2),"(",""),")","")&amp;"_")</f>
        <v>16 LSN_</v>
      </c>
      <c r="N2106" s="1">
        <f>IF(db[[#This Row],[H_QTY/ CTN]]="","",SEARCH("_",db[[#This Row],[H_QTY/ CTN]]))</f>
        <v>7</v>
      </c>
      <c r="O2106" s="1">
        <f>IF(db[[#This Row],[H_QTY/ CTN]]="","",LEN(db[[#This Row],[H_QTY/ CTN]]))</f>
        <v>7</v>
      </c>
      <c r="P2106" s="98" t="str">
        <f>IF(db[[#This Row],[H_QTY/ CTN]]="","",LEFT(db[[#This Row],[H_QTY/ CTN]],db[[#This Row],[H_1]]-1))</f>
        <v>16 LSN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16</v>
      </c>
      <c r="S2106" s="95" t="str">
        <f>IF(db[[#This Row],[QTY/ CTN B]]="","",RIGHT(db[[#This Row],[QTY/ CTN B]],LEN(db[[#This Row],[QTY/ CTN B]])-SEARCH(" ",db[[#This Row],[QTY/ CTN B]],1)))</f>
        <v>LSN</v>
      </c>
      <c r="T2106" s="95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192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penghapuswb802gunindo</v>
      </c>
      <c r="B2107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4766</v>
      </c>
      <c r="E2107" s="4" t="s">
        <v>4765</v>
      </c>
      <c r="F2107" s="56"/>
      <c r="G2107" s="1" t="s">
        <v>1682</v>
      </c>
      <c r="H2107" s="32" t="e">
        <f>IF(db[[#This Row],[NB NOTA_C]]="","",COUNTIF([2]!B_MSK[concat],db[[#This Row],[NB NOTA_C]]))</f>
        <v>#REF!</v>
      </c>
      <c r="I2107" s="7" t="s">
        <v>1709</v>
      </c>
      <c r="J2107" s="3" t="s">
        <v>1783</v>
      </c>
      <c r="K2107" s="1" t="s">
        <v>2980</v>
      </c>
      <c r="M2107" s="1" t="str">
        <f>IF(db[[#This Row],[QTY/ CTN]]="","",SUBSTITUTE(SUBSTITUTE(SUBSTITUTE(db[[#This Row],[QTY/ CTN]]," ","_",2),"(",""),")","")&amp;"_")</f>
        <v>30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8" t="str">
        <f>IF(db[[#This Row],[H_QTY/ CTN]]="","",LEFT(db[[#This Row],[H_QTY/ CTN]],db[[#This Row],[H_1]]-1))</f>
        <v>30 LSN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30</v>
      </c>
      <c r="S2107" s="95" t="str">
        <f>IF(db[[#This Row],[QTY/ CTN B]]="","",RIGHT(db[[#This Row],[QTY/ CTN B]],LEN(db[[#This Row],[QTY/ CTN B]])-SEARCH(" ",db[[#This Row],[QTY/ CTN B]],1)))</f>
        <v>LSN</v>
      </c>
      <c r="T2107" s="95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360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penghapuswb803gunindo</v>
      </c>
      <c r="B2108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1280</v>
      </c>
      <c r="E2108" s="4" t="s">
        <v>4469</v>
      </c>
      <c r="F2108" s="56"/>
      <c r="G2108" s="1" t="s">
        <v>1682</v>
      </c>
      <c r="H2108" s="32" t="e">
        <f>IF(db[[#This Row],[NB NOTA_C]]="","",COUNTIF([2]!B_MSK[concat],db[[#This Row],[NB NOTA_C]]))</f>
        <v>#REF!</v>
      </c>
      <c r="I2108" s="6" t="s">
        <v>1709</v>
      </c>
      <c r="J2108" s="1" t="s">
        <v>1783</v>
      </c>
      <c r="K2108" s="1" t="s">
        <v>2980</v>
      </c>
      <c r="M2108" s="1" t="str">
        <f>IF(db[[#This Row],[QTY/ CTN]]="","",SUBSTITUTE(SUBSTITUTE(SUBSTITUTE(db[[#This Row],[QTY/ CTN]]," ","_",2),"(",""),")","")&amp;"_")</f>
        <v>30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30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30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360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penghapuswb803gunindo</v>
      </c>
      <c r="B2109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1280</v>
      </c>
      <c r="E2109" s="4" t="s">
        <v>1572</v>
      </c>
      <c r="F2109" s="56"/>
      <c r="G2109" s="1" t="s">
        <v>1682</v>
      </c>
      <c r="H2109" s="32" t="e">
        <f>IF(db[[#This Row],[NB NOTA_C]]="","",COUNTIF([2]!B_MSK[concat],db[[#This Row],[NB NOTA_C]]))</f>
        <v>#REF!</v>
      </c>
      <c r="I2109" s="6" t="s">
        <v>1709</v>
      </c>
      <c r="J2109" s="1" t="s">
        <v>1783</v>
      </c>
      <c r="K2109" s="1" t="s">
        <v>2980</v>
      </c>
      <c r="M2109" s="1" t="str">
        <f>IF(db[[#This Row],[QTY/ CTN]]="","",SUBSTITUTE(SUBSTITUTE(SUBSTITUTE(db[[#This Row],[QTY/ CTN]]," ","_",2),"(",""),")","")&amp;"_")</f>
        <v>30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8" t="str">
        <f>IF(db[[#This Row],[H_QTY/ CTN]]="","",LEFT(db[[#This Row],[H_QTY/ CTN]],db[[#This Row],[H_1]]-1))</f>
        <v>30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30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360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penghapuswb805gunindo</v>
      </c>
      <c r="B2110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4764</v>
      </c>
      <c r="E2110" s="4" t="s">
        <v>4763</v>
      </c>
      <c r="F2110" s="56"/>
      <c r="G2110" s="1" t="s">
        <v>1682</v>
      </c>
      <c r="H2110" s="32" t="e">
        <f>IF(db[[#This Row],[NB NOTA_C]]="","",COUNTIF([2]!B_MSK[concat],db[[#This Row],[NB NOTA_C]]))</f>
        <v>#REF!</v>
      </c>
      <c r="I2110" s="6" t="s">
        <v>1709</v>
      </c>
      <c r="J2110" s="1" t="s">
        <v>1783</v>
      </c>
      <c r="K2110" s="1" t="s">
        <v>2980</v>
      </c>
      <c r="M2110" s="1" t="str">
        <f>IF(db[[#This Row],[QTY/ CTN]]="","",SUBSTITUTE(SUBSTITUTE(SUBSTITUTE(db[[#This Row],[QTY/ CTN]]," ","_",2),"(",""),")","")&amp;"_")</f>
        <v>30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30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30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360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bpxdatam1hitam</v>
      </c>
      <c r="B2111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1907</v>
      </c>
      <c r="E2111" s="4" t="s">
        <v>3007</v>
      </c>
      <c r="F2111" s="56"/>
      <c r="H2111" s="32" t="e">
        <f>IF(db[[#This Row],[NB NOTA_C]]="","",COUNTIF([2]!B_MSK[concat],db[[#This Row],[NB NOTA_C]]))</f>
        <v>#REF!</v>
      </c>
      <c r="I2111" s="7" t="s">
        <v>1713</v>
      </c>
      <c r="J2111" s="3" t="s">
        <v>1750</v>
      </c>
      <c r="K2111" s="1" t="s">
        <v>2972</v>
      </c>
      <c r="M2111" s="1" t="str">
        <f>IF(db[[#This Row],[QTY/ CTN]]="","",SUBSTITUTE(SUBSTITUTE(SUBSTITUTE(db[[#This Row],[QTY/ CTN]]," ","_",2),"(",""),")","")&amp;"_")</f>
        <v>20 GRS_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8" t="str">
        <f>IF(db[[#This Row],[H_QTY/ CTN]]="","",LEFT(db[[#This Row],[H_QTY/ CTN]],db[[#This Row],[H_1]]-1))</f>
        <v>20 GRS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20</v>
      </c>
      <c r="S2111" s="95" t="str">
        <f>IF(db[[#This Row],[QTY/ CTN B]]="","",RIGHT(db[[#This Row],[QTY/ CTN B]],LEN(db[[#This Row],[QTY/ CTN B]])-SEARCH(" ",db[[#This Row],[QTY/ CTN B]],1)))</f>
        <v>GRS</v>
      </c>
      <c r="T2111" s="95">
        <f>IF(db[[#This Row],[QTY/ CTN TG]]="",IF(db[[#This Row],[STN TG]]="","",12),LEFT(db[[#This Row],[QTY/ CTN TG]],SEARCH(" ",db[[#This Row],[QTY/ CTN TG]],1)-1))</f>
        <v>12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1" s="95">
        <f>IF(db[[#This Row],[STN K]]="","",IF(db[[#This Row],[STN TG]]="LSN",12,""))</f>
        <v>12</v>
      </c>
      <c r="W2111" s="95" t="str">
        <f>IF(db[[#This Row],[STN TG]]="LSN","PCS","")</f>
        <v>PCS</v>
      </c>
      <c r="X2111" s="95">
        <f>db[[#This Row],[QTY B]]*IF(db[[#This Row],[QTY TG]]="",1,db[[#This Row],[QTY TG]])*IF(db[[#This Row],[QTY K]]="",1,db[[#This Row],[QTY K]])</f>
        <v>2880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bpxdatam2hitam</v>
      </c>
      <c r="B2112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1908</v>
      </c>
      <c r="E2112" s="4" t="s">
        <v>3008</v>
      </c>
      <c r="F2112" s="56"/>
      <c r="H2112" s="32" t="e">
        <f>IF(db[[#This Row],[NB NOTA_C]]="","",COUNTIF([2]!B_MSK[concat],db[[#This Row],[NB NOTA_C]]))</f>
        <v>#REF!</v>
      </c>
      <c r="I2112" s="7" t="s">
        <v>1713</v>
      </c>
      <c r="J2112" s="3" t="s">
        <v>1750</v>
      </c>
      <c r="K2112" s="1" t="s">
        <v>2972</v>
      </c>
      <c r="M2112" s="1" t="str">
        <f>IF(db[[#This Row],[QTY/ CTN]]="","",SUBSTITUTE(SUBSTITUTE(SUBSTITUTE(db[[#This Row],[QTY/ CTN]]," ","_",2),"(",""),")","")&amp;"_")</f>
        <v>20 GRS_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20 GRS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20</v>
      </c>
      <c r="S2112" s="95" t="str">
        <f>IF(db[[#This Row],[QTY/ CTN B]]="","",RIGHT(db[[#This Row],[QTY/ CTN B]],LEN(db[[#This Row],[QTY/ CTN B]])-SEARCH(" ",db[[#This Row],[QTY/ CTN B]],1)))</f>
        <v>GRS</v>
      </c>
      <c r="T2112" s="95">
        <f>IF(db[[#This Row],[QTY/ CTN TG]]="",IF(db[[#This Row],[STN TG]]="","",12),LEFT(db[[#This Row],[QTY/ CTN TG]],SEARCH(" ",db[[#This Row],[QTY/ CTN TG]],1)-1))</f>
        <v>12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2" s="95">
        <f>IF(db[[#This Row],[STN K]]="","",IF(db[[#This Row],[STN TG]]="LSN",12,""))</f>
        <v>12</v>
      </c>
      <c r="W2112" s="95" t="str">
        <f>IF(db[[#This Row],[STN TG]]="LSN","PCS","")</f>
        <v>PCS</v>
      </c>
      <c r="X2112" s="95">
        <f>db[[#This Row],[QTY B]]*IF(db[[#This Row],[QTY TG]]="",1,db[[#This Row],[QTY TG]])*IF(db[[#This Row],[QTY K]]="",1,db[[#This Row],[QTY K]])</f>
        <v>2880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bpxdatax2hitam</v>
      </c>
      <c r="B2113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4489</v>
      </c>
      <c r="E2113" s="4" t="s">
        <v>4488</v>
      </c>
      <c r="F2113" s="56"/>
      <c r="H2113" s="32" t="e">
        <f>IF(db[[#This Row],[NB NOTA_C]]="","",COUNTIF([2]!B_MSK[concat],db[[#This Row],[NB NOTA_C]]))</f>
        <v>#REF!</v>
      </c>
      <c r="I2113" s="7" t="s">
        <v>1713</v>
      </c>
      <c r="J2113" s="3" t="s">
        <v>1750</v>
      </c>
      <c r="K2113" s="1" t="s">
        <v>2972</v>
      </c>
      <c r="M2113" s="1" t="str">
        <f>IF(db[[#This Row],[QTY/ CTN]]="","",SUBSTITUTE(SUBSTITUTE(SUBSTITUTE(db[[#This Row],[QTY/ CTN]]," ","_",2),"(",""),")","")&amp;"_")</f>
        <v>20 GRS_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20 GRS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20</v>
      </c>
      <c r="S2113" s="95" t="str">
        <f>IF(db[[#This Row],[QTY/ CTN B]]="","",RIGHT(db[[#This Row],[QTY/ CTN B]],LEN(db[[#This Row],[QTY/ CTN B]])-SEARCH(" ",db[[#This Row],[QTY/ CTN B]],1)))</f>
        <v>GRS</v>
      </c>
      <c r="T2113" s="95">
        <f>IF(db[[#This Row],[QTY/ CTN TG]]="",IF(db[[#This Row],[STN TG]]="","",12),LEFT(db[[#This Row],[QTY/ CTN TG]],SEARCH(" ",db[[#This Row],[QTY/ CTN TG]],1)-1))</f>
        <v>12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3" s="95">
        <f>IF(db[[#This Row],[STN K]]="","",IF(db[[#This Row],[STN TG]]="LSN",12,""))</f>
        <v>12</v>
      </c>
      <c r="W2113" s="95" t="str">
        <f>IF(db[[#This Row],[STN TG]]="LSN","PCS","")</f>
        <v>PCS</v>
      </c>
      <c r="X2113" s="95">
        <f>db[[#This Row],[QTY B]]*IF(db[[#This Row],[QTY TG]]="",1,db[[#This Row],[QTY TG]])*IF(db[[#This Row],[QTY K]]="",1,db[[#This Row],[QTY K]])</f>
        <v>2880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mapzipperfile192btbiru</v>
      </c>
      <c r="B2114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4" t="s">
        <v>5475</v>
      </c>
      <c r="E2114" s="4" t="s">
        <v>5469</v>
      </c>
      <c r="F2114" s="56"/>
      <c r="G2114" s="1" t="s">
        <v>1682</v>
      </c>
      <c r="H2114" s="34" t="e">
        <f>IF(db[[#This Row],[NB NOTA_C]]="","",COUNTIF([2]!B_MSK[concat],db[[#This Row],[NB NOTA_C]]))</f>
        <v>#REF!</v>
      </c>
      <c r="I2114" s="7" t="s">
        <v>1703</v>
      </c>
      <c r="J2114" s="3" t="s">
        <v>1759</v>
      </c>
      <c r="K2114" s="1" t="s">
        <v>2968</v>
      </c>
      <c r="L2114" s="3"/>
      <c r="M2114" s="3" t="str">
        <f>IF(db[[#This Row],[QTY/ CTN]]="","",SUBSTITUTE(SUBSTITUTE(SUBSTITUTE(db[[#This Row],[QTY/ CTN]]," ","_",2),"(",""),")","")&amp;"_")</f>
        <v>240 PCS_</v>
      </c>
      <c r="N2114" s="3">
        <f>IF(db[[#This Row],[H_QTY/ CTN]]="","",SEARCH("_",db[[#This Row],[H_QTY/ CTN]]))</f>
        <v>8</v>
      </c>
      <c r="O2114" s="3">
        <f>IF(db[[#This Row],[H_QTY/ CTN]]="","",LEN(db[[#This Row],[H_QTY/ CTN]]))</f>
        <v>8</v>
      </c>
      <c r="P2114" s="95" t="str">
        <f>IF(db[[#This Row],[H_QTY/ CTN]]="","",LEFT(db[[#This Row],[H_QTY/ CTN]],db[[#This Row],[H_1]]-1))</f>
        <v>240 PCS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240</v>
      </c>
      <c r="S2114" s="95" t="str">
        <f>IF(db[[#This Row],[QTY/ CTN B]]="","",RIGHT(db[[#This Row],[QTY/ CTN B]],LEN(db[[#This Row],[QTY/ CTN B]])-SEARCH(" ",db[[#This Row],[QTY/ CTN B]],1)))</f>
        <v>PCS</v>
      </c>
      <c r="T2114" s="95" t="str">
        <f>IF(db[[#This Row],[QTY/ CTN TG]]="",IF(db[[#This Row],[STN TG]]="","",12),LEFT(db[[#This Row],[QTY/ CTN TG]],SEARCH(" ",db[[#This Row],[QTY/ CTN TG]],1)-1))</f>
        <v/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4" s="95" t="str">
        <f>IF(db[[#This Row],[STN K]]="","",IF(db[[#This Row],[STN TG]]="LSN",12,""))</f>
        <v/>
      </c>
      <c r="W2114" s="95" t="str">
        <f>IF(db[[#This Row],[STN TG]]="LSN","PCS","")</f>
        <v/>
      </c>
      <c r="X2114" s="95">
        <f>db[[#This Row],[QTY B]]*IF(db[[#This Row],[QTY TG]]="",1,db[[#This Row],[QTY TG]])*IF(db[[#This Row],[QTY K]]="",1,db[[#This Row],[QTY K]])</f>
        <v>240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mapzipperfile192bthijau</v>
      </c>
      <c r="B2115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4" t="s">
        <v>5476</v>
      </c>
      <c r="E2115" s="4" t="s">
        <v>5470</v>
      </c>
      <c r="F2115" s="56"/>
      <c r="G2115" s="1" t="s">
        <v>1682</v>
      </c>
      <c r="H2115" s="34" t="e">
        <f>IF(db[[#This Row],[NB NOTA_C]]="","",COUNTIF([2]!B_MSK[concat],db[[#This Row],[NB NOTA_C]]))</f>
        <v>#REF!</v>
      </c>
      <c r="I2115" s="7" t="s">
        <v>1703</v>
      </c>
      <c r="J2115" s="3" t="s">
        <v>1759</v>
      </c>
      <c r="K2115" s="1" t="s">
        <v>2968</v>
      </c>
      <c r="L2115" s="3"/>
      <c r="M2115" s="3" t="str">
        <f>IF(db[[#This Row],[QTY/ CTN]]="","",SUBSTITUTE(SUBSTITUTE(SUBSTITUTE(db[[#This Row],[QTY/ CTN]]," ","_",2),"(",""),")","")&amp;"_")</f>
        <v>240 PCS_</v>
      </c>
      <c r="N2115" s="3">
        <f>IF(db[[#This Row],[H_QTY/ CTN]]="","",SEARCH("_",db[[#This Row],[H_QTY/ CTN]]))</f>
        <v>8</v>
      </c>
      <c r="O2115" s="3">
        <f>IF(db[[#This Row],[H_QTY/ CTN]]="","",LEN(db[[#This Row],[H_QTY/ CTN]]))</f>
        <v>8</v>
      </c>
      <c r="P2115" s="95" t="str">
        <f>IF(db[[#This Row],[H_QTY/ CTN]]="","",LEFT(db[[#This Row],[H_QTY/ CTN]],db[[#This Row],[H_1]]-1))</f>
        <v>240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240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240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mapzipperfile192btorange</v>
      </c>
      <c r="B2116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4" t="s">
        <v>5480</v>
      </c>
      <c r="E2116" s="4" t="s">
        <v>5474</v>
      </c>
      <c r="F2116" s="56"/>
      <c r="G2116" s="1" t="s">
        <v>1682</v>
      </c>
      <c r="H2116" s="34" t="e">
        <f>IF(db[[#This Row],[NB NOTA_C]]="","",COUNTIF([2]!B_MSK[concat],db[[#This Row],[NB NOTA_C]]))</f>
        <v>#REF!</v>
      </c>
      <c r="I2116" s="7" t="s">
        <v>1703</v>
      </c>
      <c r="J2116" s="3" t="s">
        <v>1759</v>
      </c>
      <c r="K2116" s="1" t="s">
        <v>2968</v>
      </c>
      <c r="L2116" s="3"/>
      <c r="M2116" s="3" t="str">
        <f>IF(db[[#This Row],[QTY/ CTN]]="","",SUBSTITUTE(SUBSTITUTE(SUBSTITUTE(db[[#This Row],[QTY/ CTN]]," ","_",2),"(",""),")","")&amp;"_")</f>
        <v>240 PCS_</v>
      </c>
      <c r="N2116" s="3">
        <f>IF(db[[#This Row],[H_QTY/ CTN]]="","",SEARCH("_",db[[#This Row],[H_QTY/ CTN]]))</f>
        <v>8</v>
      </c>
      <c r="O2116" s="3">
        <f>IF(db[[#This Row],[H_QTY/ CTN]]="","",LEN(db[[#This Row],[H_QTY/ CTN]]))</f>
        <v>8</v>
      </c>
      <c r="P2116" s="95" t="str">
        <f>IF(db[[#This Row],[H_QTY/ CTN]]="","",LEFT(db[[#This Row],[H_QTY/ CTN]],db[[#This Row],[H_1]]-1))</f>
        <v>240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240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240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mapzipperfile192btungu</v>
      </c>
      <c r="B2117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4" t="s">
        <v>5479</v>
      </c>
      <c r="E2117" s="4" t="s">
        <v>5473</v>
      </c>
      <c r="F2117" s="56"/>
      <c r="G2117" s="1" t="s">
        <v>1682</v>
      </c>
      <c r="H2117" s="34" t="e">
        <f>IF(db[[#This Row],[NB NOTA_C]]="","",COUNTIF([2]!B_MSK[concat],db[[#This Row],[NB NOTA_C]]))</f>
        <v>#REF!</v>
      </c>
      <c r="I2117" s="7" t="s">
        <v>1703</v>
      </c>
      <c r="J2117" s="3" t="s">
        <v>1759</v>
      </c>
      <c r="K2117" s="1" t="s">
        <v>2968</v>
      </c>
      <c r="L2117" s="3"/>
      <c r="M2117" s="3" t="str">
        <f>IF(db[[#This Row],[QTY/ CTN]]="","",SUBSTITUTE(SUBSTITUTE(SUBSTITUTE(db[[#This Row],[QTY/ CTN]]," ","_",2),"(",""),")","")&amp;"_")</f>
        <v>240 PCS_</v>
      </c>
      <c r="N2117" s="3">
        <f>IF(db[[#This Row],[H_QTY/ CTN]]="","",SEARCH("_",db[[#This Row],[H_QTY/ CTN]]))</f>
        <v>8</v>
      </c>
      <c r="O2117" s="3">
        <f>IF(db[[#This Row],[H_QTY/ CTN]]="","",LEN(db[[#This Row],[H_QTY/ CTN]]))</f>
        <v>8</v>
      </c>
      <c r="P2117" s="95" t="str">
        <f>IF(db[[#This Row],[H_QTY/ CTN]]="","",LEFT(db[[#This Row],[H_QTY/ CTN]],db[[#This Row],[H_1]]-1))</f>
        <v>240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240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240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mapzipperfile192btmerah</v>
      </c>
      <c r="B2118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4" t="s">
        <v>5477</v>
      </c>
      <c r="E2118" s="4" t="s">
        <v>5471</v>
      </c>
      <c r="F2118" s="56"/>
      <c r="G2118" s="1" t="s">
        <v>1682</v>
      </c>
      <c r="H2118" s="34" t="e">
        <f>IF(db[[#This Row],[NB NOTA_C]]="","",COUNTIF([2]!B_MSK[concat],db[[#This Row],[NB NOTA_C]]))</f>
        <v>#REF!</v>
      </c>
      <c r="I2118" s="7" t="s">
        <v>1703</v>
      </c>
      <c r="J2118" s="3" t="s">
        <v>1759</v>
      </c>
      <c r="K2118" s="1" t="s">
        <v>2968</v>
      </c>
      <c r="L2118" s="3"/>
      <c r="M2118" s="3" t="str">
        <f>IF(db[[#This Row],[QTY/ CTN]]="","",SUBSTITUTE(SUBSTITUTE(SUBSTITUTE(db[[#This Row],[QTY/ CTN]]," ","_",2),"(",""),")","")&amp;"_")</f>
        <v>240 PCS_</v>
      </c>
      <c r="N2118" s="3">
        <f>IF(db[[#This Row],[H_QTY/ CTN]]="","",SEARCH("_",db[[#This Row],[H_QTY/ CTN]]))</f>
        <v>8</v>
      </c>
      <c r="O2118" s="3">
        <f>IF(db[[#This Row],[H_QTY/ CTN]]="","",LEN(db[[#This Row],[H_QTY/ CTN]]))</f>
        <v>8</v>
      </c>
      <c r="P2118" s="95" t="str">
        <f>IF(db[[#This Row],[H_QTY/ CTN]]="","",LEFT(db[[#This Row],[H_QTY/ CTN]],db[[#This Row],[H_1]]-1))</f>
        <v>240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240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240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mapzipperfile192btkuning</v>
      </c>
      <c r="B2119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4" t="s">
        <v>5478</v>
      </c>
      <c r="E2119" s="4" t="s">
        <v>5472</v>
      </c>
      <c r="F2119" s="56"/>
      <c r="G2119" s="1" t="s">
        <v>1682</v>
      </c>
      <c r="H2119" s="34" t="e">
        <f>IF(db[[#This Row],[NB NOTA_C]]="","",COUNTIF([2]!B_MSK[concat],db[[#This Row],[NB NOTA_C]]))</f>
        <v>#REF!</v>
      </c>
      <c r="I2119" s="7" t="s">
        <v>1703</v>
      </c>
      <c r="J2119" s="3" t="s">
        <v>1759</v>
      </c>
      <c r="K2119" s="1" t="s">
        <v>2968</v>
      </c>
      <c r="L2119" s="3"/>
      <c r="M2119" s="3" t="str">
        <f>IF(db[[#This Row],[QTY/ CTN]]="","",SUBSTITUTE(SUBSTITUTE(SUBSTITUTE(db[[#This Row],[QTY/ CTN]]," ","_",2),"(",""),")","")&amp;"_")</f>
        <v>240 PCS_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5" t="str">
        <f>IF(db[[#This Row],[H_QTY/ CTN]]="","",LEFT(db[[#This Row],[H_QTY/ CTN]],db[[#This Row],[H_1]]-1))</f>
        <v>240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240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240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zipperfileclearholder55510filebiru</v>
      </c>
      <c r="B2120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2395</v>
      </c>
      <c r="E2120" s="4" t="s">
        <v>2367</v>
      </c>
      <c r="F2120" s="56"/>
      <c r="H2120" s="32" t="e">
        <f>IF(db[[#This Row],[NB NOTA_C]]="","",COUNTIF([2]!B_MSK[concat],db[[#This Row],[NB NOTA_C]]))</f>
        <v>#REF!</v>
      </c>
      <c r="I2120" s="7" t="s">
        <v>1703</v>
      </c>
      <c r="J2120" s="3" t="s">
        <v>1726</v>
      </c>
      <c r="K2120" s="1" t="s">
        <v>2968</v>
      </c>
      <c r="M2120" s="1" t="str">
        <f>IF(db[[#This Row],[QTY/ CTN]]="","",SUBSTITUTE(SUBSTITUTE(SUBSTITUTE(db[[#This Row],[QTY/ CTN]]," ","_",2),"(",""),")","")&amp;"_")</f>
        <v>60 PCS_</v>
      </c>
      <c r="N2120" s="1">
        <f>IF(db[[#This Row],[H_QTY/ CTN]]="","",SEARCH("_",db[[#This Row],[H_QTY/ CTN]]))</f>
        <v>7</v>
      </c>
      <c r="O2120" s="1">
        <f>IF(db[[#This Row],[H_QTY/ CTN]]="","",LEN(db[[#This Row],[H_QTY/ CTN]]))</f>
        <v>7</v>
      </c>
      <c r="P2120" s="98" t="str">
        <f>IF(db[[#This Row],[H_QTY/ CTN]]="","",LEFT(db[[#This Row],[H_QTY/ CTN]],db[[#This Row],[H_1]]-1))</f>
        <v>60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60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60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zipperfileclearholder55510filehijau</v>
      </c>
      <c r="B2121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2392</v>
      </c>
      <c r="E2121" s="4" t="s">
        <v>2364</v>
      </c>
      <c r="F2121" s="56" t="s">
        <v>4750</v>
      </c>
      <c r="H2121" s="32" t="e">
        <f>IF(db[[#This Row],[NB NOTA_C]]="","",COUNTIF([2]!B_MSK[concat],db[[#This Row],[NB NOTA_C]]))</f>
        <v>#REF!</v>
      </c>
      <c r="I2121" s="7" t="s">
        <v>1703</v>
      </c>
      <c r="J2121" s="3" t="s">
        <v>1726</v>
      </c>
      <c r="K2121" s="1" t="s">
        <v>2968</v>
      </c>
      <c r="M2121" s="1" t="str">
        <f>IF(db[[#This Row],[QTY/ CTN]]="","",SUBSTITUTE(SUBSTITUTE(SUBSTITUTE(db[[#This Row],[QTY/ CTN]]," ","_",2),"(",""),")","")&amp;"_")</f>
        <v>60 PCS_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8" t="str">
        <f>IF(db[[#This Row],[H_QTY/ CTN]]="","",LEFT(db[[#This Row],[H_QTY/ CTN]],db[[#This Row],[H_1]]-1))</f>
        <v>60 PCS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60</v>
      </c>
      <c r="S2121" s="95" t="str">
        <f>IF(db[[#This Row],[QTY/ CTN B]]="","",RIGHT(db[[#This Row],[QTY/ CTN B]],LEN(db[[#This Row],[QTY/ CTN B]])-SEARCH(" ",db[[#This Row],[QTY/ CTN B]],1)))</f>
        <v>PCS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60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zipperfileclearholder55510filemerah</v>
      </c>
      <c r="B2122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2393</v>
      </c>
      <c r="E2122" s="4" t="s">
        <v>2365</v>
      </c>
      <c r="F2122" s="56"/>
      <c r="H2122" s="32" t="e">
        <f>IF(db[[#This Row],[NB NOTA_C]]="","",COUNTIF([2]!B_MSK[concat],db[[#This Row],[NB NOTA_C]]))</f>
        <v>#REF!</v>
      </c>
      <c r="I2122" s="7" t="s">
        <v>1703</v>
      </c>
      <c r="J2122" s="3" t="s">
        <v>1726</v>
      </c>
      <c r="K2122" s="1" t="s">
        <v>2968</v>
      </c>
      <c r="M2122" s="1" t="str">
        <f>IF(db[[#This Row],[QTY/ CTN]]="","",SUBSTITUTE(SUBSTITUTE(SUBSTITUTE(db[[#This Row],[QTY/ CTN]]," ","_",2),"(",""),")","")&amp;"_")</f>
        <v>60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8" t="str">
        <f>IF(db[[#This Row],[H_QTY/ CTN]]="","",LEFT(db[[#This Row],[H_QTY/ CTN]],db[[#This Row],[H_1]]-1))</f>
        <v>60 PCS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60</v>
      </c>
      <c r="S2122" s="95" t="str">
        <f>IF(db[[#This Row],[QTY/ CTN B]]="","",RIGHT(db[[#This Row],[QTY/ CTN B]],LEN(db[[#This Row],[QTY/ CTN B]])-SEARCH(" ",db[[#This Row],[QTY/ CTN B]],1)))</f>
        <v>PCS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60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zipperfileclearholder55510filekuning</v>
      </c>
      <c r="B2123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2394</v>
      </c>
      <c r="E2123" s="4" t="s">
        <v>2366</v>
      </c>
      <c r="F2123" s="56"/>
      <c r="H2123" s="32" t="e">
        <f>IF(db[[#This Row],[NB NOTA_C]]="","",COUNTIF([2]!B_MSK[concat],db[[#This Row],[NB NOTA_C]]))</f>
        <v>#REF!</v>
      </c>
      <c r="I2123" s="7" t="s">
        <v>1703</v>
      </c>
      <c r="J2123" s="3" t="s">
        <v>1726</v>
      </c>
      <c r="K2123" s="1" t="s">
        <v>2968</v>
      </c>
      <c r="M2123" s="1" t="str">
        <f>IF(db[[#This Row],[QTY/ CTN]]="","",SUBSTITUTE(SUBSTITUTE(SUBSTITUTE(db[[#This Row],[QTY/ CTN]]," ","_",2),"(",""),")","")&amp;"_")</f>
        <v>60 PCS_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60 PCS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PCS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60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zipperfileclearholder55520filebiru</v>
      </c>
      <c r="B2124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2383</v>
      </c>
      <c r="E2124" s="4" t="s">
        <v>2371</v>
      </c>
      <c r="F2124" s="56"/>
      <c r="H2124" s="32" t="e">
        <f>IF(db[[#This Row],[NB NOTA_C]]="","",COUNTIF([2]!B_MSK[concat],db[[#This Row],[NB NOTA_C]]))</f>
        <v>#REF!</v>
      </c>
      <c r="I2124" s="7" t="s">
        <v>1703</v>
      </c>
      <c r="J2124" s="3" t="s">
        <v>1726</v>
      </c>
      <c r="K2124" s="1" t="s">
        <v>2968</v>
      </c>
      <c r="M2124" s="1" t="str">
        <f>IF(db[[#This Row],[QTY/ CTN]]="","",SUBSTITUTE(SUBSTITUTE(SUBSTITUTE(db[[#This Row],[QTY/ CTN]]," ","_",2),"(",""),")","")&amp;"_")</f>
        <v>60 PCS_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8" t="str">
        <f>IF(db[[#This Row],[H_QTY/ CTN]]="","",LEFT(db[[#This Row],[H_QTY/ CTN]],db[[#This Row],[H_1]]-1))</f>
        <v>60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60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60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zipperfileclearholder55520filehijau</v>
      </c>
      <c r="B2125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2380</v>
      </c>
      <c r="E2125" s="4" t="s">
        <v>2368</v>
      </c>
      <c r="F2125" s="56"/>
      <c r="H2125" s="32" t="e">
        <f>IF(db[[#This Row],[NB NOTA_C]]="","",COUNTIF([2]!B_MSK[concat],db[[#This Row],[NB NOTA_C]]))</f>
        <v>#REF!</v>
      </c>
      <c r="I2125" s="7" t="s">
        <v>1703</v>
      </c>
      <c r="J2125" s="3" t="s">
        <v>1726</v>
      </c>
      <c r="K2125" s="1" t="s">
        <v>2968</v>
      </c>
      <c r="M2125" s="1" t="str">
        <f>IF(db[[#This Row],[QTY/ CTN]]="","",SUBSTITUTE(SUBSTITUTE(SUBSTITUTE(db[[#This Row],[QTY/ CTN]]," ","_",2),"(",""),")","")&amp;"_")</f>
        <v>60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8" t="str">
        <f>IF(db[[#This Row],[H_QTY/ CTN]]="","",LEFT(db[[#This Row],[H_QTY/ CTN]],db[[#This Row],[H_1]]-1))</f>
        <v>60 PCS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60</v>
      </c>
      <c r="S2125" s="95" t="str">
        <f>IF(db[[#This Row],[QTY/ CTN B]]="","",RIGHT(db[[#This Row],[QTY/ CTN B]],LEN(db[[#This Row],[QTY/ CTN B]])-SEARCH(" ",db[[#This Row],[QTY/ CTN B]],1)))</f>
        <v>PCS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60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zipperfileclearholder55520filemerah</v>
      </c>
      <c r="B2126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2381</v>
      </c>
      <c r="E2126" s="4" t="s">
        <v>2369</v>
      </c>
      <c r="F2126" s="56"/>
      <c r="H2126" s="32" t="e">
        <f>IF(db[[#This Row],[NB NOTA_C]]="","",COUNTIF([2]!B_MSK[concat],db[[#This Row],[NB NOTA_C]]))</f>
        <v>#REF!</v>
      </c>
      <c r="I2126" s="7" t="s">
        <v>1703</v>
      </c>
      <c r="J2126" s="3" t="s">
        <v>1726</v>
      </c>
      <c r="K2126" s="1" t="s">
        <v>2968</v>
      </c>
      <c r="M2126" s="1" t="str">
        <f>IF(db[[#This Row],[QTY/ CTN]]="","",SUBSTITUTE(SUBSTITUTE(SUBSTITUTE(db[[#This Row],[QTY/ CTN]]," ","_",2),"(",""),")","")&amp;"_")</f>
        <v>60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60 PCS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60</v>
      </c>
      <c r="S2126" s="95" t="str">
        <f>IF(db[[#This Row],[QTY/ CTN B]]="","",RIGHT(db[[#This Row],[QTY/ CTN B]],LEN(db[[#This Row],[QTY/ CTN B]])-SEARCH(" ",db[[#This Row],[QTY/ CTN B]],1)))</f>
        <v>PCS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60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zipperfileclearholder55520filekuning</v>
      </c>
      <c r="B2127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2382</v>
      </c>
      <c r="E2127" s="4" t="s">
        <v>2370</v>
      </c>
      <c r="F2127" s="56"/>
      <c r="H2127" s="32" t="e">
        <f>IF(db[[#This Row],[NB NOTA_C]]="","",COUNTIF([2]!B_MSK[concat],db[[#This Row],[NB NOTA_C]]))</f>
        <v>#REF!</v>
      </c>
      <c r="I2127" s="7" t="s">
        <v>1703</v>
      </c>
      <c r="J2127" s="3" t="s">
        <v>1726</v>
      </c>
      <c r="K2127" s="1" t="s">
        <v>2968</v>
      </c>
      <c r="M2127" s="1" t="str">
        <f>IF(db[[#This Row],[QTY/ CTN]]="","",SUBSTITUTE(SUBSTITUTE(SUBSTITUTE(db[[#This Row],[QTY/ CTN]]," ","_",2),"(",""),")","")&amp;"_")</f>
        <v>60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8" t="str">
        <f>IF(db[[#This Row],[H_QTY/ CTN]]="","",LEFT(db[[#This Row],[H_QTY/ CTN]],db[[#This Row],[H_1]]-1))</f>
        <v>60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60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60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zipperfileclearholder55540filebiru</v>
      </c>
      <c r="B2128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2387</v>
      </c>
      <c r="E2128" s="4" t="s">
        <v>2375</v>
      </c>
      <c r="F2128" s="56"/>
      <c r="H2128" s="32" t="e">
        <f>IF(db[[#This Row],[NB NOTA_C]]="","",COUNTIF([2]!B_MSK[concat],db[[#This Row],[NB NOTA_C]]))</f>
        <v>#REF!</v>
      </c>
      <c r="I2128" s="7" t="s">
        <v>1703</v>
      </c>
      <c r="J2128" s="3" t="s">
        <v>1726</v>
      </c>
      <c r="K2128" s="1" t="s">
        <v>2968</v>
      </c>
      <c r="M2128" s="1" t="str">
        <f>IF(db[[#This Row],[QTY/ CTN]]="","",SUBSTITUTE(SUBSTITUTE(SUBSTITUTE(db[[#This Row],[QTY/ CTN]]," ","_",2),"(",""),")","")&amp;"_")</f>
        <v>60 PCS_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8" t="str">
        <f>IF(db[[#This Row],[H_QTY/ CTN]]="","",LEFT(db[[#This Row],[H_QTY/ CTN]],db[[#This Row],[H_1]]-1))</f>
        <v>60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60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60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zipperfileclearholder55540filehijau</v>
      </c>
      <c r="B2129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2384</v>
      </c>
      <c r="E2129" s="4" t="s">
        <v>2372</v>
      </c>
      <c r="F2129" s="56"/>
      <c r="H2129" s="32" t="e">
        <f>IF(db[[#This Row],[NB NOTA_C]]="","",COUNTIF([2]!B_MSK[concat],db[[#This Row],[NB NOTA_C]]))</f>
        <v>#REF!</v>
      </c>
      <c r="I2129" s="7" t="s">
        <v>1703</v>
      </c>
      <c r="J2129" s="3" t="s">
        <v>1726</v>
      </c>
      <c r="K2129" s="1" t="s">
        <v>2968</v>
      </c>
      <c r="M2129" s="1" t="str">
        <f>IF(db[[#This Row],[QTY/ CTN]]="","",SUBSTITUTE(SUBSTITUTE(SUBSTITUTE(db[[#This Row],[QTY/ CTN]]," ","_",2),"(",""),")","")&amp;"_")</f>
        <v>60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60 PCS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60</v>
      </c>
      <c r="S2129" s="95" t="str">
        <f>IF(db[[#This Row],[QTY/ CTN B]]="","",RIGHT(db[[#This Row],[QTY/ CTN B]],LEN(db[[#This Row],[QTY/ CTN B]])-SEARCH(" ",db[[#This Row],[QTY/ CTN B]],1)))</f>
        <v>PCS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60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zipperfileclearholder55540filemerah</v>
      </c>
      <c r="B2130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2385</v>
      </c>
      <c r="E2130" s="4" t="s">
        <v>2373</v>
      </c>
      <c r="F2130" s="56"/>
      <c r="H2130" s="32" t="e">
        <f>IF(db[[#This Row],[NB NOTA_C]]="","",COUNTIF([2]!B_MSK[concat],db[[#This Row],[NB NOTA_C]]))</f>
        <v>#REF!</v>
      </c>
      <c r="I2130" s="7" t="s">
        <v>1703</v>
      </c>
      <c r="J2130" s="3" t="s">
        <v>1726</v>
      </c>
      <c r="K2130" s="1" t="s">
        <v>2968</v>
      </c>
      <c r="M2130" s="1" t="str">
        <f>IF(db[[#This Row],[QTY/ CTN]]="","",SUBSTITUTE(SUBSTITUTE(SUBSTITUTE(db[[#This Row],[QTY/ CTN]]," ","_",2),"(",""),")","")&amp;"_")</f>
        <v>60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8" t="str">
        <f>IF(db[[#This Row],[H_QTY/ CTN]]="","",LEFT(db[[#This Row],[H_QTY/ CTN]],db[[#This Row],[H_1]]-1))</f>
        <v>60 PCS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60</v>
      </c>
      <c r="S2130" s="95" t="str">
        <f>IF(db[[#This Row],[QTY/ CTN B]]="","",RIGHT(db[[#This Row],[QTY/ CTN B]],LEN(db[[#This Row],[QTY/ CTN B]])-SEARCH(" ",db[[#This Row],[QTY/ CTN B]],1)))</f>
        <v>PCS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60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zipperfileclearholder55540filekuning</v>
      </c>
      <c r="B2131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2386</v>
      </c>
      <c r="E2131" s="4" t="s">
        <v>2374</v>
      </c>
      <c r="F2131" s="56"/>
      <c r="H2131" s="32" t="e">
        <f>IF(db[[#This Row],[NB NOTA_C]]="","",COUNTIF([2]!B_MSK[concat],db[[#This Row],[NB NOTA_C]]))</f>
        <v>#REF!</v>
      </c>
      <c r="I2131" s="7" t="s">
        <v>1703</v>
      </c>
      <c r="J2131" s="3" t="s">
        <v>1726</v>
      </c>
      <c r="K2131" s="1" t="s">
        <v>2968</v>
      </c>
      <c r="M2131" s="1" t="str">
        <f>IF(db[[#This Row],[QTY/ CTN]]="","",SUBSTITUTE(SUBSTITUTE(SUBSTITUTE(db[[#This Row],[QTY/ CTN]]," ","_",2),"(",""),")","")&amp;"_")</f>
        <v>60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60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60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60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zipperfileclearholder55560filebiru</v>
      </c>
      <c r="B2132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2391</v>
      </c>
      <c r="E2132" s="4" t="s">
        <v>2379</v>
      </c>
      <c r="F2132" s="56"/>
      <c r="H2132" s="32" t="e">
        <f>IF(db[[#This Row],[NB NOTA_C]]="","",COUNTIF([2]!B_MSK[concat],db[[#This Row],[NB NOTA_C]]))</f>
        <v>#REF!</v>
      </c>
      <c r="I2132" s="7" t="s">
        <v>1703</v>
      </c>
      <c r="J2132" s="3" t="s">
        <v>1726</v>
      </c>
      <c r="K2132" s="1" t="s">
        <v>2968</v>
      </c>
      <c r="M2132" s="1" t="str">
        <f>IF(db[[#This Row],[QTY/ CTN]]="","",SUBSTITUTE(SUBSTITUTE(SUBSTITUTE(db[[#This Row],[QTY/ CTN]]," ","_",2),"(",""),")","")&amp;"_")</f>
        <v>60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60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60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60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zipperfileclearholder55560filehijau</v>
      </c>
      <c r="B2133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2388</v>
      </c>
      <c r="E2133" s="4" t="s">
        <v>2376</v>
      </c>
      <c r="F2133" s="56"/>
      <c r="H2133" s="32" t="e">
        <f>IF(db[[#This Row],[NB NOTA_C]]="","",COUNTIF([2]!B_MSK[concat],db[[#This Row],[NB NOTA_C]]))</f>
        <v>#REF!</v>
      </c>
      <c r="I2133" s="7" t="s">
        <v>1703</v>
      </c>
      <c r="J2133" s="3" t="s">
        <v>1726</v>
      </c>
      <c r="K2133" s="1" t="s">
        <v>2968</v>
      </c>
      <c r="M2133" s="1" t="str">
        <f>IF(db[[#This Row],[QTY/ CTN]]="","",SUBSTITUTE(SUBSTITUTE(SUBSTITUTE(db[[#This Row],[QTY/ CTN]]," ","_",2),"(",""),")","")&amp;"_")</f>
        <v>60 PCS_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60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60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60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zipperfileclearholder55560filemerah</v>
      </c>
      <c r="B2134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2389</v>
      </c>
      <c r="E2134" s="4" t="s">
        <v>2377</v>
      </c>
      <c r="F2134" s="56"/>
      <c r="H2134" s="32" t="e">
        <f>IF(db[[#This Row],[NB NOTA_C]]="","",COUNTIF([2]!B_MSK[concat],db[[#This Row],[NB NOTA_C]]))</f>
        <v>#REF!</v>
      </c>
      <c r="I2134" s="7" t="s">
        <v>1703</v>
      </c>
      <c r="J2134" s="3" t="s">
        <v>1726</v>
      </c>
      <c r="K2134" s="1" t="s">
        <v>2968</v>
      </c>
      <c r="M2134" s="1" t="str">
        <f>IF(db[[#This Row],[QTY/ CTN]]="","",SUBSTITUTE(SUBSTITUTE(SUBSTITUTE(db[[#This Row],[QTY/ CTN]]," ","_",2),"(",""),")","")&amp;"_")</f>
        <v>60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8" t="str">
        <f>IF(db[[#This Row],[H_QTY/ CTN]]="","",LEFT(db[[#This Row],[H_QTY/ CTN]],db[[#This Row],[H_1]]-1))</f>
        <v>60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60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60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zipperfileclearholder55560filekuning</v>
      </c>
      <c r="B2135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2390</v>
      </c>
      <c r="E2135" s="4" t="s">
        <v>2378</v>
      </c>
      <c r="F2135" s="56"/>
      <c r="H2135" s="32" t="e">
        <f>IF(db[[#This Row],[NB NOTA_C]]="","",COUNTIF([2]!B_MSK[concat],db[[#This Row],[NB NOTA_C]]))</f>
        <v>#REF!</v>
      </c>
      <c r="I2135" s="7" t="s">
        <v>1703</v>
      </c>
      <c r="J2135" s="3" t="s">
        <v>1726</v>
      </c>
      <c r="K2135" s="1" t="s">
        <v>2968</v>
      </c>
      <c r="M2135" s="1" t="str">
        <f>IF(db[[#This Row],[QTY/ CTN]]="","",SUBSTITUTE(SUBSTITUTE(SUBSTITUTE(db[[#This Row],[QTY/ CTN]]," ","_",2),"(",""),")","")&amp;"_")</f>
        <v>60 PCS_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60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60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60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studysetzk300</v>
      </c>
      <c r="B2136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2130</v>
      </c>
      <c r="E2136" s="4" t="s">
        <v>3300</v>
      </c>
      <c r="F2136" s="56"/>
      <c r="G2136" s="1" t="s">
        <v>1682</v>
      </c>
      <c r="H2136" s="32" t="e">
        <f>IF(db[[#This Row],[NB NOTA_C]]="","",COUNTIF([2]!B_MSK[concat],db[[#This Row],[NB NOTA_C]]))</f>
        <v>#REF!</v>
      </c>
      <c r="I2136" s="7" t="s">
        <v>1700</v>
      </c>
      <c r="J2136" s="3" t="s">
        <v>1759</v>
      </c>
      <c r="K2136" s="1" t="s">
        <v>2951</v>
      </c>
      <c r="M2136" s="1" t="str">
        <f>IF(db[[#This Row],[QTY/ CTN]]="","",SUBSTITUTE(SUBSTITUTE(SUBSTITUTE(db[[#This Row],[QTY/ CTN]]," ","_",2),"(",""),")","")&amp;"_")</f>
        <v>240 PCS_</v>
      </c>
      <c r="N2136" s="1">
        <f>IF(db[[#This Row],[H_QTY/ CTN]]="","",SEARCH("_",db[[#This Row],[H_QTY/ CTN]]))</f>
        <v>8</v>
      </c>
      <c r="O2136" s="1">
        <f>IF(db[[#This Row],[H_QTY/ CTN]]="","",LEN(db[[#This Row],[H_QTY/ CTN]]))</f>
        <v>8</v>
      </c>
      <c r="P2136" s="98" t="str">
        <f>IF(db[[#This Row],[H_QTY/ CTN]]="","",LEFT(db[[#This Row],[H_QTY/ CTN]],db[[#This Row],[H_1]]-1))</f>
        <v>240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240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240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cutterzrma300alock</v>
      </c>
      <c r="B2137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1933</v>
      </c>
      <c r="E2137" s="4" t="s">
        <v>2156</v>
      </c>
      <c r="F2137" s="56"/>
      <c r="H2137" s="32" t="e">
        <f>IF(db[[#This Row],[NB NOTA_C]]="","",COUNTIF([2]!B_MSK[concat],db[[#This Row],[NB NOTA_C]]))</f>
        <v>#REF!</v>
      </c>
      <c r="I2137" s="7" t="s">
        <v>2278</v>
      </c>
      <c r="J2137" s="3" t="s">
        <v>1776</v>
      </c>
      <c r="K2137" s="1" t="s">
        <v>2950</v>
      </c>
      <c r="M2137" s="1" t="str">
        <f>IF(db[[#This Row],[QTY/ CTN]]="","",SUBSTITUTE(SUBSTITUTE(SUBSTITUTE(db[[#This Row],[QTY/ CTN]]," ","_",2),"(",""),")","")&amp;"_")</f>
        <v>48 LSN_</v>
      </c>
      <c r="N2137" s="1">
        <f>IF(db[[#This Row],[H_QTY/ CTN]]="","",SEARCH("_",db[[#This Row],[H_QTY/ CTN]]))</f>
        <v>7</v>
      </c>
      <c r="O2137" s="1">
        <f>IF(db[[#This Row],[H_QTY/ CTN]]="","",LEN(db[[#This Row],[H_QTY/ CTN]]))</f>
        <v>7</v>
      </c>
      <c r="P2137" s="98" t="str">
        <f>IF(db[[#This Row],[H_QTY/ CTN]]="","",LEFT(db[[#This Row],[H_QTY/ CTN]],db[[#This Row],[H_1]]-1))</f>
        <v>48 LSN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48</v>
      </c>
      <c r="S2137" s="95" t="str">
        <f>IF(db[[#This Row],[QTY/ CTN B]]="","",RIGHT(db[[#This Row],[QTY/ CTN B]],LEN(db[[#This Row],[QTY/ CTN B]])-SEARCH(" ",db[[#This Row],[QTY/ CTN B]],1)))</f>
        <v>LSN</v>
      </c>
      <c r="T2137" s="95">
        <f>IF(db[[#This Row],[QTY/ CTN TG]]="",IF(db[[#This Row],[STN TG]]="","",12),LEFT(db[[#This Row],[QTY/ CTN TG]],SEARCH(" ",db[[#This Row],[QTY/ CTN TG]],1)-1))</f>
        <v>12</v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576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stabillohighlighterzrmzh103biru</v>
      </c>
      <c r="B2138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2124</v>
      </c>
      <c r="E2138" s="4" t="s">
        <v>2157</v>
      </c>
      <c r="F2138" s="56"/>
      <c r="H2138" s="32" t="e">
        <f>IF(db[[#This Row],[NB NOTA_C]]="","",COUNTIF([2]!B_MSK[concat],db[[#This Row],[NB NOTA_C]]))</f>
        <v>#REF!</v>
      </c>
      <c r="I2138" s="7" t="s">
        <v>2278</v>
      </c>
      <c r="J2138" s="3" t="s">
        <v>1848</v>
      </c>
      <c r="K2138" s="1" t="s">
        <v>2977</v>
      </c>
      <c r="M2138" s="1" t="str">
        <f>IF(db[[#This Row],[QTY/ CTN]]="","",SUBSTITUTE(SUBSTITUTE(SUBSTITUTE(db[[#This Row],[QTY/ CTN]]," ","_",2),"(",""),")","")&amp;"_")</f>
        <v>600 PCS_</v>
      </c>
      <c r="N2138" s="1">
        <f>IF(db[[#This Row],[H_QTY/ CTN]]="","",SEARCH("_",db[[#This Row],[H_QTY/ CTN]]))</f>
        <v>8</v>
      </c>
      <c r="O2138" s="1">
        <f>IF(db[[#This Row],[H_QTY/ CTN]]="","",LEN(db[[#This Row],[H_QTY/ CTN]]))</f>
        <v>8</v>
      </c>
      <c r="P2138" s="98" t="str">
        <f>IF(db[[#This Row],[H_QTY/ CTN]]="","",LEFT(db[[#This Row],[H_QTY/ CTN]],db[[#This Row],[H_1]]-1))</f>
        <v>600 PCS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600</v>
      </c>
      <c r="S2138" s="95" t="str">
        <f>IF(db[[#This Row],[QTY/ CTN B]]="","",RIGHT(db[[#This Row],[QTY/ CTN B]],LEN(db[[#This Row],[QTY/ CTN B]])-SEARCH(" ",db[[#This Row],[QTY/ CTN B]],1)))</f>
        <v>PCS</v>
      </c>
      <c r="T2138" s="95" t="str">
        <f>IF(db[[#This Row],[QTY/ CTN TG]]="",IF(db[[#This Row],[STN TG]]="","",12),LEFT(db[[#This Row],[QTY/ CTN TG]],SEARCH(" ",db[[#This Row],[QTY/ CTN TG]],1)-1))</f>
        <v/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600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stabillohighlighterzrmzh103kuning</v>
      </c>
      <c r="B2139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2125</v>
      </c>
      <c r="E2139" s="4" t="s">
        <v>2158</v>
      </c>
      <c r="F2139" s="56"/>
      <c r="H2139" s="32" t="e">
        <f>IF(db[[#This Row],[NB NOTA_C]]="","",COUNTIF([2]!B_MSK[concat],db[[#This Row],[NB NOTA_C]]))</f>
        <v>#REF!</v>
      </c>
      <c r="I2139" s="7" t="s">
        <v>2278</v>
      </c>
      <c r="J2139" s="3" t="s">
        <v>1848</v>
      </c>
      <c r="K2139" s="1" t="s">
        <v>2977</v>
      </c>
      <c r="M2139" s="1" t="str">
        <f>IF(db[[#This Row],[QTY/ CTN]]="","",SUBSTITUTE(SUBSTITUTE(SUBSTITUTE(db[[#This Row],[QTY/ CTN]]," ","_",2),"(",""),")","")&amp;"_")</f>
        <v>600 PCS_</v>
      </c>
      <c r="N2139" s="1">
        <f>IF(db[[#This Row],[H_QTY/ CTN]]="","",SEARCH("_",db[[#This Row],[H_QTY/ CTN]]))</f>
        <v>8</v>
      </c>
      <c r="O2139" s="1">
        <f>IF(db[[#This Row],[H_QTY/ CTN]]="","",LEN(db[[#This Row],[H_QTY/ CTN]]))</f>
        <v>8</v>
      </c>
      <c r="P2139" s="98" t="str">
        <f>IF(db[[#This Row],[H_QTY/ CTN]]="","",LEFT(db[[#This Row],[H_QTY/ CTN]],db[[#This Row],[H_1]]-1))</f>
        <v>600 PCS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600</v>
      </c>
      <c r="S2139" s="95" t="str">
        <f>IF(db[[#This Row],[QTY/ CTN B]]="","",RIGHT(db[[#This Row],[QTY/ CTN B]],LEN(db[[#This Row],[QTY/ CTN B]])-SEARCH(" ",db[[#This Row],[QTY/ CTN B]],1)))</f>
        <v>PCS</v>
      </c>
      <c r="T2139" s="95" t="str">
        <f>IF(db[[#This Row],[QTY/ CTN TG]]="",IF(db[[#This Row],[STN TG]]="","",12),LEFT(db[[#This Row],[QTY/ CTN TG]],SEARCH(" ",db[[#This Row],[QTY/ CTN TG]],1)-1))</f>
        <v/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600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tapedispenserzrm2066</v>
      </c>
      <c r="B2140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2134</v>
      </c>
      <c r="E2140" s="4" t="s">
        <v>3155</v>
      </c>
      <c r="F2140" s="56"/>
      <c r="H2140" s="32" t="e">
        <f>IF(db[[#This Row],[NB NOTA_C]]="","",COUNTIF([2]!B_MSK[concat],db[[#This Row],[NB NOTA_C]]))</f>
        <v>#REF!</v>
      </c>
      <c r="I2140" s="7" t="s">
        <v>2278</v>
      </c>
      <c r="J2140" s="3" t="s">
        <v>1756</v>
      </c>
      <c r="K2140" s="1" t="s">
        <v>2956</v>
      </c>
      <c r="M2140" s="1" t="str">
        <f>IF(db[[#This Row],[QTY/ CTN]]="","",SUBSTITUTE(SUBSTITUTE(SUBSTITUTE(db[[#This Row],[QTY/ CTN]]," ","_",2),"(",""),")","")&amp;"_")</f>
        <v>24 PCS_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8" t="str">
        <f>IF(db[[#This Row],[H_QTY/ CTN]]="","",LEFT(db[[#This Row],[H_QTY/ CTN]],db[[#This Row],[H_1]]-1))</f>
        <v>24 PCS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24</v>
      </c>
      <c r="S2140" s="95" t="str">
        <f>IF(db[[#This Row],[QTY/ CTN B]]="","",RIGHT(db[[#This Row],[QTY/ CTN B]],LEN(db[[#This Row],[QTY/ CTN B]])-SEARCH(" ",db[[#This Row],[QTY/ CTN B]],1)))</f>
        <v>PCS</v>
      </c>
      <c r="T2140" s="95" t="str">
        <f>IF(db[[#This Row],[QTY/ CTN TG]]="",IF(db[[#This Row],[STN TG]]="","",12),LEFT(db[[#This Row],[QTY/ CTN TG]],SEARCH(" ",db[[#This Row],[QTY/ CTN TG]],1)-1))</f>
        <v/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24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1" t="str">
        <f>LOWER(SUBSTITUTE(SUBSTITUTE(SUBSTITUTE(SUBSTITUTE(SUBSTITUTE(SUBSTITUTE(db[[#This Row],[NB BM]]," ",),".",""),"-",""),"(",""),")",""),"/",""))</f>
        <v/>
      </c>
      <c r="B2141" s="1" t="str">
        <f>LOWER(SUBSTITUTE(SUBSTITUTE(SUBSTITUTE(SUBSTITUTE(SUBSTITUTE(SUBSTITUTE(SUBSTITUTE(SUBSTITUTE(SUBSTITUTE(db[[#This Row],[NB NOTA]]," ",),".",""),"-",""),"(",""),")",""),",",""),"/",""),"""",""),"+",""))</f>
        <v/>
      </c>
      <c r="C2141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41" s="1"/>
      <c r="E2141" s="4"/>
      <c r="F2141" s="56" t="s">
        <v>5421</v>
      </c>
      <c r="G2141" s="1" t="s">
        <v>1681</v>
      </c>
      <c r="H2141" s="32" t="str">
        <f>IF(db[[#This Row],[NB NOTA_C]]="","",COUNTIF([2]!B_MSK[concat],db[[#This Row],[NB NOTA_C]]))</f>
        <v/>
      </c>
      <c r="I2141" s="6" t="s">
        <v>1692</v>
      </c>
      <c r="J2141" s="1" t="s">
        <v>1730</v>
      </c>
      <c r="K2141" s="1" t="s">
        <v>2981</v>
      </c>
      <c r="L2141" s="1" t="s">
        <v>5422</v>
      </c>
      <c r="M2141" s="1" t="str">
        <f>IF(db[[#This Row],[QTY/ CTN]]="","",SUBSTITUTE(SUBSTITUTE(SUBSTITUTE(db[[#This Row],[QTY/ CTN]]," ","_",2),"(",""),")","")&amp;"_")</f>
        <v>48 PCS_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48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48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48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1" t="str">
        <f>LOWER(SUBSTITUTE(SUBSTITUTE(SUBSTITUTE(SUBSTITUTE(SUBSTITUTE(SUBSTITUTE(db[[#This Row],[NB BM]]," ",),".",""),"-",""),"(",""),")",""),"/",""))</f>
        <v/>
      </c>
      <c r="B2142" s="1" t="str">
        <f>LOWER(SUBSTITUTE(SUBSTITUTE(SUBSTITUTE(SUBSTITUTE(SUBSTITUTE(SUBSTITUTE(SUBSTITUTE(SUBSTITUTE(SUBSTITUTE(db[[#This Row],[NB NOTA]]," ",),".",""),"-",""),"(",""),")",""),",",""),"/",""),"""",""),"+",""))</f>
        <v/>
      </c>
      <c r="C2142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42" s="1"/>
      <c r="E2142" s="4"/>
      <c r="F2142" s="56" t="s">
        <v>5438</v>
      </c>
      <c r="H2142" s="32" t="str">
        <f>IF(db[[#This Row],[NB NOTA_C]]="","",COUNTIF([2]!B_MSK[concat],db[[#This Row],[NB NOTA_C]]))</f>
        <v/>
      </c>
      <c r="I2142" s="6"/>
      <c r="L2142" s="1" t="s">
        <v>5439</v>
      </c>
      <c r="M2142" s="1" t="str">
        <f>IF(db[[#This Row],[QTY/ CTN]]="","",SUBSTITUTE(SUBSTITUTE(SUBSTITUTE(db[[#This Row],[QTY/ CTN]]," ","_",2),"(",""),")","")&amp;"_")</f>
        <v/>
      </c>
      <c r="N2142" s="1" t="str">
        <f>IF(db[[#This Row],[H_QTY/ CTN]]="","",SEARCH("_",db[[#This Row],[H_QTY/ CTN]]))</f>
        <v/>
      </c>
      <c r="O2142" s="1" t="str">
        <f>IF(db[[#This Row],[H_QTY/ CTN]]="","",LEN(db[[#This Row],[H_QTY/ CTN]]))</f>
        <v/>
      </c>
      <c r="P2142" s="98" t="str">
        <f>IF(db[[#This Row],[H_QTY/ CTN]]="","",LEFT(db[[#This Row],[H_QTY/ CTN]],db[[#This Row],[H_1]]-1))</f>
        <v/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/>
      </c>
      <c r="S2142" s="95" t="str">
        <f>IF(db[[#This Row],[QTY/ CTN B]]="","",RIGHT(db[[#This Row],[QTY/ CTN B]],LEN(db[[#This Row],[QTY/ CTN B]])-SEARCH(" ",db[[#This Row],[QTY/ CTN B]],1)))</f>
        <v/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 t="e">
        <f>db[[#This Row],[QTY B]]*IF(db[[#This Row],[QTY TG]]="",1,db[[#This Row],[QTY TG]])*IF(db[[#This Row],[QTY K]]="",1,db[[#This Row],[QTY K]])</f>
        <v>#VALUE!</v>
      </c>
      <c r="Y2142" s="95" t="str">
        <f>IF(db[[#This Row],[STN K]]="",IF(db[[#This Row],[STN TG]]="",db[[#This Row],[STN B]],db[[#This Row],[STN TG]]),db[[#This Row],[STN K]])</f>
        <v/>
      </c>
    </row>
    <row r="2143" spans="1:25" x14ac:dyDescent="0.25">
      <c r="A2143" s="1" t="str">
        <f>LOWER(SUBSTITUTE(SUBSTITUTE(SUBSTITUTE(SUBSTITUTE(SUBSTITUTE(SUBSTITUTE(db[[#This Row],[NB BM]]," ",),".",""),"-",""),"(",""),")",""),"/",""))</f>
        <v/>
      </c>
      <c r="B2143" s="1" t="str">
        <f>LOWER(SUBSTITUTE(SUBSTITUTE(SUBSTITUTE(SUBSTITUTE(SUBSTITUTE(SUBSTITUTE(SUBSTITUTE(SUBSTITUTE(SUBSTITUTE(db[[#This Row],[NB NOTA]]," ",),".",""),"-",""),"(",""),")",""),",",""),"/",""),"""",""),"+",""))</f>
        <v/>
      </c>
      <c r="C2143" s="1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/>
      <c r="E2143" s="4"/>
      <c r="F2143" s="56"/>
      <c r="H2143" s="32" t="str">
        <f>IF(db[[#This Row],[NB NOTA_C]]="","",COUNTIF([2]!B_MSK[concat],db[[#This Row],[NB NOTA_C]]))</f>
        <v/>
      </c>
      <c r="I2143" s="6"/>
      <c r="M2143" s="1" t="str">
        <f>IF(db[[#This Row],[QTY/ CTN]]="","",SUBSTITUTE(SUBSTITUTE(SUBSTITUTE(db[[#This Row],[QTY/ CTN]]," ","_",2),"(",""),")","")&amp;"_")</f>
        <v/>
      </c>
      <c r="N2143" s="1" t="str">
        <f>IF(db[[#This Row],[H_QTY/ CTN]]="","",SEARCH("_",db[[#This Row],[H_QTY/ CTN]]))</f>
        <v/>
      </c>
      <c r="O2143" s="1" t="str">
        <f>IF(db[[#This Row],[H_QTY/ CTN]]="","",LEN(db[[#This Row],[H_QTY/ CTN]]))</f>
        <v/>
      </c>
      <c r="P2143" s="98" t="str">
        <f>IF(db[[#This Row],[H_QTY/ CTN]]="","",LEFT(db[[#This Row],[H_QTY/ CTN]],db[[#This Row],[H_1]]-1))</f>
        <v/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/>
      </c>
      <c r="S2143" s="95" t="str">
        <f>IF(db[[#This Row],[QTY/ CTN B]]="","",RIGHT(db[[#This Row],[QTY/ CTN B]],LEN(db[[#This Row],[QTY/ CTN B]])-SEARCH(" ",db[[#This Row],[QTY/ CTN B]],1)))</f>
        <v/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 t="e">
        <f>db[[#This Row],[QTY B]]*IF(db[[#This Row],[QTY TG]]="",1,db[[#This Row],[QTY TG]])*IF(db[[#This Row],[QTY K]]="",1,db[[#This Row],[QTY K]])</f>
        <v>#VALUE!</v>
      </c>
      <c r="Y2143" s="95" t="str">
        <f>IF(db[[#This Row],[STN K]]="",IF(db[[#This Row],[STN TG]]="",db[[#This Row],[STN B]],db[[#This Row],[STN TG]]),db[[#This Row],[STN K]])</f>
        <v/>
      </c>
    </row>
    <row r="2144" spans="1:25" x14ac:dyDescent="0.25">
      <c r="A2144" s="1" t="str">
        <f>LOWER(SUBSTITUTE(SUBSTITUTE(SUBSTITUTE(SUBSTITUTE(SUBSTITUTE(SUBSTITUTE(db[[#This Row],[NB BM]]," ",),".",""),"-",""),"(",""),")",""),"/",""))</f>
        <v/>
      </c>
      <c r="B2144" s="1" t="str">
        <f>LOWER(SUBSTITUTE(SUBSTITUTE(SUBSTITUTE(SUBSTITUTE(SUBSTITUTE(SUBSTITUTE(SUBSTITUTE(SUBSTITUTE(SUBSTITUTE(db[[#This Row],[NB NOTA]]," ",),".",""),"-",""),"(",""),")",""),",",""),"/",""),"""",""),"+",""))</f>
        <v/>
      </c>
      <c r="C2144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44" s="1"/>
      <c r="E2144" s="4"/>
      <c r="F2144" s="2" t="s">
        <v>5375</v>
      </c>
      <c r="G2144" s="1" t="s">
        <v>1681</v>
      </c>
      <c r="H2144" s="32" t="str">
        <f>IF(db[[#This Row],[NB NOTA_C]]="","",COUNTIF([2]!B_MSK[concat],db[[#This Row],[NB NOTA_C]]))</f>
        <v/>
      </c>
      <c r="I2144" s="6" t="s">
        <v>1692</v>
      </c>
      <c r="J2144" s="1" t="s">
        <v>1738</v>
      </c>
      <c r="K2144" s="1" t="s">
        <v>2972</v>
      </c>
      <c r="L2144" s="1" t="s">
        <v>5376</v>
      </c>
      <c r="M2144" s="1" t="str">
        <f>IF(db[[#This Row],[QTY/ CTN]]="","",SUBSTITUTE(SUBSTITUTE(SUBSTITUTE(db[[#This Row],[QTY/ CTN]]," ","_",2),"(",""),")","")&amp;"_")</f>
        <v>144 LSN_</v>
      </c>
      <c r="N2144" s="1">
        <f>IF(db[[#This Row],[H_QTY/ CTN]]="","",SEARCH("_",db[[#This Row],[H_QTY/ CTN]]))</f>
        <v>8</v>
      </c>
      <c r="O2144" s="1">
        <f>IF(db[[#This Row],[H_QTY/ CTN]]="","",LEN(db[[#This Row],[H_QTY/ CTN]]))</f>
        <v>8</v>
      </c>
      <c r="P2144" s="98" t="str">
        <f>IF(db[[#This Row],[H_QTY/ CTN]]="","",LEFT(db[[#This Row],[H_QTY/ CTN]],db[[#This Row],[H_1]]-1))</f>
        <v>144 LSN</v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>144</v>
      </c>
      <c r="S2144" s="95" t="str">
        <f>IF(db[[#This Row],[QTY/ CTN B]]="","",RIGHT(db[[#This Row],[QTY/ CTN B]],LEN(db[[#This Row],[QTY/ CTN B]])-SEARCH(" ",db[[#This Row],[QTY/ CTN B]],1)))</f>
        <v>LSN</v>
      </c>
      <c r="T2144" s="95">
        <f>IF(db[[#This Row],[QTY/ CTN TG]]="",IF(db[[#This Row],[STN TG]]="","",12),LEFT(db[[#This Row],[QTY/ CTN TG]],SEARCH(" ",db[[#This Row],[QTY/ CTN TG]],1)-1))</f>
        <v>12</v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>
        <f>db[[#This Row],[QTY B]]*IF(db[[#This Row],[QTY TG]]="",1,db[[#This Row],[QTY TG]])*IF(db[[#This Row],[QTY K]]="",1,db[[#This Row],[QTY K]])</f>
        <v>1728</v>
      </c>
      <c r="Y2144" s="95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/>
      </c>
      <c r="B2145" s="3" t="str">
        <f>LOWER(SUBSTITUTE(SUBSTITUTE(SUBSTITUTE(SUBSTITUTE(SUBSTITUTE(SUBSTITUTE(SUBSTITUTE(SUBSTITUTE(SUBSTITUTE(db[[#This Row],[NB NOTA]]," ",),".",""),"-",""),"(",""),")",""),",",""),"/",""),"""",""),"+",""))</f>
        <v/>
      </c>
      <c r="C2145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45" s="1"/>
      <c r="E2145" s="4"/>
      <c r="F2145" s="2" t="s">
        <v>5321</v>
      </c>
      <c r="H2145" s="32" t="str">
        <f>IF(db[[#This Row],[NB NOTA_C]]="","",COUNTIF([2]!B_MSK[concat],db[[#This Row],[NB NOTA_C]]))</f>
        <v/>
      </c>
      <c r="I2145" s="6" t="s">
        <v>1706</v>
      </c>
      <c r="J2145" s="1" t="s">
        <v>1767</v>
      </c>
      <c r="K2145" s="1" t="s">
        <v>2959</v>
      </c>
      <c r="L2145" s="1" t="s">
        <v>5322</v>
      </c>
      <c r="M2145" s="1" t="str">
        <f>IF(db[[#This Row],[QTY/ CTN]]="","",SUBSTITUTE(SUBSTITUTE(SUBSTITUTE(db[[#This Row],[QTY/ CTN]]," ","_",2),"(",""),")","")&amp;"_")</f>
        <v>4 BOX_20 PCS_</v>
      </c>
      <c r="N2145" s="1">
        <f>IF(db[[#This Row],[H_QTY/ CTN]]="","",SEARCH("_",db[[#This Row],[H_QTY/ CTN]]))</f>
        <v>6</v>
      </c>
      <c r="O2145" s="1">
        <f>IF(db[[#This Row],[H_QTY/ CTN]]="","",LEN(db[[#This Row],[H_QTY/ CTN]]))</f>
        <v>13</v>
      </c>
      <c r="P2145" s="98" t="str">
        <f>IF(db[[#This Row],[H_QTY/ CTN]]="","",LEFT(db[[#This Row],[H_QTY/ CTN]],db[[#This Row],[H_1]]-1))</f>
        <v>4 BOX</v>
      </c>
      <c r="Q2145" s="95" t="str">
        <f>IF(NOT(db[[#This Row],[H_1]]=db[[#This Row],[H_2]]),MID(db[[#This Row],[H_QTY/ CTN]],db[[#This Row],[H_1]]+1,db[[#This Row],[H_2]]-db[[#This Row],[H_1]]-1),"")</f>
        <v>20 PCS</v>
      </c>
      <c r="R2145" s="95" t="str">
        <f>IF(db[[#This Row],[QTY/ CTN B]]="","",LEFT(db[[#This Row],[QTY/ CTN B]],SEARCH(" ",db[[#This Row],[QTY/ CTN B]],1)-1))</f>
        <v>4</v>
      </c>
      <c r="S2145" s="95" t="str">
        <f>IF(db[[#This Row],[QTY/ CTN B]]="","",RIGHT(db[[#This Row],[QTY/ CTN B]],LEN(db[[#This Row],[QTY/ CTN B]])-SEARCH(" ",db[[#This Row],[QTY/ CTN B]],1)))</f>
        <v>BOX</v>
      </c>
      <c r="T2145" s="95" t="str">
        <f>IF(db[[#This Row],[QTY/ CTN TG]]="",IF(db[[#This Row],[STN TG]]="","",12),LEFT(db[[#This Row],[QTY/ CTN TG]],SEARCH(" ",db[[#This Row],[QTY/ CTN TG]],1)-1))</f>
        <v>20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80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/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46" s="1"/>
      <c r="E2146" s="4"/>
      <c r="F2146" s="56" t="s">
        <v>5318</v>
      </c>
      <c r="H2146" s="32" t="str">
        <f>IF(db[[#This Row],[NB NOTA_C]]="","",COUNTIF([2]!B_MSK[concat],db[[#This Row],[NB NOTA_C]]))</f>
        <v/>
      </c>
      <c r="I2146" s="6" t="s">
        <v>1706</v>
      </c>
      <c r="J2146" s="1" t="s">
        <v>1768</v>
      </c>
      <c r="K2146" s="1" t="s">
        <v>2959</v>
      </c>
      <c r="L2146" s="1" t="s">
        <v>5319</v>
      </c>
      <c r="M2146" s="1" t="str">
        <f>IF(db[[#This Row],[QTY/ CTN]]="","",SUBSTITUTE(SUBSTITUTE(SUBSTITUTE(db[[#This Row],[QTY/ CTN]]," ","_",2),"(",""),")","")&amp;"_")</f>
        <v>6 BOX_20 PCS_</v>
      </c>
      <c r="N2146" s="1">
        <f>IF(db[[#This Row],[H_QTY/ CTN]]="","",SEARCH("_",db[[#This Row],[H_QTY/ CTN]]))</f>
        <v>6</v>
      </c>
      <c r="O2146" s="1">
        <f>IF(db[[#This Row],[H_QTY/ CTN]]="","",LEN(db[[#This Row],[H_QTY/ CTN]]))</f>
        <v>13</v>
      </c>
      <c r="P2146" s="98" t="str">
        <f>IF(db[[#This Row],[H_QTY/ CTN]]="","",LEFT(db[[#This Row],[H_QTY/ CTN]],db[[#This Row],[H_1]]-1))</f>
        <v>6 BOX</v>
      </c>
      <c r="Q2146" s="95" t="str">
        <f>IF(NOT(db[[#This Row],[H_1]]=db[[#This Row],[H_2]]),MID(db[[#This Row],[H_QTY/ CTN]],db[[#This Row],[H_1]]+1,db[[#This Row],[H_2]]-db[[#This Row],[H_1]]-1),"")</f>
        <v>20 PCS</v>
      </c>
      <c r="R2146" s="95" t="str">
        <f>IF(db[[#This Row],[QTY/ CTN B]]="","",LEFT(db[[#This Row],[QTY/ CTN B]],SEARCH(" ",db[[#This Row],[QTY/ CTN B]],1)-1))</f>
        <v>6</v>
      </c>
      <c r="S2146" s="95" t="str">
        <f>IF(db[[#This Row],[QTY/ CTN B]]="","",RIGHT(db[[#This Row],[QTY/ CTN B]],LEN(db[[#This Row],[QTY/ CTN B]])-SEARCH(" ",db[[#This Row],[QTY/ CTN B]],1)))</f>
        <v>BOX</v>
      </c>
      <c r="T2146" s="95" t="str">
        <f>IF(db[[#This Row],[QTY/ CTN TG]]="",IF(db[[#This Row],[STN TG]]="","",12),LEFT(db[[#This Row],[QTY/ CTN TG]],SEARCH(" ",db[[#This Row],[QTY/ CTN TG]],1)-1))</f>
        <v>20</v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120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/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47" s="1"/>
      <c r="E2147" s="4"/>
      <c r="F2147" s="56" t="s">
        <v>5337</v>
      </c>
      <c r="G2147" s="1" t="s">
        <v>1681</v>
      </c>
      <c r="H2147" s="32" t="str">
        <f>IF(db[[#This Row],[NB NOTA_C]]="","",COUNTIF([2]!B_MSK[concat],db[[#This Row],[NB NOTA_C]]))</f>
        <v/>
      </c>
      <c r="I2147" s="7" t="s">
        <v>1694</v>
      </c>
      <c r="J2147" s="3" t="s">
        <v>1758</v>
      </c>
      <c r="K2147" s="1" t="s">
        <v>2972</v>
      </c>
      <c r="L2147" s="3" t="s">
        <v>5338</v>
      </c>
      <c r="M2147" s="3" t="str">
        <f>IF(db[[#This Row],[QTY/ CTN]]="","",SUBSTITUTE(SUBSTITUTE(SUBSTITUTE(db[[#This Row],[QTY/ CTN]]," ","_",2),"(",""),")","")&amp;"_")</f>
        <v>12 GRS_</v>
      </c>
      <c r="N2147" s="3">
        <f>IF(db[[#This Row],[H_QTY/ CTN]]="","",SEARCH("_",db[[#This Row],[H_QTY/ CTN]]))</f>
        <v>7</v>
      </c>
      <c r="O2147" s="3">
        <f>IF(db[[#This Row],[H_QTY/ CTN]]="","",LEN(db[[#This Row],[H_QTY/ CTN]]))</f>
        <v>7</v>
      </c>
      <c r="P2147" s="98" t="str">
        <f>IF(db[[#This Row],[H_QTY/ CTN]]="","",LEFT(db[[#This Row],[H_QTY/ CTN]],db[[#This Row],[H_1]]-1))</f>
        <v>12 GRS</v>
      </c>
      <c r="Q2147" s="95" t="str">
        <f>IF(NOT(db[[#This Row],[H_1]]=db[[#This Row],[H_2]]),MID(db[[#This Row],[H_QTY/ CTN]],db[[#This Row],[H_1]]+1,db[[#This Row],[H_2]]-db[[#This Row],[H_1]]-1),"")</f>
        <v/>
      </c>
      <c r="R2147" s="95" t="str">
        <f>IF(db[[#This Row],[QTY/ CTN B]]="","",LEFT(db[[#This Row],[QTY/ CTN B]],SEARCH(" ",db[[#This Row],[QTY/ CTN B]],1)-1))</f>
        <v>12</v>
      </c>
      <c r="S2147" s="95" t="str">
        <f>IF(db[[#This Row],[QTY/ CTN B]]="","",RIGHT(db[[#This Row],[QTY/ CTN B]],LEN(db[[#This Row],[QTY/ CTN B]])-SEARCH(" ",db[[#This Row],[QTY/ CTN B]],1)))</f>
        <v>GRS</v>
      </c>
      <c r="T2147" s="95">
        <f>IF(db[[#This Row],[QTY/ CTN TG]]="",IF(db[[#This Row],[STN TG]]="","",12),LEFT(db[[#This Row],[QTY/ CTN TG]],SEARCH(" ",db[[#This Row],[QTY/ CTN TG]],1)-1))</f>
        <v>12</v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7" s="95">
        <f>IF(db[[#This Row],[STN K]]="","",IF(db[[#This Row],[STN TG]]="LSN",12,""))</f>
        <v>12</v>
      </c>
      <c r="W2147" s="95" t="str">
        <f>IF(db[[#This Row],[STN TG]]="LSN","PCS","")</f>
        <v>PCS</v>
      </c>
      <c r="X2147" s="95">
        <f>db[[#This Row],[QTY B]]*IF(db[[#This Row],[QTY TG]]="",1,db[[#This Row],[QTY TG]])*IF(db[[#This Row],[QTY K]]="",1,db[[#This Row],[QTY K]])</f>
        <v>1728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1" t="str">
        <f>LOWER(SUBSTITUTE(SUBSTITUTE(SUBSTITUTE(SUBSTITUTE(SUBSTITUTE(SUBSTITUTE(db[[#This Row],[NB BM]]," ",),".",""),"-",""),"(",""),")",""),"/",""))</f>
        <v/>
      </c>
      <c r="B2148" s="1" t="str">
        <f>LOWER(SUBSTITUTE(SUBSTITUTE(SUBSTITUTE(SUBSTITUTE(SUBSTITUTE(SUBSTITUTE(SUBSTITUTE(SUBSTITUTE(SUBSTITUTE(db[[#This Row],[NB NOTA]]," ",),".",""),"-",""),"(",""),")",""),",",""),"/",""),"""",""),"+",""))</f>
        <v/>
      </c>
      <c r="C2148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48" s="1"/>
      <c r="E2148" s="4"/>
      <c r="F2148" s="56" t="s">
        <v>5332</v>
      </c>
      <c r="G2148" s="1" t="s">
        <v>1681</v>
      </c>
      <c r="H2148" s="32" t="str">
        <f>IF(db[[#This Row],[NB NOTA_C]]="","",COUNTIF([2]!B_MSK[concat],db[[#This Row],[NB NOTA_C]]))</f>
        <v/>
      </c>
      <c r="I2148" s="6" t="s">
        <v>1692</v>
      </c>
      <c r="J2148" s="1" t="s">
        <v>1782</v>
      </c>
      <c r="K2148" s="1" t="s">
        <v>2971</v>
      </c>
      <c r="L2148" s="1" t="s">
        <v>5333</v>
      </c>
      <c r="M2148" s="1" t="str">
        <f>IF(db[[#This Row],[QTY/ CTN]]="","",SUBSTITUTE(SUBSTITUTE(SUBSTITUTE(db[[#This Row],[QTY/ CTN]]," ","_",2),"(",""),")","")&amp;"_")</f>
        <v>24 LSN_</v>
      </c>
      <c r="N2148" s="1">
        <f>IF(db[[#This Row],[H_QTY/ CTN]]="","",SEARCH("_",db[[#This Row],[H_QTY/ CTN]]))</f>
        <v>7</v>
      </c>
      <c r="O2148" s="1">
        <f>IF(db[[#This Row],[H_QTY/ CTN]]="","",LEN(db[[#This Row],[H_QTY/ CTN]]))</f>
        <v>7</v>
      </c>
      <c r="P2148" s="98" t="str">
        <f>IF(db[[#This Row],[H_QTY/ CTN]]="","",LEFT(db[[#This Row],[H_QTY/ CTN]],db[[#This Row],[H_1]]-1))</f>
        <v>24 LSN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24</v>
      </c>
      <c r="S2148" s="95" t="str">
        <f>IF(db[[#This Row],[QTY/ CTN B]]="","",RIGHT(db[[#This Row],[QTY/ CTN B]],LEN(db[[#This Row],[QTY/ CTN B]])-SEARCH(" ",db[[#This Row],[QTY/ CTN B]],1)))</f>
        <v>LSN</v>
      </c>
      <c r="T2148" s="95">
        <f>IF(db[[#This Row],[QTY/ CTN TG]]="",IF(db[[#This Row],[STN TG]]="","",12),LEFT(db[[#This Row],[QTY/ CTN TG]],SEARCH(" ",db[[#This Row],[QTY/ CTN TG]],1)-1))</f>
        <v>12</v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288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/>
      </c>
      <c r="B2149" s="3" t="str">
        <f>LOWER(SUBSTITUTE(SUBSTITUTE(SUBSTITUTE(SUBSTITUTE(SUBSTITUTE(SUBSTITUTE(SUBSTITUTE(SUBSTITUTE(SUBSTITUTE(db[[#This Row],[NB NOTA]]," ",),".",""),"-",""),"(",""),")",""),",",""),"/",""),"""",""),"+",""))</f>
        <v/>
      </c>
      <c r="C2149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49" s="1"/>
      <c r="E2149" s="4"/>
      <c r="F2149" s="56" t="s">
        <v>5207</v>
      </c>
      <c r="G2149" s="1" t="s">
        <v>1681</v>
      </c>
      <c r="H2149" s="32" t="str">
        <f>IF(db[[#This Row],[NB NOTA_C]]="","",COUNTIF([2]!B_MSK[concat],db[[#This Row],[NB NOTA_C]]))</f>
        <v/>
      </c>
      <c r="I2149" s="6" t="s">
        <v>1694</v>
      </c>
      <c r="J2149" s="1" t="s">
        <v>1758</v>
      </c>
      <c r="K2149" s="1" t="s">
        <v>2972</v>
      </c>
      <c r="L2149" s="1" t="s">
        <v>5208</v>
      </c>
      <c r="M2149" s="1" t="str">
        <f>IF(db[[#This Row],[QTY/ CTN]]="","",SUBSTITUTE(SUBSTITUTE(SUBSTITUTE(db[[#This Row],[QTY/ CTN]]," ","_",2),"(",""),")","")&amp;"_")</f>
        <v>12 GRS_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12 GRS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12</v>
      </c>
      <c r="S2149" s="95" t="str">
        <f>IF(db[[#This Row],[QTY/ CTN B]]="","",RIGHT(db[[#This Row],[QTY/ CTN B]],LEN(db[[#This Row],[QTY/ CTN B]])-SEARCH(" ",db[[#This Row],[QTY/ CTN B]],1)))</f>
        <v>GRS</v>
      </c>
      <c r="T2149" s="95">
        <f>IF(db[[#This Row],[QTY/ CTN TG]]="",IF(db[[#This Row],[STN TG]]="","",12),LEFT(db[[#This Row],[QTY/ CTN TG]],SEARCH(" ",db[[#This Row],[QTY/ CTN TG]],1)-1))</f>
        <v>12</v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9" s="95">
        <f>IF(db[[#This Row],[STN K]]="","",IF(db[[#This Row],[STN TG]]="LSN",12,""))</f>
        <v>12</v>
      </c>
      <c r="W2149" s="95" t="str">
        <f>IF(db[[#This Row],[STN TG]]="LSN","PCS","")</f>
        <v>PCS</v>
      </c>
      <c r="X2149" s="95">
        <f>db[[#This Row],[QTY B]]*IF(db[[#This Row],[QTY TG]]="",1,db[[#This Row],[QTY TG]])*IF(db[[#This Row],[QTY K]]="",1,db[[#This Row],[QTY K]])</f>
        <v>1728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1" t="str">
        <f>LOWER(SUBSTITUTE(SUBSTITUTE(SUBSTITUTE(SUBSTITUTE(SUBSTITUTE(SUBSTITUTE(db[[#This Row],[NB BM]]," ",),".",""),"-",""),"(",""),")",""),"/",""))</f>
        <v/>
      </c>
      <c r="B2150" s="1" t="str">
        <f>LOWER(SUBSTITUTE(SUBSTITUTE(SUBSTITUTE(SUBSTITUTE(SUBSTITUTE(SUBSTITUTE(SUBSTITUTE(SUBSTITUTE(SUBSTITUTE(db[[#This Row],[NB NOTA]]," ",),".",""),"-",""),"(",""),")",""),",",""),"/",""),"""",""),"+",""))</f>
        <v/>
      </c>
      <c r="C2150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50" s="1"/>
      <c r="E2150" s="4"/>
      <c r="F2150" s="56" t="s">
        <v>5095</v>
      </c>
      <c r="G2150" s="1" t="s">
        <v>1681</v>
      </c>
      <c r="H2150" s="32" t="str">
        <f>IF(db[[#This Row],[NB NOTA_C]]="","",COUNTIF([2]!B_MSK[concat],db[[#This Row],[NB NOTA_C]]))</f>
        <v/>
      </c>
      <c r="I2150" s="6" t="s">
        <v>1692</v>
      </c>
      <c r="J2150" s="1" t="s">
        <v>1849</v>
      </c>
      <c r="K2150" s="1" t="s">
        <v>2980</v>
      </c>
      <c r="L2150" s="1" t="s">
        <v>5134</v>
      </c>
      <c r="M2150" s="1" t="str">
        <f>IF(db[[#This Row],[QTY/ CTN]]="","",SUBSTITUTE(SUBSTITUTE(SUBSTITUTE(db[[#This Row],[QTY/ CTN]]," ","_",2),"(",""),")","")&amp;"_")</f>
        <v>50 BOX_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8" t="str">
        <f>IF(db[[#This Row],[H_QTY/ CTN]]="","",LEFT(db[[#This Row],[H_QTY/ CTN]],db[[#This Row],[H_1]]-1))</f>
        <v>50 BOX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50</v>
      </c>
      <c r="S2150" s="95" t="str">
        <f>IF(db[[#This Row],[QTY/ CTN B]]="","",RIGHT(db[[#This Row],[QTY/ CTN B]],LEN(db[[#This Row],[QTY/ CTN B]])-SEARCH(" ",db[[#This Row],[QTY/ CTN B]],1)))</f>
        <v>BOX</v>
      </c>
      <c r="T2150" s="95" t="str">
        <f>IF(db[[#This Row],[QTY/ CTN TG]]="",IF(db[[#This Row],[STN TG]]="","",12),LEFT(db[[#This Row],[QTY/ CTN TG]],SEARCH(" ",db[[#This Row],[QTY/ CTN TG]],1)-1))</f>
        <v/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50</v>
      </c>
      <c r="Y2150" s="95" t="str">
        <f>IF(db[[#This Row],[STN K]]="",IF(db[[#This Row],[STN TG]]="",db[[#This Row],[STN B]],db[[#This Row],[STN TG]]),db[[#This Row],[STN K]])</f>
        <v>BOX</v>
      </c>
    </row>
    <row r="2151" spans="1:25" x14ac:dyDescent="0.25">
      <c r="A2151" s="1" t="str">
        <f>LOWER(SUBSTITUTE(SUBSTITUTE(SUBSTITUTE(SUBSTITUTE(SUBSTITUTE(SUBSTITUTE(db[[#This Row],[NB BM]]," ",),".",""),"-",""),"(",""),")",""),"/",""))</f>
        <v/>
      </c>
      <c r="B2151" s="1" t="str">
        <f>LOWER(SUBSTITUTE(SUBSTITUTE(SUBSTITUTE(SUBSTITUTE(SUBSTITUTE(SUBSTITUTE(SUBSTITUTE(SUBSTITUTE(SUBSTITUTE(db[[#This Row],[NB NOTA]]," ",),".",""),"-",""),"(",""),")",""),",",""),"/",""),"""",""),"+",""))</f>
        <v/>
      </c>
      <c r="C2151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51" s="1"/>
      <c r="E2151" s="4"/>
      <c r="F2151" s="56" t="s">
        <v>5143</v>
      </c>
      <c r="G2151" s="1" t="s">
        <v>1681</v>
      </c>
      <c r="H2151" s="32" t="str">
        <f>IF(db[[#This Row],[NB NOTA_C]]="","",COUNTIF([2]!B_MSK[concat],db[[#This Row],[NB NOTA_C]]))</f>
        <v/>
      </c>
      <c r="I2151" s="6" t="s">
        <v>1692</v>
      </c>
      <c r="J2151" s="1" t="s">
        <v>1881</v>
      </c>
      <c r="K2151" s="1" t="s">
        <v>2977</v>
      </c>
      <c r="L2151" s="1" t="s">
        <v>5144</v>
      </c>
      <c r="M2151" s="1" t="str">
        <f>IF(db[[#This Row],[QTY/ CTN]]="","",SUBSTITUTE(SUBSTITUTE(SUBSTITUTE(db[[#This Row],[QTY/ CTN]]," ","_",2),"(",""),")","")&amp;"_")</f>
        <v>72 BOX_10 PCS_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14</v>
      </c>
      <c r="P2151" s="98" t="str">
        <f>IF(db[[#This Row],[H_QTY/ CTN]]="","",LEFT(db[[#This Row],[H_QTY/ CTN]],db[[#This Row],[H_1]]-1))</f>
        <v>72 BOX</v>
      </c>
      <c r="Q2151" s="95" t="str">
        <f>IF(NOT(db[[#This Row],[H_1]]=db[[#This Row],[H_2]]),MID(db[[#This Row],[H_QTY/ CTN]],db[[#This Row],[H_1]]+1,db[[#This Row],[H_2]]-db[[#This Row],[H_1]]-1),"")</f>
        <v>10 PCS</v>
      </c>
      <c r="R2151" s="95" t="str">
        <f>IF(db[[#This Row],[QTY/ CTN B]]="","",LEFT(db[[#This Row],[QTY/ CTN B]],SEARCH(" ",db[[#This Row],[QTY/ CTN B]],1)-1))</f>
        <v>72</v>
      </c>
      <c r="S2151" s="95" t="str">
        <f>IF(db[[#This Row],[QTY/ CTN B]]="","",RIGHT(db[[#This Row],[QTY/ CTN B]],LEN(db[[#This Row],[QTY/ CTN B]])-SEARCH(" ",db[[#This Row],[QTY/ CTN B]],1)))</f>
        <v>BOX</v>
      </c>
      <c r="T2151" s="95" t="str">
        <f>IF(db[[#This Row],[QTY/ CTN TG]]="",IF(db[[#This Row],[STN TG]]="","",12),LEFT(db[[#This Row],[QTY/ CTN TG]],SEARCH(" ",db[[#This Row],[QTY/ CTN TG]],1)-1))</f>
        <v>10</v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720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1" t="str">
        <f>LOWER(SUBSTITUTE(SUBSTITUTE(SUBSTITUTE(SUBSTITUTE(SUBSTITUTE(SUBSTITUTE(db[[#This Row],[NB BM]]," ",),".",""),"-",""),"(",""),")",""),"/",""))</f>
        <v/>
      </c>
      <c r="B2152" s="1" t="str">
        <f>LOWER(SUBSTITUTE(SUBSTITUTE(SUBSTITUTE(SUBSTITUTE(SUBSTITUTE(SUBSTITUTE(SUBSTITUTE(SUBSTITUTE(SUBSTITUTE(db[[#This Row],[NB NOTA]]," ",),".",""),"-",""),"(",""),")",""),",",""),"/",""),"""",""),"+",""))</f>
        <v/>
      </c>
      <c r="C2152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52" s="1"/>
      <c r="E2152" s="4"/>
      <c r="F2152" s="56" t="s">
        <v>5384</v>
      </c>
      <c r="G2152" s="1" t="s">
        <v>1681</v>
      </c>
      <c r="H2152" s="32" t="str">
        <f>IF(db[[#This Row],[NB NOTA_C]]="","",COUNTIF([2]!B_MSK[concat],db[[#This Row],[NB NOTA_C]]))</f>
        <v/>
      </c>
      <c r="I2152" s="6" t="s">
        <v>1692</v>
      </c>
      <c r="J2152" s="1" t="s">
        <v>1881</v>
      </c>
      <c r="K2152" s="1" t="s">
        <v>2977</v>
      </c>
      <c r="M2152" s="1" t="str">
        <f>IF(db[[#This Row],[QTY/ CTN]]="","",SUBSTITUTE(SUBSTITUTE(SUBSTITUTE(db[[#This Row],[QTY/ CTN]]," ","_",2),"(",""),")","")&amp;"_")</f>
        <v>72 BOX_10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14</v>
      </c>
      <c r="P2152" s="98" t="str">
        <f>IF(db[[#This Row],[H_QTY/ CTN]]="","",LEFT(db[[#This Row],[H_QTY/ CTN]],db[[#This Row],[H_1]]-1))</f>
        <v>72 BOX</v>
      </c>
      <c r="Q2152" s="95" t="str">
        <f>IF(NOT(db[[#This Row],[H_1]]=db[[#This Row],[H_2]]),MID(db[[#This Row],[H_QTY/ CTN]],db[[#This Row],[H_1]]+1,db[[#This Row],[H_2]]-db[[#This Row],[H_1]]-1),"")</f>
        <v>10 PCS</v>
      </c>
      <c r="R2152" s="95" t="str">
        <f>IF(db[[#This Row],[QTY/ CTN B]]="","",LEFT(db[[#This Row],[QTY/ CTN B]],SEARCH(" ",db[[#This Row],[QTY/ CTN B]],1)-1))</f>
        <v>72</v>
      </c>
      <c r="S2152" s="95" t="str">
        <f>IF(db[[#This Row],[QTY/ CTN B]]="","",RIGHT(db[[#This Row],[QTY/ CTN B]],LEN(db[[#This Row],[QTY/ CTN B]])-SEARCH(" ",db[[#This Row],[QTY/ CTN B]],1)))</f>
        <v>BOX</v>
      </c>
      <c r="T2152" s="95" t="str">
        <f>IF(db[[#This Row],[QTY/ CTN TG]]="",IF(db[[#This Row],[STN TG]]="","",12),LEFT(db[[#This Row],[QTY/ CTN TG]],SEARCH(" ",db[[#This Row],[QTY/ CTN TG]],1)-1))</f>
        <v>10</v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720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1" t="str">
        <f>LOWER(SUBSTITUTE(SUBSTITUTE(SUBSTITUTE(SUBSTITUTE(SUBSTITUTE(SUBSTITUTE(db[[#This Row],[NB BM]]," ",),".",""),"-",""),"(",""),")",""),"/",""))</f>
        <v/>
      </c>
      <c r="B2153" s="1" t="str">
        <f>LOWER(SUBSTITUTE(SUBSTITUTE(SUBSTITUTE(SUBSTITUTE(SUBSTITUTE(SUBSTITUTE(SUBSTITUTE(SUBSTITUTE(SUBSTITUTE(db[[#This Row],[NB NOTA]]," ",),".",""),"-",""),"(",""),")",""),",",""),"/",""),"""",""),"+",""))</f>
        <v/>
      </c>
      <c r="C2153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53" s="1"/>
      <c r="E2153" s="4"/>
      <c r="F2153" s="2" t="s">
        <v>5145</v>
      </c>
      <c r="G2153" s="1" t="s">
        <v>1681</v>
      </c>
      <c r="H2153" s="32" t="str">
        <f>IF(db[[#This Row],[NB NOTA_C]]="","",COUNTIF([2]!B_MSK[concat],db[[#This Row],[NB NOTA_C]]))</f>
        <v/>
      </c>
      <c r="I2153" s="6" t="s">
        <v>1692</v>
      </c>
      <c r="J2153" s="1" t="s">
        <v>1762</v>
      </c>
      <c r="K2153" s="1" t="s">
        <v>3708</v>
      </c>
      <c r="L2153" s="1" t="s">
        <v>5146</v>
      </c>
      <c r="M2153" s="1" t="str">
        <f>IF(db[[#This Row],[QTY/ CTN]]="","",SUBSTITUTE(SUBSTITUTE(SUBSTITUTE(db[[#This Row],[QTY/ CTN]]," ","_",2),"(",""),")","")&amp;"_")</f>
        <v>160 PCS_</v>
      </c>
      <c r="N2153" s="1">
        <f>IF(db[[#This Row],[H_QTY/ CTN]]="","",SEARCH("_",db[[#This Row],[H_QTY/ CTN]]))</f>
        <v>8</v>
      </c>
      <c r="O2153" s="1">
        <f>IF(db[[#This Row],[H_QTY/ CTN]]="","",LEN(db[[#This Row],[H_QTY/ CTN]]))</f>
        <v>8</v>
      </c>
      <c r="P2153" s="98" t="str">
        <f>IF(db[[#This Row],[H_QTY/ CTN]]="","",LEFT(db[[#This Row],[H_QTY/ CTN]],db[[#This Row],[H_1]]-1))</f>
        <v>160 PCS</v>
      </c>
      <c r="Q2153" s="95" t="str">
        <f>IF(NOT(db[[#This Row],[H_1]]=db[[#This Row],[H_2]]),MID(db[[#This Row],[H_QTY/ CTN]],db[[#This Row],[H_1]]+1,db[[#This Row],[H_2]]-db[[#This Row],[H_1]]-1),"")</f>
        <v/>
      </c>
      <c r="R2153" s="95" t="str">
        <f>IF(db[[#This Row],[QTY/ CTN B]]="","",LEFT(db[[#This Row],[QTY/ CTN B]],SEARCH(" ",db[[#This Row],[QTY/ CTN B]],1)-1))</f>
        <v>160</v>
      </c>
      <c r="S2153" s="95" t="str">
        <f>IF(db[[#This Row],[QTY/ CTN B]]="","",RIGHT(db[[#This Row],[QTY/ CTN B]],LEN(db[[#This Row],[QTY/ CTN B]])-SEARCH(" ",db[[#This Row],[QTY/ CTN B]],1)))</f>
        <v>PCS</v>
      </c>
      <c r="T2153" s="95" t="str">
        <f>IF(db[[#This Row],[QTY/ CTN TG]]="",IF(db[[#This Row],[STN TG]]="","",12),LEFT(db[[#This Row],[QTY/ CTN TG]],SEARCH(" ",db[[#This Row],[QTY/ CTN TG]],1)-1))</f>
        <v/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160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geltizofancytg30910d</v>
      </c>
      <c r="B2154" s="3" t="str">
        <f>LOWER(SUBSTITUTE(SUBSTITUTE(SUBSTITUTE(SUBSTITUTE(SUBSTITUTE(SUBSTITUTE(SUBSTITUTE(SUBSTITUTE(SUBSTITUTE(db[[#This Row],[NB NOTA]]," ",),".",""),"-",""),"(",""),")",""),",",""),"/",""),"""",""),"+",""))</f>
        <v/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1982</v>
      </c>
      <c r="E2154" s="4"/>
      <c r="F2154" s="56"/>
      <c r="H2154" s="32" t="str">
        <f>IF(db[[#This Row],[NB NOTA_C]]="","",COUNTIF([2]!B_MSK[concat],db[[#This Row],[NB NOTA_C]]))</f>
        <v/>
      </c>
      <c r="I2154" s="7">
        <v>99</v>
      </c>
      <c r="J2154" s="3" t="s">
        <v>1738</v>
      </c>
      <c r="K2154" s="1" t="s">
        <v>2972</v>
      </c>
      <c r="M2154" s="1" t="str">
        <f>IF(db[[#This Row],[QTY/ CTN]]="","",SUBSTITUTE(SUBSTITUTE(SUBSTITUTE(db[[#This Row],[QTY/ CTN]]," ","_",2),"(",""),")","")&amp;"_")</f>
        <v>144 LSN_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8" t="str">
        <f>IF(db[[#This Row],[H_QTY/ CTN]]="","",LEFT(db[[#This Row],[H_QTY/ CTN]],db[[#This Row],[H_1]]-1))</f>
        <v>144 LSN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144</v>
      </c>
      <c r="S2154" s="95" t="str">
        <f>IF(db[[#This Row],[QTY/ CTN B]]="","",RIGHT(db[[#This Row],[QTY/ CTN B]],LEN(db[[#This Row],[QTY/ CTN B]])-SEARCH(" ",db[[#This Row],[QTY/ CTN B]],1)))</f>
        <v>LSN</v>
      </c>
      <c r="T2154" s="95">
        <f>IF(db[[#This Row],[QTY/ CTN TG]]="",IF(db[[#This Row],[STN TG]]="","",12),LEFT(db[[#This Row],[QTY/ CTN TG]],SEARCH(" ",db[[#This Row],[QTY/ CTN TG]],1)-1))</f>
        <v>12</v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1728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1" t="str">
        <f>LOWER(SUBSTITUTE(SUBSTITUTE(SUBSTITUTE(SUBSTITUTE(SUBSTITUTE(SUBSTITUTE(db[[#This Row],[NB BM]]," ",),".",""),"-",""),"(",""),")",""),"/",""))</f>
        <v>isicutterjkl150</v>
      </c>
      <c r="B2155" s="1" t="str">
        <f>LOWER(SUBSTITUTE(SUBSTITUTE(SUBSTITUTE(SUBSTITUTE(SUBSTITUTE(SUBSTITUTE(SUBSTITUTE(SUBSTITUTE(SUBSTITUTE(db[[#This Row],[NB NOTA]]," ",),".",""),"-",""),"(",""),")",""),",",""),"/",""),"""",""),"+",""))</f>
        <v/>
      </c>
      <c r="C2155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55" s="1" t="s">
        <v>266</v>
      </c>
      <c r="E2155" s="4"/>
      <c r="F2155" s="56" t="s">
        <v>268</v>
      </c>
      <c r="G2155" s="1" t="s">
        <v>1681</v>
      </c>
      <c r="H2155" s="32" t="str">
        <f>IF(db[[#This Row],[NB NOTA_C]]="","",COUNTIF([2]!B_MSK[concat],db[[#This Row],[NB NOTA_C]]))</f>
        <v/>
      </c>
      <c r="I2155" s="6" t="s">
        <v>1692</v>
      </c>
      <c r="J2155" s="1" t="s">
        <v>1741</v>
      </c>
      <c r="K2155" s="1" t="s">
        <v>2955</v>
      </c>
      <c r="M2155" s="1" t="str">
        <f>IF(db[[#This Row],[QTY/ CTN]]="","",SUBSTITUTE(SUBSTITUTE(SUBSTITUTE(db[[#This Row],[QTY/ CTN]]," ","_",2),"(",""),")","")&amp;"_")</f>
        <v>40 LSN_</v>
      </c>
      <c r="N2155" s="1">
        <f>IF(db[[#This Row],[H_QTY/ CTN]]="","",SEARCH("_",db[[#This Row],[H_QTY/ CTN]]))</f>
        <v>7</v>
      </c>
      <c r="O2155" s="1">
        <f>IF(db[[#This Row],[H_QTY/ CTN]]="","",LEN(db[[#This Row],[H_QTY/ CTN]]))</f>
        <v>7</v>
      </c>
      <c r="P2155" s="98" t="str">
        <f>IF(db[[#This Row],[H_QTY/ CTN]]="","",LEFT(db[[#This Row],[H_QTY/ CTN]],db[[#This Row],[H_1]]-1))</f>
        <v>40 LSN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40</v>
      </c>
      <c r="S2155" s="95" t="str">
        <f>IF(db[[#This Row],[QTY/ CTN B]]="","",RIGHT(db[[#This Row],[QTY/ CTN B]],LEN(db[[#This Row],[QTY/ CTN B]])-SEARCH(" ",db[[#This Row],[QTY/ CTN B]],1)))</f>
        <v>LSN</v>
      </c>
      <c r="T2155" s="95">
        <f>IF(db[[#This Row],[QTY/ CTN TG]]="",IF(db[[#This Row],[STN TG]]="","",12),LEFT(db[[#This Row],[QTY/ CTN TG]],SEARCH(" ",db[[#This Row],[QTY/ CTN TG]],1)-1))</f>
        <v>12</v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480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pensilch6925b2boval</v>
      </c>
      <c r="B2156" s="3" t="str">
        <f>LOWER(SUBSTITUTE(SUBSTITUTE(SUBSTITUTE(SUBSTITUTE(SUBSTITUTE(SUBSTITUTE(SUBSTITUTE(SUBSTITUTE(SUBSTITUTE(db[[#This Row],[NB NOTA]]," ",),".",""),"-",""),"(",""),")",""),",",""),"/",""),"""",""),"+",""))</f>
        <v/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2098</v>
      </c>
      <c r="E2156" s="4"/>
      <c r="F2156" s="56"/>
      <c r="H2156" s="32" t="str">
        <f>IF(db[[#This Row],[NB NOTA_C]]="","",COUNTIF([2]!B_MSK[concat],db[[#This Row],[NB NOTA_C]]))</f>
        <v/>
      </c>
      <c r="I2156" s="7" t="s">
        <v>1719</v>
      </c>
      <c r="J2156" s="3" t="s">
        <v>2282</v>
      </c>
      <c r="K2156" s="1" t="s">
        <v>2973</v>
      </c>
      <c r="M2156" s="1" t="str">
        <f>IF(db[[#This Row],[QTY/ CTN]]="","",SUBSTITUTE(SUBSTITUTE(SUBSTITUTE(db[[#This Row],[QTY/ CTN]]," ","_",2),"(",""),")","")&amp;"_")</f>
        <v>40 BOX_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40 BOX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40</v>
      </c>
      <c r="S2156" s="95" t="str">
        <f>IF(db[[#This Row],[QTY/ CTN B]]="","",RIGHT(db[[#This Row],[QTY/ CTN B]],LEN(db[[#This Row],[QTY/ CTN B]])-SEARCH(" ",db[[#This Row],[QTY/ CTN B]],1)))</f>
        <v>BOX</v>
      </c>
      <c r="T2156" s="95" t="str">
        <f>IF(db[[#This Row],[QTY/ CTN TG]]="",IF(db[[#This Row],[STN TG]]="","",12),LEFT(db[[#This Row],[QTY/ CTN TG]],SEARCH(" ",db[[#This Row],[QTY/ CTN TG]],1)-1))</f>
        <v/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40</v>
      </c>
      <c r="Y2156" s="95" t="str">
        <f>IF(db[[#This Row],[STN K]]="",IF(db[[#This Row],[STN TG]]="",db[[#This Row],[STN B]],db[[#This Row],[STN TG]]),db[[#This Row],[STN K]])</f>
        <v>BOX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asahanmeja615owl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1900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2270</v>
      </c>
      <c r="J2157" s="3" t="s">
        <v>1734</v>
      </c>
      <c r="K2157" s="1" t="s">
        <v>2942</v>
      </c>
      <c r="M2157" s="1" t="str">
        <f>IF(db[[#This Row],[QTY/ CTN]]="","",SUBSTITUTE(SUBSTITUTE(SUBSTITUTE(db[[#This Row],[QTY/ CTN]]," ","_",2),"(",""),")","")&amp;"_")</f>
        <v>96 PCS_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96 PCS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96</v>
      </c>
      <c r="S2157" s="95" t="str">
        <f>IF(db[[#This Row],[QTY/ CTN B]]="","",RIGHT(db[[#This Row],[QTY/ CTN B]],LEN(db[[#This Row],[QTY/ CTN B]])-SEARCH(" ",db[[#This Row],[QTY/ CTN B]],1)))</f>
        <v>PCS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96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asahanmeja7913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1901</v>
      </c>
      <c r="E2158" s="4"/>
      <c r="F2158" s="2"/>
      <c r="H2158" s="32" t="str">
        <f>IF(db[[#This Row],[NB NOTA_C]]="","",COUNTIF([2]!B_MSK[concat],db[[#This Row],[NB NOTA_C]]))</f>
        <v/>
      </c>
      <c r="I2158" s="7" t="s">
        <v>2270</v>
      </c>
      <c r="J2158" s="3" t="s">
        <v>1725</v>
      </c>
      <c r="K2158" s="1" t="s">
        <v>2942</v>
      </c>
      <c r="M2158" s="1" t="str">
        <f>IF(db[[#This Row],[QTY/ CTN]]="","",SUBSTITUTE(SUBSTITUTE(SUBSTITUTE(db[[#This Row],[QTY/ CTN]]," ","_",2),"(",""),")","")&amp;"_")</f>
        <v>144 PCS_</v>
      </c>
      <c r="N2158" s="1">
        <f>IF(db[[#This Row],[H_QTY/ CTN]]="","",SEARCH("_",db[[#This Row],[H_QTY/ CTN]]))</f>
        <v>8</v>
      </c>
      <c r="O2158" s="1">
        <f>IF(db[[#This Row],[H_QTY/ CTN]]="","",LEN(db[[#This Row],[H_QTY/ CTN]]))</f>
        <v>8</v>
      </c>
      <c r="P2158" s="98" t="str">
        <f>IF(db[[#This Row],[H_QTY/ CTN]]="","",LEFT(db[[#This Row],[H_QTY/ CTN]],db[[#This Row],[H_1]]-1))</f>
        <v>144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144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144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jarumpentoljj40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1997</v>
      </c>
      <c r="E2159" s="4"/>
      <c r="F2159" s="56"/>
      <c r="H2159" s="32" t="str">
        <f>IF(db[[#This Row],[NB NOTA_C]]="","",COUNTIF([2]!B_MSK[concat],db[[#This Row],[NB NOTA_C]]))</f>
        <v/>
      </c>
      <c r="I2159" s="7" t="s">
        <v>2270</v>
      </c>
      <c r="J2159" s="3" t="s">
        <v>1784</v>
      </c>
      <c r="K2159" s="1" t="s">
        <v>2958</v>
      </c>
      <c r="M2159" s="1" t="str">
        <f>IF(db[[#This Row],[QTY/ CTN]]="","",SUBSTITUTE(SUBSTITUTE(SUBSTITUTE(db[[#This Row],[QTY/ CTN]]," ","_",2),"(",""),")","")&amp;"_")</f>
        <v>120 LSN_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8" t="str">
        <f>IF(db[[#This Row],[H_QTY/ CTN]]="","",LEFT(db[[#This Row],[H_QTY/ CTN]],db[[#This Row],[H_1]]-1))</f>
        <v>120 LSN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120</v>
      </c>
      <c r="S2159" s="95" t="str">
        <f>IF(db[[#This Row],[QTY/ CTN B]]="","",RIGHT(db[[#This Row],[QTY/ CTN B]],LEN(db[[#This Row],[QTY/ CTN B]])-SEARCH(" ",db[[#This Row],[QTY/ CTN B]],1)))</f>
        <v>LSN</v>
      </c>
      <c r="T2159" s="95">
        <f>IF(db[[#This Row],[QTY/ CTN TG]]="",IF(db[[#This Row],[STN TG]]="","",12),LEFT(db[[#This Row],[QTY/ CTN TG]],SEARCH(" ",db[[#This Row],[QTY/ CTN TG]],1)-1))</f>
        <v>12</v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1440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9" t="str">
        <f>LOWER(SUBSTITUTE(SUBSTITUTE(SUBSTITUTE(SUBSTITUTE(SUBSTITUTE(SUBSTITUTE(db[[#This Row],[NB BM]]," ",),".",""),"-",""),"(",""),")",""),"/",""))</f>
        <v>pcasekodehs1001</v>
      </c>
      <c r="B2160" s="9" t="str">
        <f>LOWER(SUBSTITUTE(SUBSTITUTE(SUBSTITUTE(SUBSTITUTE(SUBSTITUTE(SUBSTITUTE(SUBSTITUTE(SUBSTITUTE(SUBSTITUTE(db[[#This Row],[NB NOTA]]," ",),".",""),"-",""),"(",""),")",""),",",""),"/",""),"""",""),"+",""))</f>
        <v/>
      </c>
      <c r="C2160" s="9" t="str">
        <f>LOWER(SUBSTITUTE(SUBSTITUTE(SUBSTITUTE(SUBSTITUTE(SUBSTITUTE(SUBSTITUTE(SUBSTITUTE(SUBSTITUTE(SUBSTITUTE(db[[#This Row],[NB PAJAK]]," ",""),"-",""),"(",""),")",""),".",""),",",""),"/",""),"""",""),"+",""))</f>
        <v/>
      </c>
      <c r="D2160" s="8" t="s">
        <v>2066</v>
      </c>
      <c r="E2160" s="20"/>
      <c r="F2160" s="56"/>
      <c r="H2160" s="32" t="str">
        <f>IF(db[[#This Row],[NB NOTA_C]]="","",COUNTIF([2]!B_MSK[concat],db[[#This Row],[NB NOTA_C]]))</f>
        <v/>
      </c>
      <c r="I2160" s="7" t="s">
        <v>2270</v>
      </c>
      <c r="J2160" s="3" t="s">
        <v>1829</v>
      </c>
      <c r="K2160" s="1" t="s">
        <v>2971</v>
      </c>
      <c r="M2160" s="1" t="str">
        <f>IF(db[[#This Row],[QTY/ CTN]]="","",SUBSTITUTE(SUBSTITUTE(SUBSTITUTE(db[[#This Row],[QTY/ CTN]]," ","_",2),"(",""),")","")&amp;"_")</f>
        <v>192 PCS_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8" t="str">
        <f>IF(db[[#This Row],[H_QTY/ CTN]]="","",LEFT(db[[#This Row],[H_QTY/ CTN]],db[[#This Row],[H_1]]-1))</f>
        <v>192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192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192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pensillantuzc128</v>
      </c>
      <c r="B2161" s="3" t="str">
        <f>LOWER(SUBSTITUTE(SUBSTITUTE(SUBSTITUTE(SUBSTITUTE(SUBSTITUTE(SUBSTITUTE(SUBSTITUTE(SUBSTITUTE(SUBSTITUTE(db[[#This Row],[NB NOTA]]," ",),".",""),"-",""),"(",""),")",""),",",""),"/",""),"""",""),"+",""))</f>
        <v/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2101</v>
      </c>
      <c r="E2161" s="4"/>
      <c r="F2161" s="56"/>
      <c r="H2161" s="32" t="str">
        <f>IF(db[[#This Row],[NB NOTA_C]]="","",COUNTIF([2]!B_MSK[concat],db[[#This Row],[NB NOTA_C]]))</f>
        <v/>
      </c>
      <c r="I2161" s="7" t="s">
        <v>2270</v>
      </c>
      <c r="J2161" s="3" t="s">
        <v>2283</v>
      </c>
      <c r="K2161" s="1" t="s">
        <v>2944</v>
      </c>
      <c r="M2161" s="1" t="str">
        <f>IF(db[[#This Row],[QTY/ CTN]]="","",SUBSTITUTE(SUBSTITUTE(SUBSTITUTE(db[[#This Row],[QTY/ CTN]]," ","_",2),"(",""),")","")&amp;"_")</f>
        <v>36 BOX_</v>
      </c>
      <c r="N2161" s="1">
        <f>IF(db[[#This Row],[H_QTY/ CTN]]="","",SEARCH("_",db[[#This Row],[H_QTY/ CTN]]))</f>
        <v>7</v>
      </c>
      <c r="O2161" s="1">
        <f>IF(db[[#This Row],[H_QTY/ CTN]]="","",LEN(db[[#This Row],[H_QTY/ CTN]]))</f>
        <v>7</v>
      </c>
      <c r="P2161" s="98" t="str">
        <f>IF(db[[#This Row],[H_QTY/ CTN]]="","",LEFT(db[[#This Row],[H_QTY/ CTN]],db[[#This Row],[H_1]]-1))</f>
        <v>36 BOX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36</v>
      </c>
      <c r="S2161" s="95" t="str">
        <f>IF(db[[#This Row],[QTY/ CTN B]]="","",RIGHT(db[[#This Row],[QTY/ CTN B]],LEN(db[[#This Row],[QTY/ CTN B]])-SEARCH(" ",db[[#This Row],[QTY/ CTN B]],1)))</f>
        <v>BOX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36</v>
      </c>
      <c r="Y2161" s="95" t="str">
        <f>IF(db[[#This Row],[STN K]]="",IF(db[[#This Row],[STN TG]]="",db[[#This Row],[STN B]],db[[#This Row],[STN TG]]),db[[#This Row],[STN K]])</f>
        <v>BOX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acrylicsisipankertasa4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1898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1689</v>
      </c>
      <c r="J2162" s="3" t="s">
        <v>1757</v>
      </c>
      <c r="K2162" s="1" t="s">
        <v>2951</v>
      </c>
      <c r="M2162" s="1" t="str">
        <f>IF(db[[#This Row],[QTY/ CTN]]="","",SUBSTITUTE(SUBSTITUTE(SUBSTITUTE(db[[#This Row],[QTY/ CTN]]," ","_",2),"(",""),")","")&amp;"_")</f>
        <v>40 PCS_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40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40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40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acrylicsisipankertasfolio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1899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1689</v>
      </c>
      <c r="J2163" s="3" t="s">
        <v>1757</v>
      </c>
      <c r="K2163" s="1" t="s">
        <v>2951</v>
      </c>
      <c r="M2163" s="1" t="str">
        <f>IF(db[[#This Row],[QTY/ CTN]]="","",SUBSTITUTE(SUBSTITUTE(SUBSTITUTE(db[[#This Row],[QTY/ CTN]]," ","_",2),"(",""),")","")&amp;"_")</f>
        <v>40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40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40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40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idcardjbs105biru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1990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1689</v>
      </c>
      <c r="J2164" s="3" t="s">
        <v>1807</v>
      </c>
      <c r="K2164" s="1" t="s">
        <v>2961</v>
      </c>
      <c r="M2164" s="1" t="str">
        <f>IF(db[[#This Row],[QTY/ CTN]]="","",SUBSTITUTE(SUBSTITUTE(SUBSTITUTE(db[[#This Row],[QTY/ CTN]]," ","_",2),"(",""),")","")&amp;"_")</f>
        <v>3000 PCS_</v>
      </c>
      <c r="N2164" s="1">
        <f>IF(db[[#This Row],[H_QTY/ CTN]]="","",SEARCH("_",db[[#This Row],[H_QTY/ CTN]]))</f>
        <v>9</v>
      </c>
      <c r="O2164" s="1">
        <f>IF(db[[#This Row],[H_QTY/ CTN]]="","",LEN(db[[#This Row],[H_QTY/ CTN]]))</f>
        <v>9</v>
      </c>
      <c r="P2164" s="98" t="str">
        <f>IF(db[[#This Row],[H_QTY/ CTN]]="","",LEFT(db[[#This Row],[H_QTY/ CTN]],db[[#This Row],[H_1]]-1))</f>
        <v>3000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3000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3000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mapfoliobatiksmh003jahit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2032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1689</v>
      </c>
      <c r="J2165" s="3" t="s">
        <v>1728</v>
      </c>
      <c r="K2165" s="1" t="s">
        <v>2968</v>
      </c>
      <c r="M2165" s="1" t="str">
        <f>IF(db[[#This Row],[QTY/ CTN]]="","",SUBSTITUTE(SUBSTITUTE(SUBSTITUTE(db[[#This Row],[QTY/ CTN]]," ","_",2),"(",""),")","")&amp;"_")</f>
        <v>120 PCS_</v>
      </c>
      <c r="N2165" s="1">
        <f>IF(db[[#This Row],[H_QTY/ CTN]]="","",SEARCH("_",db[[#This Row],[H_QTY/ CTN]]))</f>
        <v>8</v>
      </c>
      <c r="O2165" s="1">
        <f>IF(db[[#This Row],[H_QTY/ CTN]]="","",LEN(db[[#This Row],[H_QTY/ CTN]]))</f>
        <v>8</v>
      </c>
      <c r="P2165" s="98" t="str">
        <f>IF(db[[#This Row],[H_QTY/ CTN]]="","",LEFT(db[[#This Row],[H_QTY/ CTN]],db[[#This Row],[H_1]]-1))</f>
        <v>120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120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120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piringcatairnakoya108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2105</v>
      </c>
      <c r="E2166" s="4"/>
      <c r="F2166" s="2"/>
      <c r="H2166" s="32" t="str">
        <f>IF(db[[#This Row],[NB NOTA_C]]="","",COUNTIF([2]!B_MSK[concat],db[[#This Row],[NB NOTA_C]]))</f>
        <v/>
      </c>
      <c r="I2166" s="7" t="s">
        <v>1689</v>
      </c>
      <c r="J2166" s="3" t="s">
        <v>1782</v>
      </c>
      <c r="K2166" s="1" t="s">
        <v>2951</v>
      </c>
      <c r="M2166" s="1" t="str">
        <f>IF(db[[#This Row],[QTY/ CTN]]="","",SUBSTITUTE(SUBSTITUTE(SUBSTITUTE(db[[#This Row],[QTY/ CTN]]," ","_",2),"(",""),")","")&amp;"_")</f>
        <v>24 LSN_</v>
      </c>
      <c r="N2166" s="1">
        <f>IF(db[[#This Row],[H_QTY/ CTN]]="","",SEARCH("_",db[[#This Row],[H_QTY/ CTN]]))</f>
        <v>7</v>
      </c>
      <c r="O2166" s="1">
        <f>IF(db[[#This Row],[H_QTY/ CTN]]="","",LEN(db[[#This Row],[H_QTY/ CTN]]))</f>
        <v>7</v>
      </c>
      <c r="P2166" s="98" t="str">
        <f>IF(db[[#This Row],[H_QTY/ CTN]]="","",LEFT(db[[#This Row],[H_QTY/ CTN]],db[[#This Row],[H_1]]-1))</f>
        <v>24 LSN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24</v>
      </c>
      <c r="S2166" s="95" t="str">
        <f>IF(db[[#This Row],[QTY/ CTN B]]="","",RIGHT(db[[#This Row],[QTY/ CTN B]],LEN(db[[#This Row],[QTY/ CTN B]])-SEARCH(" ",db[[#This Row],[QTY/ CTN B]],1)))</f>
        <v>LSN</v>
      </c>
      <c r="T2166" s="95">
        <f>IF(db[[#This Row],[QTY/ CTN TG]]="",IF(db[[#This Row],[STN TG]]="","",12),LEFT(db[[#This Row],[QTY/ CTN TG]],SEARCH(" ",db[[#This Row],[QTY/ CTN TG]],1)-1))</f>
        <v>12</v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288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isigeltz501tianjiao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1993</v>
      </c>
      <c r="E2167" s="4"/>
      <c r="F2167" s="56"/>
      <c r="H2167" s="32" t="str">
        <f>IF(db[[#This Row],[NB NOTA_C]]="","",COUNTIF([2]!B_MSK[concat],db[[#This Row],[NB NOTA_C]]))</f>
        <v/>
      </c>
      <c r="I2167" s="7" t="s">
        <v>1695</v>
      </c>
      <c r="J2167" s="3" t="s">
        <v>1738</v>
      </c>
      <c r="K2167" s="1" t="s">
        <v>2955</v>
      </c>
      <c r="M2167" s="1" t="str">
        <f>IF(db[[#This Row],[QTY/ CTN]]="","",SUBSTITUTE(SUBSTITUTE(SUBSTITUTE(db[[#This Row],[QTY/ CTN]]," ","_",2),"(",""),")","")&amp;"_")</f>
        <v>144 LSN_</v>
      </c>
      <c r="N2167" s="1">
        <f>IF(db[[#This Row],[H_QTY/ CTN]]="","",SEARCH("_",db[[#This Row],[H_QTY/ CTN]]))</f>
        <v>8</v>
      </c>
      <c r="O2167" s="1">
        <f>IF(db[[#This Row],[H_QTY/ CTN]]="","",LEN(db[[#This Row],[H_QTY/ CTN]]))</f>
        <v>8</v>
      </c>
      <c r="P2167" s="98" t="str">
        <f>IF(db[[#This Row],[H_QTY/ CTN]]="","",LEFT(db[[#This Row],[H_QTY/ CTN]],db[[#This Row],[H_1]]-1))</f>
        <v>144 LSN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144</v>
      </c>
      <c r="S2167" s="95" t="str">
        <f>IF(db[[#This Row],[QTY/ CTN B]]="","",RIGHT(db[[#This Row],[QTY/ CTN B]],LEN(db[[#This Row],[QTY/ CTN B]])-SEARCH(" ",db[[#This Row],[QTY/ CTN B]],1)))</f>
        <v>LSN</v>
      </c>
      <c r="T2167" s="95">
        <f>IF(db[[#This Row],[QTY/ CTN TG]]="",IF(db[[#This Row],[STN TG]]="","",12),LEFT(db[[#This Row],[QTY/ CTN TG]],SEARCH(" ",db[[#This Row],[QTY/ CTN TG]],1)-1))</f>
        <v>12</v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1728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penggaris30cmkayagikyp3139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2084</v>
      </c>
      <c r="E2168" s="4"/>
      <c r="F2168" s="56"/>
      <c r="H2168" s="32" t="str">
        <f>IF(db[[#This Row],[NB NOTA_C]]="","",COUNTIF([2]!B_MSK[concat],db[[#This Row],[NB NOTA_C]]))</f>
        <v/>
      </c>
      <c r="I2168" s="7" t="s">
        <v>1695</v>
      </c>
      <c r="J2168" s="3" t="s">
        <v>1766</v>
      </c>
      <c r="K2168" s="1" t="s">
        <v>2953</v>
      </c>
      <c r="M2168" s="1" t="str">
        <f>IF(db[[#This Row],[QTY/ CTN]]="","",SUBSTITUTE(SUBSTITUTE(SUBSTITUTE(db[[#This Row],[QTY/ CTN]]," ","_",2),"(",""),")","")&amp;"_")</f>
        <v>80 LSN_</v>
      </c>
      <c r="N2168" s="1">
        <f>IF(db[[#This Row],[H_QTY/ CTN]]="","",SEARCH("_",db[[#This Row],[H_QTY/ CTN]]))</f>
        <v>7</v>
      </c>
      <c r="O2168" s="1">
        <f>IF(db[[#This Row],[H_QTY/ CTN]]="","",LEN(db[[#This Row],[H_QTY/ CTN]]))</f>
        <v>7</v>
      </c>
      <c r="P2168" s="98" t="str">
        <f>IF(db[[#This Row],[H_QTY/ CTN]]="","",LEFT(db[[#This Row],[H_QTY/ CTN]],db[[#This Row],[H_1]]-1))</f>
        <v>80 LSN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80</v>
      </c>
      <c r="S2168" s="95" t="str">
        <f>IF(db[[#This Row],[QTY/ CTN B]]="","",RIGHT(db[[#This Row],[QTY/ CTN B]],LEN(db[[#This Row],[QTY/ CTN B]])-SEARCH(" ",db[[#This Row],[QTY/ CTN B]],1)))</f>
        <v>LSN</v>
      </c>
      <c r="T2168" s="95">
        <f>IF(db[[#This Row],[QTY/ CTN TG]]="",IF(db[[#This Row],[STN TG]]="","",12),LEFT(db[[#This Row],[QTY/ CTN TG]],SEARCH(" ",db[[#This Row],[QTY/ CTN TG]],1)-1))</f>
        <v>12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960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penggaris30cmkayagikyp3141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2085</v>
      </c>
      <c r="E2169" s="4"/>
      <c r="F2169" s="2"/>
      <c r="H2169" s="32" t="str">
        <f>IF(db[[#This Row],[NB NOTA_C]]="","",COUNTIF([2]!B_MSK[concat],db[[#This Row],[NB NOTA_C]]))</f>
        <v/>
      </c>
      <c r="I2169" s="7" t="s">
        <v>1695</v>
      </c>
      <c r="J2169" s="3" t="s">
        <v>1766</v>
      </c>
      <c r="K2169" s="1" t="s">
        <v>2953</v>
      </c>
      <c r="M2169" s="1" t="str">
        <f>IF(db[[#This Row],[QTY/ CTN]]="","",SUBSTITUTE(SUBSTITUTE(SUBSTITUTE(db[[#This Row],[QTY/ CTN]]," ","_",2),"(",""),")","")&amp;"_")</f>
        <v>80 LSN_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80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80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960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pensil2bfancykypf3023</v>
      </c>
      <c r="B2170" s="3" t="str">
        <f>LOWER(SUBSTITUTE(SUBSTITUTE(SUBSTITUTE(SUBSTITUTE(SUBSTITUTE(SUBSTITUTE(SUBSTITUTE(SUBSTITUTE(SUBSTITUTE(db[[#This Row],[NB NOTA]]," ",),".",""),"-",""),"(",""),")",""),",",""),"/",""),"""",""),"+",""))</f>
        <v/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2087</v>
      </c>
      <c r="E2170" s="4"/>
      <c r="F2170" s="56"/>
      <c r="H2170" s="32" t="str">
        <f>IF(db[[#This Row],[NB NOTA_C]]="","",COUNTIF([2]!B_MSK[concat],db[[#This Row],[NB NOTA_C]]))</f>
        <v/>
      </c>
      <c r="I2170" s="7" t="s">
        <v>1695</v>
      </c>
      <c r="J2170" s="3" t="s">
        <v>1868</v>
      </c>
      <c r="K2170" s="1" t="s">
        <v>2973</v>
      </c>
      <c r="M2170" s="1" t="str">
        <f>IF(db[[#This Row],[QTY/ CTN]]="","",SUBSTITUTE(SUBSTITUTE(SUBSTITUTE(db[[#This Row],[QTY/ CTN]]," ","_",2),"(",""),")","")&amp;"_")</f>
        <v>360 LSN_</v>
      </c>
      <c r="N2170" s="1">
        <f>IF(db[[#This Row],[H_QTY/ CTN]]="","",SEARCH("_",db[[#This Row],[H_QTY/ CTN]]))</f>
        <v>8</v>
      </c>
      <c r="O2170" s="1">
        <f>IF(db[[#This Row],[H_QTY/ CTN]]="","",LEN(db[[#This Row],[H_QTY/ CTN]]))</f>
        <v>8</v>
      </c>
      <c r="P2170" s="98" t="str">
        <f>IF(db[[#This Row],[H_QTY/ CTN]]="","",LEFT(db[[#This Row],[H_QTY/ CTN]],db[[#This Row],[H_1]]-1))</f>
        <v>360 LSN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360</v>
      </c>
      <c r="S2170" s="95" t="str">
        <f>IF(db[[#This Row],[QTY/ CTN B]]="","",RIGHT(db[[#This Row],[QTY/ CTN B]],LEN(db[[#This Row],[QTY/ CTN B]])-SEARCH(" ",db[[#This Row],[QTY/ CTN B]],1)))</f>
        <v>LSN</v>
      </c>
      <c r="T2170" s="95">
        <f>IF(db[[#This Row],[QTY/ CTN TG]]="",IF(db[[#This Row],[STN TG]]="","",12),LEFT(db[[#This Row],[QTY/ CTN TG]],SEARCH(" ",db[[#This Row],[QTY/ CTN TG]],1)-1))</f>
        <v>12</v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4320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pensil2bkayagikypa1018</v>
      </c>
      <c r="B2171" s="3" t="str">
        <f>LOWER(SUBSTITUTE(SUBSTITUTE(SUBSTITUTE(SUBSTITUTE(SUBSTITUTE(SUBSTITUTE(SUBSTITUTE(SUBSTITUTE(SUBSTITUTE(db[[#This Row],[NB NOTA]]," ",),".",""),"-",""),"(",""),")",""),",",""),"/",""),"""",""),"+",""))</f>
        <v/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2092</v>
      </c>
      <c r="E2171" s="4"/>
      <c r="F2171" s="56"/>
      <c r="H2171" s="32" t="str">
        <f>IF(db[[#This Row],[NB NOTA_C]]="","",COUNTIF([2]!B_MSK[concat],db[[#This Row],[NB NOTA_C]]))</f>
        <v/>
      </c>
      <c r="I2171" s="7" t="s">
        <v>1695</v>
      </c>
      <c r="J2171" s="3" t="s">
        <v>1868</v>
      </c>
      <c r="K2171" s="1" t="s">
        <v>2973</v>
      </c>
      <c r="M2171" s="1" t="str">
        <f>IF(db[[#This Row],[QTY/ CTN]]="","",SUBSTITUTE(SUBSTITUTE(SUBSTITUTE(db[[#This Row],[QTY/ CTN]]," ","_",2),"(",""),")","")&amp;"_")</f>
        <v>360 LSN_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360 LSN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360</v>
      </c>
      <c r="S2171" s="95" t="str">
        <f>IF(db[[#This Row],[QTY/ CTN B]]="","",RIGHT(db[[#This Row],[QTY/ CTN B]],LEN(db[[#This Row],[QTY/ CTN B]])-SEARCH(" ",db[[#This Row],[QTY/ CTN B]],1)))</f>
        <v>LSN</v>
      </c>
      <c r="T2171" s="95">
        <f>IF(db[[#This Row],[QTY/ CTN TG]]="",IF(db[[#This Row],[STN TG]]="","",12),LEFT(db[[#This Row],[QTY/ CTN TG]],SEARCH(" ",db[[#This Row],[QTY/ CTN TG]],1)-1))</f>
        <v>12</v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4320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pensil2bkayagikypb2026</v>
      </c>
      <c r="B2172" s="3" t="str">
        <f>LOWER(SUBSTITUTE(SUBSTITUTE(SUBSTITUTE(SUBSTITUTE(SUBSTITUTE(SUBSTITUTE(SUBSTITUTE(SUBSTITUTE(SUBSTITUTE(db[[#This Row],[NB NOTA]]," ",),".",""),"-",""),"(",""),")",""),",",""),"/",""),"""",""),"+",""))</f>
        <v/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2093</v>
      </c>
      <c r="E2172" s="4"/>
      <c r="F2172" s="56"/>
      <c r="H2172" s="32" t="str">
        <f>IF(db[[#This Row],[NB NOTA_C]]="","",COUNTIF([2]!B_MSK[concat],db[[#This Row],[NB NOTA_C]]))</f>
        <v/>
      </c>
      <c r="I2172" s="7" t="s">
        <v>1695</v>
      </c>
      <c r="J2172" s="3" t="s">
        <v>1868</v>
      </c>
      <c r="K2172" s="1" t="s">
        <v>2973</v>
      </c>
      <c r="M2172" s="1" t="str">
        <f>IF(db[[#This Row],[QTY/ CTN]]="","",SUBSTITUTE(SUBSTITUTE(SUBSTITUTE(db[[#This Row],[QTY/ CTN]]," ","_",2),"(",""),")","")&amp;"_")</f>
        <v>360 LSN_</v>
      </c>
      <c r="N2172" s="1">
        <f>IF(db[[#This Row],[H_QTY/ CTN]]="","",SEARCH("_",db[[#This Row],[H_QTY/ CTN]]))</f>
        <v>8</v>
      </c>
      <c r="O2172" s="1">
        <f>IF(db[[#This Row],[H_QTY/ CTN]]="","",LEN(db[[#This Row],[H_QTY/ CTN]]))</f>
        <v>8</v>
      </c>
      <c r="P2172" s="98" t="str">
        <f>IF(db[[#This Row],[H_QTY/ CTN]]="","",LEFT(db[[#This Row],[H_QTY/ CTN]],db[[#This Row],[H_1]]-1))</f>
        <v>360 LSN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360</v>
      </c>
      <c r="S2172" s="95" t="str">
        <f>IF(db[[#This Row],[QTY/ CTN B]]="","",RIGHT(db[[#This Row],[QTY/ CTN B]],LEN(db[[#This Row],[QTY/ CTN B]])-SEARCH(" ",db[[#This Row],[QTY/ CTN B]],1)))</f>
        <v>LSN</v>
      </c>
      <c r="T2172" s="95">
        <f>IF(db[[#This Row],[QTY/ CTN TG]]="",IF(db[[#This Row],[STN TG]]="","",12),LEFT(db[[#This Row],[QTY/ CTN TG]],SEARCH(" ",db[[#This Row],[QTY/ CTN TG]],1)-1))</f>
        <v>12</v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4320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pensil2bkayagikypf3028</v>
      </c>
      <c r="B2173" s="3" t="str">
        <f>LOWER(SUBSTITUTE(SUBSTITUTE(SUBSTITUTE(SUBSTITUTE(SUBSTITUTE(SUBSTITUTE(SUBSTITUTE(SUBSTITUTE(SUBSTITUTE(db[[#This Row],[NB NOTA]]," ",),".",""),"-",""),"(",""),")",""),",",""),"/",""),"""",""),"+",""))</f>
        <v/>
      </c>
      <c r="C2173" s="3" t="str">
        <f>LOWER(SUBSTITUTE(SUBSTITUTE(SUBSTITUTE(SUBSTITUTE(SUBSTITUTE(SUBSTITUTE(SUBSTITUTE(SUBSTITUTE(SUBSTITUTE(db[[#This Row],[NB PAJAK]]," ",""),"-",""),"(",""),")",""),".",""),",",""),"/",""),"""",""),"+",""))</f>
        <v/>
      </c>
      <c r="D2173" s="1" t="s">
        <v>2094</v>
      </c>
      <c r="E2173" s="4"/>
      <c r="F2173" s="56"/>
      <c r="H2173" s="32" t="str">
        <f>IF(db[[#This Row],[NB NOTA_C]]="","",COUNTIF([2]!B_MSK[concat],db[[#This Row],[NB NOTA_C]]))</f>
        <v/>
      </c>
      <c r="I2173" s="7" t="s">
        <v>1695</v>
      </c>
      <c r="J2173" s="3" t="s">
        <v>1868</v>
      </c>
      <c r="K2173" s="1" t="s">
        <v>2973</v>
      </c>
      <c r="M2173" s="1" t="str">
        <f>IF(db[[#This Row],[QTY/ CTN]]="","",SUBSTITUTE(SUBSTITUTE(SUBSTITUTE(db[[#This Row],[QTY/ CTN]]," ","_",2),"(",""),")","")&amp;"_")</f>
        <v>360 LSN_</v>
      </c>
      <c r="N2173" s="1">
        <f>IF(db[[#This Row],[H_QTY/ CTN]]="","",SEARCH("_",db[[#This Row],[H_QTY/ CTN]]))</f>
        <v>8</v>
      </c>
      <c r="O2173" s="1">
        <f>IF(db[[#This Row],[H_QTY/ CTN]]="","",LEN(db[[#This Row],[H_QTY/ CTN]]))</f>
        <v>8</v>
      </c>
      <c r="P2173" s="98" t="str">
        <f>IF(db[[#This Row],[H_QTY/ CTN]]="","",LEFT(db[[#This Row],[H_QTY/ CTN]],db[[#This Row],[H_1]]-1))</f>
        <v>360 LSN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360</v>
      </c>
      <c r="S2173" s="95" t="str">
        <f>IF(db[[#This Row],[QTY/ CTN B]]="","",RIGHT(db[[#This Row],[QTY/ CTN B]],LEN(db[[#This Row],[QTY/ CTN B]])-SEARCH(" ",db[[#This Row],[QTY/ CTN B]],1)))</f>
        <v>LSN</v>
      </c>
      <c r="T2173" s="95">
        <f>IF(db[[#This Row],[QTY/ CTN TG]]="",IF(db[[#This Row],[STN TG]]="","",12),LEFT(db[[#This Row],[QTY/ CTN TG]],SEARCH(" ",db[[#This Row],[QTY/ CTN TG]],1)-1))</f>
        <v>12</v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4320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cutterbsr88taco</v>
      </c>
      <c r="B2174" s="3" t="str">
        <f>LOWER(SUBSTITUTE(SUBSTITUTE(SUBSTITUTE(SUBSTITUTE(SUBSTITUTE(SUBSTITUTE(SUBSTITUTE(SUBSTITUTE(SUBSTITUTE(db[[#This Row],[NB NOTA]]," ",),".",""),"-",""),"(",""),")",""),",",""),"/",""),"""",""),"+",""))</f>
        <v/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1930</v>
      </c>
      <c r="E2174" s="4"/>
      <c r="F2174" s="2"/>
      <c r="H2174" s="32" t="str">
        <f>IF(db[[#This Row],[NB NOTA_C]]="","",COUNTIF([2]!B_MSK[concat],db[[#This Row],[NB NOTA_C]]))</f>
        <v/>
      </c>
      <c r="I2174" s="7" t="s">
        <v>1686</v>
      </c>
      <c r="J2174" s="3" t="s">
        <v>1731</v>
      </c>
      <c r="K2174" s="1" t="s">
        <v>2950</v>
      </c>
      <c r="M2174" s="1" t="str">
        <f>IF(db[[#This Row],[QTY/ CTN]]="","",SUBSTITUTE(SUBSTITUTE(SUBSTITUTE(db[[#This Row],[QTY/ CTN]]," ","_",2),"(",""),")","")&amp;"_")</f>
        <v>60 LSN_</v>
      </c>
      <c r="N2174" s="1">
        <f>IF(db[[#This Row],[H_QTY/ CTN]]="","",SEARCH("_",db[[#This Row],[H_QTY/ CTN]]))</f>
        <v>7</v>
      </c>
      <c r="O2174" s="1">
        <f>IF(db[[#This Row],[H_QTY/ CTN]]="","",LEN(db[[#This Row],[H_QTY/ CTN]]))</f>
        <v>7</v>
      </c>
      <c r="P2174" s="98" t="str">
        <f>IF(db[[#This Row],[H_QTY/ CTN]]="","",LEFT(db[[#This Row],[H_QTY/ CTN]],db[[#This Row],[H_1]]-1))</f>
        <v>60 LSN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60</v>
      </c>
      <c r="S2174" s="95" t="str">
        <f>IF(db[[#This Row],[QTY/ CTN B]]="","",RIGHT(db[[#This Row],[QTY/ CTN B]],LEN(db[[#This Row],[QTY/ CTN B]])-SEARCH(" ",db[[#This Row],[QTY/ CTN B]],1)))</f>
        <v>LSN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720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lilinangkashintoengno3</v>
      </c>
      <c r="B2175" s="3" t="str">
        <f>LOWER(SUBSTITUTE(SUBSTITUTE(SUBSTITUTE(SUBSTITUTE(SUBSTITUTE(SUBSTITUTE(SUBSTITUTE(SUBSTITUTE(SUBSTITUTE(db[[#This Row],[NB NOTA]]," ",),".",""),"-",""),"(",""),")",""),",",""),"/",""),"""",""),"+",""))</f>
        <v/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1231</v>
      </c>
      <c r="E2175" s="4"/>
      <c r="F2175" s="56"/>
      <c r="G2175" s="1" t="s">
        <v>1682</v>
      </c>
      <c r="H2175" s="32" t="str">
        <f>IF(db[[#This Row],[NB NOTA_C]]="","",COUNTIF([2]!B_MSK[concat],db[[#This Row],[NB NOTA_C]]))</f>
        <v/>
      </c>
      <c r="I2175" s="6" t="s">
        <v>1716</v>
      </c>
      <c r="J2175" s="1" t="s">
        <v>1842</v>
      </c>
      <c r="K2175" s="1" t="s">
        <v>2966</v>
      </c>
      <c r="M2175" s="1" t="str">
        <f>IF(db[[#This Row],[QTY/ CTN]]="","",SUBSTITUTE(SUBSTITUTE(SUBSTITUTE(db[[#This Row],[QTY/ CTN]]," ","_",2),"(",""),")","")&amp;"_")</f>
        <v>100 LSN_</v>
      </c>
      <c r="N2175" s="1">
        <f>IF(db[[#This Row],[H_QTY/ CTN]]="","",SEARCH("_",db[[#This Row],[H_QTY/ CTN]]))</f>
        <v>8</v>
      </c>
      <c r="O2175" s="1">
        <f>IF(db[[#This Row],[H_QTY/ CTN]]="","",LEN(db[[#This Row],[H_QTY/ CTN]]))</f>
        <v>8</v>
      </c>
      <c r="P2175" s="98" t="str">
        <f>IF(db[[#This Row],[H_QTY/ CTN]]="","",LEFT(db[[#This Row],[H_QTY/ CTN]],db[[#This Row],[H_1]]-1))</f>
        <v>100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100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1200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lilinangkashintoengno4</v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1232</v>
      </c>
      <c r="E2176" s="4"/>
      <c r="F2176" s="56"/>
      <c r="G2176" s="1" t="s">
        <v>1682</v>
      </c>
      <c r="H2176" s="32" t="str">
        <f>IF(db[[#This Row],[NB NOTA_C]]="","",COUNTIF([2]!B_MSK[concat],db[[#This Row],[NB NOTA_C]]))</f>
        <v/>
      </c>
      <c r="I2176" s="6" t="s">
        <v>1716</v>
      </c>
      <c r="J2176" s="1" t="s">
        <v>1842</v>
      </c>
      <c r="K2176" s="1" t="s">
        <v>2966</v>
      </c>
      <c r="M2176" s="1" t="str">
        <f>IF(db[[#This Row],[QTY/ CTN]]="","",SUBSTITUTE(SUBSTITUTE(SUBSTITUTE(db[[#This Row],[QTY/ CTN]]," ","_",2),"(",""),")","")&amp;"_")</f>
        <v>100 LSN_</v>
      </c>
      <c r="N2176" s="1">
        <f>IF(db[[#This Row],[H_QTY/ CTN]]="","",SEARCH("_",db[[#This Row],[H_QTY/ CTN]]))</f>
        <v>8</v>
      </c>
      <c r="O2176" s="1">
        <f>IF(db[[#This Row],[H_QTY/ CTN]]="","",LEN(db[[#This Row],[H_QTY/ CTN]]))</f>
        <v>8</v>
      </c>
      <c r="P2176" s="98" t="str">
        <f>IF(db[[#This Row],[H_QTY/ CTN]]="","",LEFT(db[[#This Row],[H_QTY/ CTN]],db[[#This Row],[H_1]]-1))</f>
        <v>100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100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1200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lilinangkashintoengno5</v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2015</v>
      </c>
      <c r="E2177" s="4"/>
      <c r="F2177" s="56"/>
      <c r="H2177" s="32" t="str">
        <f>IF(db[[#This Row],[NB NOTA_C]]="","",COUNTIF([2]!B_MSK[concat],db[[#This Row],[NB NOTA_C]]))</f>
        <v/>
      </c>
      <c r="I2177" s="7" t="s">
        <v>1716</v>
      </c>
      <c r="J2177" s="3" t="s">
        <v>1842</v>
      </c>
      <c r="K2177" s="1" t="s">
        <v>2966</v>
      </c>
      <c r="M2177" s="1" t="str">
        <f>IF(db[[#This Row],[QTY/ CTN]]="","",SUBSTITUTE(SUBSTITUTE(SUBSTITUTE(db[[#This Row],[QTY/ CTN]]," ","_",2),"(",""),")","")&amp;"_")</f>
        <v>100 LSN_</v>
      </c>
      <c r="N2177" s="1">
        <f>IF(db[[#This Row],[H_QTY/ CTN]]="","",SEARCH("_",db[[#This Row],[H_QTY/ CTN]]))</f>
        <v>8</v>
      </c>
      <c r="O2177" s="1">
        <f>IF(db[[#This Row],[H_QTY/ CTN]]="","",LEN(db[[#This Row],[H_QTY/ CTN]]))</f>
        <v>8</v>
      </c>
      <c r="P2177" s="98" t="str">
        <f>IF(db[[#This Row],[H_QTY/ CTN]]="","",LEFT(db[[#This Row],[H_QTY/ CTN]],db[[#This Row],[H_1]]-1))</f>
        <v>100 LSN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100</v>
      </c>
      <c r="S2177" s="95" t="str">
        <f>IF(db[[#This Row],[QTY/ CTN B]]="","",RIGHT(db[[#This Row],[QTY/ CTN B]],LEN(db[[#This Row],[QTY/ CTN B]])-SEARCH(" ",db[[#This Row],[QTY/ CTN B]],1)))</f>
        <v>LSN</v>
      </c>
      <c r="T2177" s="95">
        <f>IF(db[[#This Row],[QTY/ CTN TG]]="",IF(db[[#This Row],[STN TG]]="","",12),LEFT(db[[#This Row],[QTY/ CTN TG]],SEARCH(" ",db[[#This Row],[QTY/ CTN TG]],1)-1))</f>
        <v>12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1200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lilinangkashintoengno6</v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2016</v>
      </c>
      <c r="E2178" s="4"/>
      <c r="F2178" s="56"/>
      <c r="H2178" s="32" t="str">
        <f>IF(db[[#This Row],[NB NOTA_C]]="","",COUNTIF([2]!B_MSK[concat],db[[#This Row],[NB NOTA_C]]))</f>
        <v/>
      </c>
      <c r="I2178" s="7" t="s">
        <v>1716</v>
      </c>
      <c r="J2178" s="3" t="s">
        <v>1842</v>
      </c>
      <c r="K2178" s="1" t="s">
        <v>2966</v>
      </c>
      <c r="M2178" s="1" t="str">
        <f>IF(db[[#This Row],[QTY/ CTN]]="","",SUBSTITUTE(SUBSTITUTE(SUBSTITUTE(db[[#This Row],[QTY/ CTN]]," ","_",2),"(",""),")","")&amp;"_")</f>
        <v>100 LSN_</v>
      </c>
      <c r="N2178" s="1">
        <f>IF(db[[#This Row],[H_QTY/ CTN]]="","",SEARCH("_",db[[#This Row],[H_QTY/ CTN]]))</f>
        <v>8</v>
      </c>
      <c r="O2178" s="1">
        <f>IF(db[[#This Row],[H_QTY/ CTN]]="","",LEN(db[[#This Row],[H_QTY/ CTN]]))</f>
        <v>8</v>
      </c>
      <c r="P2178" s="98" t="str">
        <f>IF(db[[#This Row],[H_QTY/ CTN]]="","",LEFT(db[[#This Row],[H_QTY/ CTN]],db[[#This Row],[H_1]]-1))</f>
        <v>100 LSN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100</v>
      </c>
      <c r="S2178" s="95" t="str">
        <f>IF(db[[#This Row],[QTY/ CTN B]]="","",RIGHT(db[[#This Row],[QTY/ CTN B]],LEN(db[[#This Row],[QTY/ CTN B]])-SEARCH(" ",db[[#This Row],[QTY/ CTN B]],1)))</f>
        <v>LSN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lilinangkashintoengno7</v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1" t="s">
        <v>2017</v>
      </c>
      <c r="E2179" s="4"/>
      <c r="F2179" s="56"/>
      <c r="H2179" s="32" t="str">
        <f>IF(db[[#This Row],[NB NOTA_C]]="","",COUNTIF([2]!B_MSK[concat],db[[#This Row],[NB NOTA_C]]))</f>
        <v/>
      </c>
      <c r="I2179" s="7" t="s">
        <v>1716</v>
      </c>
      <c r="J2179" s="3" t="s">
        <v>1842</v>
      </c>
      <c r="K2179" s="1" t="s">
        <v>2966</v>
      </c>
      <c r="M2179" s="1" t="str">
        <f>IF(db[[#This Row],[QTY/ CTN]]="","",SUBSTITUTE(SUBSTITUTE(SUBSTITUTE(db[[#This Row],[QTY/ CTN]]," ","_",2),"(",""),")","")&amp;"_")</f>
        <v>100 LSN_</v>
      </c>
      <c r="N2179" s="1">
        <f>IF(db[[#This Row],[H_QTY/ CTN]]="","",SEARCH("_",db[[#This Row],[H_QTY/ CTN]]))</f>
        <v>8</v>
      </c>
      <c r="O2179" s="1">
        <f>IF(db[[#This Row],[H_QTY/ CTN]]="","",LEN(db[[#This Row],[H_QTY/ CTN]]))</f>
        <v>8</v>
      </c>
      <c r="P2179" s="98" t="str">
        <f>IF(db[[#This Row],[H_QTY/ CTN]]="","",LEFT(db[[#This Row],[H_QTY/ CTN]],db[[#This Row],[H_1]]-1))</f>
        <v>100 LSN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100</v>
      </c>
      <c r="S2179" s="95" t="str">
        <f>IF(db[[#This Row],[QTY/ CTN B]]="","",RIGHT(db[[#This Row],[QTY/ CTN B]],LEN(db[[#This Row],[QTY/ CTN B]])-SEARCH(" ",db[[#This Row],[QTY/ CTN B]],1)))</f>
        <v>LSN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1200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lilinangkashintoengno8</v>
      </c>
      <c r="B2180" s="3" t="str">
        <f>LOWER(SUBSTITUTE(SUBSTITUTE(SUBSTITUTE(SUBSTITUTE(SUBSTITUTE(SUBSTITUTE(SUBSTITUTE(SUBSTITUTE(SUBSTITUTE(db[[#This Row],[NB NOTA]]," ",),".",""),"-",""),"(",""),")",""),",",""),"/",""),"""",""),"+",""))</f>
        <v/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1" t="s">
        <v>2018</v>
      </c>
      <c r="E2180" s="4"/>
      <c r="F2180" s="56"/>
      <c r="H2180" s="32" t="str">
        <f>IF(db[[#This Row],[NB NOTA_C]]="","",COUNTIF([2]!B_MSK[concat],db[[#This Row],[NB NOTA_C]]))</f>
        <v/>
      </c>
      <c r="I2180" s="7" t="s">
        <v>1716</v>
      </c>
      <c r="J2180" s="3" t="s">
        <v>2288</v>
      </c>
      <c r="K2180" s="1" t="s">
        <v>2966</v>
      </c>
      <c r="M2180" s="1" t="str">
        <f>IF(db[[#This Row],[QTY/ CTN]]="","",SUBSTITUTE(SUBSTITUTE(SUBSTITUTE(db[[#This Row],[QTY/ CTN]]," ","_",2),"(",""),")","")&amp;"_")</f>
        <v>2 LSN_</v>
      </c>
      <c r="N2180" s="1">
        <f>IF(db[[#This Row],[H_QTY/ CTN]]="","",SEARCH("_",db[[#This Row],[H_QTY/ CTN]]))</f>
        <v>6</v>
      </c>
      <c r="O2180" s="1">
        <f>IF(db[[#This Row],[H_QTY/ CTN]]="","",LEN(db[[#This Row],[H_QTY/ CTN]]))</f>
        <v>6</v>
      </c>
      <c r="P2180" s="98" t="str">
        <f>IF(db[[#This Row],[H_QTY/ CTN]]="","",LEFT(db[[#This Row],[H_QTY/ CTN]],db[[#This Row],[H_1]]-1))</f>
        <v>2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2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24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lilinangkashintoengno9</v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1" t="s">
        <v>2019</v>
      </c>
      <c r="E2181" s="4"/>
      <c r="F2181" s="56"/>
      <c r="H2181" s="32" t="str">
        <f>IF(db[[#This Row],[NB NOTA_C]]="","",COUNTIF([2]!B_MSK[concat],db[[#This Row],[NB NOTA_C]]))</f>
        <v/>
      </c>
      <c r="I2181" s="7" t="s">
        <v>1716</v>
      </c>
      <c r="J2181" s="3" t="s">
        <v>1842</v>
      </c>
      <c r="K2181" s="1" t="s">
        <v>2966</v>
      </c>
      <c r="M2181" s="1" t="str">
        <f>IF(db[[#This Row],[QTY/ CTN]]="","",SUBSTITUTE(SUBSTITUTE(SUBSTITUTE(db[[#This Row],[QTY/ CTN]]," ","_",2),"(",""),")","")&amp;"_")</f>
        <v>100 LSN_</v>
      </c>
      <c r="N2181" s="1">
        <f>IF(db[[#This Row],[H_QTY/ CTN]]="","",SEARCH("_",db[[#This Row],[H_QTY/ CTN]]))</f>
        <v>8</v>
      </c>
      <c r="O2181" s="1">
        <f>IF(db[[#This Row],[H_QTY/ CTN]]="","",LEN(db[[#This Row],[H_QTY/ CTN]]))</f>
        <v>8</v>
      </c>
      <c r="P2181" s="98" t="str">
        <f>IF(db[[#This Row],[H_QTY/ CTN]]="","",LEFT(db[[#This Row],[H_QTY/ CTN]],db[[#This Row],[H_1]]-1))</f>
        <v>100 LSN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100</v>
      </c>
      <c r="S2181" s="95" t="str">
        <f>IF(db[[#This Row],[QTY/ CTN B]]="","",RIGHT(db[[#This Row],[QTY/ CTN B]],LEN(db[[#This Row],[QTY/ CTN B]])-SEARCH(" ",db[[#This Row],[QTY/ CTN B]],1)))</f>
        <v>LSN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1200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3" t="str">
        <f>LOWER(SUBSTITUTE(SUBSTITUTE(SUBSTITUTE(SUBSTITUTE(SUBSTITUTE(SUBSTITUTE(db[[#This Row],[NB BM]]," ",),".",""),"-",""),"(",""),")",""),"/",""))</f>
        <v>garisan30cmvc084office</v>
      </c>
      <c r="B2182" s="3" t="str">
        <f>LOWER(SUBSTITUTE(SUBSTITUTE(SUBSTITUTE(SUBSTITUTE(SUBSTITUTE(SUBSTITUTE(SUBSTITUTE(SUBSTITUTE(SUBSTITUTE(db[[#This Row],[NB NOTA]]," ",),".",""),"-",""),"(",""),")",""),",",""),"/",""),"""",""),"+",""))</f>
        <v/>
      </c>
      <c r="C2182" s="3" t="str">
        <f>LOWER(SUBSTITUTE(SUBSTITUTE(SUBSTITUTE(SUBSTITUTE(SUBSTITUTE(SUBSTITUTE(SUBSTITUTE(SUBSTITUTE(SUBSTITUTE(db[[#This Row],[NB PAJAK]]," ",""),"-",""),"(",""),")",""),".",""),",",""),"/",""),"""",""),"+",""))</f>
        <v/>
      </c>
      <c r="D2182" s="1" t="s">
        <v>1955</v>
      </c>
      <c r="E2182" s="4"/>
      <c r="F2182" s="2"/>
      <c r="H2182" s="32" t="str">
        <f>IF(db[[#This Row],[NB NOTA_C]]="","",COUNTIF([2]!B_MSK[concat],db[[#This Row],[NB NOTA_C]]))</f>
        <v/>
      </c>
      <c r="I2182" s="7" t="s">
        <v>1707</v>
      </c>
      <c r="J2182" s="3" t="s">
        <v>2289</v>
      </c>
      <c r="K2182" s="1" t="s">
        <v>2953</v>
      </c>
      <c r="M2182" s="1" t="str">
        <f>IF(db[[#This Row],[QTY/ CTN]]="","",SUBSTITUTE(SUBSTITUTE(SUBSTITUTE(db[[#This Row],[QTY/ CTN]]," ","_",2),"(",""),")","")&amp;"_")</f>
        <v>960 PCS_</v>
      </c>
      <c r="N2182" s="1">
        <f>IF(db[[#This Row],[H_QTY/ CTN]]="","",SEARCH("_",db[[#This Row],[H_QTY/ CTN]]))</f>
        <v>8</v>
      </c>
      <c r="O2182" s="1">
        <f>IF(db[[#This Row],[H_QTY/ CTN]]="","",LEN(db[[#This Row],[H_QTY/ CTN]]))</f>
        <v>8</v>
      </c>
      <c r="P2182" s="98" t="str">
        <f>IF(db[[#This Row],[H_QTY/ CTN]]="","",LEFT(db[[#This Row],[H_QTY/ CTN]],db[[#This Row],[H_1]]-1))</f>
        <v>960 PCS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960</v>
      </c>
      <c r="S2182" s="95" t="str">
        <f>IF(db[[#This Row],[QTY/ CTN B]]="","",RIGHT(db[[#This Row],[QTY/ CTN B]],LEN(db[[#This Row],[QTY/ CTN B]])-SEARCH(" ",db[[#This Row],[QTY/ CTN B]],1)))</f>
        <v>PCS</v>
      </c>
      <c r="T2182" s="95" t="str">
        <f>IF(db[[#This Row],[QTY/ CTN TG]]="",IF(db[[#This Row],[STN TG]]="","",12),LEFT(db[[#This Row],[QTY/ CTN TG]],SEARCH(" ",db[[#This Row],[QTY/ CTN TG]],1)-1))</f>
        <v/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960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cuttergoldengc888besar</v>
      </c>
      <c r="B2183" s="3" t="str">
        <f>LOWER(SUBSTITUTE(SUBSTITUTE(SUBSTITUTE(SUBSTITUTE(SUBSTITUTE(SUBSTITUTE(SUBSTITUTE(SUBSTITUTE(SUBSTITUTE(db[[#This Row],[NB NOTA]]," ",),".",""),"-",""),"(",""),")",""),",",""),"/",""),"""",""),"+",""))</f>
        <v/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1932</v>
      </c>
      <c r="E2183" s="4"/>
      <c r="F2183" s="56"/>
      <c r="H2183" s="32" t="str">
        <f>IF(db[[#This Row],[NB NOTA_C]]="","",COUNTIF([2]!B_MSK[concat],db[[#This Row],[NB NOTA_C]]))</f>
        <v/>
      </c>
      <c r="I2183" s="7" t="s">
        <v>1696</v>
      </c>
      <c r="J2183" s="3" t="s">
        <v>1731</v>
      </c>
      <c r="K2183" s="1" t="s">
        <v>2950</v>
      </c>
      <c r="M2183" s="1" t="str">
        <f>IF(db[[#This Row],[QTY/ CTN]]="","",SUBSTITUTE(SUBSTITUTE(SUBSTITUTE(db[[#This Row],[QTY/ CTN]]," ","_",2),"(",""),")","")&amp;"_")</f>
        <v>60 LSN_</v>
      </c>
      <c r="N2183" s="1">
        <f>IF(db[[#This Row],[H_QTY/ CTN]]="","",SEARCH("_",db[[#This Row],[H_QTY/ CTN]]))</f>
        <v>7</v>
      </c>
      <c r="O2183" s="1">
        <f>IF(db[[#This Row],[H_QTY/ CTN]]="","",LEN(db[[#This Row],[H_QTY/ CTN]]))</f>
        <v>7</v>
      </c>
      <c r="P2183" s="98" t="str">
        <f>IF(db[[#This Row],[H_QTY/ CTN]]="","",LEFT(db[[#This Row],[H_QTY/ CTN]],db[[#This Row],[H_1]]-1))</f>
        <v>60 LSN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60</v>
      </c>
      <c r="S2183" s="95" t="str">
        <f>IF(db[[#This Row],[QTY/ CTN B]]="","",RIGHT(db[[#This Row],[QTY/ CTN B]],LEN(db[[#This Row],[QTY/ CTN B]])-SEARCH(" ",db[[#This Row],[QTY/ CTN B]],1)))</f>
        <v>LSN</v>
      </c>
      <c r="T2183" s="95">
        <f>IF(db[[#This Row],[QTY/ CTN TG]]="",IF(db[[#This Row],[STN TG]]="","",12),LEFT(db[[#This Row],[QTY/ CTN TG]],SEARCH(" ",db[[#This Row],[QTY/ CTN TG]],1)-1))</f>
        <v>12</v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720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1" t="str">
        <f>LOWER(SUBSTITUTE(SUBSTITUTE(SUBSTITUTE(SUBSTITUTE(SUBSTITUTE(SUBSTITUTE(db[[#This Row],[NB BM]]," ",),".",""),"-",""),"(",""),")",""),"/",""))</f>
        <v>bukutamukenkobt322401kembang</v>
      </c>
      <c r="B2184" s="1" t="str">
        <f>LOWER(SUBSTITUTE(SUBSTITUTE(SUBSTITUTE(SUBSTITUTE(SUBSTITUTE(SUBSTITUTE(SUBSTITUTE(SUBSTITUTE(SUBSTITUTE(db[[#This Row],[NB NOTA]]," ",),".",""),"-",""),"(",""),")",""),",",""),"/",""),"""",""),"+",""))</f>
        <v/>
      </c>
      <c r="C2184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84" s="1" t="s">
        <v>404</v>
      </c>
      <c r="E2184" s="4"/>
      <c r="F2184" s="56" t="s">
        <v>3244</v>
      </c>
      <c r="G2184" s="1" t="s">
        <v>1681</v>
      </c>
      <c r="H2184" s="32" t="str">
        <f>IF(db[[#This Row],[NB NOTA_C]]="","",COUNTIF([2]!B_MSK[concat],db[[#This Row],[NB NOTA_C]]))</f>
        <v/>
      </c>
      <c r="I2184" s="6" t="s">
        <v>1694</v>
      </c>
      <c r="J2184" s="1" t="s">
        <v>1765</v>
      </c>
      <c r="K2184" s="1" t="s">
        <v>2945</v>
      </c>
      <c r="M2184" s="1" t="str">
        <f>IF(db[[#This Row],[QTY/ CTN]]="","",SUBSTITUTE(SUBSTITUTE(SUBSTITUTE(db[[#This Row],[QTY/ CTN]]," ","_",2),"(",""),")","")&amp;"_")</f>
        <v>5 LSN_</v>
      </c>
      <c r="N2184" s="1">
        <f>IF(db[[#This Row],[H_QTY/ CTN]]="","",SEARCH("_",db[[#This Row],[H_QTY/ CTN]]))</f>
        <v>6</v>
      </c>
      <c r="O2184" s="1">
        <f>IF(db[[#This Row],[H_QTY/ CTN]]="","",LEN(db[[#This Row],[H_QTY/ CTN]]))</f>
        <v>6</v>
      </c>
      <c r="P2184" s="98" t="str">
        <f>IF(db[[#This Row],[H_QTY/ CTN]]="","",LEFT(db[[#This Row],[H_QTY/ CTN]],db[[#This Row],[H_1]]-1))</f>
        <v>5 LSN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5</v>
      </c>
      <c r="S2184" s="95" t="str">
        <f>IF(db[[#This Row],[QTY/ CTN B]]="","",RIGHT(db[[#This Row],[QTY/ CTN B]],LEN(db[[#This Row],[QTY/ CTN B]])-SEARCH(" ",db[[#This Row],[QTY/ CTN B]],1)))</f>
        <v>LSN</v>
      </c>
      <c r="T2184" s="95">
        <f>IF(db[[#This Row],[QTY/ CTN TG]]="",IF(db[[#This Row],[STN TG]]="","",12),LEFT(db[[#This Row],[QTY/ CTN TG]],SEARCH(" ",db[[#This Row],[QTY/ CTN TG]],1)-1))</f>
        <v>12</v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60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3" t="str">
        <f>LOWER(SUBSTITUTE(SUBSTITUTE(SUBSTITUTE(SUBSTITUTE(SUBSTITUTE(SUBSTITUTE(db[[#This Row],[NB BM]]," ",),".",""),"-",""),"(",""),")",""),"/",""))</f>
        <v>bukutamukenkobt2920btk03</v>
      </c>
      <c r="B2185" s="3" t="str">
        <f>LOWER(SUBSTITUTE(SUBSTITUTE(SUBSTITUTE(SUBSTITUTE(SUBSTITUTE(SUBSTITUTE(SUBSTITUTE(SUBSTITUTE(SUBSTITUTE(db[[#This Row],[NB NOTA]]," ",),".",""),"-",""),"(",""),")",""),",",""),"/",""),"""",""),"+",""))</f>
        <v/>
      </c>
      <c r="C2185" s="3" t="str">
        <f>LOWER(SUBSTITUTE(SUBSTITUTE(SUBSTITUTE(SUBSTITUTE(SUBSTITUTE(SUBSTITUTE(SUBSTITUTE(SUBSTITUTE(SUBSTITUTE(db[[#This Row],[NB PAJAK]]," ",""),"-",""),"(",""),")",""),".",""),",",""),"/",""),"""",""),"+",""))</f>
        <v/>
      </c>
      <c r="D2185" s="1" t="s">
        <v>888</v>
      </c>
      <c r="E2185" s="4"/>
      <c r="F2185" s="56"/>
      <c r="G2185" s="1" t="s">
        <v>1681</v>
      </c>
      <c r="H2185" s="32" t="str">
        <f>IF(db[[#This Row],[NB NOTA_C]]="","",COUNTIF([2]!B_MSK[concat],db[[#This Row],[NB NOTA_C]]))</f>
        <v/>
      </c>
      <c r="I2185" s="7" t="s">
        <v>1694</v>
      </c>
      <c r="J2185" s="3" t="s">
        <v>1765</v>
      </c>
      <c r="K2185" s="1" t="s">
        <v>2945</v>
      </c>
      <c r="M2185" s="1" t="str">
        <f>IF(db[[#This Row],[QTY/ CTN]]="","",SUBSTITUTE(SUBSTITUTE(SUBSTITUTE(db[[#This Row],[QTY/ CTN]]," ","_",2),"(",""),")","")&amp;"_")</f>
        <v>5 LSN_</v>
      </c>
      <c r="N2185" s="1">
        <f>IF(db[[#This Row],[H_QTY/ CTN]]="","",SEARCH("_",db[[#This Row],[H_QTY/ CTN]]))</f>
        <v>6</v>
      </c>
      <c r="O2185" s="1">
        <f>IF(db[[#This Row],[H_QTY/ CTN]]="","",LEN(db[[#This Row],[H_QTY/ CTN]]))</f>
        <v>6</v>
      </c>
      <c r="P2185" s="98" t="str">
        <f>IF(db[[#This Row],[H_QTY/ CTN]]="","",LEFT(db[[#This Row],[H_QTY/ CTN]],db[[#This Row],[H_1]]-1))</f>
        <v>5 LSN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5</v>
      </c>
      <c r="S2185" s="95" t="str">
        <f>IF(db[[#This Row],[QTY/ CTN B]]="","",RIGHT(db[[#This Row],[QTY/ CTN B]],LEN(db[[#This Row],[QTY/ CTN B]])-SEARCH(" ",db[[#This Row],[QTY/ CTN B]],1)))</f>
        <v>LSN</v>
      </c>
      <c r="T2185" s="95">
        <f>IF(db[[#This Row],[QTY/ CTN TG]]="",IF(db[[#This Row],[STN TG]]="","",12),LEFT(db[[#This Row],[QTY/ CTN TG]],SEARCH(" ",db[[#This Row],[QTY/ CTN TG]],1)-1))</f>
        <v>12</v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60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crayonputartiti12w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889</v>
      </c>
      <c r="E2186" s="4"/>
      <c r="F2186" s="56"/>
      <c r="G2186" s="1" t="s">
        <v>1681</v>
      </c>
      <c r="H2186" s="32" t="str">
        <f>IF(db[[#This Row],[NB NOTA_C]]="","",COUNTIF([2]!B_MSK[concat],db[[#This Row],[NB NOTA_C]]))</f>
        <v/>
      </c>
      <c r="I2186" s="7" t="s">
        <v>1694</v>
      </c>
      <c r="J2186" s="3" t="s">
        <v>1722</v>
      </c>
      <c r="K2186" s="1" t="s">
        <v>2949</v>
      </c>
      <c r="M2186" s="1" t="str">
        <f>IF(db[[#This Row],[QTY/ CTN]]="","",SUBSTITUTE(SUBSTITUTE(SUBSTITUTE(db[[#This Row],[QTY/ CTN]]," ","_",2),"(",""),")","")&amp;"_")</f>
        <v>12 LSN_</v>
      </c>
      <c r="N2186" s="1">
        <f>IF(db[[#This Row],[H_QTY/ CTN]]="","",SEARCH("_",db[[#This Row],[H_QTY/ CTN]]))</f>
        <v>7</v>
      </c>
      <c r="O2186" s="1">
        <f>IF(db[[#This Row],[H_QTY/ CTN]]="","",LEN(db[[#This Row],[H_QTY/ CTN]]))</f>
        <v>7</v>
      </c>
      <c r="P2186" s="98" t="str">
        <f>IF(db[[#This Row],[H_QTY/ CTN]]="","",LEFT(db[[#This Row],[H_QTY/ CTN]],db[[#This Row],[H_1]]-1))</f>
        <v>12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12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144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1" t="str">
        <f>LOWER(SUBSTITUTE(SUBSTITUTE(SUBSTITUTE(SUBSTITUTE(SUBSTITUTE(SUBSTITUTE(db[[#This Row],[NB BM]]," ",),".",""),"-",""),"(",""),")",""),"/",""))</f>
        <v>desksetkenkok238</v>
      </c>
      <c r="B2187" s="1" t="str">
        <f>LOWER(SUBSTITUTE(SUBSTITUTE(SUBSTITUTE(SUBSTITUTE(SUBSTITUTE(SUBSTITUTE(SUBSTITUTE(SUBSTITUTE(SUBSTITUTE(db[[#This Row],[NB NOTA]]," ",),".",""),"-",""),"(",""),")",""),",",""),"/",""),"""",""),"+",""))</f>
        <v/>
      </c>
      <c r="C2187" s="1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890</v>
      </c>
      <c r="E2187" s="4"/>
      <c r="F2187" s="56"/>
      <c r="G2187" s="1" t="s">
        <v>1681</v>
      </c>
      <c r="H2187" s="32" t="str">
        <f>IF(db[[#This Row],[NB NOTA_C]]="","",COUNTIF([2]!B_MSK[concat],db[[#This Row],[NB NOTA_C]]))</f>
        <v/>
      </c>
      <c r="I2187" s="6" t="s">
        <v>1694</v>
      </c>
      <c r="J2187" s="1" t="s">
        <v>1756</v>
      </c>
      <c r="K2187" s="1" t="s">
        <v>2951</v>
      </c>
      <c r="M2187" s="1" t="str">
        <f>IF(db[[#This Row],[QTY/ CTN]]="","",SUBSTITUTE(SUBSTITUTE(SUBSTITUTE(db[[#This Row],[QTY/ CTN]]," ","_",2),"(",""),")","")&amp;"_")</f>
        <v>24 PCS_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24 PCS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24</v>
      </c>
      <c r="S2187" s="95" t="str">
        <f>IF(db[[#This Row],[QTY/ CTN B]]="","",RIGHT(db[[#This Row],[QTY/ CTN B]],LEN(db[[#This Row],[QTY/ CTN B]])-SEARCH(" ",db[[#This Row],[QTY/ CTN B]],1)))</f>
        <v>PCS</v>
      </c>
      <c r="T2187" s="95" t="str">
        <f>IF(db[[#This Row],[QTY/ CTN TG]]="",IF(db[[#This Row],[STN TG]]="","",12),LEFT(db[[#This Row],[QTY/ CTN TG]],SEARCH(" ",db[[#This Row],[QTY/ CTN TG]],1)-1))</f>
        <v/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24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1" t="str">
        <f>LOWER(SUBSTITUTE(SUBSTITUTE(SUBSTITUTE(SUBSTITUTE(SUBSTITUTE(SUBSTITUTE(db[[#This Row],[NB BM]]," ",),".",""),"-",""),"(",""),")",""),"/",""))</f>
        <v>markerkenkoke10hitam</v>
      </c>
      <c r="B2188" s="1" t="str">
        <f>LOWER(SUBSTITUTE(SUBSTITUTE(SUBSTITUTE(SUBSTITUTE(SUBSTITUTE(SUBSTITUTE(SUBSTITUTE(SUBSTITUTE(SUBSTITUTE(db[[#This Row],[NB NOTA]]," ",),".",""),"-",""),"(",""),")",""),",",""),"/",""),"""",""),"+",""))</f>
        <v/>
      </c>
      <c r="C2188" s="1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891</v>
      </c>
      <c r="E2188" s="4"/>
      <c r="F2188" s="56"/>
      <c r="G2188" s="1" t="s">
        <v>1681</v>
      </c>
      <c r="H2188" s="32" t="str">
        <f>IF(db[[#This Row],[NB NOTA_C]]="","",COUNTIF([2]!B_MSK[concat],db[[#This Row],[NB NOTA_C]]))</f>
        <v/>
      </c>
      <c r="I2188" s="6" t="s">
        <v>1694</v>
      </c>
      <c r="J2188" s="1" t="s">
        <v>1758</v>
      </c>
      <c r="K2188" s="1" t="s">
        <v>2977</v>
      </c>
      <c r="M2188" s="1" t="str">
        <f>IF(db[[#This Row],[QTY/ CTN]]="","",SUBSTITUTE(SUBSTITUTE(SUBSTITUTE(db[[#This Row],[QTY/ CTN]]," ","_",2),"(",""),")","")&amp;"_")</f>
        <v>12 GRS_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12 GRS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12</v>
      </c>
      <c r="S2188" s="95" t="str">
        <f>IF(db[[#This Row],[QTY/ CTN B]]="","",RIGHT(db[[#This Row],[QTY/ CTN B]],LEN(db[[#This Row],[QTY/ CTN B]])-SEARCH(" ",db[[#This Row],[QTY/ CTN B]],1)))</f>
        <v>GRS</v>
      </c>
      <c r="T2188" s="95">
        <f>IF(db[[#This Row],[QTY/ CTN TG]]="",IF(db[[#This Row],[STN TG]]="","",12),LEFT(db[[#This Row],[QTY/ CTN TG]],SEARCH(" ",db[[#This Row],[QTY/ CTN TG]],1)-1))</f>
        <v>12</v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8" s="95">
        <f>IF(db[[#This Row],[STN K]]="","",IF(db[[#This Row],[STN TG]]="LSN",12,""))</f>
        <v>12</v>
      </c>
      <c r="W2188" s="95" t="str">
        <f>IF(db[[#This Row],[STN TG]]="LSN","PCS","")</f>
        <v>PCS</v>
      </c>
      <c r="X2188" s="95">
        <f>db[[#This Row],[QTY B]]*IF(db[[#This Row],[QTY TG]]="",1,db[[#This Row],[QTY TG]])*IF(db[[#This Row],[QTY K]]="",1,db[[#This Row],[QTY K]])</f>
        <v>1728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1" t="str">
        <f>LOWER(SUBSTITUTE(SUBSTITUTE(SUBSTITUTE(SUBSTITUTE(SUBSTITUTE(SUBSTITUTE(db[[#This Row],[NB BM]]," ",),".",""),"-",""),"(",""),")",""),"/",""))</f>
        <v>plakbankainkenko48mmplstmerah</v>
      </c>
      <c r="B2189" s="1" t="str">
        <f>LOWER(SUBSTITUTE(SUBSTITUTE(SUBSTITUTE(SUBSTITUTE(SUBSTITUTE(SUBSTITUTE(SUBSTITUTE(SUBSTITUTE(SUBSTITUTE(db[[#This Row],[NB NOTA]]," ",),".",""),"-",""),"(",""),")",""),",",""),"/",""),"""",""),"+",""))</f>
        <v/>
      </c>
      <c r="C2189" s="1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915</v>
      </c>
      <c r="E2189" s="4"/>
      <c r="F2189" s="56"/>
      <c r="G2189" s="1" t="s">
        <v>1681</v>
      </c>
      <c r="H2189" s="32" t="str">
        <f>IF(db[[#This Row],[NB NOTA_C]]="","",COUNTIF([2]!B_MSK[concat],db[[#This Row],[NB NOTA_C]]))</f>
        <v/>
      </c>
      <c r="I2189" s="6" t="s">
        <v>1694</v>
      </c>
      <c r="K2189" s="1" t="s">
        <v>2956</v>
      </c>
      <c r="M2189" s="1" t="str">
        <f>IF(db[[#This Row],[QTY/ CTN]]="","",SUBSTITUTE(SUBSTITUTE(SUBSTITUTE(db[[#This Row],[QTY/ CTN]]," ","_",2),"(",""),")","")&amp;"_")</f>
        <v/>
      </c>
      <c r="N2189" s="1" t="str">
        <f>IF(db[[#This Row],[H_QTY/ CTN]]="","",SEARCH("_",db[[#This Row],[H_QTY/ CTN]]))</f>
        <v/>
      </c>
      <c r="O2189" s="1" t="str">
        <f>IF(db[[#This Row],[H_QTY/ CTN]]="","",LEN(db[[#This Row],[H_QTY/ CTN]]))</f>
        <v/>
      </c>
      <c r="P2189" s="98" t="str">
        <f>IF(db[[#This Row],[H_QTY/ CTN]]="","",LEFT(db[[#This Row],[H_QTY/ CTN]],db[[#This Row],[H_1]]-1))</f>
        <v/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/>
      </c>
      <c r="S2189" s="95" t="str">
        <f>IF(db[[#This Row],[QTY/ CTN B]]="","",RIGHT(db[[#This Row],[QTY/ CTN B]],LEN(db[[#This Row],[QTY/ CTN B]])-SEARCH(" ",db[[#This Row],[QTY/ CTN B]],1)))</f>
        <v/>
      </c>
      <c r="T2189" s="95" t="str">
        <f>IF(db[[#This Row],[QTY/ CTN TG]]="",IF(db[[#This Row],[STN TG]]="","",12),LEFT(db[[#This Row],[QTY/ CTN TG]],SEARCH(" ",db[[#This Row],[QTY/ CTN TG]],1)-1))</f>
        <v/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 t="e">
        <f>db[[#This Row],[QTY B]]*IF(db[[#This Row],[QTY TG]]="",1,db[[#This Row],[QTY TG]])*IF(db[[#This Row],[QTY K]]="",1,db[[#This Row],[QTY K]])</f>
        <v>#VALUE!</v>
      </c>
      <c r="Y2189" s="95" t="str">
        <f>IF(db[[#This Row],[STN K]]="",IF(db[[#This Row],[STN TG]]="",db[[#This Row],[STN B]],db[[#This Row],[STN TG]]),db[[#This Row],[STN K]])</f>
        <v/>
      </c>
    </row>
    <row r="2190" spans="1:25" x14ac:dyDescent="0.25">
      <c r="A2190" s="1" t="str">
        <f>LOWER(SUBSTITUTE(SUBSTITUTE(SUBSTITUTE(SUBSTITUTE(SUBSTITUTE(SUBSTITUTE(db[[#This Row],[NB BM]]," ",),".",""),"-",""),"(",""),")",""),"/",""))</f>
        <v>punchkenkono65xl</v>
      </c>
      <c r="B2190" s="1" t="str">
        <f>LOWER(SUBSTITUTE(SUBSTITUTE(SUBSTITUTE(SUBSTITUTE(SUBSTITUTE(SUBSTITUTE(SUBSTITUTE(SUBSTITUTE(SUBSTITUTE(db[[#This Row],[NB NOTA]]," ",),".",""),"-",""),"(",""),")",""),",",""),"/",""),"""",""),"+",""))</f>
        <v/>
      </c>
      <c r="C2190" s="1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918</v>
      </c>
      <c r="E2190" s="4"/>
      <c r="F2190" s="56"/>
      <c r="G2190" s="1" t="s">
        <v>1681</v>
      </c>
      <c r="H2190" s="32" t="str">
        <f>IF(db[[#This Row],[NB NOTA_C]]="","",COUNTIF([2]!B_MSK[concat],db[[#This Row],[NB NOTA_C]]))</f>
        <v/>
      </c>
      <c r="I2190" s="6" t="s">
        <v>1694</v>
      </c>
      <c r="J2190" s="1" t="s">
        <v>1756</v>
      </c>
      <c r="K2190" s="1" t="s">
        <v>2975</v>
      </c>
      <c r="M2190" s="1" t="str">
        <f>IF(db[[#This Row],[QTY/ CTN]]="","",SUBSTITUTE(SUBSTITUTE(SUBSTITUTE(db[[#This Row],[QTY/ CTN]]," ","_",2),"(",""),")","")&amp;"_")</f>
        <v>24 PCS_</v>
      </c>
      <c r="N2190" s="1">
        <f>IF(db[[#This Row],[H_QTY/ CTN]]="","",SEARCH("_",db[[#This Row],[H_QTY/ CTN]]))</f>
        <v>7</v>
      </c>
      <c r="O2190" s="1">
        <f>IF(db[[#This Row],[H_QTY/ CTN]]="","",LEN(db[[#This Row],[H_QTY/ CTN]]))</f>
        <v>7</v>
      </c>
      <c r="P2190" s="98" t="str">
        <f>IF(db[[#This Row],[H_QTY/ CTN]]="","",LEFT(db[[#This Row],[H_QTY/ CTN]],db[[#This Row],[H_1]]-1))</f>
        <v>24 PCS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24</v>
      </c>
      <c r="S2190" s="95" t="str">
        <f>IF(db[[#This Row],[QTY/ CTN B]]="","",RIGHT(db[[#This Row],[QTY/ CTN B]],LEN(db[[#This Row],[QTY/ CTN B]])-SEARCH(" ",db[[#This Row],[QTY/ CTN B]],1)))</f>
        <v>PCS</v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>
        <f>db[[#This Row],[QTY B]]*IF(db[[#This Row],[QTY TG]]="",1,db[[#This Row],[QTY TG]])*IF(db[[#This Row],[QTY K]]="",1,db[[#This Row],[QTY K]])</f>
        <v>24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1" t="str">
        <f>LOWER(SUBSTITUTE(SUBSTITUTE(SUBSTITUTE(SUBSTITUTE(SUBSTITUTE(SUBSTITUTE(db[[#This Row],[NB BM]]," ",),".",""),"-",""),"(",""),")",""),"/",""))</f>
        <v>punchkenkono85</v>
      </c>
      <c r="B2191" s="1" t="str">
        <f>LOWER(SUBSTITUTE(SUBSTITUTE(SUBSTITUTE(SUBSTITUTE(SUBSTITUTE(SUBSTITUTE(SUBSTITUTE(SUBSTITUTE(SUBSTITUTE(db[[#This Row],[NB NOTA]]," ",),".",""),"-",""),"(",""),")",""),",",""),"/",""),"""",""),"+",""))</f>
        <v/>
      </c>
      <c r="C2191" s="1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919</v>
      </c>
      <c r="E2191" s="4"/>
      <c r="F2191" s="56"/>
      <c r="G2191" s="1" t="s">
        <v>1681</v>
      </c>
      <c r="H2191" s="32" t="str">
        <f>IF(db[[#This Row],[NB NOTA_C]]="","",COUNTIF([2]!B_MSK[concat],db[[#This Row],[NB NOTA_C]]))</f>
        <v/>
      </c>
      <c r="I2191" s="6" t="s">
        <v>1694</v>
      </c>
      <c r="J2191" s="1" t="s">
        <v>1756</v>
      </c>
      <c r="K2191" s="1" t="s">
        <v>2975</v>
      </c>
      <c r="M2191" s="1" t="str">
        <f>IF(db[[#This Row],[QTY/ CTN]]="","",SUBSTITUTE(SUBSTITUTE(SUBSTITUTE(db[[#This Row],[QTY/ CTN]]," ","_",2),"(",""),")","")&amp;"_")</f>
        <v>24 PCS_</v>
      </c>
      <c r="N2191" s="1">
        <f>IF(db[[#This Row],[H_QTY/ CTN]]="","",SEARCH("_",db[[#This Row],[H_QTY/ CTN]]))</f>
        <v>7</v>
      </c>
      <c r="O2191" s="1">
        <f>IF(db[[#This Row],[H_QTY/ CTN]]="","",LEN(db[[#This Row],[H_QTY/ CTN]]))</f>
        <v>7</v>
      </c>
      <c r="P2191" s="98" t="str">
        <f>IF(db[[#This Row],[H_QTY/ CTN]]="","",LEFT(db[[#This Row],[H_QTY/ CTN]],db[[#This Row],[H_1]]-1))</f>
        <v>24 PCS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24</v>
      </c>
      <c r="S2191" s="95" t="str">
        <f>IF(db[[#This Row],[QTY/ CTN B]]="","",RIGHT(db[[#This Row],[QTY/ CTN B]],LEN(db[[#This Row],[QTY/ CTN B]])-SEARCH(" ",db[[#This Row],[QTY/ CTN B]],1)))</f>
        <v>PCS</v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24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1" t="str">
        <f>LOWER(SUBSTITUTE(SUBSTITUTE(SUBSTITUTE(SUBSTITUTE(SUBSTITUTE(SUBSTITUTE(db[[#This Row],[NB BM]]," ",),".",""),"-",""),"(",""),")",""),"/",""))</f>
        <v>punchkenkono85xl</v>
      </c>
      <c r="B2192" s="1" t="str">
        <f>LOWER(SUBSTITUTE(SUBSTITUTE(SUBSTITUTE(SUBSTITUTE(SUBSTITUTE(SUBSTITUTE(SUBSTITUTE(SUBSTITUTE(SUBSTITUTE(db[[#This Row],[NB NOTA]]," ",),".",""),"-",""),"(",""),")",""),",",""),"/",""),"""",""),"+",""))</f>
        <v/>
      </c>
      <c r="C2192" s="1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921</v>
      </c>
      <c r="E2192" s="4"/>
      <c r="F2192" s="56"/>
      <c r="G2192" s="1" t="s">
        <v>1681</v>
      </c>
      <c r="H2192" s="32" t="str">
        <f>IF(db[[#This Row],[NB NOTA_C]]="","",COUNTIF([2]!B_MSK[concat],db[[#This Row],[NB NOTA_C]]))</f>
        <v/>
      </c>
      <c r="I2192" s="6" t="s">
        <v>1694</v>
      </c>
      <c r="J2192" s="1" t="s">
        <v>1756</v>
      </c>
      <c r="K2192" s="1" t="s">
        <v>2975</v>
      </c>
      <c r="M2192" s="1" t="str">
        <f>IF(db[[#This Row],[QTY/ CTN]]="","",SUBSTITUTE(SUBSTITUTE(SUBSTITUTE(db[[#This Row],[QTY/ CTN]]," ","_",2),"(",""),")","")&amp;"_")</f>
        <v>24 PCS_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24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24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24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1" t="str">
        <f>LOWER(SUBSTITUTE(SUBSTITUTE(SUBSTITUTE(SUBSTITUTE(SUBSTITUTE(SUBSTITUTE(db[[#This Row],[NB BM]]," ",),".",""),"-",""),"(",""),")",""),"/",""))</f>
        <v>pwkenko12wcp12ftincaseclassic</v>
      </c>
      <c r="B2193" s="1" t="str">
        <f>LOWER(SUBSTITUTE(SUBSTITUTE(SUBSTITUTE(SUBSTITUTE(SUBSTITUTE(SUBSTITUTE(SUBSTITUTE(SUBSTITUTE(SUBSTITUTE(db[[#This Row],[NB NOTA]]," ",),".",""),"-",""),"(",""),")",""),",",""),"/",""),"""",""),"+",""))</f>
        <v/>
      </c>
      <c r="C2193" s="1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924</v>
      </c>
      <c r="E2193" s="4"/>
      <c r="F2193" s="56"/>
      <c r="G2193" s="1" t="s">
        <v>1681</v>
      </c>
      <c r="H2193" s="32" t="str">
        <f>IF(db[[#This Row],[NB NOTA_C]]="","",COUNTIF([2]!B_MSK[concat],db[[#This Row],[NB NOTA_C]]))</f>
        <v/>
      </c>
      <c r="I2193" s="6" t="s">
        <v>1694</v>
      </c>
      <c r="J2193" s="1" t="s">
        <v>1789</v>
      </c>
      <c r="K2193" s="1" t="s">
        <v>2976</v>
      </c>
      <c r="M2193" s="1" t="str">
        <f>IF(db[[#This Row],[QTY/ CTN]]="","",SUBSTITUTE(SUBSTITUTE(SUBSTITUTE(db[[#This Row],[QTY/ CTN]]," ","_",2),"(",""),")","")&amp;"_")</f>
        <v>10 LSN_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10 LSN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10</v>
      </c>
      <c r="S2193" s="95" t="str">
        <f>IF(db[[#This Row],[QTY/ CTN B]]="","",RIGHT(db[[#This Row],[QTY/ CTN B]],LEN(db[[#This Row],[QTY/ CTN B]])-SEARCH(" ",db[[#This Row],[QTY/ CTN B]],1)))</f>
        <v>LSN</v>
      </c>
      <c r="T2193" s="95">
        <f>IF(db[[#This Row],[QTY/ CTN TG]]="",IF(db[[#This Row],[STN TG]]="","",12),LEFT(db[[#This Row],[QTY/ CTN TG]],SEARCH(" ",db[[#This Row],[QTY/ CTN TG]],1)-1))</f>
        <v>12</v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120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1" t="str">
        <f>LOWER(SUBSTITUTE(SUBSTITUTE(SUBSTITUTE(SUBSTITUTE(SUBSTITUTE(SUBSTITUTE(db[[#This Row],[NB BM]]," ",),".",""),"-",""),"(",""),")",""),"/",""))</f>
        <v>pwkenko12wcp12nwenonwooderaseable</v>
      </c>
      <c r="B2194" s="1" t="str">
        <f>LOWER(SUBSTITUTE(SUBSTITUTE(SUBSTITUTE(SUBSTITUTE(SUBSTITUTE(SUBSTITUTE(SUBSTITUTE(SUBSTITUTE(SUBSTITUTE(db[[#This Row],[NB NOTA]]," ",),".",""),"-",""),"(",""),")",""),",",""),"/",""),"""",""),"+",""))</f>
        <v/>
      </c>
      <c r="C2194" s="1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925</v>
      </c>
      <c r="E2194" s="4"/>
      <c r="F2194" s="2"/>
      <c r="G2194" s="1" t="s">
        <v>1681</v>
      </c>
      <c r="H2194" s="32" t="str">
        <f>IF(db[[#This Row],[NB NOTA_C]]="","",COUNTIF([2]!B_MSK[concat],db[[#This Row],[NB NOTA_C]]))</f>
        <v/>
      </c>
      <c r="I2194" s="6" t="s">
        <v>1694</v>
      </c>
      <c r="J2194" s="1" t="s">
        <v>1798</v>
      </c>
      <c r="K2194" s="1" t="s">
        <v>2976</v>
      </c>
      <c r="M2194" s="1" t="str">
        <f>IF(db[[#This Row],[QTY/ CTN]]="","",SUBSTITUTE(SUBSTITUTE(SUBSTITUTE(db[[#This Row],[QTY/ CTN]]," ","_",2),"(",""),")","")&amp;"_")</f>
        <v>16 LSN_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16 LSN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16</v>
      </c>
      <c r="S2194" s="95" t="str">
        <f>IF(db[[#This Row],[QTY/ CTN B]]="","",RIGHT(db[[#This Row],[QTY/ CTN B]],LEN(db[[#This Row],[QTY/ CTN B]])-SEARCH(" ",db[[#This Row],[QTY/ CTN B]],1)))</f>
        <v>LSN</v>
      </c>
      <c r="T2194" s="95">
        <f>IF(db[[#This Row],[QTY/ CTN TG]]="",IF(db[[#This Row],[STN TG]]="","",12),LEFT(db[[#This Row],[QTY/ CTN TG]],SEARCH(" ",db[[#This Row],[QTY/ CTN TG]],1)-1))</f>
        <v>12</v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192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" t="str">
        <f>LOWER(SUBSTITUTE(SUBSTITUTE(SUBSTITUTE(SUBSTITUTE(SUBSTITUTE(SUBSTITUTE(db[[#This Row],[NB BM]]," ",),".",""),"-",""),"(",""),")",""),"/",""))</f>
        <v>pwkenko12wcp12halfhappinessbear</v>
      </c>
      <c r="B2195" s="1" t="str">
        <f>LOWER(SUBSTITUTE(SUBSTITUTE(SUBSTITUTE(SUBSTITUTE(SUBSTITUTE(SUBSTITUTE(SUBSTITUTE(SUBSTITUTE(SUBSTITUTE(db[[#This Row],[NB NOTA]]," ",),".",""),"-",""),"(",""),")",""),",",""),"/",""),"""",""),"+",""))</f>
        <v/>
      </c>
      <c r="C2195" s="1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926</v>
      </c>
      <c r="E2195" s="4"/>
      <c r="F2195" s="56"/>
      <c r="G2195" s="1" t="s">
        <v>1681</v>
      </c>
      <c r="H2195" s="32" t="str">
        <f>IF(db[[#This Row],[NB NOTA_C]]="","",COUNTIF([2]!B_MSK[concat],db[[#This Row],[NB NOTA_C]]))</f>
        <v/>
      </c>
      <c r="I2195" s="6" t="s">
        <v>1694</v>
      </c>
      <c r="J2195" s="1" t="s">
        <v>1876</v>
      </c>
      <c r="K2195" s="1" t="s">
        <v>2976</v>
      </c>
      <c r="M2195" s="1" t="str">
        <f>IF(db[[#This Row],[QTY/ CTN]]="","",SUBSTITUTE(SUBSTITUTE(SUBSTITUTE(db[[#This Row],[QTY/ CTN]]," ","_",2),"(",""),")","")&amp;"_")</f>
        <v>24 BOX_24 SET_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14</v>
      </c>
      <c r="P2195" s="98" t="str">
        <f>IF(db[[#This Row],[H_QTY/ CTN]]="","",LEFT(db[[#This Row],[H_QTY/ CTN]],db[[#This Row],[H_1]]-1))</f>
        <v>24 BOX</v>
      </c>
      <c r="Q2195" s="95" t="str">
        <f>IF(NOT(db[[#This Row],[H_1]]=db[[#This Row],[H_2]]),MID(db[[#This Row],[H_QTY/ CTN]],db[[#This Row],[H_1]]+1,db[[#This Row],[H_2]]-db[[#This Row],[H_1]]-1),"")</f>
        <v>24 SET</v>
      </c>
      <c r="R2195" s="95" t="str">
        <f>IF(db[[#This Row],[QTY/ CTN B]]="","",LEFT(db[[#This Row],[QTY/ CTN B]],SEARCH(" ",db[[#This Row],[QTY/ CTN B]],1)-1))</f>
        <v>24</v>
      </c>
      <c r="S2195" s="95" t="str">
        <f>IF(db[[#This Row],[QTY/ CTN B]]="","",RIGHT(db[[#This Row],[QTY/ CTN B]],LEN(db[[#This Row],[QTY/ CTN B]])-SEARCH(" ",db[[#This Row],[QTY/ CTN B]],1)))</f>
        <v>BOX</v>
      </c>
      <c r="T2195" s="95" t="str">
        <f>IF(db[[#This Row],[QTY/ CTN TG]]="",IF(db[[#This Row],[STN TG]]="","",12),LEFT(db[[#This Row],[QTY/ CTN TG]],SEARCH(" ",db[[#This Row],[QTY/ CTN TG]],1)-1))</f>
        <v>24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576</v>
      </c>
      <c r="Y2195" s="95" t="str">
        <f>IF(db[[#This Row],[STN K]]="",IF(db[[#This Row],[STN TG]]="",db[[#This Row],[STN B]],db[[#This Row],[STN TG]]),db[[#This Row],[STN K]])</f>
        <v>SET</v>
      </c>
    </row>
    <row r="2196" spans="1:25" x14ac:dyDescent="0.25">
      <c r="A2196" s="1" t="str">
        <f>LOWER(SUBSTITUTE(SUBSTITUTE(SUBSTITUTE(SUBSTITUTE(SUBSTITUTE(SUBSTITUTE(db[[#This Row],[NB BM]]," ",),".",""),"-",""),"(",""),")",""),"/",""))</f>
        <v>refillisipenkenkok1hitam</v>
      </c>
      <c r="B2196" s="1" t="str">
        <f>LOWER(SUBSTITUTE(SUBSTITUTE(SUBSTITUTE(SUBSTITUTE(SUBSTITUTE(SUBSTITUTE(SUBSTITUTE(SUBSTITUTE(SUBSTITUTE(db[[#This Row],[NB NOTA]]," ",),".",""),"-",""),"(",""),")",""),",",""),"/",""),"""",""),"+",""))</f>
        <v/>
      </c>
      <c r="C2196" s="1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927</v>
      </c>
      <c r="E2196" s="4"/>
      <c r="F2196" s="56"/>
      <c r="G2196" s="1" t="s">
        <v>1681</v>
      </c>
      <c r="H2196" s="32" t="str">
        <f>IF(db[[#This Row],[NB NOTA_C]]="","",COUNTIF([2]!B_MSK[concat],db[[#This Row],[NB NOTA_C]]))</f>
        <v/>
      </c>
      <c r="I2196" s="6" t="s">
        <v>1694</v>
      </c>
      <c r="J2196" s="1" t="s">
        <v>1879</v>
      </c>
      <c r="K2196" s="1" t="s">
        <v>2955</v>
      </c>
      <c r="M2196" s="1" t="str">
        <f>IF(db[[#This Row],[QTY/ CTN]]="","",SUBSTITUTE(SUBSTITUTE(SUBSTITUTE(db[[#This Row],[QTY/ CTN]]," ","_",2),"(",""),")","")&amp;"_")</f>
        <v>144 BOX_24 PCS_</v>
      </c>
      <c r="N2196" s="1">
        <f>IF(db[[#This Row],[H_QTY/ CTN]]="","",SEARCH("_",db[[#This Row],[H_QTY/ CTN]]))</f>
        <v>8</v>
      </c>
      <c r="O2196" s="1">
        <f>IF(db[[#This Row],[H_QTY/ CTN]]="","",LEN(db[[#This Row],[H_QTY/ CTN]]))</f>
        <v>15</v>
      </c>
      <c r="P2196" s="98" t="str">
        <f>IF(db[[#This Row],[H_QTY/ CTN]]="","",LEFT(db[[#This Row],[H_QTY/ CTN]],db[[#This Row],[H_1]]-1))</f>
        <v>144 BOX</v>
      </c>
      <c r="Q2196" s="95" t="str">
        <f>IF(NOT(db[[#This Row],[H_1]]=db[[#This Row],[H_2]]),MID(db[[#This Row],[H_QTY/ CTN]],db[[#This Row],[H_1]]+1,db[[#This Row],[H_2]]-db[[#This Row],[H_1]]-1),"")</f>
        <v>24 PCS</v>
      </c>
      <c r="R2196" s="95" t="str">
        <f>IF(db[[#This Row],[QTY/ CTN B]]="","",LEFT(db[[#This Row],[QTY/ CTN B]],SEARCH(" ",db[[#This Row],[QTY/ CTN B]],1)-1))</f>
        <v>144</v>
      </c>
      <c r="S2196" s="95" t="str">
        <f>IF(db[[#This Row],[QTY/ CTN B]]="","",RIGHT(db[[#This Row],[QTY/ CTN B]],LEN(db[[#This Row],[QTY/ CTN B]])-SEARCH(" ",db[[#This Row],[QTY/ CTN B]],1)))</f>
        <v>BOX</v>
      </c>
      <c r="T2196" s="95" t="str">
        <f>IF(db[[#This Row],[QTY/ CTN TG]]="",IF(db[[#This Row],[STN TG]]="","",12),LEFT(db[[#This Row],[QTY/ CTN TG]],SEARCH(" ",db[[#This Row],[QTY/ CTN TG]],1)-1))</f>
        <v>24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3456</v>
      </c>
      <c r="Y2196" s="95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1" t="str">
        <f>LOWER(SUBSTITUTE(SUBSTITUTE(SUBSTITUTE(SUBSTITUTE(SUBSTITUTE(SUBSTITUTE(db[[#This Row],[NB BM]]," ",),".",""),"-",""),"(",""),")",""),"/",""))</f>
        <v>stabillohighlighterkenkohl100oranye</v>
      </c>
      <c r="B2197" s="1" t="str">
        <f>LOWER(SUBSTITUTE(SUBSTITUTE(SUBSTITUTE(SUBSTITUTE(SUBSTITUTE(SUBSTITUTE(SUBSTITUTE(SUBSTITUTE(SUBSTITUTE(db[[#This Row],[NB NOTA]]," ",),".",""),"-",""),"(",""),")",""),",",""),"/",""),"""",""),"+",""))</f>
        <v/>
      </c>
      <c r="C2197" s="1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929</v>
      </c>
      <c r="E2197" s="4"/>
      <c r="F2197" s="56"/>
      <c r="G2197" s="1" t="s">
        <v>1681</v>
      </c>
      <c r="H2197" s="32" t="str">
        <f>IF(db[[#This Row],[NB NOTA_C]]="","",COUNTIF([2]!B_MSK[concat],db[[#This Row],[NB NOTA_C]]))</f>
        <v/>
      </c>
      <c r="I2197" s="6" t="s">
        <v>1694</v>
      </c>
      <c r="J2197" s="1" t="s">
        <v>1882</v>
      </c>
      <c r="K2197" s="1" t="s">
        <v>2977</v>
      </c>
      <c r="M2197" s="1" t="str">
        <f>IF(db[[#This Row],[QTY/ CTN]]="","",SUBSTITUTE(SUBSTITUTE(SUBSTITUTE(db[[#This Row],[QTY/ CTN]]," ","_",2),"(",""),")","")&amp;"_")</f>
        <v>48 BOX_10 PCS_</v>
      </c>
      <c r="N2197" s="1">
        <f>IF(db[[#This Row],[H_QTY/ CTN]]="","",SEARCH("_",db[[#This Row],[H_QTY/ CTN]]))</f>
        <v>7</v>
      </c>
      <c r="O2197" s="1">
        <f>IF(db[[#This Row],[H_QTY/ CTN]]="","",LEN(db[[#This Row],[H_QTY/ CTN]]))</f>
        <v>14</v>
      </c>
      <c r="P2197" s="98" t="str">
        <f>IF(db[[#This Row],[H_QTY/ CTN]]="","",LEFT(db[[#This Row],[H_QTY/ CTN]],db[[#This Row],[H_1]]-1))</f>
        <v>48 BOX</v>
      </c>
      <c r="Q2197" s="95" t="str">
        <f>IF(NOT(db[[#This Row],[H_1]]=db[[#This Row],[H_2]]),MID(db[[#This Row],[H_QTY/ CTN]],db[[#This Row],[H_1]]+1,db[[#This Row],[H_2]]-db[[#This Row],[H_1]]-1),"")</f>
        <v>10 PCS</v>
      </c>
      <c r="R2197" s="95" t="str">
        <f>IF(db[[#This Row],[QTY/ CTN B]]="","",LEFT(db[[#This Row],[QTY/ CTN B]],SEARCH(" ",db[[#This Row],[QTY/ CTN B]],1)-1))</f>
        <v>48</v>
      </c>
      <c r="S2197" s="95" t="str">
        <f>IF(db[[#This Row],[QTY/ CTN B]]="","",RIGHT(db[[#This Row],[QTY/ CTN B]],LEN(db[[#This Row],[QTY/ CTN B]])-SEARCH(" ",db[[#This Row],[QTY/ CTN B]],1)))</f>
        <v>BOX</v>
      </c>
      <c r="T2197" s="95" t="str">
        <f>IF(db[[#This Row],[QTY/ CTN TG]]="",IF(db[[#This Row],[STN TG]]="","",12),LEFT(db[[#This Row],[QTY/ CTN TG]],SEARCH(" ",db[[#This Row],[QTY/ CTN TG]],1)-1))</f>
        <v>10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480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1" t="str">
        <f>LOWER(SUBSTITUTE(SUBSTITUTE(SUBSTITUTE(SUBSTITUTE(SUBSTITUTE(SUBSTITUTE(db[[#This Row],[NB BM]]," ",),".",""),"-",""),"(",""),")",""),"/",""))</f>
        <v>stamppadkenko1</v>
      </c>
      <c r="B2198" s="1" t="str">
        <f>LOWER(SUBSTITUTE(SUBSTITUTE(SUBSTITUTE(SUBSTITUTE(SUBSTITUTE(SUBSTITUTE(SUBSTITUTE(SUBSTITUTE(SUBSTITUTE(db[[#This Row],[NB NOTA]]," ",),".",""),"-",""),"(",""),")",""),",",""),"/",""),"""",""),"+",""))</f>
        <v/>
      </c>
      <c r="C2198" s="1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931</v>
      </c>
      <c r="E2198" s="4"/>
      <c r="F2198" s="56"/>
      <c r="G2198" s="1" t="s">
        <v>1681</v>
      </c>
      <c r="H2198" s="32" t="str">
        <f>IF(db[[#This Row],[NB NOTA_C]]="","",COUNTIF([2]!B_MSK[concat],db[[#This Row],[NB NOTA_C]]))</f>
        <v/>
      </c>
      <c r="I2198" s="6" t="s">
        <v>1694</v>
      </c>
      <c r="J2198" s="1" t="s">
        <v>1884</v>
      </c>
      <c r="K2198" s="1" t="s">
        <v>2978</v>
      </c>
      <c r="M2198" s="1" t="str">
        <f>IF(db[[#This Row],[QTY/ CTN]]="","",SUBSTITUTE(SUBSTITUTE(SUBSTITUTE(db[[#This Row],[QTY/ CTN]]," ","_",2),"(",""),")","")&amp;"_")</f>
        <v>18 LSN_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7</v>
      </c>
      <c r="P2198" s="98" t="str">
        <f>IF(db[[#This Row],[H_QTY/ CTN]]="","",LEFT(db[[#This Row],[H_QTY/ CTN]],db[[#This Row],[H_1]]-1))</f>
        <v>18 LSN</v>
      </c>
      <c r="Q2198" s="95" t="str">
        <f>IF(NOT(db[[#This Row],[H_1]]=db[[#This Row],[H_2]]),MID(db[[#This Row],[H_QTY/ CTN]],db[[#This Row],[H_1]]+1,db[[#This Row],[H_2]]-db[[#This Row],[H_1]]-1),"")</f>
        <v/>
      </c>
      <c r="R2198" s="95" t="str">
        <f>IF(db[[#This Row],[QTY/ CTN B]]="","",LEFT(db[[#This Row],[QTY/ CTN B]],SEARCH(" ",db[[#This Row],[QTY/ CTN B]],1)-1))</f>
        <v>18</v>
      </c>
      <c r="S2198" s="95" t="str">
        <f>IF(db[[#This Row],[QTY/ CTN B]]="","",RIGHT(db[[#This Row],[QTY/ CTN B]],LEN(db[[#This Row],[QTY/ CTN B]])-SEARCH(" ",db[[#This Row],[QTY/ CTN B]],1)))</f>
        <v>LSN</v>
      </c>
      <c r="T2198" s="95">
        <f>IF(db[[#This Row],[QTY/ CTN TG]]="",IF(db[[#This Row],[STN TG]]="","",12),LEFT(db[[#This Row],[QTY/ CTN TG]],SEARCH(" ",db[[#This Row],[QTY/ CTN TG]],1)-1))</f>
        <v>12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216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3" t="str">
        <f>LOWER(SUBSTITUTE(SUBSTITUTE(SUBSTITUTE(SUBSTITUTE(SUBSTITUTE(SUBSTITUTE(db[[#This Row],[NB BM]]," ",),".",""),"-",""),"(",""),")",""),"/",""))</f>
        <v>staplerkenkohd50hd</v>
      </c>
      <c r="B2199" s="3" t="str">
        <f>LOWER(SUBSTITUTE(SUBSTITUTE(SUBSTITUTE(SUBSTITUTE(SUBSTITUTE(SUBSTITUTE(SUBSTITUTE(SUBSTITUTE(SUBSTITUTE(db[[#This Row],[NB NOTA]]," ",),".",""),"-",""),"(",""),")",""),",",""),"/",""),"""",""),"+",""))</f>
        <v/>
      </c>
      <c r="C2199" s="3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939</v>
      </c>
      <c r="E2199" s="4"/>
      <c r="F2199" s="56"/>
      <c r="G2199" s="1" t="s">
        <v>1681</v>
      </c>
      <c r="H2199" s="32" t="str">
        <f>IF(db[[#This Row],[NB NOTA_C]]="","",COUNTIF([2]!B_MSK[concat],db[[#This Row],[NB NOTA_C]]))</f>
        <v/>
      </c>
      <c r="I2199" s="7" t="s">
        <v>1694</v>
      </c>
      <c r="J2199" s="3" t="s">
        <v>1887</v>
      </c>
      <c r="K2199" s="1" t="s">
        <v>2979</v>
      </c>
      <c r="M2199" s="1" t="str">
        <f>IF(db[[#This Row],[QTY/ CTN]]="","",SUBSTITUTE(SUBSTITUTE(SUBSTITUTE(db[[#This Row],[QTY/ CTN]]," ","_",2),"(",""),")","")&amp;"_")</f>
        <v>20 BOX_6 PCS_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13</v>
      </c>
      <c r="P2199" s="98" t="str">
        <f>IF(db[[#This Row],[H_QTY/ CTN]]="","",LEFT(db[[#This Row],[H_QTY/ CTN]],db[[#This Row],[H_1]]-1))</f>
        <v>20 BOX</v>
      </c>
      <c r="Q2199" s="95" t="str">
        <f>IF(NOT(db[[#This Row],[H_1]]=db[[#This Row],[H_2]]),MID(db[[#This Row],[H_QTY/ CTN]],db[[#This Row],[H_1]]+1,db[[#This Row],[H_2]]-db[[#This Row],[H_1]]-1),"")</f>
        <v>6 PCS</v>
      </c>
      <c r="R2199" s="95" t="str">
        <f>IF(db[[#This Row],[QTY/ CTN B]]="","",LEFT(db[[#This Row],[QTY/ CTN B]],SEARCH(" ",db[[#This Row],[QTY/ CTN B]],1)-1))</f>
        <v>20</v>
      </c>
      <c r="S2199" s="95" t="str">
        <f>IF(db[[#This Row],[QTY/ CTN B]]="","",RIGHT(db[[#This Row],[QTY/ CTN B]],LEN(db[[#This Row],[QTY/ CTN B]])-SEARCH(" ",db[[#This Row],[QTY/ CTN B]],1)))</f>
        <v>BOX</v>
      </c>
      <c r="T2199" s="95" t="str">
        <f>IF(db[[#This Row],[QTY/ CTN TG]]="",IF(db[[#This Row],[STN TG]]="","",12),LEFT(db[[#This Row],[QTY/ CTN TG]],SEARCH(" ",db[[#This Row],[QTY/ CTN TG]],1)-1))</f>
        <v>6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120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kartustockfoliobiru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1999</v>
      </c>
      <c r="E2200" s="4"/>
      <c r="F2200" s="2"/>
      <c r="H2200" s="32" t="str">
        <f>IF(db[[#This Row],[NB NOTA_C]]="","",COUNTIF([2]!B_MSK[concat],db[[#This Row],[NB NOTA_C]]))</f>
        <v/>
      </c>
      <c r="I2200" s="7" t="s">
        <v>2273</v>
      </c>
      <c r="J2200" s="3" t="s">
        <v>2294</v>
      </c>
      <c r="K2200" s="1" t="s">
        <v>2961</v>
      </c>
      <c r="M2200" s="1" t="str">
        <f>IF(db[[#This Row],[QTY/ CTN]]="","",SUBSTITUTE(SUBSTITUTE(SUBSTITUTE(db[[#This Row],[QTY/ CTN]]," ","_",2),"(",""),")","")&amp;"_")</f>
        <v>10 PAK_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7</v>
      </c>
      <c r="P2200" s="98" t="str">
        <f>IF(db[[#This Row],[H_QTY/ CTN]]="","",LEFT(db[[#This Row],[H_QTY/ CTN]],db[[#This Row],[H_1]]-1))</f>
        <v>10 PAK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10</v>
      </c>
      <c r="S2200" s="95" t="str">
        <f>IF(db[[#This Row],[QTY/ CTN B]]="","",RIGHT(db[[#This Row],[QTY/ CTN B]],LEN(db[[#This Row],[QTY/ CTN B]])-SEARCH(" ",db[[#This Row],[QTY/ CTN B]],1)))</f>
        <v>PAK</v>
      </c>
      <c r="T2200" s="95" t="str">
        <f>IF(db[[#This Row],[QTY/ CTN TG]]="",IF(db[[#This Row],[STN TG]]="","",12),LEFT(db[[#This Row],[QTY/ CTN TG]],SEARCH(" ",db[[#This Row],[QTY/ CTN TG]],1)-1))</f>
        <v/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10</v>
      </c>
      <c r="Y2200" s="95" t="str">
        <f>IF(db[[#This Row],[STN K]]="",IF(db[[#This Row],[STN TG]]="",db[[#This Row],[STN B]],db[[#This Row],[STN TG]]),db[[#This Row],[STN K]])</f>
        <v>PAK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kartustockfoliocampur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2000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2273</v>
      </c>
      <c r="J2201" s="3" t="s">
        <v>2294</v>
      </c>
      <c r="K2201" s="1" t="s">
        <v>2961</v>
      </c>
      <c r="M2201" s="1" t="str">
        <f>IF(db[[#This Row],[QTY/ CTN]]="","",SUBSTITUTE(SUBSTITUTE(SUBSTITUTE(db[[#This Row],[QTY/ CTN]]," ","_",2),"(",""),")","")&amp;"_")</f>
        <v>10 PAK_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10 PAK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10</v>
      </c>
      <c r="S2201" s="95" t="str">
        <f>IF(db[[#This Row],[QTY/ CTN B]]="","",RIGHT(db[[#This Row],[QTY/ CTN B]],LEN(db[[#This Row],[QTY/ CTN B]])-SEARCH(" ",db[[#This Row],[QTY/ CTN B]],1)))</f>
        <v>PAK</v>
      </c>
      <c r="T2201" s="95" t="str">
        <f>IF(db[[#This Row],[QTY/ CTN TG]]="",IF(db[[#This Row],[STN TG]]="","",12),LEFT(db[[#This Row],[QTY/ CTN TG]],SEARCH(" ",db[[#This Row],[QTY/ CTN TG]],1)-1))</f>
        <v/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10</v>
      </c>
      <c r="Y2201" s="95" t="str">
        <f>IF(db[[#This Row],[STN K]]="",IF(db[[#This Row],[STN TG]]="",db[[#This Row],[STN B]],db[[#This Row],[STN TG]]),db[[#This Row],[STN K]])</f>
        <v>PAK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kartustockfoliohijau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2001</v>
      </c>
      <c r="E2202" s="4"/>
      <c r="F2202" s="56"/>
      <c r="H2202" s="32" t="str">
        <f>IF(db[[#This Row],[NB NOTA_C]]="","",COUNTIF([2]!B_MSK[concat],db[[#This Row],[NB NOTA_C]]))</f>
        <v/>
      </c>
      <c r="I2202" s="7" t="s">
        <v>2273</v>
      </c>
      <c r="J2202" s="3" t="s">
        <v>2294</v>
      </c>
      <c r="K2202" s="1" t="s">
        <v>2961</v>
      </c>
      <c r="M2202" s="1" t="str">
        <f>IF(db[[#This Row],[QTY/ CTN]]="","",SUBSTITUTE(SUBSTITUTE(SUBSTITUTE(db[[#This Row],[QTY/ CTN]]," ","_",2),"(",""),")","")&amp;"_")</f>
        <v>10 PAK_</v>
      </c>
      <c r="N2202" s="1">
        <f>IF(db[[#This Row],[H_QTY/ CTN]]="","",SEARCH("_",db[[#This Row],[H_QTY/ CTN]]))</f>
        <v>7</v>
      </c>
      <c r="O2202" s="1">
        <f>IF(db[[#This Row],[H_QTY/ CTN]]="","",LEN(db[[#This Row],[H_QTY/ CTN]]))</f>
        <v>7</v>
      </c>
      <c r="P2202" s="98" t="str">
        <f>IF(db[[#This Row],[H_QTY/ CTN]]="","",LEFT(db[[#This Row],[H_QTY/ CTN]],db[[#This Row],[H_1]]-1))</f>
        <v>10 PAK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10</v>
      </c>
      <c r="S2202" s="95" t="str">
        <f>IF(db[[#This Row],[QTY/ CTN B]]="","",RIGHT(db[[#This Row],[QTY/ CTN B]],LEN(db[[#This Row],[QTY/ CTN B]])-SEARCH(" ",db[[#This Row],[QTY/ CTN B]],1)))</f>
        <v>PAK</v>
      </c>
      <c r="T2202" s="95" t="str">
        <f>IF(db[[#This Row],[QTY/ CTN TG]]="",IF(db[[#This Row],[STN TG]]="","",12),LEFT(db[[#This Row],[QTY/ CTN TG]],SEARCH(" ",db[[#This Row],[QTY/ CTN TG]],1)-1))</f>
        <v/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10</v>
      </c>
      <c r="Y2202" s="95" t="str">
        <f>IF(db[[#This Row],[STN K]]="",IF(db[[#This Row],[STN TG]]="",db[[#This Row],[STN B]],db[[#This Row],[STN TG]]),db[[#This Row],[STN K]])</f>
        <v>PAK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kartustockfoliokuning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2002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2273</v>
      </c>
      <c r="J2203" s="3" t="s">
        <v>2294</v>
      </c>
      <c r="K2203" s="1" t="s">
        <v>2961</v>
      </c>
      <c r="M2203" s="1" t="str">
        <f>IF(db[[#This Row],[QTY/ CTN]]="","",SUBSTITUTE(SUBSTITUTE(SUBSTITUTE(db[[#This Row],[QTY/ CTN]]," ","_",2),"(",""),")","")&amp;"_")</f>
        <v>10 PAK_</v>
      </c>
      <c r="N2203" s="1">
        <f>IF(db[[#This Row],[H_QTY/ CTN]]="","",SEARCH("_",db[[#This Row],[H_QTY/ CTN]]))</f>
        <v>7</v>
      </c>
      <c r="O2203" s="1">
        <f>IF(db[[#This Row],[H_QTY/ CTN]]="","",LEN(db[[#This Row],[H_QTY/ CTN]]))</f>
        <v>7</v>
      </c>
      <c r="P2203" s="98" t="str">
        <f>IF(db[[#This Row],[H_QTY/ CTN]]="","",LEFT(db[[#This Row],[H_QTY/ CTN]],db[[#This Row],[H_1]]-1))</f>
        <v>10 PAK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</v>
      </c>
      <c r="S2203" s="95" t="str">
        <f>IF(db[[#This Row],[QTY/ CTN B]]="","",RIGHT(db[[#This Row],[QTY/ CTN B]],LEN(db[[#This Row],[QTY/ CTN B]])-SEARCH(" ",db[[#This Row],[QTY/ CTN B]],1)))</f>
        <v>PAK</v>
      </c>
      <c r="T2203" s="95" t="str">
        <f>IF(db[[#This Row],[QTY/ CTN TG]]="",IF(db[[#This Row],[STN TG]]="","",12),LEFT(db[[#This Row],[QTY/ CTN TG]],SEARCH(" ",db[[#This Row],[QTY/ CTN TG]],1)-1))</f>
        <v/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10</v>
      </c>
      <c r="Y2203" s="95" t="str">
        <f>IF(db[[#This Row],[STN K]]="",IF(db[[#This Row],[STN TG]]="",db[[#This Row],[STN B]],db[[#This Row],[STN TG]]),db[[#This Row],[STN K]])</f>
        <v>PAK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kartustockfoliomerah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2003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2273</v>
      </c>
      <c r="J2204" s="3" t="s">
        <v>2294</v>
      </c>
      <c r="K2204" s="1" t="s">
        <v>2961</v>
      </c>
      <c r="M2204" s="1" t="str">
        <f>IF(db[[#This Row],[QTY/ CTN]]="","",SUBSTITUTE(SUBSTITUTE(SUBSTITUTE(db[[#This Row],[QTY/ CTN]]," ","_",2),"(",""),")","")&amp;"_")</f>
        <v>10 PAK_</v>
      </c>
      <c r="N2204" s="1">
        <f>IF(db[[#This Row],[H_QTY/ CTN]]="","",SEARCH("_",db[[#This Row],[H_QTY/ CTN]]))</f>
        <v>7</v>
      </c>
      <c r="O2204" s="1">
        <f>IF(db[[#This Row],[H_QTY/ CTN]]="","",LEN(db[[#This Row],[H_QTY/ CTN]]))</f>
        <v>7</v>
      </c>
      <c r="P2204" s="98" t="str">
        <f>IF(db[[#This Row],[H_QTY/ CTN]]="","",LEFT(db[[#This Row],[H_QTY/ CTN]],db[[#This Row],[H_1]]-1))</f>
        <v>10 PAK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</v>
      </c>
      <c r="S2204" s="95" t="str">
        <f>IF(db[[#This Row],[QTY/ CTN B]]="","",RIGHT(db[[#This Row],[QTY/ CTN B]],LEN(db[[#This Row],[QTY/ CTN B]])-SEARCH(" ",db[[#This Row],[QTY/ CTN B]],1)))</f>
        <v>PAK</v>
      </c>
      <c r="T2204" s="95" t="str">
        <f>IF(db[[#This Row],[QTY/ CTN TG]]="",IF(db[[#This Row],[STN TG]]="","",12),LEFT(db[[#This Row],[QTY/ CTN TG]],SEARCH(" ",db[[#This Row],[QTY/ CTN TG]],1)-1))</f>
        <v/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10</v>
      </c>
      <c r="Y2204" s="95" t="str">
        <f>IF(db[[#This Row],[STN K]]="",IF(db[[#This Row],[STN TG]]="",db[[#This Row],[STN B]],db[[#This Row],[STN TG]]),db[[#This Row],[STN K]])</f>
        <v>PAK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kartustockfolioputih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2004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2273</v>
      </c>
      <c r="J2205" s="3" t="s">
        <v>2294</v>
      </c>
      <c r="K2205" s="1" t="s">
        <v>2961</v>
      </c>
      <c r="M2205" s="1" t="str">
        <f>IF(db[[#This Row],[QTY/ CTN]]="","",SUBSTITUTE(SUBSTITUTE(SUBSTITUTE(db[[#This Row],[QTY/ CTN]]," ","_",2),"(",""),")","")&amp;"_")</f>
        <v>10 PAK_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10 PAK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10</v>
      </c>
      <c r="S2205" s="95" t="str">
        <f>IF(db[[#This Row],[QTY/ CTN B]]="","",RIGHT(db[[#This Row],[QTY/ CTN B]],LEN(db[[#This Row],[QTY/ CTN B]])-SEARCH(" ",db[[#This Row],[QTY/ CTN B]],1)))</f>
        <v>PAK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10</v>
      </c>
      <c r="Y2205" s="95" t="str">
        <f>IF(db[[#This Row],[STN K]]="",IF(db[[#This Row],[STN TG]]="",db[[#This Row],[STN B]],db[[#This Row],[STN TG]]),db[[#This Row],[STN K]])</f>
        <v>PAK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kartustockkwartobiru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2005</v>
      </c>
      <c r="E2206" s="4"/>
      <c r="F2206" s="56"/>
      <c r="H2206" s="32" t="str">
        <f>IF(db[[#This Row],[NB NOTA_C]]="","",COUNTIF([2]!B_MSK[concat],db[[#This Row],[NB NOTA_C]]))</f>
        <v/>
      </c>
      <c r="I2206" s="7" t="s">
        <v>2273</v>
      </c>
      <c r="J2206" s="3" t="s">
        <v>2293</v>
      </c>
      <c r="K2206" s="1" t="s">
        <v>2961</v>
      </c>
      <c r="M2206" s="1" t="str">
        <f>IF(db[[#This Row],[QTY/ CTN]]="","",SUBSTITUTE(SUBSTITUTE(SUBSTITUTE(db[[#This Row],[QTY/ CTN]]," ","_",2),"(",""),")","")&amp;"_")</f>
        <v>20 PAK_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20 PAK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20</v>
      </c>
      <c r="S2206" s="95" t="str">
        <f>IF(db[[#This Row],[QTY/ CTN B]]="","",RIGHT(db[[#This Row],[QTY/ CTN B]],LEN(db[[#This Row],[QTY/ CTN B]])-SEARCH(" ",db[[#This Row],[QTY/ CTN B]],1)))</f>
        <v>PAK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20</v>
      </c>
      <c r="Y2206" s="95" t="str">
        <f>IF(db[[#This Row],[STN K]]="",IF(db[[#This Row],[STN TG]]="",db[[#This Row],[STN B]],db[[#This Row],[STN TG]]),db[[#This Row],[STN K]])</f>
        <v>PAK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kartustockkwartohijau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2006</v>
      </c>
      <c r="E2207" s="4"/>
      <c r="F2207" s="56"/>
      <c r="H2207" s="32" t="str">
        <f>IF(db[[#This Row],[NB NOTA_C]]="","",COUNTIF([2]!B_MSK[concat],db[[#This Row],[NB NOTA_C]]))</f>
        <v/>
      </c>
      <c r="I2207" s="7" t="s">
        <v>2273</v>
      </c>
      <c r="J2207" s="3" t="s">
        <v>2293</v>
      </c>
      <c r="K2207" s="1" t="s">
        <v>2961</v>
      </c>
      <c r="M2207" s="1" t="str">
        <f>IF(db[[#This Row],[QTY/ CTN]]="","",SUBSTITUTE(SUBSTITUTE(SUBSTITUTE(db[[#This Row],[QTY/ CTN]]," ","_",2),"(",""),")","")&amp;"_")</f>
        <v>20 PAK_</v>
      </c>
      <c r="N2207" s="1">
        <f>IF(db[[#This Row],[H_QTY/ CTN]]="","",SEARCH("_",db[[#This Row],[H_QTY/ CTN]]))</f>
        <v>7</v>
      </c>
      <c r="O2207" s="1">
        <f>IF(db[[#This Row],[H_QTY/ CTN]]="","",LEN(db[[#This Row],[H_QTY/ CTN]]))</f>
        <v>7</v>
      </c>
      <c r="P2207" s="98" t="str">
        <f>IF(db[[#This Row],[H_QTY/ CTN]]="","",LEFT(db[[#This Row],[H_QTY/ CTN]],db[[#This Row],[H_1]]-1))</f>
        <v>20 PAK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20</v>
      </c>
      <c r="S2207" s="95" t="str">
        <f>IF(db[[#This Row],[QTY/ CTN B]]="","",RIGHT(db[[#This Row],[QTY/ CTN B]],LEN(db[[#This Row],[QTY/ CTN B]])-SEARCH(" ",db[[#This Row],[QTY/ CTN B]],1)))</f>
        <v>PAK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20</v>
      </c>
      <c r="Y2207" s="95" t="str">
        <f>IF(db[[#This Row],[STN K]]="",IF(db[[#This Row],[STN TG]]="",db[[#This Row],[STN B]],db[[#This Row],[STN TG]]),db[[#This Row],[STN K]])</f>
        <v>PAK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kartustockkwartokuning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2007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2273</v>
      </c>
      <c r="J2208" s="3" t="s">
        <v>2293</v>
      </c>
      <c r="K2208" s="1" t="s">
        <v>2961</v>
      </c>
      <c r="M2208" s="1" t="str">
        <f>IF(db[[#This Row],[QTY/ CTN]]="","",SUBSTITUTE(SUBSTITUTE(SUBSTITUTE(db[[#This Row],[QTY/ CTN]]," ","_",2),"(",""),")","")&amp;"_")</f>
        <v>20 PAK_</v>
      </c>
      <c r="N2208" s="1">
        <f>IF(db[[#This Row],[H_QTY/ CTN]]="","",SEARCH("_",db[[#This Row],[H_QTY/ CTN]]))</f>
        <v>7</v>
      </c>
      <c r="O2208" s="1">
        <f>IF(db[[#This Row],[H_QTY/ CTN]]="","",LEN(db[[#This Row],[H_QTY/ CTN]]))</f>
        <v>7</v>
      </c>
      <c r="P2208" s="98" t="str">
        <f>IF(db[[#This Row],[H_QTY/ CTN]]="","",LEFT(db[[#This Row],[H_QTY/ CTN]],db[[#This Row],[H_1]]-1))</f>
        <v>20 PAK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20</v>
      </c>
      <c r="S2208" s="95" t="str">
        <f>IF(db[[#This Row],[QTY/ CTN B]]="","",RIGHT(db[[#This Row],[QTY/ CTN B]],LEN(db[[#This Row],[QTY/ CTN B]])-SEARCH(" ",db[[#This Row],[QTY/ CTN B]],1)))</f>
        <v>PAK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20</v>
      </c>
      <c r="Y2208" s="95" t="str">
        <f>IF(db[[#This Row],[STN K]]="",IF(db[[#This Row],[STN TG]]="",db[[#This Row],[STN B]],db[[#This Row],[STN TG]]),db[[#This Row],[STN K]])</f>
        <v>PAK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kartustockkwartomerah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2008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2273</v>
      </c>
      <c r="J2209" s="3" t="s">
        <v>2293</v>
      </c>
      <c r="K2209" s="1" t="s">
        <v>2961</v>
      </c>
      <c r="M2209" s="1" t="str">
        <f>IF(db[[#This Row],[QTY/ CTN]]="","",SUBSTITUTE(SUBSTITUTE(SUBSTITUTE(db[[#This Row],[QTY/ CTN]]," ","_",2),"(",""),")","")&amp;"_")</f>
        <v>20 PAK_</v>
      </c>
      <c r="N2209" s="1">
        <f>IF(db[[#This Row],[H_QTY/ CTN]]="","",SEARCH("_",db[[#This Row],[H_QTY/ CTN]]))</f>
        <v>7</v>
      </c>
      <c r="O2209" s="1">
        <f>IF(db[[#This Row],[H_QTY/ CTN]]="","",LEN(db[[#This Row],[H_QTY/ CTN]]))</f>
        <v>7</v>
      </c>
      <c r="P2209" s="98" t="str">
        <f>IF(db[[#This Row],[H_QTY/ CTN]]="","",LEFT(db[[#This Row],[H_QTY/ CTN]],db[[#This Row],[H_1]]-1))</f>
        <v>20 PAK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20</v>
      </c>
      <c r="S2209" s="95" t="str">
        <f>IF(db[[#This Row],[QTY/ CTN B]]="","",RIGHT(db[[#This Row],[QTY/ CTN B]],LEN(db[[#This Row],[QTY/ CTN B]])-SEARCH(" ",db[[#This Row],[QTY/ CTN B]],1)))</f>
        <v>PAK</v>
      </c>
      <c r="T2209" s="95" t="str">
        <f>IF(db[[#This Row],[QTY/ CTN TG]]="",IF(db[[#This Row],[STN TG]]="","",12),LEFT(db[[#This Row],[QTY/ CTN TG]],SEARCH(" ",db[[#This Row],[QTY/ CTN TG]],1)-1))</f>
        <v/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20</v>
      </c>
      <c r="Y2209" s="95" t="str">
        <f>IF(db[[#This Row],[STN K]]="",IF(db[[#This Row],[STN TG]]="",db[[#This Row],[STN B]],db[[#This Row],[STN TG]]),db[[#This Row],[STN K]])</f>
        <v>PAK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kartustockkwartoputih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2009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2273</v>
      </c>
      <c r="J2210" s="3" t="s">
        <v>2293</v>
      </c>
      <c r="K2210" s="1" t="s">
        <v>2961</v>
      </c>
      <c r="M2210" s="1" t="str">
        <f>IF(db[[#This Row],[QTY/ CTN]]="","",SUBSTITUTE(SUBSTITUTE(SUBSTITUTE(db[[#This Row],[QTY/ CTN]]," ","_",2),"(",""),")","")&amp;"_")</f>
        <v>20 PAK_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20 PAK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20</v>
      </c>
      <c r="S2210" s="95" t="str">
        <f>IF(db[[#This Row],[QTY/ CTN B]]="","",RIGHT(db[[#This Row],[QTY/ CTN B]],LEN(db[[#This Row],[QTY/ CTN B]])-SEARCH(" ",db[[#This Row],[QTY/ CTN B]],1)))</f>
        <v>PAK</v>
      </c>
      <c r="T2210" s="95" t="str">
        <f>IF(db[[#This Row],[QTY/ CTN TG]]="",IF(db[[#This Row],[STN TG]]="","",12),LEFT(db[[#This Row],[QTY/ CTN TG]],SEARCH(" ",db[[#This Row],[QTY/ CTN TG]],1)-1))</f>
        <v/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20</v>
      </c>
      <c r="Y2210" s="95" t="str">
        <f>IF(db[[#This Row],[STN K]]="",IF(db[[#This Row],[STN TG]]="",db[[#This Row],[STN B]],db[[#This Row],[STN TG]]),db[[#This Row],[STN K]])</f>
        <v>PAK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gelpentz1000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1978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2276</v>
      </c>
      <c r="J2211" s="3" t="s">
        <v>1738</v>
      </c>
      <c r="K2211" s="1" t="s">
        <v>2972</v>
      </c>
      <c r="M2211" s="1" t="str">
        <f>IF(db[[#This Row],[QTY/ CTN]]="","",SUBSTITUTE(SUBSTITUTE(SUBSTITUTE(db[[#This Row],[QTY/ CTN]]," ","_",2),"(",""),")","")&amp;"_")</f>
        <v>144 LSN_</v>
      </c>
      <c r="N2211" s="1">
        <f>IF(db[[#This Row],[H_QTY/ CTN]]="","",SEARCH("_",db[[#This Row],[H_QTY/ CTN]]))</f>
        <v>8</v>
      </c>
      <c r="O2211" s="1">
        <f>IF(db[[#This Row],[H_QTY/ CTN]]="","",LEN(db[[#This Row],[H_QTY/ CTN]]))</f>
        <v>8</v>
      </c>
      <c r="P2211" s="98" t="str">
        <f>IF(db[[#This Row],[H_QTY/ CTN]]="","",LEFT(db[[#This Row],[H_QTY/ CTN]],db[[#This Row],[H_1]]-1))</f>
        <v>144 LSN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144</v>
      </c>
      <c r="S2211" s="95" t="str">
        <f>IF(db[[#This Row],[QTY/ CTN B]]="","",RIGHT(db[[#This Row],[QTY/ CTN B]],LEN(db[[#This Row],[QTY/ CTN B]])-SEARCH(" ",db[[#This Row],[QTY/ CTN B]],1)))</f>
        <v>LSN</v>
      </c>
      <c r="T2211" s="95">
        <f>IF(db[[#This Row],[QTY/ CTN TG]]="",IF(db[[#This Row],[STN TG]]="","",12),LEFT(db[[#This Row],[QTY/ CTN TG]],SEARCH(" ",db[[#This Row],[QTY/ CTN TG]],1)-1))</f>
        <v>12</v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1728</v>
      </c>
      <c r="Y2211" s="95" t="str">
        <f>IF(db[[#This Row],[STN K]]="",IF(db[[#This Row],[STN TG]]="",db[[#This Row],[STN B]],db[[#This Row],[STN TG]]),db[[#This Row],[STN K]])</f>
        <v>PCS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crayon10121212wpanjangputardny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1927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1698</v>
      </c>
      <c r="J2212" s="3" t="s">
        <v>2301</v>
      </c>
      <c r="K2212" s="1" t="s">
        <v>2949</v>
      </c>
      <c r="M2212" s="1" t="str">
        <f>IF(db[[#This Row],[QTY/ CTN]]="","",SUBSTITUTE(SUBSTITUTE(SUBSTITUTE(db[[#This Row],[QTY/ CTN]]," ","_",2),"(",""),")","")&amp;"_")</f>
        <v>192 SET_</v>
      </c>
      <c r="N2212" s="1">
        <f>IF(db[[#This Row],[H_QTY/ CTN]]="","",SEARCH("_",db[[#This Row],[H_QTY/ CTN]]))</f>
        <v>8</v>
      </c>
      <c r="O2212" s="1">
        <f>IF(db[[#This Row],[H_QTY/ CTN]]="","",LEN(db[[#This Row],[H_QTY/ CTN]]))</f>
        <v>8</v>
      </c>
      <c r="P2212" s="98" t="str">
        <f>IF(db[[#This Row],[H_QTY/ CTN]]="","",LEFT(db[[#This Row],[H_QTY/ CTN]],db[[#This Row],[H_1]]-1))</f>
        <v>192 SET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192</v>
      </c>
      <c r="S2212" s="95" t="str">
        <f>IF(db[[#This Row],[QTY/ CTN B]]="","",RIGHT(db[[#This Row],[QTY/ CTN B]],LEN(db[[#This Row],[QTY/ CTN B]])-SEARCH(" ",db[[#This Row],[QTY/ CTN B]],1)))</f>
        <v>SET</v>
      </c>
      <c r="T2212" s="95" t="str">
        <f>IF(db[[#This Row],[QTY/ CTN TG]]="",IF(db[[#This Row],[STN TG]]="","",12),LEFT(db[[#This Row],[QTY/ CTN TG]],SEARCH(" ",db[[#This Row],[QTY/ CTN TG]],1)-1))</f>
        <v/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192</v>
      </c>
      <c r="Y2212" s="95" t="str">
        <f>IF(db[[#This Row],[STN K]]="",IF(db[[#This Row],[STN TG]]="",db[[#This Row],[STN B]],db[[#This Row],[STN TG]]),db[[#This Row],[STN K]])</f>
        <v>SET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crayonputar12w101212panjangdny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1928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1698</v>
      </c>
      <c r="J2213" s="3" t="s">
        <v>2301</v>
      </c>
      <c r="K2213" s="1" t="s">
        <v>2949</v>
      </c>
      <c r="M2213" s="1" t="str">
        <f>IF(db[[#This Row],[QTY/ CTN]]="","",SUBSTITUTE(SUBSTITUTE(SUBSTITUTE(db[[#This Row],[QTY/ CTN]]," ","_",2),"(",""),")","")&amp;"_")</f>
        <v>192 SET_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192 SET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192</v>
      </c>
      <c r="S2213" s="95" t="str">
        <f>IF(db[[#This Row],[QTY/ CTN B]]="","",RIGHT(db[[#This Row],[QTY/ CTN B]],LEN(db[[#This Row],[QTY/ CTN B]])-SEARCH(" ",db[[#This Row],[QTY/ CTN B]],1)))</f>
        <v>SET</v>
      </c>
      <c r="T2213" s="95" t="str">
        <f>IF(db[[#This Row],[QTY/ CTN TG]]="",IF(db[[#This Row],[STN TG]]="","",12),LEFT(db[[#This Row],[QTY/ CTN TG]],SEARCH(" ",db[[#This Row],[QTY/ CTN TG]],1)-1))</f>
        <v/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192</v>
      </c>
      <c r="Y2213" s="95" t="str">
        <f>IF(db[[#This Row],[STN K]]="",IF(db[[#This Row],[STN TG]]="",db[[#This Row],[STN B]],db[[#This Row],[STN TG]]),db[[#This Row],[STN K]])</f>
        <v>SET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pcasegastags3219segihappy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2053</v>
      </c>
      <c r="E2214" s="4"/>
      <c r="F2214" s="56"/>
      <c r="H2214" s="32" t="str">
        <f>IF(db[[#This Row],[NB NOTA_C]]="","",COUNTIF([2]!B_MSK[concat],db[[#This Row],[NB NOTA_C]]))</f>
        <v/>
      </c>
      <c r="I2214" s="7" t="s">
        <v>1698</v>
      </c>
      <c r="J2214" s="3" t="s">
        <v>2304</v>
      </c>
      <c r="K2214" s="1" t="s">
        <v>2971</v>
      </c>
      <c r="M2214" s="1" t="str">
        <f>IF(db[[#This Row],[QTY/ CTN]]="","",SUBSTITUTE(SUBSTITUTE(SUBSTITUTE(db[[#This Row],[QTY/ CTN]]," ","_",2),"(",""),")","")&amp;"_")</f>
        <v>836 PCS_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836 PCS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836</v>
      </c>
      <c r="S2214" s="95" t="str">
        <f>IF(db[[#This Row],[QTY/ CTN B]]="","",RIGHT(db[[#This Row],[QTY/ CTN B]],LEN(db[[#This Row],[QTY/ CTN B]])-SEARCH(" ",db[[#This Row],[QTY/ CTN B]],1)))</f>
        <v>PCS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836</v>
      </c>
      <c r="Y2214" s="95" t="str">
        <f>IF(db[[#This Row],[STN K]]="",IF(db[[#This Row],[STN TG]]="",db[[#This Row],[STN B]],db[[#This Row],[STN TG]]),db[[#This Row],[STN K]])</f>
        <v>PCS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pcasekartonkk12993d3tkt3d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2055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1698</v>
      </c>
      <c r="J2215" s="3" t="s">
        <v>1734</v>
      </c>
      <c r="K2215" s="1" t="s">
        <v>2971</v>
      </c>
      <c r="M2215" s="1" t="str">
        <f>IF(db[[#This Row],[QTY/ CTN]]="","",SUBSTITUTE(SUBSTITUTE(SUBSTITUTE(db[[#This Row],[QTY/ CTN]]," ","_",2),"(",""),")","")&amp;"_")</f>
        <v>96 PCS_</v>
      </c>
      <c r="N2215" s="1">
        <f>IF(db[[#This Row],[H_QTY/ CTN]]="","",SEARCH("_",db[[#This Row],[H_QTY/ CTN]]))</f>
        <v>7</v>
      </c>
      <c r="O2215" s="1">
        <f>IF(db[[#This Row],[H_QTY/ CTN]]="","",LEN(db[[#This Row],[H_QTY/ CTN]]))</f>
        <v>7</v>
      </c>
      <c r="P2215" s="98" t="str">
        <f>IF(db[[#This Row],[H_QTY/ CTN]]="","",LEFT(db[[#This Row],[H_QTY/ CTN]],db[[#This Row],[H_1]]-1))</f>
        <v>96 PCS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96</v>
      </c>
      <c r="S2215" s="95" t="str">
        <f>IF(db[[#This Row],[QTY/ CTN B]]="","",RIGHT(db[[#This Row],[QTY/ CTN B]],LEN(db[[#This Row],[QTY/ CTN B]])-SEARCH(" ",db[[#This Row],[QTY/ CTN B]],1)))</f>
        <v>PCS</v>
      </c>
      <c r="T2215" s="95" t="str">
        <f>IF(db[[#This Row],[QTY/ CTN TG]]="",IF(db[[#This Row],[STN TG]]="","",12),LEFT(db[[#This Row],[QTY/ CTN TG]],SEARCH(" ",db[[#This Row],[QTY/ CTN TG]],1)-1))</f>
        <v/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96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pcaseklgad1228x20setbt21</v>
      </c>
      <c r="B2216" s="3" t="str">
        <f>LOWER(SUBSTITUTE(SUBSTITUTE(SUBSTITUTE(SUBSTITUTE(SUBSTITUTE(SUBSTITUTE(SUBSTITUTE(SUBSTITUTE(SUBSTITUTE(db[[#This Row],[NB NOTA]]," ",),".",""),"-",""),"(",""),")",""),",",""),"/",""),"""",""),"+",""))</f>
        <v/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1664</v>
      </c>
      <c r="E2216" s="4"/>
      <c r="F2216" s="56"/>
      <c r="H2216" s="32" t="str">
        <f>IF(db[[#This Row],[NB NOTA_C]]="","",COUNTIF([2]!B_MSK[concat],db[[#This Row],[NB NOTA_C]]))</f>
        <v/>
      </c>
      <c r="I2216" s="7" t="s">
        <v>1698</v>
      </c>
      <c r="J2216" s="3" t="s">
        <v>1829</v>
      </c>
      <c r="K2216" s="1" t="s">
        <v>2971</v>
      </c>
      <c r="M2216" s="1" t="str">
        <f>IF(db[[#This Row],[QTY/ CTN]]="","",SUBSTITUTE(SUBSTITUTE(SUBSTITUTE(db[[#This Row],[QTY/ CTN]]," ","_",2),"(",""),")","")&amp;"_")</f>
        <v>192 PCS_</v>
      </c>
      <c r="N2216" s="1">
        <f>IF(db[[#This Row],[H_QTY/ CTN]]="","",SEARCH("_",db[[#This Row],[H_QTY/ CTN]]))</f>
        <v>8</v>
      </c>
      <c r="O2216" s="1">
        <f>IF(db[[#This Row],[H_QTY/ CTN]]="","",LEN(db[[#This Row],[H_QTY/ CTN]]))</f>
        <v>8</v>
      </c>
      <c r="P2216" s="98" t="str">
        <f>IF(db[[#This Row],[H_QTY/ CTN]]="","",LEFT(db[[#This Row],[H_QTY/ CTN]],db[[#This Row],[H_1]]-1))</f>
        <v>192 PCS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192</v>
      </c>
      <c r="S2216" s="95" t="str">
        <f>IF(db[[#This Row],[QTY/ CTN B]]="","",RIGHT(db[[#This Row],[QTY/ CTN B]],LEN(db[[#This Row],[QTY/ CTN B]])-SEARCH(" ",db[[#This Row],[QTY/ CTN B]],1)))</f>
        <v>PCS</v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192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pcaseklgb305cs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2057</v>
      </c>
      <c r="E2217" s="4"/>
      <c r="F2217" s="56"/>
      <c r="H2217" s="32" t="str">
        <f>IF(db[[#This Row],[NB NOTA_C]]="","",COUNTIF([2]!B_MSK[concat],db[[#This Row],[NB NOTA_C]]))</f>
        <v/>
      </c>
      <c r="I2217" s="7" t="s">
        <v>1698</v>
      </c>
      <c r="J2217" s="3" t="s">
        <v>1728</v>
      </c>
      <c r="K2217" s="1" t="s">
        <v>2971</v>
      </c>
      <c r="M2217" s="1" t="str">
        <f>IF(db[[#This Row],[QTY/ CTN]]="","",SUBSTITUTE(SUBSTITUTE(SUBSTITUTE(db[[#This Row],[QTY/ CTN]]," ","_",2),"(",""),")","")&amp;"_")</f>
        <v>120 PCS_</v>
      </c>
      <c r="N2217" s="1">
        <f>IF(db[[#This Row],[H_QTY/ CTN]]="","",SEARCH("_",db[[#This Row],[H_QTY/ CTN]]))</f>
        <v>8</v>
      </c>
      <c r="O2217" s="1">
        <f>IF(db[[#This Row],[H_QTY/ CTN]]="","",LEN(db[[#This Row],[H_QTY/ CTN]]))</f>
        <v>8</v>
      </c>
      <c r="P2217" s="98" t="str">
        <f>IF(db[[#This Row],[H_QTY/ CTN]]="","",LEFT(db[[#This Row],[H_QTY/ CTN]],db[[#This Row],[H_1]]-1))</f>
        <v>120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120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120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pcasemagnita11908x23puasenterdny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1667</v>
      </c>
      <c r="E2218" s="4"/>
      <c r="F2218" s="56"/>
      <c r="H2218" s="32" t="str">
        <f>IF(db[[#This Row],[NB NOTA_C]]="","",COUNTIF([2]!B_MSK[concat],db[[#This Row],[NB NOTA_C]]))</f>
        <v/>
      </c>
      <c r="I2218" s="7" t="s">
        <v>1698</v>
      </c>
      <c r="J2218" s="3" t="s">
        <v>1725</v>
      </c>
      <c r="K2218" s="1" t="s">
        <v>2971</v>
      </c>
      <c r="M2218" s="1" t="str">
        <f>IF(db[[#This Row],[QTY/ CTN]]="","",SUBSTITUTE(SUBSTITUTE(SUBSTITUTE(db[[#This Row],[QTY/ CTN]]," ","_",2),"(",""),")","")&amp;"_")</f>
        <v>144 PCS_</v>
      </c>
      <c r="N2218" s="1">
        <f>IF(db[[#This Row],[H_QTY/ CTN]]="","",SEARCH("_",db[[#This Row],[H_QTY/ CTN]]))</f>
        <v>8</v>
      </c>
      <c r="O2218" s="1">
        <f>IF(db[[#This Row],[H_QTY/ CTN]]="","",LEN(db[[#This Row],[H_QTY/ CTN]]))</f>
        <v>8</v>
      </c>
      <c r="P2218" s="98" t="str">
        <f>IF(db[[#This Row],[H_QTY/ CTN]]="","",LEFT(db[[#This Row],[H_QTY/ CTN]],db[[#This Row],[H_1]]-1))</f>
        <v>144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144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144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3" t="str">
        <f>LOWER(SUBSTITUTE(SUBSTITUTE(SUBSTITUTE(SUBSTITUTE(SUBSTITUTE(SUBSTITUTE(db[[#This Row],[NB BM]]," ",),".",""),"-",""),"(",""),")",""),"/",""))</f>
        <v>pcasemagnitkt7775x22pubgltbt21</v>
      </c>
      <c r="B2219" s="3" t="str">
        <f>LOWER(SUBSTITUTE(SUBSTITUTE(SUBSTITUTE(SUBSTITUTE(SUBSTITUTE(SUBSTITUTE(SUBSTITUTE(SUBSTITUTE(SUBSTITUTE(db[[#This Row],[NB NOTA]]," ",),".",""),"-",""),"(",""),")",""),",",""),"/",""),"""",""),"+",""))</f>
        <v/>
      </c>
      <c r="C2219" s="3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2072</v>
      </c>
      <c r="E2219" s="4"/>
      <c r="F2219" s="56"/>
      <c r="H2219" s="32" t="str">
        <f>IF(db[[#This Row],[NB NOTA_C]]="","",COUNTIF([2]!B_MSK[concat],db[[#This Row],[NB NOTA_C]]))</f>
        <v/>
      </c>
      <c r="I2219" s="7" t="s">
        <v>1698</v>
      </c>
      <c r="J2219" s="3" t="s">
        <v>1725</v>
      </c>
      <c r="K2219" s="1" t="s">
        <v>2971</v>
      </c>
      <c r="M2219" s="1" t="str">
        <f>IF(db[[#This Row],[QTY/ CTN]]="","",SUBSTITUTE(SUBSTITUTE(SUBSTITUTE(db[[#This Row],[QTY/ CTN]]," ","_",2),"(",""),")","")&amp;"_")</f>
        <v>144 PCS_</v>
      </c>
      <c r="N2219" s="1">
        <f>IF(db[[#This Row],[H_QTY/ CTN]]="","",SEARCH("_",db[[#This Row],[H_QTY/ CTN]]))</f>
        <v>8</v>
      </c>
      <c r="O2219" s="1">
        <f>IF(db[[#This Row],[H_QTY/ CTN]]="","",LEN(db[[#This Row],[H_QTY/ CTN]]))</f>
        <v>8</v>
      </c>
      <c r="P2219" s="98" t="str">
        <f>IF(db[[#This Row],[H_QTY/ CTN]]="","",LEFT(db[[#This Row],[H_QTY/ CTN]],db[[#This Row],[H_1]]-1))</f>
        <v>144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144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144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3" t="str">
        <f>LOWER(SUBSTITUTE(SUBSTITUTE(SUBSTITUTE(SUBSTITUTE(SUBSTITUTE(SUBSTITUTE(db[[#This Row],[NB BM]]," ",),".",""),"-",""),"(",""),")",""),"/",""))</f>
        <v>pcasemagnits9696</v>
      </c>
      <c r="B2220" s="3" t="str">
        <f>LOWER(SUBSTITUTE(SUBSTITUTE(SUBSTITUTE(SUBSTITUTE(SUBSTITUTE(SUBSTITUTE(SUBSTITUTE(SUBSTITUTE(SUBSTITUTE(db[[#This Row],[NB NOTA]]," ",),".",""),"-",""),"(",""),")",""),",",""),"/",""),"""",""),"+",""))</f>
        <v/>
      </c>
      <c r="C2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2075</v>
      </c>
      <c r="E2220" s="4"/>
      <c r="F2220" s="56"/>
      <c r="H2220" s="32" t="str">
        <f>IF(db[[#This Row],[NB NOTA_C]]="","",COUNTIF([2]!B_MSK[concat],db[[#This Row],[NB NOTA_C]]))</f>
        <v/>
      </c>
      <c r="I2220" s="7" t="s">
        <v>1698</v>
      </c>
      <c r="J2220" s="3" t="s">
        <v>1728</v>
      </c>
      <c r="K2220" s="1" t="s">
        <v>2971</v>
      </c>
      <c r="M2220" s="1" t="str">
        <f>IF(db[[#This Row],[QTY/ CTN]]="","",SUBSTITUTE(SUBSTITUTE(SUBSTITUTE(db[[#This Row],[QTY/ CTN]]," ","_",2),"(",""),")","")&amp;"_")</f>
        <v>120 PCS_</v>
      </c>
      <c r="N2220" s="1">
        <f>IF(db[[#This Row],[H_QTY/ CTN]]="","",SEARCH("_",db[[#This Row],[H_QTY/ CTN]]))</f>
        <v>8</v>
      </c>
      <c r="O2220" s="1">
        <f>IF(db[[#This Row],[H_QTY/ CTN]]="","",LEN(db[[#This Row],[H_QTY/ CTN]]))</f>
        <v>8</v>
      </c>
      <c r="P2220" s="98" t="str">
        <f>IF(db[[#This Row],[H_QTY/ CTN]]="","",LEFT(db[[#This Row],[H_QTY/ CTN]],db[[#This Row],[H_1]]-1))</f>
        <v>120 PCS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120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120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stamppadhero2460kecil</v>
      </c>
      <c r="B2221" s="3" t="str">
        <f>LOWER(SUBSTITUTE(SUBSTITUTE(SUBSTITUTE(SUBSTITUTE(SUBSTITUTE(SUBSTITUTE(SUBSTITUTE(SUBSTITUTE(SUBSTITUTE(db[[#This Row],[NB NOTA]]," ",),".",""),"-",""),"(",""),")",""),",",""),"/",""),"""",""),"+",""))</f>
        <v/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2127</v>
      </c>
      <c r="E2221" s="4"/>
      <c r="F2221" s="56"/>
      <c r="H2221" s="32" t="str">
        <f>IF(db[[#This Row],[NB NOTA_C]]="","",COUNTIF([2]!B_MSK[concat],db[[#This Row],[NB NOTA_C]]))</f>
        <v/>
      </c>
      <c r="I2221" s="7" t="s">
        <v>2279</v>
      </c>
      <c r="J2221" s="3" t="s">
        <v>1782</v>
      </c>
      <c r="K2221" s="1" t="s">
        <v>2978</v>
      </c>
      <c r="M2221" s="1" t="str">
        <f>IF(db[[#This Row],[QTY/ CTN]]="","",SUBSTITUTE(SUBSTITUTE(SUBSTITUTE(db[[#This Row],[QTY/ CTN]]," ","_",2),"(",""),")","")&amp;"_")</f>
        <v>24 LSN_</v>
      </c>
      <c r="N2221" s="1">
        <f>IF(db[[#This Row],[H_QTY/ CTN]]="","",SEARCH("_",db[[#This Row],[H_QTY/ CTN]]))</f>
        <v>7</v>
      </c>
      <c r="O2221" s="1">
        <f>IF(db[[#This Row],[H_QTY/ CTN]]="","",LEN(db[[#This Row],[H_QTY/ CTN]]))</f>
        <v>7</v>
      </c>
      <c r="P2221" s="98" t="str">
        <f>IF(db[[#This Row],[H_QTY/ CTN]]="","",LEFT(db[[#This Row],[H_QTY/ CTN]],db[[#This Row],[H_1]]-1))</f>
        <v>24 LSN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24</v>
      </c>
      <c r="S2221" s="95" t="str">
        <f>IF(db[[#This Row],[QTY/ CTN B]]="","",RIGHT(db[[#This Row],[QTY/ CTN B]],LEN(db[[#This Row],[QTY/ CTN B]])-SEARCH(" ",db[[#This Row],[QTY/ CTN B]],1)))</f>
        <v>LSN</v>
      </c>
      <c r="T2221" s="95">
        <f>IF(db[[#This Row],[QTY/ CTN TG]]="",IF(db[[#This Row],[STN TG]]="","",12),LEFT(db[[#This Row],[QTY/ CTN TG]],SEARCH(" ",db[[#This Row],[QTY/ CTN TG]],1)-1))</f>
        <v>12</v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288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sipoa8025vtrokecil</v>
      </c>
      <c r="B2222" s="3" t="str">
        <f>LOWER(SUBSTITUTE(SUBSTITUTE(SUBSTITUTE(SUBSTITUTE(SUBSTITUTE(SUBSTITUTE(SUBSTITUTE(SUBSTITUTE(SUBSTITUTE(db[[#This Row],[NB NOTA]]," ",),".",""),"-",""),"(",""),")",""),",",""),"/",""),"""",""),"+",""))</f>
        <v/>
      </c>
      <c r="C2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2122</v>
      </c>
      <c r="E2222" s="4"/>
      <c r="F2222" s="56"/>
      <c r="H2222" s="32" t="str">
        <f>IF(db[[#This Row],[NB NOTA_C]]="","",COUNTIF([2]!B_MSK[concat],db[[#This Row],[NB NOTA_C]]))</f>
        <v/>
      </c>
      <c r="I2222" s="7" t="s">
        <v>1715</v>
      </c>
      <c r="J2222" s="3" t="s">
        <v>2296</v>
      </c>
      <c r="K2222" s="1" t="s">
        <v>2951</v>
      </c>
      <c r="M2222" s="1" t="str">
        <f>IF(db[[#This Row],[QTY/ CTN]]="","",SUBSTITUTE(SUBSTITUTE(SUBSTITUTE(db[[#This Row],[QTY/ CTN]]," ","_",2),"(",""),")","")&amp;"_")</f>
        <v>360 PCS_</v>
      </c>
      <c r="N2222" s="1">
        <f>IF(db[[#This Row],[H_QTY/ CTN]]="","",SEARCH("_",db[[#This Row],[H_QTY/ CTN]]))</f>
        <v>8</v>
      </c>
      <c r="O2222" s="1">
        <f>IF(db[[#This Row],[H_QTY/ CTN]]="","",LEN(db[[#This Row],[H_QTY/ CTN]]))</f>
        <v>8</v>
      </c>
      <c r="P2222" s="98" t="str">
        <f>IF(db[[#This Row],[H_QTY/ CTN]]="","",LEFT(db[[#This Row],[H_QTY/ CTN]],db[[#This Row],[H_1]]-1))</f>
        <v>360 PCS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360</v>
      </c>
      <c r="S2222" s="95" t="str">
        <f>IF(db[[#This Row],[QTY/ CTN B]]="","",RIGHT(db[[#This Row],[QTY/ CTN B]],LEN(db[[#This Row],[QTY/ CTN B]])-SEARCH(" ",db[[#This Row],[QTY/ CTN B]],1)))</f>
        <v>PCS</v>
      </c>
      <c r="T2222" s="95" t="str">
        <f>IF(db[[#This Row],[QTY/ CTN TG]]="",IF(db[[#This Row],[STN TG]]="","",12),LEFT(db[[#This Row],[QTY/ CTN TG]],SEARCH(" ",db[[#This Row],[QTY/ CTN TG]],1)-1))</f>
        <v/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360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3" t="str">
        <f>LOWER(SUBSTITUTE(SUBSTITUTE(SUBSTITUTE(SUBSTITUTE(SUBSTITUTE(SUBSTITUTE(db[[#This Row],[NB BM]]," ",),".",""),"-",""),"(",""),")",""),"/",""))</f>
        <v>mapbriefbag3080wbiru</v>
      </c>
      <c r="B2223" s="3" t="str">
        <f>LOWER(SUBSTITUTE(SUBSTITUTE(SUBSTITUTE(SUBSTITUTE(SUBSTITUTE(SUBSTITUTE(SUBSTITUTE(SUBSTITUTE(SUBSTITUTE(db[[#This Row],[NB NOTA]]," ",),".",""),"-",""),"(",""),")",""),",",""),"/",""),"""",""),"+",""))</f>
        <v/>
      </c>
      <c r="C2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2023</v>
      </c>
      <c r="E2223" s="4"/>
      <c r="F2223" s="56"/>
      <c r="H2223" s="32" t="str">
        <f>IF(db[[#This Row],[NB NOTA_C]]="","",COUNTIF([2]!B_MSK[concat],db[[#This Row],[NB NOTA_C]]))</f>
        <v/>
      </c>
      <c r="I2223" s="7" t="s">
        <v>1703</v>
      </c>
      <c r="J2223" s="3" t="s">
        <v>1759</v>
      </c>
      <c r="K2223" s="1" t="s">
        <v>2968</v>
      </c>
      <c r="M2223" s="1" t="str">
        <f>IF(db[[#This Row],[QTY/ CTN]]="","",SUBSTITUTE(SUBSTITUTE(SUBSTITUTE(db[[#This Row],[QTY/ CTN]]," ","_",2),"(",""),")","")&amp;"_")</f>
        <v>240 PCS_</v>
      </c>
      <c r="N2223" s="1">
        <f>IF(db[[#This Row],[H_QTY/ CTN]]="","",SEARCH("_",db[[#This Row],[H_QTY/ CTN]]))</f>
        <v>8</v>
      </c>
      <c r="O2223" s="1">
        <f>IF(db[[#This Row],[H_QTY/ CTN]]="","",LEN(db[[#This Row],[H_QTY/ CTN]]))</f>
        <v>8</v>
      </c>
      <c r="P2223" s="98" t="str">
        <f>IF(db[[#This Row],[H_QTY/ CTN]]="","",LEFT(db[[#This Row],[H_QTY/ CTN]],db[[#This Row],[H_1]]-1))</f>
        <v>240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240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240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3" t="str">
        <f>LOWER(SUBSTITUTE(SUBSTITUTE(SUBSTITUTE(SUBSTITUTE(SUBSTITUTE(SUBSTITUTE(db[[#This Row],[NB BM]]," ",),".",""),"-",""),"(",""),")",""),"/",""))</f>
        <v>dispenserplakband5048l</v>
      </c>
      <c r="B2224" s="3" t="str">
        <f>LOWER(SUBSTITUTE(SUBSTITUTE(SUBSTITUTE(SUBSTITUTE(SUBSTITUTE(SUBSTITUTE(SUBSTITUTE(SUBSTITUTE(SUBSTITUTE(db[[#This Row],[NB NOTA]]," ",),".",""),"-",""),"(",""),")",""),",",""),"/",""),"""",""),"+",""))</f>
        <v/>
      </c>
      <c r="C2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1936</v>
      </c>
      <c r="E2224" s="4"/>
      <c r="F2224" s="56"/>
      <c r="H2224" s="32" t="str">
        <f>IF(db[[#This Row],[NB NOTA_C]]="","",COUNTIF([2]!B_MSK[concat],db[[#This Row],[NB NOTA_C]]))</f>
        <v/>
      </c>
      <c r="I2224" s="7" t="s">
        <v>2280</v>
      </c>
      <c r="J2224" s="3" t="s">
        <v>2308</v>
      </c>
      <c r="K2224" s="1" t="s">
        <v>2956</v>
      </c>
      <c r="M2224" s="1" t="str">
        <f>IF(db[[#This Row],[QTY/ CTN]]="","",SUBSTITUTE(SUBSTITUTE(SUBSTITUTE(db[[#This Row],[QTY/ CTN]]," ","_",2),"(",""),")","")&amp;"_")</f>
        <v>1 PCS_</v>
      </c>
      <c r="N2224" s="1">
        <f>IF(db[[#This Row],[H_QTY/ CTN]]="","",SEARCH("_",db[[#This Row],[H_QTY/ CTN]]))</f>
        <v>6</v>
      </c>
      <c r="O2224" s="1">
        <f>IF(db[[#This Row],[H_QTY/ CTN]]="","",LEN(db[[#This Row],[H_QTY/ CTN]]))</f>
        <v>6</v>
      </c>
      <c r="P2224" s="98" t="str">
        <f>IF(db[[#This Row],[H_QTY/ CTN]]="","",LEFT(db[[#This Row],[H_QTY/ CTN]],db[[#This Row],[H_1]]-1))</f>
        <v>1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1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1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mesinlemtembak188jumbo</v>
      </c>
      <c r="B2225" s="3" t="str">
        <f>LOWER(SUBSTITUTE(SUBSTITUTE(SUBSTITUTE(SUBSTITUTE(SUBSTITUTE(SUBSTITUTE(SUBSTITUTE(SUBSTITUTE(SUBSTITUTE(db[[#This Row],[NB NOTA]]," ",),".",""),"-",""),"(",""),")",""),",",""),"/",""),"""",""),"+",""))</f>
        <v/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2038</v>
      </c>
      <c r="E2225" s="4"/>
      <c r="F2225" s="56"/>
      <c r="H2225" s="32" t="str">
        <f>IF(db[[#This Row],[NB NOTA_C]]="","",COUNTIF([2]!B_MSK[concat],db[[#This Row],[NB NOTA_C]]))</f>
        <v/>
      </c>
      <c r="I2225" s="7" t="s">
        <v>2280</v>
      </c>
      <c r="J2225" s="3" t="s">
        <v>1730</v>
      </c>
      <c r="K2225" s="1" t="s">
        <v>2965</v>
      </c>
      <c r="M2225" s="1" t="str">
        <f>IF(db[[#This Row],[QTY/ CTN]]="","",SUBSTITUTE(SUBSTITUTE(SUBSTITUTE(db[[#This Row],[QTY/ CTN]]," ","_",2),"(",""),")","")&amp;"_")</f>
        <v>48 PCS_</v>
      </c>
      <c r="N2225" s="1">
        <f>IF(db[[#This Row],[H_QTY/ CTN]]="","",SEARCH("_",db[[#This Row],[H_QTY/ CTN]]))</f>
        <v>7</v>
      </c>
      <c r="O2225" s="1">
        <f>IF(db[[#This Row],[H_QTY/ CTN]]="","",LEN(db[[#This Row],[H_QTY/ CTN]]))</f>
        <v>7</v>
      </c>
      <c r="P2225" s="98" t="str">
        <f>IF(db[[#This Row],[H_QTY/ CTN]]="","",LEFT(db[[#This Row],[H_QTY/ CTN]],db[[#This Row],[H_1]]-1))</f>
        <v>48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48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48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mesinlemtembak189gow</v>
      </c>
      <c r="B2226" s="3" t="str">
        <f>LOWER(SUBSTITUTE(SUBSTITUTE(SUBSTITUTE(SUBSTITUTE(SUBSTITUTE(SUBSTITUTE(SUBSTITUTE(SUBSTITUTE(SUBSTITUTE(db[[#This Row],[NB NOTA]]," ",),".",""),"-",""),"(",""),")",""),",",""),"/",""),"""",""),"+",""))</f>
        <v/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2039</v>
      </c>
      <c r="E2226" s="4"/>
      <c r="F2226" s="56"/>
      <c r="H2226" s="32" t="str">
        <f>IF(db[[#This Row],[NB NOTA_C]]="","",COUNTIF([2]!B_MSK[concat],db[[#This Row],[NB NOTA_C]]))</f>
        <v/>
      </c>
      <c r="I2226" s="7" t="s">
        <v>2280</v>
      </c>
      <c r="J2226" s="3" t="s">
        <v>1730</v>
      </c>
      <c r="K2226" s="1" t="s">
        <v>2965</v>
      </c>
      <c r="M2226" s="1" t="str">
        <f>IF(db[[#This Row],[QTY/ CTN]]="","",SUBSTITUTE(SUBSTITUTE(SUBSTITUTE(db[[#This Row],[QTY/ CTN]]," ","_",2),"(",""),")","")&amp;"_")</f>
        <v>48 PCS_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7</v>
      </c>
      <c r="P2226" s="98" t="str">
        <f>IF(db[[#This Row],[H_QTY/ CTN]]="","",LEFT(db[[#This Row],[H_QTY/ CTN]],db[[#This Row],[H_1]]-1))</f>
        <v>48 PCS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48</v>
      </c>
      <c r="S2226" s="95" t="str">
        <f>IF(db[[#This Row],[QTY/ CTN B]]="","",RIGHT(db[[#This Row],[QTY/ CTN B]],LEN(db[[#This Row],[QTY/ CTN B]])-SEARCH(" ",db[[#This Row],[QTY/ CTN B]],1)))</f>
        <v>PCS</v>
      </c>
      <c r="T2226" s="95" t="str">
        <f>IF(db[[#This Row],[QTY/ CTN TG]]="",IF(db[[#This Row],[STN TG]]="","",12),LEFT(db[[#This Row],[QTY/ CTN TG]],SEARCH(" ",db[[#This Row],[QTY/ CTN TG]],1)-1))</f>
        <v/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48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pitajepangmotifb</v>
      </c>
      <c r="B2227" s="3" t="str">
        <f>LOWER(SUBSTITUTE(SUBSTITUTE(SUBSTITUTE(SUBSTITUTE(SUBSTITUTE(SUBSTITUTE(SUBSTITUTE(SUBSTITUTE(SUBSTITUTE(db[[#This Row],[NB NOTA]]," ",),".",""),"-",""),"(",""),")",""),",",""),"/",""),"""",""),"+",""))</f>
        <v/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2110</v>
      </c>
      <c r="E2227" s="4"/>
      <c r="F2227" s="56"/>
      <c r="H2227" s="32" t="str">
        <f>IF(db[[#This Row],[NB NOTA_C]]="","",COUNTIF([2]!B_MSK[concat],db[[#This Row],[NB NOTA_C]]))</f>
        <v/>
      </c>
      <c r="I2227" s="7" t="s">
        <v>2280</v>
      </c>
      <c r="J2227" s="3" t="s">
        <v>2310</v>
      </c>
      <c r="K2227" s="1" t="s">
        <v>2974</v>
      </c>
      <c r="M2227" s="1" t="str">
        <f>IF(db[[#This Row],[QTY/ CTN]]="","",SUBSTITUTE(SUBSTITUTE(SUBSTITUTE(db[[#This Row],[QTY/ CTN]]," ","_",2),"(",""),")","")&amp;"_")</f>
        <v>40 PAK_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7</v>
      </c>
      <c r="P2227" s="98" t="str">
        <f>IF(db[[#This Row],[H_QTY/ CTN]]="","",LEFT(db[[#This Row],[H_QTY/ CTN]],db[[#This Row],[H_1]]-1))</f>
        <v>40 PAK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40</v>
      </c>
      <c r="S2227" s="95" t="str">
        <f>IF(db[[#This Row],[QTY/ CTN B]]="","",RIGHT(db[[#This Row],[QTY/ CTN B]],LEN(db[[#This Row],[QTY/ CTN B]])-SEARCH(" ",db[[#This Row],[QTY/ CTN B]],1)))</f>
        <v>PAK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40</v>
      </c>
      <c r="Y2227" s="95" t="str">
        <f>IF(db[[#This Row],[STN K]]="",IF(db[[#This Row],[STN TG]]="",db[[#This Row],[STN B]],db[[#This Row],[STN TG]]),db[[#This Row],[STN K]])</f>
        <v>PAK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pitajepangpolosb</v>
      </c>
      <c r="B2228" s="3" t="str">
        <f>LOWER(SUBSTITUTE(SUBSTITUTE(SUBSTITUTE(SUBSTITUTE(SUBSTITUTE(SUBSTITUTE(SUBSTITUTE(SUBSTITUTE(SUBSTITUTE(db[[#This Row],[NB NOTA]]," ",),".",""),"-",""),"(",""),")",""),",",""),"/",""),"""",""),"+",""))</f>
        <v/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2111</v>
      </c>
      <c r="E2228" s="4"/>
      <c r="F2228" s="56"/>
      <c r="H2228" s="32" t="str">
        <f>IF(db[[#This Row],[NB NOTA_C]]="","",COUNTIF([2]!B_MSK[concat],db[[#This Row],[NB NOTA_C]]))</f>
        <v/>
      </c>
      <c r="I2228" s="7" t="s">
        <v>2280</v>
      </c>
      <c r="J2228" s="3" t="s">
        <v>2310</v>
      </c>
      <c r="K2228" s="1" t="s">
        <v>2974</v>
      </c>
      <c r="M2228" s="1" t="str">
        <f>IF(db[[#This Row],[QTY/ CTN]]="","",SUBSTITUTE(SUBSTITUTE(SUBSTITUTE(db[[#This Row],[QTY/ CTN]]," ","_",2),"(",""),")","")&amp;"_")</f>
        <v>40 PAK_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7</v>
      </c>
      <c r="P2228" s="98" t="str">
        <f>IF(db[[#This Row],[H_QTY/ CTN]]="","",LEFT(db[[#This Row],[H_QTY/ CTN]],db[[#This Row],[H_1]]-1))</f>
        <v>40 PAK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40</v>
      </c>
      <c r="S2228" s="95" t="str">
        <f>IF(db[[#This Row],[QTY/ CTN B]]="","",RIGHT(db[[#This Row],[QTY/ CTN B]],LEN(db[[#This Row],[QTY/ CTN B]])-SEARCH(" ",db[[#This Row],[QTY/ CTN B]],1)))</f>
        <v>PAK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40</v>
      </c>
      <c r="Y2228" s="95" t="str">
        <f>IF(db[[#This Row],[STN K]]="",IF(db[[#This Row],[STN TG]]="",db[[#This Row],[STN B]],db[[#This Row],[STN TG]]),db[[#This Row],[STN K]])</f>
        <v>PAK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pitatarik30renda</v>
      </c>
      <c r="B2229" s="3" t="str">
        <f>LOWER(SUBSTITUTE(SUBSTITUTE(SUBSTITUTE(SUBSTITUTE(SUBSTITUTE(SUBSTITUTE(SUBSTITUTE(SUBSTITUTE(SUBSTITUTE(db[[#This Row],[NB NOTA]]," ",),".",""),"-",""),"(",""),")",""),",",""),"/",""),"""",""),"+",""))</f>
        <v/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2113</v>
      </c>
      <c r="E2229" s="4"/>
      <c r="F2229" s="56"/>
      <c r="H2229" s="32" t="str">
        <f>IF(db[[#This Row],[NB NOTA_C]]="","",COUNTIF([2]!B_MSK[concat],db[[#This Row],[NB NOTA_C]]))</f>
        <v/>
      </c>
      <c r="I2229" s="7" t="s">
        <v>2280</v>
      </c>
      <c r="J2229" s="3" t="s">
        <v>2311</v>
      </c>
      <c r="K2229" s="1" t="s">
        <v>2974</v>
      </c>
      <c r="M2229" s="1" t="str">
        <f>IF(db[[#This Row],[QTY/ CTN]]="","",SUBSTITUTE(SUBSTITUTE(SUBSTITUTE(db[[#This Row],[QTY/ CTN]]," ","_",2),"(",""),")","")&amp;"_")</f>
        <v>1200 PCS_</v>
      </c>
      <c r="N2229" s="1">
        <f>IF(db[[#This Row],[H_QTY/ CTN]]="","",SEARCH("_",db[[#This Row],[H_QTY/ CTN]]))</f>
        <v>9</v>
      </c>
      <c r="O2229" s="1">
        <f>IF(db[[#This Row],[H_QTY/ CTN]]="","",LEN(db[[#This Row],[H_QTY/ CTN]]))</f>
        <v>9</v>
      </c>
      <c r="P2229" s="98" t="str">
        <f>IF(db[[#This Row],[H_QTY/ CTN]]="","",LEFT(db[[#This Row],[H_QTY/ CTN]],db[[#This Row],[H_1]]-1))</f>
        <v>1200 PCS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1200</v>
      </c>
      <c r="S2229" s="95" t="str">
        <f>IF(db[[#This Row],[QTY/ CTN B]]="","",RIGHT(db[[#This Row],[QTY/ CTN B]],LEN(db[[#This Row],[QTY/ CTN B]])-SEARCH(" ",db[[#This Row],[QTY/ CTN B]],1)))</f>
        <v>PCS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1200</v>
      </c>
      <c r="Y2229" s="95" t="str">
        <f>IF(db[[#This Row],[STN K]]="",IF(db[[#This Row],[STN TG]]="",db[[#This Row],[STN B]],db[[#This Row],[STN TG]]),db[[#This Row],[STN K]])</f>
        <v>PCS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plakbandbening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2115</v>
      </c>
      <c r="E2230" s="4"/>
      <c r="F2230" s="56"/>
      <c r="H2230" s="32" t="str">
        <f>IF(db[[#This Row],[NB NOTA_C]]="","",COUNTIF([2]!B_MSK[concat],db[[#This Row],[NB NOTA_C]]))</f>
        <v/>
      </c>
      <c r="I2230" s="7" t="s">
        <v>2280</v>
      </c>
      <c r="J2230" s="3" t="s">
        <v>2312</v>
      </c>
      <c r="K2230" s="1" t="s">
        <v>2956</v>
      </c>
      <c r="M2230" s="1" t="str">
        <f>IF(db[[#This Row],[QTY/ CTN]]="","",SUBSTITUTE(SUBSTITUTE(SUBSTITUTE(db[[#This Row],[QTY/ CTN]]," ","_",2),"(",""),")","")&amp;"_")</f>
        <v>20 ROL_</v>
      </c>
      <c r="N2230" s="1">
        <f>IF(db[[#This Row],[H_QTY/ CTN]]="","",SEARCH("_",db[[#This Row],[H_QTY/ CTN]]))</f>
        <v>7</v>
      </c>
      <c r="O2230" s="1">
        <f>IF(db[[#This Row],[H_QTY/ CTN]]="","",LEN(db[[#This Row],[H_QTY/ CTN]]))</f>
        <v>7</v>
      </c>
      <c r="P2230" s="98" t="str">
        <f>IF(db[[#This Row],[H_QTY/ CTN]]="","",LEFT(db[[#This Row],[H_QTY/ CTN]],db[[#This Row],[H_1]]-1))</f>
        <v>20 ROL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20</v>
      </c>
      <c r="S2230" s="95" t="str">
        <f>IF(db[[#This Row],[QTY/ CTN B]]="","",RIGHT(db[[#This Row],[QTY/ CTN B]],LEN(db[[#This Row],[QTY/ CTN B]])-SEARCH(" ",db[[#This Row],[QTY/ CTN B]],1)))</f>
        <v>ROL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20</v>
      </c>
      <c r="Y2230" s="95" t="str">
        <f>IF(db[[#This Row],[STN K]]="",IF(db[[#This Row],[STN TG]]="",db[[#This Row],[STN B]],db[[#This Row],[STN TG]]),db[[#This Row],[STN K]])</f>
        <v>ROL</v>
      </c>
    </row>
    <row r="2231" spans="1:25" x14ac:dyDescent="0.25">
      <c r="A2231" s="112" t="str">
        <f>LOWER(SUBSTITUTE(SUBSTITUTE(SUBSTITUTE(SUBSTITUTE(SUBSTITUTE(SUBSTITUTE(db[[#This Row],[NB BM]]," ",),".",""),"-",""),"(",""),")",""),"/",""))</f>
        <v>dispenserpolarbearmn305</v>
      </c>
      <c r="B2231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231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231" s="113" t="s">
        <v>5551</v>
      </c>
      <c r="E2231" s="113" t="s">
        <v>5550</v>
      </c>
      <c r="F2231" s="114" t="s">
        <v>5552</v>
      </c>
      <c r="G2231" s="115" t="s">
        <v>1681</v>
      </c>
      <c r="H2231" s="116" t="e">
        <f>IF(db[[#This Row],[NB NOTA_C]]="","",COUNTIF([2]!B_MSK[concat],db[[#This Row],[NB NOTA_C]]))</f>
        <v>#REF!</v>
      </c>
      <c r="I2231" s="117" t="s">
        <v>2271</v>
      </c>
      <c r="J2231" s="112" t="s">
        <v>5553</v>
      </c>
      <c r="K2231" s="115" t="s">
        <v>2956</v>
      </c>
      <c r="L2231" s="112"/>
      <c r="M2231" s="112" t="str">
        <f>IF(db[[#This Row],[QTY/ CTN]]="","",SUBSTITUTE(SUBSTITUTE(SUBSTITUTE(db[[#This Row],[QTY/ CTN]]," ","_",2),"(",""),")","")&amp;"_")</f>
        <v>48 BOX_12 LSN_</v>
      </c>
      <c r="N2231" s="112">
        <f>IF(db[[#This Row],[H_QTY/ CTN]]="","",SEARCH("_",db[[#This Row],[H_QTY/ CTN]]))</f>
        <v>7</v>
      </c>
      <c r="O2231" s="112">
        <f>IF(db[[#This Row],[H_QTY/ CTN]]="","",LEN(db[[#This Row],[H_QTY/ CTN]]))</f>
        <v>14</v>
      </c>
      <c r="P2231" s="118" t="str">
        <f>IF(db[[#This Row],[H_QTY/ CTN]]="","",LEFT(db[[#This Row],[H_QTY/ CTN]],db[[#This Row],[H_1]]-1))</f>
        <v>48 BOX</v>
      </c>
      <c r="Q2231" s="118" t="str">
        <f>IF(NOT(db[[#This Row],[H_1]]=db[[#This Row],[H_2]]),MID(db[[#This Row],[H_QTY/ CTN]],db[[#This Row],[H_1]]+1,db[[#This Row],[H_2]]-db[[#This Row],[H_1]]-1),"")</f>
        <v>12 LSN</v>
      </c>
      <c r="R2231" s="118" t="str">
        <f>IF(db[[#This Row],[QTY/ CTN B]]="","",LEFT(db[[#This Row],[QTY/ CTN B]],SEARCH(" ",db[[#This Row],[QTY/ CTN B]],1)-1))</f>
        <v>48</v>
      </c>
      <c r="S2231" s="118" t="str">
        <f>IF(db[[#This Row],[QTY/ CTN B]]="","",RIGHT(db[[#This Row],[QTY/ CTN B]],LEN(db[[#This Row],[QTY/ CTN B]])-SEARCH(" ",db[[#This Row],[QTY/ CTN B]],1)))</f>
        <v>BOX</v>
      </c>
      <c r="T2231" s="118" t="str">
        <f>IF(db[[#This Row],[QTY/ CTN TG]]="",IF(db[[#This Row],[STN TG]]="","",12),LEFT(db[[#This Row],[QTY/ CTN TG]],SEARCH(" ",db[[#This Row],[QTY/ CTN TG]],1)-1))</f>
        <v>12</v>
      </c>
      <c r="U223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1" s="118">
        <f>IF(db[[#This Row],[STN K]]="","",IF(db[[#This Row],[STN TG]]="LSN",12,""))</f>
        <v>12</v>
      </c>
      <c r="W2231" s="118" t="str">
        <f>IF(db[[#This Row],[STN TG]]="LSN","PCS","")</f>
        <v>PCS</v>
      </c>
      <c r="X2231" s="118">
        <f>db[[#This Row],[QTY B]]*IF(db[[#This Row],[QTY TG]]="",1,db[[#This Row],[QTY TG]])*IF(db[[#This Row],[QTY K]]="",1,db[[#This Row],[QTY K]])</f>
        <v>6912</v>
      </c>
      <c r="Y2231" s="118" t="str">
        <f>IF(db[[#This Row],[STN K]]="",IF(db[[#This Row],[STN TG]]="",db[[#This Row],[STN B]],db[[#This Row],[STN TG]]),db[[#This Row],[STN K]])</f>
        <v>PCS</v>
      </c>
    </row>
    <row r="2232" spans="1:25" x14ac:dyDescent="0.25">
      <c r="A2232" s="112" t="str">
        <f>LOWER(SUBSTITUTE(SUBSTITUTE(SUBSTITUTE(SUBSTITUTE(SUBSTITUTE(SUBSTITUTE(db[[#This Row],[NB BM]]," ",),".",""),"-",""),"(",""),")",""),"/",""))</f>
        <v>pensilcarpenter500</v>
      </c>
      <c r="B2232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223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2" s="113" t="s">
        <v>5559</v>
      </c>
      <c r="E2232" s="113" t="s">
        <v>5558</v>
      </c>
      <c r="F2232" s="114"/>
      <c r="G2232" s="115"/>
      <c r="H2232" s="116" t="e">
        <f>IF(db[[#This Row],[NB NOTA_C]]="","",COUNTIF([2]!B_MSK[concat],db[[#This Row],[NB NOTA_C]]))</f>
        <v>#REF!</v>
      </c>
      <c r="I2232" s="117" t="s">
        <v>1719</v>
      </c>
      <c r="J2232" s="112" t="s">
        <v>1750</v>
      </c>
      <c r="K2232" s="115" t="s">
        <v>5557</v>
      </c>
      <c r="L2232" s="112"/>
      <c r="M2232" s="112" t="str">
        <f>IF(db[[#This Row],[QTY/ CTN]]="","",SUBSTITUTE(SUBSTITUTE(SUBSTITUTE(db[[#This Row],[QTY/ CTN]]," ","_",2),"(",""),")","")&amp;"_")</f>
        <v>20 GRS_</v>
      </c>
      <c r="N2232" s="112">
        <f>IF(db[[#This Row],[H_QTY/ CTN]]="","",SEARCH("_",db[[#This Row],[H_QTY/ CTN]]))</f>
        <v>7</v>
      </c>
      <c r="O2232" s="112">
        <f>IF(db[[#This Row],[H_QTY/ CTN]]="","",LEN(db[[#This Row],[H_QTY/ CTN]]))</f>
        <v>7</v>
      </c>
      <c r="P2232" s="118" t="str">
        <f>IF(db[[#This Row],[H_QTY/ CTN]]="","",LEFT(db[[#This Row],[H_QTY/ CTN]],db[[#This Row],[H_1]]-1))</f>
        <v>20 GRS</v>
      </c>
      <c r="Q2232" s="118" t="str">
        <f>IF(NOT(db[[#This Row],[H_1]]=db[[#This Row],[H_2]]),MID(db[[#This Row],[H_QTY/ CTN]],db[[#This Row],[H_1]]+1,db[[#This Row],[H_2]]-db[[#This Row],[H_1]]-1),"")</f>
        <v/>
      </c>
      <c r="R2232" s="118" t="str">
        <f>IF(db[[#This Row],[QTY/ CTN B]]="","",LEFT(db[[#This Row],[QTY/ CTN B]],SEARCH(" ",db[[#This Row],[QTY/ CTN B]],1)-1))</f>
        <v>20</v>
      </c>
      <c r="S2232" s="118" t="str">
        <f>IF(db[[#This Row],[QTY/ CTN B]]="","",RIGHT(db[[#This Row],[QTY/ CTN B]],LEN(db[[#This Row],[QTY/ CTN B]])-SEARCH(" ",db[[#This Row],[QTY/ CTN B]],1)))</f>
        <v>GRS</v>
      </c>
      <c r="T2232" s="118">
        <f>IF(db[[#This Row],[QTY/ CTN TG]]="",IF(db[[#This Row],[STN TG]]="","",12),LEFT(db[[#This Row],[QTY/ CTN TG]],SEARCH(" ",db[[#This Row],[QTY/ CTN TG]],1)-1))</f>
        <v>12</v>
      </c>
      <c r="U223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2" s="118">
        <f>IF(db[[#This Row],[STN K]]="","",IF(db[[#This Row],[STN TG]]="LSN",12,""))</f>
        <v>12</v>
      </c>
      <c r="W2232" s="118" t="str">
        <f>IF(db[[#This Row],[STN TG]]="LSN","PCS","")</f>
        <v>PCS</v>
      </c>
      <c r="X2232" s="118">
        <f>db[[#This Row],[QTY B]]*IF(db[[#This Row],[QTY TG]]="",1,db[[#This Row],[QTY TG]])*IF(db[[#This Row],[QTY K]]="",1,db[[#This Row],[QTY K]])</f>
        <v>2880</v>
      </c>
      <c r="Y2232" s="118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112" t="str">
        <f>LOWER(SUBSTITUTE(SUBSTITUTE(SUBSTITUTE(SUBSTITUTE(SUBSTITUTE(SUBSTITUTE(db[[#This Row],[NB BM]]," ",),".",""),"-",""),"(",""),")",""),"/",""))</f>
        <v>pcasebd933</v>
      </c>
      <c r="B2233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23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3" s="113" t="s">
        <v>5567</v>
      </c>
      <c r="E2233" s="113" t="s">
        <v>5566</v>
      </c>
      <c r="F2233" s="114"/>
      <c r="G2233" s="115" t="s">
        <v>1682</v>
      </c>
      <c r="H2233" s="116" t="e">
        <f>IF(db[[#This Row],[NB NOTA_C]]="","",COUNTIF([2]!B_MSK[concat],db[[#This Row],[NB NOTA_C]]))</f>
        <v>#REF!</v>
      </c>
      <c r="I2233" s="117" t="s">
        <v>1688</v>
      </c>
      <c r="J2233" s="112" t="s">
        <v>1843</v>
      </c>
      <c r="K2233" s="115" t="s">
        <v>2971</v>
      </c>
      <c r="L2233" s="112"/>
      <c r="M2233" s="112" t="str">
        <f>IF(db[[#This Row],[QTY/ CTN]]="","",SUBSTITUTE(SUBSTITUTE(SUBSTITUTE(db[[#This Row],[QTY/ CTN]]," ","_",2),"(",""),")","")&amp;"_")</f>
        <v>180 PCS_</v>
      </c>
      <c r="N2233" s="112">
        <f>IF(db[[#This Row],[H_QTY/ CTN]]="","",SEARCH("_",db[[#This Row],[H_QTY/ CTN]]))</f>
        <v>8</v>
      </c>
      <c r="O2233" s="112">
        <f>IF(db[[#This Row],[H_QTY/ CTN]]="","",LEN(db[[#This Row],[H_QTY/ CTN]]))</f>
        <v>8</v>
      </c>
      <c r="P2233" s="118" t="str">
        <f>IF(db[[#This Row],[H_QTY/ CTN]]="","",LEFT(db[[#This Row],[H_QTY/ CTN]],db[[#This Row],[H_1]]-1))</f>
        <v>180 PCS</v>
      </c>
      <c r="Q2233" s="118" t="str">
        <f>IF(NOT(db[[#This Row],[H_1]]=db[[#This Row],[H_2]]),MID(db[[#This Row],[H_QTY/ CTN]],db[[#This Row],[H_1]]+1,db[[#This Row],[H_2]]-db[[#This Row],[H_1]]-1),"")</f>
        <v/>
      </c>
      <c r="R2233" s="118" t="str">
        <f>IF(db[[#This Row],[QTY/ CTN B]]="","",LEFT(db[[#This Row],[QTY/ CTN B]],SEARCH(" ",db[[#This Row],[QTY/ CTN B]],1)-1))</f>
        <v>180</v>
      </c>
      <c r="S2233" s="118" t="str">
        <f>IF(db[[#This Row],[QTY/ CTN B]]="","",RIGHT(db[[#This Row],[QTY/ CTN B]],LEN(db[[#This Row],[QTY/ CTN B]])-SEARCH(" ",db[[#This Row],[QTY/ CTN B]],1)))</f>
        <v>PCS</v>
      </c>
      <c r="T2233" s="118" t="str">
        <f>IF(db[[#This Row],[QTY/ CTN TG]]="",IF(db[[#This Row],[STN TG]]="","",12),LEFT(db[[#This Row],[QTY/ CTN TG]],SEARCH(" ",db[[#This Row],[QTY/ CTN TG]],1)-1))</f>
        <v/>
      </c>
      <c r="U223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3" s="118" t="str">
        <f>IF(db[[#This Row],[STN K]]="","",IF(db[[#This Row],[STN TG]]="LSN",12,""))</f>
        <v/>
      </c>
      <c r="W2233" s="118" t="str">
        <f>IF(db[[#This Row],[STN TG]]="LSN","PCS","")</f>
        <v/>
      </c>
      <c r="X2233" s="118">
        <f>db[[#This Row],[QTY B]]*IF(db[[#This Row],[QTY TG]]="",1,db[[#This Row],[QTY TG]])*IF(db[[#This Row],[QTY K]]="",1,db[[#This Row],[QTY K]])</f>
        <v>180</v>
      </c>
      <c r="Y2233" s="118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112" t="str">
        <f>LOWER(SUBSTITUTE(SUBSTITUTE(SUBSTITUTE(SUBSTITUTE(SUBSTITUTE(SUBSTITUTE(db[[#This Row],[NB BM]]," ",),".",""),"-",""),"(",""),")",""),"/",""))</f>
        <v>karetpentilsuperlegenda</v>
      </c>
      <c r="B2234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223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4" s="113" t="s">
        <v>5571</v>
      </c>
      <c r="E2234" s="113" t="s">
        <v>5570</v>
      </c>
      <c r="F2234" s="114"/>
      <c r="G2234" s="115" t="s">
        <v>1682</v>
      </c>
      <c r="H2234" s="116" t="e">
        <f>IF(db[[#This Row],[NB NOTA_C]]="","",COUNTIF([2]!B_MSK[concat],db[[#This Row],[NB NOTA_C]]))</f>
        <v>#REF!</v>
      </c>
      <c r="I2234" s="117" t="s">
        <v>1714</v>
      </c>
      <c r="J2234" s="112" t="s">
        <v>5572</v>
      </c>
      <c r="K2234" s="115" t="s">
        <v>2960</v>
      </c>
      <c r="L2234" s="112"/>
      <c r="M2234" s="112" t="str">
        <f>IF(db[[#This Row],[QTY/ CTN]]="","",SUBSTITUTE(SUBSTITUTE(SUBSTITUTE(db[[#This Row],[QTY/ CTN]]," ","_",2),"(",""),")","")&amp;"_")</f>
        <v>600 BOX_</v>
      </c>
      <c r="N2234" s="112">
        <f>IF(db[[#This Row],[H_QTY/ CTN]]="","",SEARCH("_",db[[#This Row],[H_QTY/ CTN]]))</f>
        <v>8</v>
      </c>
      <c r="O2234" s="112">
        <f>IF(db[[#This Row],[H_QTY/ CTN]]="","",LEN(db[[#This Row],[H_QTY/ CTN]]))</f>
        <v>8</v>
      </c>
      <c r="P2234" s="118" t="str">
        <f>IF(db[[#This Row],[H_QTY/ CTN]]="","",LEFT(db[[#This Row],[H_QTY/ CTN]],db[[#This Row],[H_1]]-1))</f>
        <v>600 BOX</v>
      </c>
      <c r="Q2234" s="118" t="str">
        <f>IF(NOT(db[[#This Row],[H_1]]=db[[#This Row],[H_2]]),MID(db[[#This Row],[H_QTY/ CTN]],db[[#This Row],[H_1]]+1,db[[#This Row],[H_2]]-db[[#This Row],[H_1]]-1),"")</f>
        <v/>
      </c>
      <c r="R2234" s="118" t="str">
        <f>IF(db[[#This Row],[QTY/ CTN B]]="","",LEFT(db[[#This Row],[QTY/ CTN B]],SEARCH(" ",db[[#This Row],[QTY/ CTN B]],1)-1))</f>
        <v>600</v>
      </c>
      <c r="S2234" s="118" t="str">
        <f>IF(db[[#This Row],[QTY/ CTN B]]="","",RIGHT(db[[#This Row],[QTY/ CTN B]],LEN(db[[#This Row],[QTY/ CTN B]])-SEARCH(" ",db[[#This Row],[QTY/ CTN B]],1)))</f>
        <v>BOX</v>
      </c>
      <c r="T2234" s="118" t="str">
        <f>IF(db[[#This Row],[QTY/ CTN TG]]="",IF(db[[#This Row],[STN TG]]="","",12),LEFT(db[[#This Row],[QTY/ CTN TG]],SEARCH(" ",db[[#This Row],[QTY/ CTN TG]],1)-1))</f>
        <v/>
      </c>
      <c r="U22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118" t="str">
        <f>IF(db[[#This Row],[STN K]]="","",IF(db[[#This Row],[STN TG]]="LSN",12,""))</f>
        <v/>
      </c>
      <c r="W2234" s="118" t="str">
        <f>IF(db[[#This Row],[STN TG]]="LSN","PCS","")</f>
        <v/>
      </c>
      <c r="X2234" s="118">
        <f>db[[#This Row],[QTY B]]*IF(db[[#This Row],[QTY TG]]="",1,db[[#This Row],[QTY TG]])*IF(db[[#This Row],[QTY K]]="",1,db[[#This Row],[QTY K]])</f>
        <v>600</v>
      </c>
      <c r="Y2234" s="118" t="str">
        <f>IF(db[[#This Row],[STN K]]="",IF(db[[#This Row],[STN TG]]="",db[[#This Row],[STN B]],db[[#This Row],[STN TG]]),db[[#This Row],[STN K]])</f>
        <v>BOX</v>
      </c>
    </row>
    <row r="2235" spans="1:25" x14ac:dyDescent="0.25">
      <c r="A2235" s="112" t="str">
        <f>LOWER(SUBSTITUTE(SUBSTITUTE(SUBSTITUTE(SUBSTITUTE(SUBSTITUTE(SUBSTITUTE(db[[#This Row],[NB BM]]," ",),".",""),"-",""),"(",""),")",""),"/",""))</f>
        <v>gelpenzhixin+refillg5002</v>
      </c>
      <c r="B2235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223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5" s="113" t="s">
        <v>5577</v>
      </c>
      <c r="E2235" s="113" t="s">
        <v>5573</v>
      </c>
      <c r="F2235" s="114"/>
      <c r="G2235" s="115" t="s">
        <v>1682</v>
      </c>
      <c r="H2235" s="116" t="e">
        <f>IF(db[[#This Row],[NB NOTA_C]]="","",COUNTIF([2]!B_MSK[concat],db[[#This Row],[NB NOTA_C]]))</f>
        <v>#REF!</v>
      </c>
      <c r="I2235" s="117" t="s">
        <v>2798</v>
      </c>
      <c r="J2235" s="112" t="s">
        <v>1784</v>
      </c>
      <c r="K2235" s="115" t="s">
        <v>2972</v>
      </c>
      <c r="L2235" s="112"/>
      <c r="M2235" s="112" t="str">
        <f>IF(db[[#This Row],[QTY/ CTN]]="","",SUBSTITUTE(SUBSTITUTE(SUBSTITUTE(db[[#This Row],[QTY/ CTN]]," ","_",2),"(",""),")","")&amp;"_")</f>
        <v>120 LSN_</v>
      </c>
      <c r="N2235" s="112">
        <f>IF(db[[#This Row],[H_QTY/ CTN]]="","",SEARCH("_",db[[#This Row],[H_QTY/ CTN]]))</f>
        <v>8</v>
      </c>
      <c r="O2235" s="112">
        <f>IF(db[[#This Row],[H_QTY/ CTN]]="","",LEN(db[[#This Row],[H_QTY/ CTN]]))</f>
        <v>8</v>
      </c>
      <c r="P2235" s="118" t="str">
        <f>IF(db[[#This Row],[H_QTY/ CTN]]="","",LEFT(db[[#This Row],[H_QTY/ CTN]],db[[#This Row],[H_1]]-1))</f>
        <v>120 LSN</v>
      </c>
      <c r="Q2235" s="118" t="str">
        <f>IF(NOT(db[[#This Row],[H_1]]=db[[#This Row],[H_2]]),MID(db[[#This Row],[H_QTY/ CTN]],db[[#This Row],[H_1]]+1,db[[#This Row],[H_2]]-db[[#This Row],[H_1]]-1),"")</f>
        <v/>
      </c>
      <c r="R2235" s="118" t="str">
        <f>IF(db[[#This Row],[QTY/ CTN B]]="","",LEFT(db[[#This Row],[QTY/ CTN B]],SEARCH(" ",db[[#This Row],[QTY/ CTN B]],1)-1))</f>
        <v>120</v>
      </c>
      <c r="S2235" s="118" t="str">
        <f>IF(db[[#This Row],[QTY/ CTN B]]="","",RIGHT(db[[#This Row],[QTY/ CTN B]],LEN(db[[#This Row],[QTY/ CTN B]])-SEARCH(" ",db[[#This Row],[QTY/ CTN B]],1)))</f>
        <v>LSN</v>
      </c>
      <c r="T2235" s="118">
        <f>IF(db[[#This Row],[QTY/ CTN TG]]="",IF(db[[#This Row],[STN TG]]="","",12),LEFT(db[[#This Row],[QTY/ CTN TG]],SEARCH(" ",db[[#This Row],[QTY/ CTN TG]],1)-1))</f>
        <v>12</v>
      </c>
      <c r="U223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5" s="118" t="str">
        <f>IF(db[[#This Row],[STN K]]="","",IF(db[[#This Row],[STN TG]]="LSN",12,""))</f>
        <v/>
      </c>
      <c r="W2235" s="118" t="str">
        <f>IF(db[[#This Row],[STN TG]]="LSN","PCS","")</f>
        <v/>
      </c>
      <c r="X2235" s="118">
        <f>db[[#This Row],[QTY B]]*IF(db[[#This Row],[QTY TG]]="",1,db[[#This Row],[QTY TG]])*IF(db[[#This Row],[QTY K]]="",1,db[[#This Row],[QTY K]])</f>
        <v>1440</v>
      </c>
      <c r="Y2235" s="118" t="str">
        <f>IF(db[[#This Row],[STN K]]="",IF(db[[#This Row],[STN TG]]="",db[[#This Row],[STN B]],db[[#This Row],[STN TG]]),db[[#This Row],[STN K]])</f>
        <v>PCS</v>
      </c>
    </row>
    <row r="2236" spans="1:25" x14ac:dyDescent="0.25">
      <c r="A2236" s="112" t="str">
        <f>LOWER(SUBSTITUTE(SUBSTITUTE(SUBSTITUTE(SUBSTITUTE(SUBSTITUTE(SUBSTITUTE(db[[#This Row],[NB BM]]," ",),".",""),"-",""),"(",""),")",""),"/",""))</f>
        <v>mechpen2b20tm01661</v>
      </c>
      <c r="B2236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223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6" s="113" t="s">
        <v>5578</v>
      </c>
      <c r="E2236" s="113" t="s">
        <v>5574</v>
      </c>
      <c r="F2236" s="114"/>
      <c r="G2236" s="115" t="s">
        <v>1682</v>
      </c>
      <c r="H2236" s="116" t="e">
        <f>IF(db[[#This Row],[NB NOTA_C]]="","",COUNTIF([2]!B_MSK[concat],db[[#This Row],[NB NOTA_C]]))</f>
        <v>#REF!</v>
      </c>
      <c r="I2236" s="117" t="s">
        <v>2798</v>
      </c>
      <c r="J2236" s="112" t="s">
        <v>1738</v>
      </c>
      <c r="K2236" s="115" t="s">
        <v>2969</v>
      </c>
      <c r="L2236" s="112"/>
      <c r="M2236" s="112" t="str">
        <f>IF(db[[#This Row],[QTY/ CTN]]="","",SUBSTITUTE(SUBSTITUTE(SUBSTITUTE(db[[#This Row],[QTY/ CTN]]," ","_",2),"(",""),")","")&amp;"_")</f>
        <v>144 LSN_</v>
      </c>
      <c r="N2236" s="112">
        <f>IF(db[[#This Row],[H_QTY/ CTN]]="","",SEARCH("_",db[[#This Row],[H_QTY/ CTN]]))</f>
        <v>8</v>
      </c>
      <c r="O2236" s="112">
        <f>IF(db[[#This Row],[H_QTY/ CTN]]="","",LEN(db[[#This Row],[H_QTY/ CTN]]))</f>
        <v>8</v>
      </c>
      <c r="P2236" s="118" t="str">
        <f>IF(db[[#This Row],[H_QTY/ CTN]]="","",LEFT(db[[#This Row],[H_QTY/ CTN]],db[[#This Row],[H_1]]-1))</f>
        <v>144 LSN</v>
      </c>
      <c r="Q2236" s="118" t="str">
        <f>IF(NOT(db[[#This Row],[H_1]]=db[[#This Row],[H_2]]),MID(db[[#This Row],[H_QTY/ CTN]],db[[#This Row],[H_1]]+1,db[[#This Row],[H_2]]-db[[#This Row],[H_1]]-1),"")</f>
        <v/>
      </c>
      <c r="R2236" s="118" t="str">
        <f>IF(db[[#This Row],[QTY/ CTN B]]="","",LEFT(db[[#This Row],[QTY/ CTN B]],SEARCH(" ",db[[#This Row],[QTY/ CTN B]],1)-1))</f>
        <v>144</v>
      </c>
      <c r="S2236" s="118" t="str">
        <f>IF(db[[#This Row],[QTY/ CTN B]]="","",RIGHT(db[[#This Row],[QTY/ CTN B]],LEN(db[[#This Row],[QTY/ CTN B]])-SEARCH(" ",db[[#This Row],[QTY/ CTN B]],1)))</f>
        <v>LSN</v>
      </c>
      <c r="T2236" s="118">
        <f>IF(db[[#This Row],[QTY/ CTN TG]]="",IF(db[[#This Row],[STN TG]]="","",12),LEFT(db[[#This Row],[QTY/ CTN TG]],SEARCH(" ",db[[#This Row],[QTY/ CTN TG]],1)-1))</f>
        <v>12</v>
      </c>
      <c r="U223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6" s="118" t="str">
        <f>IF(db[[#This Row],[STN K]]="","",IF(db[[#This Row],[STN TG]]="LSN",12,""))</f>
        <v/>
      </c>
      <c r="W2236" s="118" t="str">
        <f>IF(db[[#This Row],[STN TG]]="LSN","PCS","")</f>
        <v/>
      </c>
      <c r="X2236" s="118">
        <f>db[[#This Row],[QTY B]]*IF(db[[#This Row],[QTY TG]]="",1,db[[#This Row],[QTY TG]])*IF(db[[#This Row],[QTY K]]="",1,db[[#This Row],[QTY K]])</f>
        <v>1728</v>
      </c>
      <c r="Y2236" s="118" t="str">
        <f>IF(db[[#This Row],[STN K]]="",IF(db[[#This Row],[STN TG]]="",db[[#This Row],[STN B]],db[[#This Row],[STN TG]]),db[[#This Row],[STN K]])</f>
        <v>PCS</v>
      </c>
    </row>
    <row r="2237" spans="1:25" x14ac:dyDescent="0.25">
      <c r="A2237" s="112" t="str">
        <f>LOWER(SUBSTITUTE(SUBSTITUTE(SUBSTITUTE(SUBSTITUTE(SUBSTITUTE(SUBSTITUTE(db[[#This Row],[NB BM]]," ",),".",""),"-",""),"(",""),")",""),"/",""))</f>
        <v>mechpen2b20tm01069</v>
      </c>
      <c r="B2237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223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7" s="113" t="s">
        <v>5579</v>
      </c>
      <c r="E2237" s="113" t="s">
        <v>5575</v>
      </c>
      <c r="F2237" s="114"/>
      <c r="G2237" s="115" t="s">
        <v>1682</v>
      </c>
      <c r="H2237" s="116" t="e">
        <f>IF(db[[#This Row],[NB NOTA_C]]="","",COUNTIF([2]!B_MSK[concat],db[[#This Row],[NB NOTA_C]]))</f>
        <v>#REF!</v>
      </c>
      <c r="I2237" s="117" t="s">
        <v>2798</v>
      </c>
      <c r="J2237" s="112" t="s">
        <v>1738</v>
      </c>
      <c r="K2237" s="115" t="s">
        <v>2969</v>
      </c>
      <c r="L2237" s="112"/>
      <c r="M2237" s="112" t="str">
        <f>IF(db[[#This Row],[QTY/ CTN]]="","",SUBSTITUTE(SUBSTITUTE(SUBSTITUTE(db[[#This Row],[QTY/ CTN]]," ","_",2),"(",""),")","")&amp;"_")</f>
        <v>144 LSN_</v>
      </c>
      <c r="N2237" s="112">
        <f>IF(db[[#This Row],[H_QTY/ CTN]]="","",SEARCH("_",db[[#This Row],[H_QTY/ CTN]]))</f>
        <v>8</v>
      </c>
      <c r="O2237" s="112">
        <f>IF(db[[#This Row],[H_QTY/ CTN]]="","",LEN(db[[#This Row],[H_QTY/ CTN]]))</f>
        <v>8</v>
      </c>
      <c r="P2237" s="118" t="str">
        <f>IF(db[[#This Row],[H_QTY/ CTN]]="","",LEFT(db[[#This Row],[H_QTY/ CTN]],db[[#This Row],[H_1]]-1))</f>
        <v>144 LSN</v>
      </c>
      <c r="Q2237" s="118" t="str">
        <f>IF(NOT(db[[#This Row],[H_1]]=db[[#This Row],[H_2]]),MID(db[[#This Row],[H_QTY/ CTN]],db[[#This Row],[H_1]]+1,db[[#This Row],[H_2]]-db[[#This Row],[H_1]]-1),"")</f>
        <v/>
      </c>
      <c r="R2237" s="118" t="str">
        <f>IF(db[[#This Row],[QTY/ CTN B]]="","",LEFT(db[[#This Row],[QTY/ CTN B]],SEARCH(" ",db[[#This Row],[QTY/ CTN B]],1)-1))</f>
        <v>144</v>
      </c>
      <c r="S2237" s="118" t="str">
        <f>IF(db[[#This Row],[QTY/ CTN B]]="","",RIGHT(db[[#This Row],[QTY/ CTN B]],LEN(db[[#This Row],[QTY/ CTN B]])-SEARCH(" ",db[[#This Row],[QTY/ CTN B]],1)))</f>
        <v>LSN</v>
      </c>
      <c r="T2237" s="118">
        <f>IF(db[[#This Row],[QTY/ CTN TG]]="",IF(db[[#This Row],[STN TG]]="","",12),LEFT(db[[#This Row],[QTY/ CTN TG]],SEARCH(" ",db[[#This Row],[QTY/ CTN TG]],1)-1))</f>
        <v>12</v>
      </c>
      <c r="U223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7" s="118" t="str">
        <f>IF(db[[#This Row],[STN K]]="","",IF(db[[#This Row],[STN TG]]="LSN",12,""))</f>
        <v/>
      </c>
      <c r="W2237" s="118" t="str">
        <f>IF(db[[#This Row],[STN TG]]="LSN","PCS","")</f>
        <v/>
      </c>
      <c r="X2237" s="118">
        <f>db[[#This Row],[QTY B]]*IF(db[[#This Row],[QTY TG]]="",1,db[[#This Row],[QTY TG]])*IF(db[[#This Row],[QTY K]]="",1,db[[#This Row],[QTY K]])</f>
        <v>1728</v>
      </c>
      <c r="Y2237" s="118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112" t="str">
        <f>LOWER(SUBSTITUTE(SUBSTITUTE(SUBSTITUTE(SUBSTITUTE(SUBSTITUTE(SUBSTITUTE(db[[#This Row],[NB BM]]," ",),".",""),"-",""),"(",""),")",""),"/",""))</f>
        <v>gelpentizotg395f</v>
      </c>
      <c r="B2238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223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8" s="113" t="s">
        <v>5580</v>
      </c>
      <c r="E2238" s="113" t="s">
        <v>5576</v>
      </c>
      <c r="F2238" s="114"/>
      <c r="G2238" s="115" t="s">
        <v>1682</v>
      </c>
      <c r="H2238" s="116" t="e">
        <f>IF(db[[#This Row],[NB NOTA_C]]="","",COUNTIF([2]!B_MSK[concat],db[[#This Row],[NB NOTA_C]]))</f>
        <v>#REF!</v>
      </c>
      <c r="I2238" s="117" t="s">
        <v>2798</v>
      </c>
      <c r="J2238" s="112" t="s">
        <v>1738</v>
      </c>
      <c r="K2238" s="115" t="s">
        <v>2972</v>
      </c>
      <c r="L2238" s="112"/>
      <c r="M2238" s="112" t="str">
        <f>IF(db[[#This Row],[QTY/ CTN]]="","",SUBSTITUTE(SUBSTITUTE(SUBSTITUTE(db[[#This Row],[QTY/ CTN]]," ","_",2),"(",""),")","")&amp;"_")</f>
        <v>144 LSN_</v>
      </c>
      <c r="N2238" s="112">
        <f>IF(db[[#This Row],[H_QTY/ CTN]]="","",SEARCH("_",db[[#This Row],[H_QTY/ CTN]]))</f>
        <v>8</v>
      </c>
      <c r="O2238" s="112">
        <f>IF(db[[#This Row],[H_QTY/ CTN]]="","",LEN(db[[#This Row],[H_QTY/ CTN]]))</f>
        <v>8</v>
      </c>
      <c r="P2238" s="118" t="str">
        <f>IF(db[[#This Row],[H_QTY/ CTN]]="","",LEFT(db[[#This Row],[H_QTY/ CTN]],db[[#This Row],[H_1]]-1))</f>
        <v>144 LSN</v>
      </c>
      <c r="Q2238" s="118" t="str">
        <f>IF(NOT(db[[#This Row],[H_1]]=db[[#This Row],[H_2]]),MID(db[[#This Row],[H_QTY/ CTN]],db[[#This Row],[H_1]]+1,db[[#This Row],[H_2]]-db[[#This Row],[H_1]]-1),"")</f>
        <v/>
      </c>
      <c r="R2238" s="118" t="str">
        <f>IF(db[[#This Row],[QTY/ CTN B]]="","",LEFT(db[[#This Row],[QTY/ CTN B]],SEARCH(" ",db[[#This Row],[QTY/ CTN B]],1)-1))</f>
        <v>144</v>
      </c>
      <c r="S2238" s="118" t="str">
        <f>IF(db[[#This Row],[QTY/ CTN B]]="","",RIGHT(db[[#This Row],[QTY/ CTN B]],LEN(db[[#This Row],[QTY/ CTN B]])-SEARCH(" ",db[[#This Row],[QTY/ CTN B]],1)))</f>
        <v>LSN</v>
      </c>
      <c r="T2238" s="118">
        <f>IF(db[[#This Row],[QTY/ CTN TG]]="",IF(db[[#This Row],[STN TG]]="","",12),LEFT(db[[#This Row],[QTY/ CTN TG]],SEARCH(" ",db[[#This Row],[QTY/ CTN TG]],1)-1))</f>
        <v>12</v>
      </c>
      <c r="U223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118" t="str">
        <f>IF(db[[#This Row],[STN K]]="","",IF(db[[#This Row],[STN TG]]="LSN",12,""))</f>
        <v/>
      </c>
      <c r="W2238" s="118" t="str">
        <f>IF(db[[#This Row],[STN TG]]="LSN","PCS","")</f>
        <v/>
      </c>
      <c r="X2238" s="118">
        <f>db[[#This Row],[QTY B]]*IF(db[[#This Row],[QTY TG]]="",1,db[[#This Row],[QTY TG]])*IF(db[[#This Row],[QTY K]]="",1,db[[#This Row],[QTY K]])</f>
        <v>1728</v>
      </c>
      <c r="Y2238" s="118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112" t="str">
        <f>LOWER(SUBSTITUTE(SUBSTITUTE(SUBSTITUTE(SUBSTITUTE(SUBSTITUTE(SUBSTITUTE(db[[#This Row],[NB BM]]," ",),".",""),"-",""),"(",""),")",""),"/",""))</f>
        <v>pcasekodea2020d3ssn3d</v>
      </c>
      <c r="B2239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223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9" s="113" t="s">
        <v>5582</v>
      </c>
      <c r="E2239" s="113" t="s">
        <v>5581</v>
      </c>
      <c r="F2239" s="114"/>
      <c r="G2239" s="115" t="s">
        <v>1682</v>
      </c>
      <c r="H2239" s="116" t="e">
        <f>IF(db[[#This Row],[NB NOTA_C]]="","",COUNTIF([2]!B_MSK[concat],db[[#This Row],[NB NOTA_C]]))</f>
        <v>#REF!</v>
      </c>
      <c r="I2239" s="117" t="s">
        <v>5583</v>
      </c>
      <c r="J2239" s="112" t="s">
        <v>1734</v>
      </c>
      <c r="K2239" s="115" t="s">
        <v>2971</v>
      </c>
      <c r="L2239" s="112"/>
      <c r="M2239" s="112" t="str">
        <f>IF(db[[#This Row],[QTY/ CTN]]="","",SUBSTITUTE(SUBSTITUTE(SUBSTITUTE(db[[#This Row],[QTY/ CTN]]," ","_",2),"(",""),")","")&amp;"_")</f>
        <v>96 PCS_</v>
      </c>
      <c r="N2239" s="112">
        <f>IF(db[[#This Row],[H_QTY/ CTN]]="","",SEARCH("_",db[[#This Row],[H_QTY/ CTN]]))</f>
        <v>7</v>
      </c>
      <c r="O2239" s="112">
        <f>IF(db[[#This Row],[H_QTY/ CTN]]="","",LEN(db[[#This Row],[H_QTY/ CTN]]))</f>
        <v>7</v>
      </c>
      <c r="P2239" s="118" t="str">
        <f>IF(db[[#This Row],[H_QTY/ CTN]]="","",LEFT(db[[#This Row],[H_QTY/ CTN]],db[[#This Row],[H_1]]-1))</f>
        <v>96 PCS</v>
      </c>
      <c r="Q2239" s="118" t="str">
        <f>IF(NOT(db[[#This Row],[H_1]]=db[[#This Row],[H_2]]),MID(db[[#This Row],[H_QTY/ CTN]],db[[#This Row],[H_1]]+1,db[[#This Row],[H_2]]-db[[#This Row],[H_1]]-1),"")</f>
        <v/>
      </c>
      <c r="R2239" s="118" t="str">
        <f>IF(db[[#This Row],[QTY/ CTN B]]="","",LEFT(db[[#This Row],[QTY/ CTN B]],SEARCH(" ",db[[#This Row],[QTY/ CTN B]],1)-1))</f>
        <v>96</v>
      </c>
      <c r="S2239" s="118" t="str">
        <f>IF(db[[#This Row],[QTY/ CTN B]]="","",RIGHT(db[[#This Row],[QTY/ CTN B]],LEN(db[[#This Row],[QTY/ CTN B]])-SEARCH(" ",db[[#This Row],[QTY/ CTN B]],1)))</f>
        <v>PCS</v>
      </c>
      <c r="T2239" s="118" t="str">
        <f>IF(db[[#This Row],[QTY/ CTN TG]]="",IF(db[[#This Row],[STN TG]]="","",12),LEFT(db[[#This Row],[QTY/ CTN TG]],SEARCH(" ",db[[#This Row],[QTY/ CTN TG]],1)-1))</f>
        <v/>
      </c>
      <c r="U223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9" s="118" t="str">
        <f>IF(db[[#This Row],[STN K]]="","",IF(db[[#This Row],[STN TG]]="LSN",12,""))</f>
        <v/>
      </c>
      <c r="W2239" s="118" t="str">
        <f>IF(db[[#This Row],[STN TG]]="LSN","PCS","")</f>
        <v/>
      </c>
      <c r="X2239" s="118">
        <f>db[[#This Row],[QTY B]]*IF(db[[#This Row],[QTY TG]]="",1,db[[#This Row],[QTY TG]])*IF(db[[#This Row],[QTY K]]="",1,db[[#This Row],[QTY K]])</f>
        <v>96</v>
      </c>
      <c r="Y2239" s="118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112" t="str">
        <f>LOWER(SUBSTITUTE(SUBSTITUTE(SUBSTITUTE(SUBSTITUTE(SUBSTITUTE(SUBSTITUTE(db[[#This Row],[NB BM]]," ",),".",""),"-",""),"(",""),")",""),"/",""))</f>
        <v>isolasifancy</v>
      </c>
      <c r="B2240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224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0" s="113" t="s">
        <v>5585</v>
      </c>
      <c r="E2240" s="113" t="s">
        <v>5584</v>
      </c>
      <c r="F2240" s="114"/>
      <c r="G2240" s="115" t="s">
        <v>1682</v>
      </c>
      <c r="H2240" s="116" t="e">
        <f>IF(db[[#This Row],[NB NOTA_C]]="","",COUNTIF([2]!B_MSK[concat],db[[#This Row],[NB NOTA_C]]))</f>
        <v>#REF!</v>
      </c>
      <c r="I2240" s="117" t="s">
        <v>1697</v>
      </c>
      <c r="J2240" s="112" t="s">
        <v>5586</v>
      </c>
      <c r="K2240" s="115" t="s">
        <v>2956</v>
      </c>
      <c r="L2240" s="112"/>
      <c r="M2240" s="112" t="str">
        <f>IF(db[[#This Row],[QTY/ CTN]]="","",SUBSTITUTE(SUBSTITUTE(SUBSTITUTE(db[[#This Row],[QTY/ CTN]]," ","_",2),"(",""),")","")&amp;"_")</f>
        <v>200 SLOP_</v>
      </c>
      <c r="N2240" s="112">
        <f>IF(db[[#This Row],[H_QTY/ CTN]]="","",SEARCH("_",db[[#This Row],[H_QTY/ CTN]]))</f>
        <v>9</v>
      </c>
      <c r="O2240" s="112">
        <f>IF(db[[#This Row],[H_QTY/ CTN]]="","",LEN(db[[#This Row],[H_QTY/ CTN]]))</f>
        <v>9</v>
      </c>
      <c r="P2240" s="118" t="str">
        <f>IF(db[[#This Row],[H_QTY/ CTN]]="","",LEFT(db[[#This Row],[H_QTY/ CTN]],db[[#This Row],[H_1]]-1))</f>
        <v>200 SLOP</v>
      </c>
      <c r="Q2240" s="118" t="str">
        <f>IF(NOT(db[[#This Row],[H_1]]=db[[#This Row],[H_2]]),MID(db[[#This Row],[H_QTY/ CTN]],db[[#This Row],[H_1]]+1,db[[#This Row],[H_2]]-db[[#This Row],[H_1]]-1),"")</f>
        <v/>
      </c>
      <c r="R2240" s="118" t="str">
        <f>IF(db[[#This Row],[QTY/ CTN B]]="","",LEFT(db[[#This Row],[QTY/ CTN B]],SEARCH(" ",db[[#This Row],[QTY/ CTN B]],1)-1))</f>
        <v>200</v>
      </c>
      <c r="S2240" s="118" t="str">
        <f>IF(db[[#This Row],[QTY/ CTN B]]="","",RIGHT(db[[#This Row],[QTY/ CTN B]],LEN(db[[#This Row],[QTY/ CTN B]])-SEARCH(" ",db[[#This Row],[QTY/ CTN B]],1)))</f>
        <v>SLOP</v>
      </c>
      <c r="T2240" s="118" t="str">
        <f>IF(db[[#This Row],[QTY/ CTN TG]]="",IF(db[[#This Row],[STN TG]]="","",12),LEFT(db[[#This Row],[QTY/ CTN TG]],SEARCH(" ",db[[#This Row],[QTY/ CTN TG]],1)-1))</f>
        <v/>
      </c>
      <c r="U224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118" t="str">
        <f>IF(db[[#This Row],[STN K]]="","",IF(db[[#This Row],[STN TG]]="LSN",12,""))</f>
        <v/>
      </c>
      <c r="W2240" s="118" t="str">
        <f>IF(db[[#This Row],[STN TG]]="LSN","PCS","")</f>
        <v/>
      </c>
      <c r="X2240" s="118">
        <f>db[[#This Row],[QTY B]]*IF(db[[#This Row],[QTY TG]]="",1,db[[#This Row],[QTY TG]])*IF(db[[#This Row],[QTY K]]="",1,db[[#This Row],[QTY K]])</f>
        <v>200</v>
      </c>
      <c r="Y2240" s="118" t="str">
        <f>IF(db[[#This Row],[STN K]]="",IF(db[[#This Row],[STN TG]]="",db[[#This Row],[STN B]],db[[#This Row],[STN TG]]),db[[#This Row],[STN K]])</f>
        <v>SLOP</v>
      </c>
    </row>
    <row r="2241" spans="1:25" x14ac:dyDescent="0.25">
      <c r="A2241" s="112" t="str">
        <f>LOWER(SUBSTITUTE(SUBSTITUTE(SUBSTITUTE(SUBSTITUTE(SUBSTITUTE(SUBSTITUTE(db[[#This Row],[NB BM]]," ",),".",""),"-",""),"(",""),")",""),"/",""))</f>
        <v>asahantabung231</v>
      </c>
      <c r="B2241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24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1" s="113" t="s">
        <v>5588</v>
      </c>
      <c r="E2241" s="113" t="s">
        <v>5587</v>
      </c>
      <c r="F2241" s="114"/>
      <c r="G2241" s="115" t="s">
        <v>1682</v>
      </c>
      <c r="H2241" s="116" t="e">
        <f>IF(db[[#This Row],[NB NOTA_C]]="","",COUNTIF([2]!B_MSK[concat],db[[#This Row],[NB NOTA_C]]))</f>
        <v>#REF!</v>
      </c>
      <c r="I2241" s="117" t="s">
        <v>1715</v>
      </c>
      <c r="J2241" s="112" t="s">
        <v>1728</v>
      </c>
      <c r="K2241" s="115" t="s">
        <v>2942</v>
      </c>
      <c r="L2241" s="112"/>
      <c r="M2241" s="112" t="str">
        <f>IF(db[[#This Row],[QTY/ CTN]]="","",SUBSTITUTE(SUBSTITUTE(SUBSTITUTE(db[[#This Row],[QTY/ CTN]]," ","_",2),"(",""),")","")&amp;"_")</f>
        <v>120 PCS_</v>
      </c>
      <c r="N2241" s="112">
        <f>IF(db[[#This Row],[H_QTY/ CTN]]="","",SEARCH("_",db[[#This Row],[H_QTY/ CTN]]))</f>
        <v>8</v>
      </c>
      <c r="O2241" s="112">
        <f>IF(db[[#This Row],[H_QTY/ CTN]]="","",LEN(db[[#This Row],[H_QTY/ CTN]]))</f>
        <v>8</v>
      </c>
      <c r="P2241" s="118" t="str">
        <f>IF(db[[#This Row],[H_QTY/ CTN]]="","",LEFT(db[[#This Row],[H_QTY/ CTN]],db[[#This Row],[H_1]]-1))</f>
        <v>120 PCS</v>
      </c>
      <c r="Q2241" s="118" t="str">
        <f>IF(NOT(db[[#This Row],[H_1]]=db[[#This Row],[H_2]]),MID(db[[#This Row],[H_QTY/ CTN]],db[[#This Row],[H_1]]+1,db[[#This Row],[H_2]]-db[[#This Row],[H_1]]-1),"")</f>
        <v/>
      </c>
      <c r="R2241" s="118" t="str">
        <f>IF(db[[#This Row],[QTY/ CTN B]]="","",LEFT(db[[#This Row],[QTY/ CTN B]],SEARCH(" ",db[[#This Row],[QTY/ CTN B]],1)-1))</f>
        <v>120</v>
      </c>
      <c r="S2241" s="118" t="str">
        <f>IF(db[[#This Row],[QTY/ CTN B]]="","",RIGHT(db[[#This Row],[QTY/ CTN B]],LEN(db[[#This Row],[QTY/ CTN B]])-SEARCH(" ",db[[#This Row],[QTY/ CTN B]],1)))</f>
        <v>PCS</v>
      </c>
      <c r="T2241" s="118" t="str">
        <f>IF(db[[#This Row],[QTY/ CTN TG]]="",IF(db[[#This Row],[STN TG]]="","",12),LEFT(db[[#This Row],[QTY/ CTN TG]],SEARCH(" ",db[[#This Row],[QTY/ CTN TG]],1)-1))</f>
        <v/>
      </c>
      <c r="U22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118" t="str">
        <f>IF(db[[#This Row],[STN K]]="","",IF(db[[#This Row],[STN TG]]="LSN",12,""))</f>
        <v/>
      </c>
      <c r="W2241" s="118" t="str">
        <f>IF(db[[#This Row],[STN TG]]="LSN","PCS","")</f>
        <v/>
      </c>
      <c r="X2241" s="118">
        <f>db[[#This Row],[QTY B]]*IF(db[[#This Row],[QTY TG]]="",1,db[[#This Row],[QTY TG]])*IF(db[[#This Row],[QTY K]]="",1,db[[#This Row],[QTY K]])</f>
        <v>120</v>
      </c>
      <c r="Y2241" s="118" t="str">
        <f>IF(db[[#This Row],[STN K]]="",IF(db[[#This Row],[STN TG]]="",db[[#This Row],[STN B]],db[[#This Row],[STN TG]]),db[[#This Row],[STN K]])</f>
        <v>PCS</v>
      </c>
    </row>
    <row r="2242" spans="1:25" x14ac:dyDescent="0.25">
      <c r="A2242" s="112" t="str">
        <f>LOWER(SUBSTITUTE(SUBSTITUTE(SUBSTITUTE(SUBSTITUTE(SUBSTITUTE(SUBSTITUTE(db[[#This Row],[NB BM]]," ",),".",""),"-",""),"(",""),")",""),"/",""))</f>
        <v>jarumpentolmika38mm</v>
      </c>
      <c r="B2242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224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2" s="113" t="s">
        <v>5590</v>
      </c>
      <c r="E2242" s="113" t="s">
        <v>5589</v>
      </c>
      <c r="F2242" s="114"/>
      <c r="G2242" s="115" t="s">
        <v>1682</v>
      </c>
      <c r="H2242" s="116" t="e">
        <f>IF(db[[#This Row],[NB NOTA_C]]="","",COUNTIF([2]!B_MSK[concat],db[[#This Row],[NB NOTA_C]]))</f>
        <v>#REF!</v>
      </c>
      <c r="I2242" s="117" t="s">
        <v>5591</v>
      </c>
      <c r="J2242" s="112" t="s">
        <v>5592</v>
      </c>
      <c r="K2242" s="115" t="s">
        <v>2958</v>
      </c>
      <c r="L2242" s="112"/>
      <c r="M2242" s="112" t="str">
        <f>IF(db[[#This Row],[QTY/ CTN]]="","",SUBSTITUTE(SUBSTITUTE(SUBSTITUTE(db[[#This Row],[QTY/ CTN]]," ","_",2),"(",""),")","")&amp;"_")</f>
        <v>1000 BOX_</v>
      </c>
      <c r="N2242" s="112">
        <f>IF(db[[#This Row],[H_QTY/ CTN]]="","",SEARCH("_",db[[#This Row],[H_QTY/ CTN]]))</f>
        <v>9</v>
      </c>
      <c r="O2242" s="112">
        <f>IF(db[[#This Row],[H_QTY/ CTN]]="","",LEN(db[[#This Row],[H_QTY/ CTN]]))</f>
        <v>9</v>
      </c>
      <c r="P2242" s="118" t="str">
        <f>IF(db[[#This Row],[H_QTY/ CTN]]="","",LEFT(db[[#This Row],[H_QTY/ CTN]],db[[#This Row],[H_1]]-1))</f>
        <v>1000 BOX</v>
      </c>
      <c r="Q2242" s="118" t="str">
        <f>IF(NOT(db[[#This Row],[H_1]]=db[[#This Row],[H_2]]),MID(db[[#This Row],[H_QTY/ CTN]],db[[#This Row],[H_1]]+1,db[[#This Row],[H_2]]-db[[#This Row],[H_1]]-1),"")</f>
        <v/>
      </c>
      <c r="R2242" s="118" t="str">
        <f>IF(db[[#This Row],[QTY/ CTN B]]="","",LEFT(db[[#This Row],[QTY/ CTN B]],SEARCH(" ",db[[#This Row],[QTY/ CTN B]],1)-1))</f>
        <v>1000</v>
      </c>
      <c r="S2242" s="118" t="str">
        <f>IF(db[[#This Row],[QTY/ CTN B]]="","",RIGHT(db[[#This Row],[QTY/ CTN B]],LEN(db[[#This Row],[QTY/ CTN B]])-SEARCH(" ",db[[#This Row],[QTY/ CTN B]],1)))</f>
        <v>BOX</v>
      </c>
      <c r="T2242" s="118" t="str">
        <f>IF(db[[#This Row],[QTY/ CTN TG]]="",IF(db[[#This Row],[STN TG]]="","",12),LEFT(db[[#This Row],[QTY/ CTN TG]],SEARCH(" ",db[[#This Row],[QTY/ CTN TG]],1)-1))</f>
        <v/>
      </c>
      <c r="U224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118" t="str">
        <f>IF(db[[#This Row],[STN K]]="","",IF(db[[#This Row],[STN TG]]="LSN",12,""))</f>
        <v/>
      </c>
      <c r="W2242" s="118" t="str">
        <f>IF(db[[#This Row],[STN TG]]="LSN","PCS","")</f>
        <v/>
      </c>
      <c r="X2242" s="118">
        <f>db[[#This Row],[QTY B]]*IF(db[[#This Row],[QTY TG]]="",1,db[[#This Row],[QTY TG]])*IF(db[[#This Row],[QTY K]]="",1,db[[#This Row],[QTY K]])</f>
        <v>1000</v>
      </c>
      <c r="Y2242" s="118" t="str">
        <f>IF(db[[#This Row],[STN K]]="",IF(db[[#This Row],[STN TG]]="",db[[#This Row],[STN B]],db[[#This Row],[STN TG]]),db[[#This Row],[STN K]])</f>
        <v>BOX</v>
      </c>
    </row>
    <row r="2243" spans="1:25" x14ac:dyDescent="0.25">
      <c r="A2243" s="112" t="str">
        <f>LOWER(SUBSTITUTE(SUBSTITUTE(SUBSTITUTE(SUBSTITUTE(SUBSTITUTE(SUBSTITUTE(db[[#This Row],[NB BM]]," ",),".",""),"-",""),"(",""),")",""),"/",""))</f>
        <v>garisanset20cmpayups8801dino</v>
      </c>
      <c r="B2243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224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3" s="113" t="s">
        <v>5601</v>
      </c>
      <c r="E2243" s="113" t="s">
        <v>5593</v>
      </c>
      <c r="F2243" s="114"/>
      <c r="G2243" s="115" t="s">
        <v>1682</v>
      </c>
      <c r="H2243" s="116" t="e">
        <f>IF(db[[#This Row],[NB NOTA_C]]="","",COUNTIF([2]!B_MSK[concat],db[[#This Row],[NB NOTA_C]]))</f>
        <v>#REF!</v>
      </c>
      <c r="I2243" s="117" t="s">
        <v>1698</v>
      </c>
      <c r="J2243" s="112" t="s">
        <v>5608</v>
      </c>
      <c r="K2243" s="115" t="s">
        <v>2953</v>
      </c>
      <c r="L2243" s="112"/>
      <c r="M2243" s="112" t="str">
        <f>IF(db[[#This Row],[QTY/ CTN]]="","",SUBSTITUTE(SUBSTITUTE(SUBSTITUTE(db[[#This Row],[QTY/ CTN]]," ","_",2),"(",""),")","")&amp;"_")</f>
        <v>16 BOX_40 PCS_</v>
      </c>
      <c r="N2243" s="112">
        <f>IF(db[[#This Row],[H_QTY/ CTN]]="","",SEARCH("_",db[[#This Row],[H_QTY/ CTN]]))</f>
        <v>7</v>
      </c>
      <c r="O2243" s="112">
        <f>IF(db[[#This Row],[H_QTY/ CTN]]="","",LEN(db[[#This Row],[H_QTY/ CTN]]))</f>
        <v>14</v>
      </c>
      <c r="P2243" s="118" t="str">
        <f>IF(db[[#This Row],[H_QTY/ CTN]]="","",LEFT(db[[#This Row],[H_QTY/ CTN]],db[[#This Row],[H_1]]-1))</f>
        <v>16 BOX</v>
      </c>
      <c r="Q2243" s="118" t="str">
        <f>IF(NOT(db[[#This Row],[H_1]]=db[[#This Row],[H_2]]),MID(db[[#This Row],[H_QTY/ CTN]],db[[#This Row],[H_1]]+1,db[[#This Row],[H_2]]-db[[#This Row],[H_1]]-1),"")</f>
        <v>40 PCS</v>
      </c>
      <c r="R2243" s="118" t="str">
        <f>IF(db[[#This Row],[QTY/ CTN B]]="","",LEFT(db[[#This Row],[QTY/ CTN B]],SEARCH(" ",db[[#This Row],[QTY/ CTN B]],1)-1))</f>
        <v>16</v>
      </c>
      <c r="S2243" s="118" t="str">
        <f>IF(db[[#This Row],[QTY/ CTN B]]="","",RIGHT(db[[#This Row],[QTY/ CTN B]],LEN(db[[#This Row],[QTY/ CTN B]])-SEARCH(" ",db[[#This Row],[QTY/ CTN B]],1)))</f>
        <v>BOX</v>
      </c>
      <c r="T2243" s="118" t="str">
        <f>IF(db[[#This Row],[QTY/ CTN TG]]="",IF(db[[#This Row],[STN TG]]="","",12),LEFT(db[[#This Row],[QTY/ CTN TG]],SEARCH(" ",db[[#This Row],[QTY/ CTN TG]],1)-1))</f>
        <v>40</v>
      </c>
      <c r="U224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3" s="118" t="str">
        <f>IF(db[[#This Row],[STN K]]="","",IF(db[[#This Row],[STN TG]]="LSN",12,""))</f>
        <v/>
      </c>
      <c r="W2243" s="118" t="str">
        <f>IF(db[[#This Row],[STN TG]]="LSN","PCS","")</f>
        <v/>
      </c>
      <c r="X2243" s="118">
        <f>db[[#This Row],[QTY B]]*IF(db[[#This Row],[QTY TG]]="",1,db[[#This Row],[QTY TG]])*IF(db[[#This Row],[QTY K]]="",1,db[[#This Row],[QTY K]])</f>
        <v>640</v>
      </c>
      <c r="Y2243" s="118" t="str">
        <f>IF(db[[#This Row],[STN K]]="",IF(db[[#This Row],[STN TG]]="",db[[#This Row],[STN B]],db[[#This Row],[STN TG]]),db[[#This Row],[STN K]])</f>
        <v>PCS</v>
      </c>
    </row>
    <row r="2244" spans="1:25" x14ac:dyDescent="0.25">
      <c r="A2244" s="112" t="str">
        <f>LOWER(SUBSTITUTE(SUBSTITUTE(SUBSTITUTE(SUBSTITUTE(SUBSTITUTE(SUBSTITUTE(db[[#This Row],[NB BM]]," ",),".",""),"-",""),"(",""),")",""),"/",""))</f>
        <v>garisanset20cmpayups8802astro</v>
      </c>
      <c r="B2244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224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4" s="113" t="s">
        <v>5602</v>
      </c>
      <c r="E2244" s="113" t="s">
        <v>5594</v>
      </c>
      <c r="F2244" s="114"/>
      <c r="G2244" s="115" t="s">
        <v>1682</v>
      </c>
      <c r="H2244" s="116" t="e">
        <f>IF(db[[#This Row],[NB NOTA_C]]="","",COUNTIF([2]!B_MSK[concat],db[[#This Row],[NB NOTA_C]]))</f>
        <v>#REF!</v>
      </c>
      <c r="I2244" s="117" t="s">
        <v>1698</v>
      </c>
      <c r="J2244" s="112" t="s">
        <v>5608</v>
      </c>
      <c r="K2244" s="115" t="s">
        <v>2953</v>
      </c>
      <c r="L2244" s="112"/>
      <c r="M2244" s="112" t="str">
        <f>IF(db[[#This Row],[QTY/ CTN]]="","",SUBSTITUTE(SUBSTITUTE(SUBSTITUTE(db[[#This Row],[QTY/ CTN]]," ","_",2),"(",""),")","")&amp;"_")</f>
        <v>16 BOX_40 PCS_</v>
      </c>
      <c r="N2244" s="112">
        <f>IF(db[[#This Row],[H_QTY/ CTN]]="","",SEARCH("_",db[[#This Row],[H_QTY/ CTN]]))</f>
        <v>7</v>
      </c>
      <c r="O2244" s="112">
        <f>IF(db[[#This Row],[H_QTY/ CTN]]="","",LEN(db[[#This Row],[H_QTY/ CTN]]))</f>
        <v>14</v>
      </c>
      <c r="P2244" s="118" t="str">
        <f>IF(db[[#This Row],[H_QTY/ CTN]]="","",LEFT(db[[#This Row],[H_QTY/ CTN]],db[[#This Row],[H_1]]-1))</f>
        <v>16 BOX</v>
      </c>
      <c r="Q2244" s="118" t="str">
        <f>IF(NOT(db[[#This Row],[H_1]]=db[[#This Row],[H_2]]),MID(db[[#This Row],[H_QTY/ CTN]],db[[#This Row],[H_1]]+1,db[[#This Row],[H_2]]-db[[#This Row],[H_1]]-1),"")</f>
        <v>40 PCS</v>
      </c>
      <c r="R2244" s="118" t="str">
        <f>IF(db[[#This Row],[QTY/ CTN B]]="","",LEFT(db[[#This Row],[QTY/ CTN B]],SEARCH(" ",db[[#This Row],[QTY/ CTN B]],1)-1))</f>
        <v>16</v>
      </c>
      <c r="S2244" s="118" t="str">
        <f>IF(db[[#This Row],[QTY/ CTN B]]="","",RIGHT(db[[#This Row],[QTY/ CTN B]],LEN(db[[#This Row],[QTY/ CTN B]])-SEARCH(" ",db[[#This Row],[QTY/ CTN B]],1)))</f>
        <v>BOX</v>
      </c>
      <c r="T2244" s="118" t="str">
        <f>IF(db[[#This Row],[QTY/ CTN TG]]="",IF(db[[#This Row],[STN TG]]="","",12),LEFT(db[[#This Row],[QTY/ CTN TG]],SEARCH(" ",db[[#This Row],[QTY/ CTN TG]],1)-1))</f>
        <v>40</v>
      </c>
      <c r="U224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4" s="118" t="str">
        <f>IF(db[[#This Row],[STN K]]="","",IF(db[[#This Row],[STN TG]]="LSN",12,""))</f>
        <v/>
      </c>
      <c r="W2244" s="118" t="str">
        <f>IF(db[[#This Row],[STN TG]]="LSN","PCS","")</f>
        <v/>
      </c>
      <c r="X2244" s="118">
        <f>db[[#This Row],[QTY B]]*IF(db[[#This Row],[QTY TG]]="",1,db[[#This Row],[QTY TG]])*IF(db[[#This Row],[QTY K]]="",1,db[[#This Row],[QTY K]])</f>
        <v>640</v>
      </c>
      <c r="Y2244" s="118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112" t="str">
        <f>LOWER(SUBSTITUTE(SUBSTITUTE(SUBSTITUTE(SUBSTITUTE(SUBSTITUTE(SUBSTITUTE(db[[#This Row],[NB BM]]," ",),".",""),"-",""),"(",""),")",""),"/",""))</f>
        <v>garisanset20cmpayups8803milk</v>
      </c>
      <c r="B2245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224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5" s="113" t="s">
        <v>5603</v>
      </c>
      <c r="E2245" s="113" t="s">
        <v>5595</v>
      </c>
      <c r="F2245" s="114"/>
      <c r="G2245" s="115" t="s">
        <v>1682</v>
      </c>
      <c r="H2245" s="116" t="e">
        <f>IF(db[[#This Row],[NB NOTA_C]]="","",COUNTIF([2]!B_MSK[concat],db[[#This Row],[NB NOTA_C]]))</f>
        <v>#REF!</v>
      </c>
      <c r="I2245" s="117" t="s">
        <v>1698</v>
      </c>
      <c r="J2245" s="112" t="s">
        <v>5608</v>
      </c>
      <c r="K2245" s="115" t="s">
        <v>2953</v>
      </c>
      <c r="L2245" s="112"/>
      <c r="M2245" s="112" t="str">
        <f>IF(db[[#This Row],[QTY/ CTN]]="","",SUBSTITUTE(SUBSTITUTE(SUBSTITUTE(db[[#This Row],[QTY/ CTN]]," ","_",2),"(",""),")","")&amp;"_")</f>
        <v>16 BOX_40 PCS_</v>
      </c>
      <c r="N2245" s="112">
        <f>IF(db[[#This Row],[H_QTY/ CTN]]="","",SEARCH("_",db[[#This Row],[H_QTY/ CTN]]))</f>
        <v>7</v>
      </c>
      <c r="O2245" s="112">
        <f>IF(db[[#This Row],[H_QTY/ CTN]]="","",LEN(db[[#This Row],[H_QTY/ CTN]]))</f>
        <v>14</v>
      </c>
      <c r="P2245" s="118" t="str">
        <f>IF(db[[#This Row],[H_QTY/ CTN]]="","",LEFT(db[[#This Row],[H_QTY/ CTN]],db[[#This Row],[H_1]]-1))</f>
        <v>16 BOX</v>
      </c>
      <c r="Q2245" s="118" t="str">
        <f>IF(NOT(db[[#This Row],[H_1]]=db[[#This Row],[H_2]]),MID(db[[#This Row],[H_QTY/ CTN]],db[[#This Row],[H_1]]+1,db[[#This Row],[H_2]]-db[[#This Row],[H_1]]-1),"")</f>
        <v>40 PCS</v>
      </c>
      <c r="R2245" s="118" t="str">
        <f>IF(db[[#This Row],[QTY/ CTN B]]="","",LEFT(db[[#This Row],[QTY/ CTN B]],SEARCH(" ",db[[#This Row],[QTY/ CTN B]],1)-1))</f>
        <v>16</v>
      </c>
      <c r="S2245" s="118" t="str">
        <f>IF(db[[#This Row],[QTY/ CTN B]]="","",RIGHT(db[[#This Row],[QTY/ CTN B]],LEN(db[[#This Row],[QTY/ CTN B]])-SEARCH(" ",db[[#This Row],[QTY/ CTN B]],1)))</f>
        <v>BOX</v>
      </c>
      <c r="T2245" s="118" t="str">
        <f>IF(db[[#This Row],[QTY/ CTN TG]]="",IF(db[[#This Row],[STN TG]]="","",12),LEFT(db[[#This Row],[QTY/ CTN TG]],SEARCH(" ",db[[#This Row],[QTY/ CTN TG]],1)-1))</f>
        <v>40</v>
      </c>
      <c r="U224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5" s="118" t="str">
        <f>IF(db[[#This Row],[STN K]]="","",IF(db[[#This Row],[STN TG]]="LSN",12,""))</f>
        <v/>
      </c>
      <c r="W2245" s="118" t="str">
        <f>IF(db[[#This Row],[STN TG]]="LSN","PCS","")</f>
        <v/>
      </c>
      <c r="X2245" s="118">
        <f>db[[#This Row],[QTY B]]*IF(db[[#This Row],[QTY TG]]="",1,db[[#This Row],[QTY TG]])*IF(db[[#This Row],[QTY K]]="",1,db[[#This Row],[QTY K]])</f>
        <v>640</v>
      </c>
      <c r="Y2245" s="118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112" t="str">
        <f>LOWER(SUBSTITUTE(SUBSTITUTE(SUBSTITUTE(SUBSTITUTE(SUBSTITUTE(SUBSTITUTE(db[[#This Row],[NB BM]]," ",),".",""),"-",""),"(",""),")",""),"/",""))</f>
        <v>garisanset20cmpayups8804bear</v>
      </c>
      <c r="B2246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224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6" s="113" t="s">
        <v>5604</v>
      </c>
      <c r="E2246" s="113" t="s">
        <v>5596</v>
      </c>
      <c r="F2246" s="114"/>
      <c r="G2246" s="115" t="s">
        <v>1682</v>
      </c>
      <c r="H2246" s="116" t="e">
        <f>IF(db[[#This Row],[NB NOTA_C]]="","",COUNTIF([2]!B_MSK[concat],db[[#This Row],[NB NOTA_C]]))</f>
        <v>#REF!</v>
      </c>
      <c r="I2246" s="117" t="s">
        <v>1698</v>
      </c>
      <c r="J2246" s="112" t="s">
        <v>5608</v>
      </c>
      <c r="K2246" s="115" t="s">
        <v>2953</v>
      </c>
      <c r="L2246" s="112"/>
      <c r="M2246" s="112" t="str">
        <f>IF(db[[#This Row],[QTY/ CTN]]="","",SUBSTITUTE(SUBSTITUTE(SUBSTITUTE(db[[#This Row],[QTY/ CTN]]," ","_",2),"(",""),")","")&amp;"_")</f>
        <v>16 BOX_40 PCS_</v>
      </c>
      <c r="N2246" s="112">
        <f>IF(db[[#This Row],[H_QTY/ CTN]]="","",SEARCH("_",db[[#This Row],[H_QTY/ CTN]]))</f>
        <v>7</v>
      </c>
      <c r="O2246" s="112">
        <f>IF(db[[#This Row],[H_QTY/ CTN]]="","",LEN(db[[#This Row],[H_QTY/ CTN]]))</f>
        <v>14</v>
      </c>
      <c r="P2246" s="118" t="str">
        <f>IF(db[[#This Row],[H_QTY/ CTN]]="","",LEFT(db[[#This Row],[H_QTY/ CTN]],db[[#This Row],[H_1]]-1))</f>
        <v>16 BOX</v>
      </c>
      <c r="Q2246" s="118" t="str">
        <f>IF(NOT(db[[#This Row],[H_1]]=db[[#This Row],[H_2]]),MID(db[[#This Row],[H_QTY/ CTN]],db[[#This Row],[H_1]]+1,db[[#This Row],[H_2]]-db[[#This Row],[H_1]]-1),"")</f>
        <v>40 PCS</v>
      </c>
      <c r="R2246" s="118" t="str">
        <f>IF(db[[#This Row],[QTY/ CTN B]]="","",LEFT(db[[#This Row],[QTY/ CTN B]],SEARCH(" ",db[[#This Row],[QTY/ CTN B]],1)-1))</f>
        <v>16</v>
      </c>
      <c r="S2246" s="118" t="str">
        <f>IF(db[[#This Row],[QTY/ CTN B]]="","",RIGHT(db[[#This Row],[QTY/ CTN B]],LEN(db[[#This Row],[QTY/ CTN B]])-SEARCH(" ",db[[#This Row],[QTY/ CTN B]],1)))</f>
        <v>BOX</v>
      </c>
      <c r="T2246" s="118" t="str">
        <f>IF(db[[#This Row],[QTY/ CTN TG]]="",IF(db[[#This Row],[STN TG]]="","",12),LEFT(db[[#This Row],[QTY/ CTN TG]],SEARCH(" ",db[[#This Row],[QTY/ CTN TG]],1)-1))</f>
        <v>40</v>
      </c>
      <c r="U224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6" s="118" t="str">
        <f>IF(db[[#This Row],[STN K]]="","",IF(db[[#This Row],[STN TG]]="LSN",12,""))</f>
        <v/>
      </c>
      <c r="W2246" s="118" t="str">
        <f>IF(db[[#This Row],[STN TG]]="LSN","PCS","")</f>
        <v/>
      </c>
      <c r="X2246" s="118">
        <f>db[[#This Row],[QTY B]]*IF(db[[#This Row],[QTY TG]]="",1,db[[#This Row],[QTY TG]])*IF(db[[#This Row],[QTY K]]="",1,db[[#This Row],[QTY K]])</f>
        <v>640</v>
      </c>
      <c r="Y2246" s="118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112" t="str">
        <f>LOWER(SUBSTITUTE(SUBSTITUTE(SUBSTITUTE(SUBSTITUTE(SUBSTITUTE(SUBSTITUTE(db[[#This Row],[NB BM]]," ",),".",""),"-",""),"(",""),")",""),"/",""))</f>
        <v>garisanset20cmpayups8805lucu</v>
      </c>
      <c r="B2247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224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7" s="113" t="s">
        <v>5605</v>
      </c>
      <c r="E2247" s="113" t="s">
        <v>5597</v>
      </c>
      <c r="F2247" s="114"/>
      <c r="G2247" s="115" t="s">
        <v>1682</v>
      </c>
      <c r="H2247" s="116" t="e">
        <f>IF(db[[#This Row],[NB NOTA_C]]="","",COUNTIF([2]!B_MSK[concat],db[[#This Row],[NB NOTA_C]]))</f>
        <v>#REF!</v>
      </c>
      <c r="I2247" s="117" t="s">
        <v>1698</v>
      </c>
      <c r="J2247" s="112" t="s">
        <v>5608</v>
      </c>
      <c r="K2247" s="115" t="s">
        <v>2953</v>
      </c>
      <c r="L2247" s="112"/>
      <c r="M2247" s="112" t="str">
        <f>IF(db[[#This Row],[QTY/ CTN]]="","",SUBSTITUTE(SUBSTITUTE(SUBSTITUTE(db[[#This Row],[QTY/ CTN]]," ","_",2),"(",""),")","")&amp;"_")</f>
        <v>16 BOX_40 PCS_</v>
      </c>
      <c r="N2247" s="112">
        <f>IF(db[[#This Row],[H_QTY/ CTN]]="","",SEARCH("_",db[[#This Row],[H_QTY/ CTN]]))</f>
        <v>7</v>
      </c>
      <c r="O2247" s="112">
        <f>IF(db[[#This Row],[H_QTY/ CTN]]="","",LEN(db[[#This Row],[H_QTY/ CTN]]))</f>
        <v>14</v>
      </c>
      <c r="P2247" s="118" t="str">
        <f>IF(db[[#This Row],[H_QTY/ CTN]]="","",LEFT(db[[#This Row],[H_QTY/ CTN]],db[[#This Row],[H_1]]-1))</f>
        <v>16 BOX</v>
      </c>
      <c r="Q2247" s="118" t="str">
        <f>IF(NOT(db[[#This Row],[H_1]]=db[[#This Row],[H_2]]),MID(db[[#This Row],[H_QTY/ CTN]],db[[#This Row],[H_1]]+1,db[[#This Row],[H_2]]-db[[#This Row],[H_1]]-1),"")</f>
        <v>40 PCS</v>
      </c>
      <c r="R2247" s="118" t="str">
        <f>IF(db[[#This Row],[QTY/ CTN B]]="","",LEFT(db[[#This Row],[QTY/ CTN B]],SEARCH(" ",db[[#This Row],[QTY/ CTN B]],1)-1))</f>
        <v>16</v>
      </c>
      <c r="S2247" s="118" t="str">
        <f>IF(db[[#This Row],[QTY/ CTN B]]="","",RIGHT(db[[#This Row],[QTY/ CTN B]],LEN(db[[#This Row],[QTY/ CTN B]])-SEARCH(" ",db[[#This Row],[QTY/ CTN B]],1)))</f>
        <v>BOX</v>
      </c>
      <c r="T2247" s="118" t="str">
        <f>IF(db[[#This Row],[QTY/ CTN TG]]="",IF(db[[#This Row],[STN TG]]="","",12),LEFT(db[[#This Row],[QTY/ CTN TG]],SEARCH(" ",db[[#This Row],[QTY/ CTN TG]],1)-1))</f>
        <v>40</v>
      </c>
      <c r="U224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7" s="118" t="str">
        <f>IF(db[[#This Row],[STN K]]="","",IF(db[[#This Row],[STN TG]]="LSN",12,""))</f>
        <v/>
      </c>
      <c r="W2247" s="118" t="str">
        <f>IF(db[[#This Row],[STN TG]]="LSN","PCS","")</f>
        <v/>
      </c>
      <c r="X2247" s="118">
        <f>db[[#This Row],[QTY B]]*IF(db[[#This Row],[QTY TG]]="",1,db[[#This Row],[QTY TG]])*IF(db[[#This Row],[QTY K]]="",1,db[[#This Row],[QTY K]])</f>
        <v>640</v>
      </c>
      <c r="Y2247" s="118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112" t="str">
        <f>LOWER(SUBSTITUTE(SUBSTITUTE(SUBSTITUTE(SUBSTITUTE(SUBSTITUTE(SUBSTITUTE(db[[#This Row],[NB BM]]," ",),".",""),"-",""),"(",""),")",""),"/",""))</f>
        <v>garisanset20cmps9810unicorn</v>
      </c>
      <c r="B2248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224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8" s="113" t="s">
        <v>5609</v>
      </c>
      <c r="E2248" s="113" t="s">
        <v>5598</v>
      </c>
      <c r="F2248" s="114"/>
      <c r="G2248" s="115" t="s">
        <v>1682</v>
      </c>
      <c r="H2248" s="116" t="e">
        <f>IF(db[[#This Row],[NB NOTA_C]]="","",COUNTIF([2]!B_MSK[concat],db[[#This Row],[NB NOTA_C]]))</f>
        <v>#REF!</v>
      </c>
      <c r="I2248" s="117" t="s">
        <v>1698</v>
      </c>
      <c r="J2248" s="112" t="s">
        <v>5608</v>
      </c>
      <c r="K2248" s="115" t="s">
        <v>2953</v>
      </c>
      <c r="L2248" s="112"/>
      <c r="M2248" s="112" t="str">
        <f>IF(db[[#This Row],[QTY/ CTN]]="","",SUBSTITUTE(SUBSTITUTE(SUBSTITUTE(db[[#This Row],[QTY/ CTN]]," ","_",2),"(",""),")","")&amp;"_")</f>
        <v>16 BOX_40 PCS_</v>
      </c>
      <c r="N2248" s="112">
        <f>IF(db[[#This Row],[H_QTY/ CTN]]="","",SEARCH("_",db[[#This Row],[H_QTY/ CTN]]))</f>
        <v>7</v>
      </c>
      <c r="O2248" s="112">
        <f>IF(db[[#This Row],[H_QTY/ CTN]]="","",LEN(db[[#This Row],[H_QTY/ CTN]]))</f>
        <v>14</v>
      </c>
      <c r="P2248" s="118" t="str">
        <f>IF(db[[#This Row],[H_QTY/ CTN]]="","",LEFT(db[[#This Row],[H_QTY/ CTN]],db[[#This Row],[H_1]]-1))</f>
        <v>16 BOX</v>
      </c>
      <c r="Q2248" s="118" t="str">
        <f>IF(NOT(db[[#This Row],[H_1]]=db[[#This Row],[H_2]]),MID(db[[#This Row],[H_QTY/ CTN]],db[[#This Row],[H_1]]+1,db[[#This Row],[H_2]]-db[[#This Row],[H_1]]-1),"")</f>
        <v>40 PCS</v>
      </c>
      <c r="R2248" s="118" t="str">
        <f>IF(db[[#This Row],[QTY/ CTN B]]="","",LEFT(db[[#This Row],[QTY/ CTN B]],SEARCH(" ",db[[#This Row],[QTY/ CTN B]],1)-1))</f>
        <v>16</v>
      </c>
      <c r="S2248" s="118" t="str">
        <f>IF(db[[#This Row],[QTY/ CTN B]]="","",RIGHT(db[[#This Row],[QTY/ CTN B]],LEN(db[[#This Row],[QTY/ CTN B]])-SEARCH(" ",db[[#This Row],[QTY/ CTN B]],1)))</f>
        <v>BOX</v>
      </c>
      <c r="T2248" s="118" t="str">
        <f>IF(db[[#This Row],[QTY/ CTN TG]]="",IF(db[[#This Row],[STN TG]]="","",12),LEFT(db[[#This Row],[QTY/ CTN TG]],SEARCH(" ",db[[#This Row],[QTY/ CTN TG]],1)-1))</f>
        <v>40</v>
      </c>
      <c r="U224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8" s="118" t="str">
        <f>IF(db[[#This Row],[STN K]]="","",IF(db[[#This Row],[STN TG]]="LSN",12,""))</f>
        <v/>
      </c>
      <c r="W2248" s="118" t="str">
        <f>IF(db[[#This Row],[STN TG]]="LSN","PCS","")</f>
        <v/>
      </c>
      <c r="X2248" s="118">
        <f>db[[#This Row],[QTY B]]*IF(db[[#This Row],[QTY TG]]="",1,db[[#This Row],[QTY TG]])*IF(db[[#This Row],[QTY K]]="",1,db[[#This Row],[QTY K]])</f>
        <v>640</v>
      </c>
      <c r="Y2248" s="118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112" t="str">
        <f>LOWER(SUBSTITUTE(SUBSTITUTE(SUBSTITUTE(SUBSTITUTE(SUBSTITUTE(SUBSTITUTE(db[[#This Row],[NB BM]]," ",),".",""),"-",""),"(",""),")",""),"/",""))</f>
        <v>garisanset20cmps9811bt21</v>
      </c>
      <c r="B2249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224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9" s="113" t="s">
        <v>5606</v>
      </c>
      <c r="E2249" s="113" t="s">
        <v>5599</v>
      </c>
      <c r="F2249" s="114"/>
      <c r="G2249" s="115" t="s">
        <v>1682</v>
      </c>
      <c r="H2249" s="116" t="e">
        <f>IF(db[[#This Row],[NB NOTA_C]]="","",COUNTIF([2]!B_MSK[concat],db[[#This Row],[NB NOTA_C]]))</f>
        <v>#REF!</v>
      </c>
      <c r="I2249" s="117" t="s">
        <v>1698</v>
      </c>
      <c r="J2249" s="112" t="s">
        <v>5608</v>
      </c>
      <c r="K2249" s="115" t="s">
        <v>2953</v>
      </c>
      <c r="L2249" s="112"/>
      <c r="M2249" s="112" t="str">
        <f>IF(db[[#This Row],[QTY/ CTN]]="","",SUBSTITUTE(SUBSTITUTE(SUBSTITUTE(db[[#This Row],[QTY/ CTN]]," ","_",2),"(",""),")","")&amp;"_")</f>
        <v>16 BOX_40 PCS_</v>
      </c>
      <c r="N2249" s="112">
        <f>IF(db[[#This Row],[H_QTY/ CTN]]="","",SEARCH("_",db[[#This Row],[H_QTY/ CTN]]))</f>
        <v>7</v>
      </c>
      <c r="O2249" s="112">
        <f>IF(db[[#This Row],[H_QTY/ CTN]]="","",LEN(db[[#This Row],[H_QTY/ CTN]]))</f>
        <v>14</v>
      </c>
      <c r="P2249" s="118" t="str">
        <f>IF(db[[#This Row],[H_QTY/ CTN]]="","",LEFT(db[[#This Row],[H_QTY/ CTN]],db[[#This Row],[H_1]]-1))</f>
        <v>16 BOX</v>
      </c>
      <c r="Q2249" s="118" t="str">
        <f>IF(NOT(db[[#This Row],[H_1]]=db[[#This Row],[H_2]]),MID(db[[#This Row],[H_QTY/ CTN]],db[[#This Row],[H_1]]+1,db[[#This Row],[H_2]]-db[[#This Row],[H_1]]-1),"")</f>
        <v>40 PCS</v>
      </c>
      <c r="R2249" s="118" t="str">
        <f>IF(db[[#This Row],[QTY/ CTN B]]="","",LEFT(db[[#This Row],[QTY/ CTN B]],SEARCH(" ",db[[#This Row],[QTY/ CTN B]],1)-1))</f>
        <v>16</v>
      </c>
      <c r="S2249" s="118" t="str">
        <f>IF(db[[#This Row],[QTY/ CTN B]]="","",RIGHT(db[[#This Row],[QTY/ CTN B]],LEN(db[[#This Row],[QTY/ CTN B]])-SEARCH(" ",db[[#This Row],[QTY/ CTN B]],1)))</f>
        <v>BOX</v>
      </c>
      <c r="T2249" s="118" t="str">
        <f>IF(db[[#This Row],[QTY/ CTN TG]]="",IF(db[[#This Row],[STN TG]]="","",12),LEFT(db[[#This Row],[QTY/ CTN TG]],SEARCH(" ",db[[#This Row],[QTY/ CTN TG]],1)-1))</f>
        <v>40</v>
      </c>
      <c r="U224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9" s="118" t="str">
        <f>IF(db[[#This Row],[STN K]]="","",IF(db[[#This Row],[STN TG]]="LSN",12,""))</f>
        <v/>
      </c>
      <c r="W2249" s="118" t="str">
        <f>IF(db[[#This Row],[STN TG]]="LSN","PCS","")</f>
        <v/>
      </c>
      <c r="X2249" s="118">
        <f>db[[#This Row],[QTY B]]*IF(db[[#This Row],[QTY TG]]="",1,db[[#This Row],[QTY TG]])*IF(db[[#This Row],[QTY K]]="",1,db[[#This Row],[QTY K]])</f>
        <v>640</v>
      </c>
      <c r="Y2249" s="118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112" t="str">
        <f>LOWER(SUBSTITUTE(SUBSTITUTE(SUBSTITUTE(SUBSTITUTE(SUBSTITUTE(SUBSTITUTE(db[[#This Row],[NB BM]]," ",),".",""),"-",""),"(",""),")",""),"/",""))</f>
        <v>garisanset20cmps9812d</v>
      </c>
      <c r="B2250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225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0" s="113" t="s">
        <v>5607</v>
      </c>
      <c r="E2250" s="113" t="s">
        <v>5600</v>
      </c>
      <c r="F2250" s="114"/>
      <c r="G2250" s="115" t="s">
        <v>1682</v>
      </c>
      <c r="H2250" s="116" t="e">
        <f>IF(db[[#This Row],[NB NOTA_C]]="","",COUNTIF([2]!B_MSK[concat],db[[#This Row],[NB NOTA_C]]))</f>
        <v>#REF!</v>
      </c>
      <c r="I2250" s="117" t="s">
        <v>1698</v>
      </c>
      <c r="J2250" s="112" t="s">
        <v>5608</v>
      </c>
      <c r="K2250" s="115" t="s">
        <v>2953</v>
      </c>
      <c r="L2250" s="112"/>
      <c r="M2250" s="112" t="str">
        <f>IF(db[[#This Row],[QTY/ CTN]]="","",SUBSTITUTE(SUBSTITUTE(SUBSTITUTE(db[[#This Row],[QTY/ CTN]]," ","_",2),"(",""),")","")&amp;"_")</f>
        <v>16 BOX_40 PCS_</v>
      </c>
      <c r="N2250" s="112">
        <f>IF(db[[#This Row],[H_QTY/ CTN]]="","",SEARCH("_",db[[#This Row],[H_QTY/ CTN]]))</f>
        <v>7</v>
      </c>
      <c r="O2250" s="112">
        <f>IF(db[[#This Row],[H_QTY/ CTN]]="","",LEN(db[[#This Row],[H_QTY/ CTN]]))</f>
        <v>14</v>
      </c>
      <c r="P2250" s="118" t="str">
        <f>IF(db[[#This Row],[H_QTY/ CTN]]="","",LEFT(db[[#This Row],[H_QTY/ CTN]],db[[#This Row],[H_1]]-1))</f>
        <v>16 BOX</v>
      </c>
      <c r="Q2250" s="118" t="str">
        <f>IF(NOT(db[[#This Row],[H_1]]=db[[#This Row],[H_2]]),MID(db[[#This Row],[H_QTY/ CTN]],db[[#This Row],[H_1]]+1,db[[#This Row],[H_2]]-db[[#This Row],[H_1]]-1),"")</f>
        <v>40 PCS</v>
      </c>
      <c r="R2250" s="118" t="str">
        <f>IF(db[[#This Row],[QTY/ CTN B]]="","",LEFT(db[[#This Row],[QTY/ CTN B]],SEARCH(" ",db[[#This Row],[QTY/ CTN B]],1)-1))</f>
        <v>16</v>
      </c>
      <c r="S2250" s="118" t="str">
        <f>IF(db[[#This Row],[QTY/ CTN B]]="","",RIGHT(db[[#This Row],[QTY/ CTN B]],LEN(db[[#This Row],[QTY/ CTN B]])-SEARCH(" ",db[[#This Row],[QTY/ CTN B]],1)))</f>
        <v>BOX</v>
      </c>
      <c r="T2250" s="118" t="str">
        <f>IF(db[[#This Row],[QTY/ CTN TG]]="",IF(db[[#This Row],[STN TG]]="","",12),LEFT(db[[#This Row],[QTY/ CTN TG]],SEARCH(" ",db[[#This Row],[QTY/ CTN TG]],1)-1))</f>
        <v>40</v>
      </c>
      <c r="U225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0" s="118" t="str">
        <f>IF(db[[#This Row],[STN K]]="","",IF(db[[#This Row],[STN TG]]="LSN",12,""))</f>
        <v/>
      </c>
      <c r="W2250" s="118" t="str">
        <f>IF(db[[#This Row],[STN TG]]="LSN","PCS","")</f>
        <v/>
      </c>
      <c r="X2250" s="118">
        <f>db[[#This Row],[QTY B]]*IF(db[[#This Row],[QTY TG]]="",1,db[[#This Row],[QTY TG]])*IF(db[[#This Row],[QTY K]]="",1,db[[#This Row],[QTY K]])</f>
        <v>640</v>
      </c>
      <c r="Y2250" s="118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112" t="str">
        <f>LOWER(SUBSTITUTE(SUBSTITUTE(SUBSTITUTE(SUBSTITUTE(SUBSTITUTE(SUBSTITUTE(db[[#This Row],[NB BM]]," ",),".",""),"-",""),"(",""),")",""),"/",""))</f>
        <v>pcasebd19126</v>
      </c>
      <c r="B2251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5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1" s="113" t="s">
        <v>5611</v>
      </c>
      <c r="E2251" s="113" t="s">
        <v>5610</v>
      </c>
      <c r="F2251" s="56"/>
      <c r="G2251" s="115" t="s">
        <v>1682</v>
      </c>
      <c r="H2251" s="116" t="e">
        <f>IF(db[[#This Row],[NB NOTA_C]]="","",COUNTIF([2]!B_MSK[concat],db[[#This Row],[NB NOTA_C]]))</f>
        <v>#REF!</v>
      </c>
      <c r="I2251" s="117" t="s">
        <v>2798</v>
      </c>
      <c r="J2251" s="112" t="s">
        <v>1843</v>
      </c>
      <c r="K2251" s="115" t="s">
        <v>2971</v>
      </c>
      <c r="L2251" s="112"/>
      <c r="M2251" s="112" t="str">
        <f>IF(db[[#This Row],[QTY/ CTN]]="","",SUBSTITUTE(SUBSTITUTE(SUBSTITUTE(db[[#This Row],[QTY/ CTN]]," ","_",2),"(",""),")","")&amp;"_")</f>
        <v>180 PCS_</v>
      </c>
      <c r="N2251" s="112">
        <f>IF(db[[#This Row],[H_QTY/ CTN]]="","",SEARCH("_",db[[#This Row],[H_QTY/ CTN]]))</f>
        <v>8</v>
      </c>
      <c r="O2251" s="112">
        <f>IF(db[[#This Row],[H_QTY/ CTN]]="","",LEN(db[[#This Row],[H_QTY/ CTN]]))</f>
        <v>8</v>
      </c>
      <c r="P2251" s="118" t="str">
        <f>IF(db[[#This Row],[H_QTY/ CTN]]="","",LEFT(db[[#This Row],[H_QTY/ CTN]],db[[#This Row],[H_1]]-1))</f>
        <v>180 PCS</v>
      </c>
      <c r="Q2251" s="118" t="str">
        <f>IF(NOT(db[[#This Row],[H_1]]=db[[#This Row],[H_2]]),MID(db[[#This Row],[H_QTY/ CTN]],db[[#This Row],[H_1]]+1,db[[#This Row],[H_2]]-db[[#This Row],[H_1]]-1),"")</f>
        <v/>
      </c>
      <c r="R2251" s="118" t="str">
        <f>IF(db[[#This Row],[QTY/ CTN B]]="","",LEFT(db[[#This Row],[QTY/ CTN B]],SEARCH(" ",db[[#This Row],[QTY/ CTN B]],1)-1))</f>
        <v>180</v>
      </c>
      <c r="S2251" s="118" t="str">
        <f>IF(db[[#This Row],[QTY/ CTN B]]="","",RIGHT(db[[#This Row],[QTY/ CTN B]],LEN(db[[#This Row],[QTY/ CTN B]])-SEARCH(" ",db[[#This Row],[QTY/ CTN B]],1)))</f>
        <v>PCS</v>
      </c>
      <c r="T2251" s="118" t="str">
        <f>IF(db[[#This Row],[QTY/ CTN TG]]="",IF(db[[#This Row],[STN TG]]="","",12),LEFT(db[[#This Row],[QTY/ CTN TG]],SEARCH(" ",db[[#This Row],[QTY/ CTN TG]],1)-1))</f>
        <v/>
      </c>
      <c r="U225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1" s="118" t="str">
        <f>IF(db[[#This Row],[STN K]]="","",IF(db[[#This Row],[STN TG]]="LSN",12,""))</f>
        <v/>
      </c>
      <c r="W2251" s="118" t="str">
        <f>IF(db[[#This Row],[STN TG]]="LSN","PCS","")</f>
        <v/>
      </c>
      <c r="X2251" s="118">
        <f>db[[#This Row],[QTY B]]*IF(db[[#This Row],[QTY TG]]="",1,db[[#This Row],[QTY TG]])*IF(db[[#This Row],[QTY K]]="",1,db[[#This Row],[QTY K]])</f>
        <v>180</v>
      </c>
      <c r="Y2251" s="118" t="str">
        <f>IF(db[[#This Row],[STN K]]="",IF(db[[#This Row],[STN TG]]="",db[[#This Row],[STN B]],db[[#This Row],[STN TG]]),db[[#This Row],[STN K]])</f>
        <v>PCS</v>
      </c>
    </row>
  </sheetData>
  <conditionalFormatting sqref="F1:F1048576">
    <cfRule type="duplicateValues" dxfId="56" priority="29"/>
  </conditionalFormatting>
  <conditionalFormatting sqref="D1:D1048576">
    <cfRule type="duplicateValues" dxfId="55" priority="32"/>
  </conditionalFormatting>
  <conditionalFormatting sqref="E1:E1048576">
    <cfRule type="duplicateValues" dxfId="54" priority="35"/>
  </conditionalFormatting>
  <conditionalFormatting sqref="L957:O1131 L2:O955 L1133:O2146">
    <cfRule type="duplicateValues" dxfId="53" priority="4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4593</v>
      </c>
      <c r="B1" t="s">
        <v>4594</v>
      </c>
      <c r="C1" t="s">
        <v>4595</v>
      </c>
      <c r="D1" t="s">
        <v>4592</v>
      </c>
      <c r="E1" t="s">
        <v>4596</v>
      </c>
      <c r="F1" t="s">
        <v>4597</v>
      </c>
      <c r="G1" t="s">
        <v>4598</v>
      </c>
    </row>
    <row r="2" spans="1:7" x14ac:dyDescent="0.25">
      <c r="A2" t="s">
        <v>4599</v>
      </c>
      <c r="B2">
        <v>1</v>
      </c>
      <c r="C2" t="s">
        <v>4599</v>
      </c>
      <c r="D2">
        <v>12</v>
      </c>
      <c r="E2" t="s">
        <v>4613</v>
      </c>
      <c r="F2">
        <v>12</v>
      </c>
      <c r="G2" t="s">
        <v>4614</v>
      </c>
    </row>
    <row r="4" spans="1:7" x14ac:dyDescent="0.25">
      <c r="A4" s="81" t="s">
        <v>5135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4453</v>
      </c>
      <c r="G1" t="str">
        <f>INDEX(db[NB NOTA],MATCH(Sheet3!A1,db[NB PAJAK],0))</f>
        <v>PENCIL P-88 2B JK</v>
      </c>
    </row>
    <row r="2" spans="1:7" x14ac:dyDescent="0.25">
      <c r="A2" s="26" t="s">
        <v>2747</v>
      </c>
      <c r="B2" t="s">
        <v>4453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4453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4453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4453</v>
      </c>
      <c r="G5" t="str">
        <f>INDEX(db[NB NOTA],MATCH(Sheet3!A5,db[NB PAJAK],0))</f>
        <v>BINDER CLIP 200 JK</v>
      </c>
    </row>
    <row r="6" spans="1:7" x14ac:dyDescent="0.25">
      <c r="A6" s="27" t="s">
        <v>4447</v>
      </c>
      <c r="B6" t="s">
        <v>4453</v>
      </c>
      <c r="G6" t="e">
        <f>INDEX(db[NB NOTA],MATCH(Sheet3!A6,db[NB PAJAK],0))</f>
        <v>#N/A</v>
      </c>
    </row>
    <row r="7" spans="1:7" x14ac:dyDescent="0.25">
      <c r="A7" s="26"/>
      <c r="B7" t="s">
        <v>4453</v>
      </c>
    </row>
    <row r="8" spans="1:7" x14ac:dyDescent="0.25">
      <c r="A8" s="26" t="s">
        <v>872</v>
      </c>
      <c r="B8" t="s">
        <v>4453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4453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4453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4453</v>
      </c>
      <c r="G11" t="str">
        <f>INDEX(db[NB NOTA],MATCH(Sheet3!A11,db[NB PAJAK],0))</f>
        <v>ERASER ER-B20BL JK</v>
      </c>
    </row>
    <row r="12" spans="1:7" x14ac:dyDescent="0.25">
      <c r="A12" s="26" t="s">
        <v>2652</v>
      </c>
      <c r="B12" t="s">
        <v>4453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2231</v>
      </c>
      <c r="B14" t="s">
        <v>4453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2265</v>
      </c>
      <c r="B16" t="s">
        <v>4453</v>
      </c>
      <c r="G16" t="str">
        <f>INDEX(db[NB NOTA],MATCH(Sheet3!A16,db[NB PAJAK],0))</f>
        <v>COLOR PENCIL CP-12PB JK</v>
      </c>
    </row>
    <row r="17" spans="1:7" x14ac:dyDescent="0.25">
      <c r="A17" s="26" t="s">
        <v>2644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2653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4061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3988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3989</v>
      </c>
      <c r="G26" t="str">
        <f>INDEX(db[NB NOTA],MATCH(Sheet3!A26,db[NB PAJAK],0))</f>
        <v>PENCIL CASE PC-0719PSTL-35 (PINK) JK</v>
      </c>
    </row>
    <row r="27" spans="1:7" x14ac:dyDescent="0.25">
      <c r="A27" s="26" t="s">
        <v>3990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4437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2749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2023-02-08T06:59:19Z</dcterms:modified>
</cp:coreProperties>
</file>