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erja\BANK EXP\BARU\2024\04 APRIL\"/>
    </mc:Choice>
  </mc:AlternateContent>
  <bookViews>
    <workbookView xWindow="0" yWindow="0" windowWidth="28800" windowHeight="12480" activeTab="3"/>
  </bookViews>
  <sheets>
    <sheet name="1" sheetId="1" r:id="rId1"/>
    <sheet name="2" sheetId="2" r:id="rId2"/>
    <sheet name="3" sheetId="3" r:id="rId3"/>
    <sheet name="4" sheetId="4" r:id="rId4"/>
  </sheets>
  <calcPr calcId="152511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H2" i="1"/>
  <c r="AH3" i="1"/>
  <c r="AH4" i="1" s="1"/>
  <c r="AH5" i="1" s="1"/>
  <c r="AH6" i="1" s="1"/>
  <c r="AH7" i="1" s="1"/>
  <c r="AH8" i="1"/>
  <c r="AH9" i="1"/>
  <c r="AH10" i="1" s="1"/>
  <c r="AH11" i="1" s="1"/>
  <c r="AH12" i="1" s="1"/>
  <c r="AH13" i="1" s="1"/>
  <c r="AH14" i="1" s="1"/>
  <c r="AH15" i="1" s="1"/>
  <c r="AH16" i="1" s="1"/>
  <c r="AH17" i="1" s="1"/>
  <c r="AH18" i="1" s="1"/>
  <c r="AH19" i="1"/>
  <c r="AH20" i="1" s="1"/>
  <c r="AH21" i="1" s="1"/>
  <c r="AH22" i="1"/>
  <c r="AH23" i="1"/>
  <c r="AH24" i="1"/>
  <c r="AH25" i="1"/>
  <c r="AH26" i="1" s="1"/>
  <c r="AH27" i="1" s="1"/>
  <c r="AH28" i="1" s="1"/>
  <c r="AH29" i="1" s="1"/>
  <c r="AH30" i="1"/>
  <c r="AH31" i="1"/>
  <c r="AH32" i="1" s="1"/>
  <c r="AH33" i="1"/>
  <c r="AH34" i="1" s="1"/>
  <c r="AH35" i="1" s="1"/>
  <c r="AH36" i="1"/>
  <c r="AH37" i="1"/>
  <c r="AH38" i="1" s="1"/>
  <c r="AH39" i="1" s="1"/>
  <c r="AH40" i="1" s="1"/>
  <c r="AH41" i="1" s="1"/>
  <c r="AH42" i="1" s="1"/>
  <c r="AH43" i="1" s="1"/>
  <c r="AH44" i="1"/>
  <c r="AH45" i="1"/>
  <c r="AH46" i="1" s="1"/>
  <c r="AH47" i="1" s="1"/>
  <c r="AH48" i="1" s="1"/>
  <c r="AH49" i="1" s="1"/>
  <c r="AH50" i="1" s="1"/>
  <c r="AH51" i="1"/>
  <c r="AH52" i="1" s="1"/>
  <c r="AH53" i="1" s="1"/>
  <c r="AH54" i="1" s="1"/>
  <c r="AH55" i="1" s="1"/>
  <c r="AH56" i="1"/>
  <c r="AH57" i="1"/>
  <c r="AH58" i="1" s="1"/>
  <c r="AH59" i="1" s="1"/>
  <c r="AH60" i="1"/>
  <c r="AH61" i="1"/>
  <c r="AH62" i="1" s="1"/>
  <c r="AH63" i="1" s="1"/>
  <c r="AH64" i="1" s="1"/>
  <c r="AH65" i="1" s="1"/>
  <c r="AH66" i="1"/>
  <c r="AH67" i="1"/>
  <c r="AH68" i="1" s="1"/>
  <c r="AH69" i="1" s="1"/>
  <c r="AH70" i="1" s="1"/>
  <c r="AH71" i="1" s="1"/>
  <c r="AH72" i="1" s="1"/>
  <c r="AH73" i="1"/>
  <c r="AH74" i="1" s="1"/>
  <c r="AH75" i="1" s="1"/>
  <c r="AH76" i="1" s="1"/>
  <c r="AH77" i="1" s="1"/>
  <c r="AH78" i="1" s="1"/>
  <c r="AH79" i="1"/>
  <c r="AH80" i="1" s="1"/>
  <c r="AH81" i="1"/>
  <c r="AH82" i="1" s="1"/>
  <c r="AH83" i="1"/>
  <c r="AH84" i="1" s="1"/>
  <c r="AH85" i="1" s="1"/>
  <c r="AH86" i="1"/>
  <c r="AH87" i="1"/>
  <c r="AH88" i="1"/>
  <c r="AH89" i="1"/>
  <c r="AH90" i="1" s="1"/>
  <c r="AH91" i="1"/>
  <c r="AH92" i="1" s="1"/>
  <c r="AH93" i="1" s="1"/>
  <c r="AH94" i="1"/>
  <c r="AH95" i="1"/>
  <c r="AH96" i="1"/>
  <c r="AH97" i="1"/>
  <c r="AH98" i="1"/>
  <c r="AH99" i="1"/>
  <c r="AG2" i="1"/>
  <c r="AG3" i="1"/>
  <c r="AG4" i="1" s="1"/>
  <c r="AG5" i="1" s="1"/>
  <c r="AG6" i="1" s="1"/>
  <c r="AG7" i="1" s="1"/>
  <c r="AG8" i="1"/>
  <c r="AG9" i="1"/>
  <c r="AG10" i="1" s="1"/>
  <c r="AG11" i="1" s="1"/>
  <c r="AG12" i="1" s="1"/>
  <c r="AG13" i="1" s="1"/>
  <c r="AG14" i="1" s="1"/>
  <c r="AG15" i="1" s="1"/>
  <c r="AG16" i="1" s="1"/>
  <c r="AG17" i="1" s="1"/>
  <c r="AG18" i="1" s="1"/>
  <c r="AG19" i="1"/>
  <c r="AG20" i="1" s="1"/>
  <c r="AG21" i="1" s="1"/>
  <c r="AG22" i="1"/>
  <c r="AG23" i="1"/>
  <c r="AG24" i="1"/>
  <c r="AG25" i="1"/>
  <c r="AG26" i="1" s="1"/>
  <c r="AG27" i="1" s="1"/>
  <c r="AG28" i="1" s="1"/>
  <c r="AG29" i="1" s="1"/>
  <c r="AG30" i="1"/>
  <c r="AG31" i="1"/>
  <c r="AG32" i="1" s="1"/>
  <c r="AG33" i="1"/>
  <c r="AG34" i="1" s="1"/>
  <c r="AG35" i="1" s="1"/>
  <c r="AG36" i="1"/>
  <c r="AG37" i="1"/>
  <c r="AG38" i="1" s="1"/>
  <c r="AG39" i="1" s="1"/>
  <c r="AG40" i="1" s="1"/>
  <c r="AG41" i="1" s="1"/>
  <c r="AG42" i="1" s="1"/>
  <c r="AG43" i="1" s="1"/>
  <c r="AG44" i="1"/>
  <c r="AG45" i="1"/>
  <c r="AG46" i="1" s="1"/>
  <c r="AG47" i="1" s="1"/>
  <c r="AG48" i="1" s="1"/>
  <c r="AG49" i="1" s="1"/>
  <c r="AG50" i="1" s="1"/>
  <c r="AG51" i="1"/>
  <c r="AG52" i="1" s="1"/>
  <c r="AG53" i="1"/>
  <c r="AG54" i="1" s="1"/>
  <c r="AG55" i="1" s="1"/>
  <c r="AG56" i="1"/>
  <c r="AG57" i="1"/>
  <c r="AG58" i="1" s="1"/>
  <c r="AG59" i="1" s="1"/>
  <c r="AG60" i="1"/>
  <c r="AG61" i="1"/>
  <c r="AG62" i="1" s="1"/>
  <c r="AG63" i="1" s="1"/>
  <c r="AG64" i="1" s="1"/>
  <c r="AG65" i="1" s="1"/>
  <c r="AG66" i="1"/>
  <c r="AG67" i="1"/>
  <c r="AG68" i="1" s="1"/>
  <c r="AG69" i="1" s="1"/>
  <c r="AG70" i="1" s="1"/>
  <c r="AG71" i="1" s="1"/>
  <c r="AG72" i="1" s="1"/>
  <c r="AG73" i="1"/>
  <c r="AG74" i="1" s="1"/>
  <c r="AG75" i="1" s="1"/>
  <c r="AG76" i="1" s="1"/>
  <c r="AG77" i="1" s="1"/>
  <c r="AG78" i="1" s="1"/>
  <c r="AG79" i="1"/>
  <c r="AG80" i="1" s="1"/>
  <c r="AG81" i="1"/>
  <c r="AG82" i="1" s="1"/>
  <c r="AG83" i="1"/>
  <c r="AG84" i="1" s="1"/>
  <c r="AG85" i="1" s="1"/>
  <c r="AG86" i="1"/>
  <c r="AG87" i="1"/>
  <c r="AG88" i="1"/>
  <c r="AG89" i="1"/>
  <c r="AG90" i="1" s="1"/>
  <c r="AG91" i="1"/>
  <c r="AG92" i="1" s="1"/>
  <c r="AG93" i="1" s="1"/>
  <c r="AG94" i="1"/>
  <c r="AG95" i="1"/>
  <c r="AG96" i="1"/>
  <c r="AG97" i="1"/>
  <c r="AG98" i="1"/>
  <c r="AG99" i="1"/>
  <c r="M3" i="4"/>
  <c r="M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L37" i="1" l="1"/>
  <c r="H30" i="4" s="1"/>
  <c r="A18" i="1"/>
  <c r="R18" i="1" s="1"/>
  <c r="A19" i="1"/>
  <c r="R19" i="1" s="1"/>
  <c r="A20" i="1"/>
  <c r="S20" i="1" s="1"/>
  <c r="W20" i="1" s="1"/>
  <c r="X20" i="1" s="1"/>
  <c r="A21" i="1"/>
  <c r="R21" i="1" s="1"/>
  <c r="A22" i="1"/>
  <c r="R22" i="1" s="1"/>
  <c r="A23" i="1"/>
  <c r="R23" i="1" s="1"/>
  <c r="A24" i="1"/>
  <c r="S24" i="1" s="1"/>
  <c r="W24" i="1" s="1"/>
  <c r="X24" i="1" s="1"/>
  <c r="A25" i="1"/>
  <c r="S25" i="1" s="1"/>
  <c r="W25" i="1" s="1"/>
  <c r="Z25" i="1" s="1"/>
  <c r="L21" i="4" s="1"/>
  <c r="A26" i="1"/>
  <c r="R26" i="1" s="1"/>
  <c r="A27" i="1"/>
  <c r="R27" i="1" s="1"/>
  <c r="A28" i="1"/>
  <c r="S28" i="1" s="1"/>
  <c r="W28" i="1" s="1"/>
  <c r="X28" i="1" s="1"/>
  <c r="A29" i="1"/>
  <c r="S29" i="1" s="1"/>
  <c r="W29" i="1" s="1"/>
  <c r="A30" i="1"/>
  <c r="R30" i="1" s="1"/>
  <c r="A31" i="1"/>
  <c r="S31" i="1" s="1"/>
  <c r="W31" i="1" s="1"/>
  <c r="Z31" i="1" s="1"/>
  <c r="L26" i="4" s="1"/>
  <c r="A32" i="1"/>
  <c r="S32" i="1" s="1"/>
  <c r="W32" i="1" s="1"/>
  <c r="A33" i="1"/>
  <c r="R33" i="1" s="1"/>
  <c r="A34" i="1"/>
  <c r="R34" i="1" s="1"/>
  <c r="A35" i="1"/>
  <c r="R35" i="1" s="1"/>
  <c r="A36" i="1"/>
  <c r="S36" i="1" s="1"/>
  <c r="W36" i="1" s="1"/>
  <c r="A37" i="1"/>
  <c r="R37" i="1" s="1"/>
  <c r="A38" i="1"/>
  <c r="L38" i="1" s="1"/>
  <c r="H31" i="4" s="1"/>
  <c r="A39" i="1"/>
  <c r="R39" i="1" s="1"/>
  <c r="A40" i="1"/>
  <c r="S40" i="1" s="1"/>
  <c r="W40" i="1" s="1"/>
  <c r="X40" i="1" s="1"/>
  <c r="A41" i="1"/>
  <c r="R41" i="1" s="1"/>
  <c r="A42" i="1"/>
  <c r="R42" i="1" s="1"/>
  <c r="A43" i="1"/>
  <c r="S43" i="1" s="1"/>
  <c r="W43" i="1" s="1"/>
  <c r="A44" i="1"/>
  <c r="L44" i="1" s="1"/>
  <c r="H36" i="4" s="1"/>
  <c r="A45" i="1"/>
  <c r="R45" i="1" s="1"/>
  <c r="A46" i="1"/>
  <c r="R46" i="1" s="1"/>
  <c r="A47" i="1"/>
  <c r="A48" i="1"/>
  <c r="L48" i="1" s="1"/>
  <c r="H40" i="4" s="1"/>
  <c r="A49" i="1"/>
  <c r="R49" i="1" s="1"/>
  <c r="A50" i="1"/>
  <c r="L50" i="1" s="1"/>
  <c r="C50" i="1" s="1"/>
  <c r="B50" i="1" s="1"/>
  <c r="A51" i="1"/>
  <c r="L51" i="1" s="1"/>
  <c r="H42" i="4" s="1"/>
  <c r="A52" i="1"/>
  <c r="S52" i="1" s="1"/>
  <c r="W52" i="1" s="1"/>
  <c r="A53" i="1"/>
  <c r="L53" i="1" s="1"/>
  <c r="H43" i="4" s="1"/>
  <c r="A54" i="1"/>
  <c r="R54" i="1" s="1"/>
  <c r="A55" i="1"/>
  <c r="L55" i="1" s="1"/>
  <c r="C55" i="1" s="1"/>
  <c r="B55" i="1" s="1"/>
  <c r="A56" i="1"/>
  <c r="S56" i="1" s="1"/>
  <c r="W56" i="1" s="1"/>
  <c r="Z56" i="1" s="1"/>
  <c r="L45" i="4" s="1"/>
  <c r="A57" i="1"/>
  <c r="L57" i="1" s="1"/>
  <c r="H46" i="4" s="1"/>
  <c r="A58" i="1"/>
  <c r="L58" i="1" s="1"/>
  <c r="H47" i="4" s="1"/>
  <c r="A59" i="1"/>
  <c r="L59" i="1" s="1"/>
  <c r="C59" i="1" s="1"/>
  <c r="B59" i="1" s="1"/>
  <c r="A60" i="1"/>
  <c r="S60" i="1" s="1"/>
  <c r="W60" i="1" s="1"/>
  <c r="X60" i="1" s="1"/>
  <c r="A61" i="1"/>
  <c r="R61" i="1" s="1"/>
  <c r="A62" i="1"/>
  <c r="L62" i="1" s="1"/>
  <c r="H50" i="4" s="1"/>
  <c r="A63" i="1"/>
  <c r="L63" i="1" s="1"/>
  <c r="H51" i="4" s="1"/>
  <c r="A64" i="1"/>
  <c r="S64" i="1" s="1"/>
  <c r="W64" i="1" s="1"/>
  <c r="A65" i="1"/>
  <c r="L65" i="1" s="1"/>
  <c r="C65" i="1" s="1"/>
  <c r="B65" i="1" s="1"/>
  <c r="A66" i="1"/>
  <c r="L66" i="1" s="1"/>
  <c r="A67" i="1"/>
  <c r="L67" i="1" s="1"/>
  <c r="H54" i="4" s="1"/>
  <c r="A68" i="1"/>
  <c r="S68" i="1" s="1"/>
  <c r="W68" i="1" s="1"/>
  <c r="Z68" i="1" s="1"/>
  <c r="L55" i="4" s="1"/>
  <c r="A69" i="1"/>
  <c r="L69" i="1" s="1"/>
  <c r="H56" i="4" s="1"/>
  <c r="A70" i="1"/>
  <c r="L70" i="1" s="1"/>
  <c r="H57" i="4" s="1"/>
  <c r="A71" i="1"/>
  <c r="L71" i="1" s="1"/>
  <c r="H58" i="4" s="1"/>
  <c r="A72" i="1"/>
  <c r="S72" i="1" s="1"/>
  <c r="W72" i="1" s="1"/>
  <c r="A73" i="1"/>
  <c r="L73" i="1" s="1"/>
  <c r="H59" i="4" s="1"/>
  <c r="A74" i="1"/>
  <c r="A75" i="1"/>
  <c r="S75" i="1" s="1"/>
  <c r="W75" i="1" s="1"/>
  <c r="X75" i="1" s="1"/>
  <c r="A76" i="1"/>
  <c r="S76" i="1" s="1"/>
  <c r="W76" i="1" s="1"/>
  <c r="Z76" i="1" s="1"/>
  <c r="L62" i="4" s="1"/>
  <c r="A77" i="1"/>
  <c r="S77" i="1" s="1"/>
  <c r="W77" i="1" s="1"/>
  <c r="X77" i="1" s="1"/>
  <c r="A78" i="1"/>
  <c r="L78" i="1" s="1"/>
  <c r="C78" i="1" s="1"/>
  <c r="A79" i="1"/>
  <c r="S79" i="1" s="1"/>
  <c r="W79" i="1" s="1"/>
  <c r="X79" i="1" s="1"/>
  <c r="A80" i="1"/>
  <c r="S80" i="1" s="1"/>
  <c r="W80" i="1" s="1"/>
  <c r="A81" i="1"/>
  <c r="S81" i="1" s="1"/>
  <c r="W81" i="1" s="1"/>
  <c r="X81" i="1" s="1"/>
  <c r="A82" i="1"/>
  <c r="L82" i="1" s="1"/>
  <c r="C82" i="1" s="1"/>
  <c r="A83" i="1"/>
  <c r="S83" i="1" s="1"/>
  <c r="W83" i="1" s="1"/>
  <c r="X83" i="1" s="1"/>
  <c r="A84" i="1"/>
  <c r="S84" i="1" s="1"/>
  <c r="W84" i="1" s="1"/>
  <c r="A85" i="1"/>
  <c r="S85" i="1" s="1"/>
  <c r="W85" i="1" s="1"/>
  <c r="A86" i="1"/>
  <c r="L86" i="1" s="1"/>
  <c r="H68" i="4" s="1"/>
  <c r="A87" i="1"/>
  <c r="S87" i="1" s="1"/>
  <c r="W87" i="1" s="1"/>
  <c r="A88" i="1"/>
  <c r="S88" i="1" s="1"/>
  <c r="W88" i="1" s="1"/>
  <c r="A89" i="1"/>
  <c r="S89" i="1" s="1"/>
  <c r="W89" i="1" s="1"/>
  <c r="X89" i="1" s="1"/>
  <c r="A90" i="1"/>
  <c r="A91" i="1"/>
  <c r="S91" i="1" s="1"/>
  <c r="W91" i="1" s="1"/>
  <c r="X91" i="1" s="1"/>
  <c r="A92" i="1"/>
  <c r="S92" i="1" s="1"/>
  <c r="W92" i="1" s="1"/>
  <c r="A93" i="1"/>
  <c r="S93" i="1" s="1"/>
  <c r="W93" i="1" s="1"/>
  <c r="A94" i="1"/>
  <c r="L94" i="1" s="1"/>
  <c r="H73" i="4" s="1"/>
  <c r="A95" i="1"/>
  <c r="S95" i="1" s="1"/>
  <c r="W95" i="1" s="1"/>
  <c r="A96" i="1"/>
  <c r="R96" i="1" s="1"/>
  <c r="A97" i="1"/>
  <c r="S97" i="1" s="1"/>
  <c r="W97" i="1" s="1"/>
  <c r="A98" i="1"/>
  <c r="R98" i="1" s="1"/>
  <c r="A99" i="1"/>
  <c r="S99" i="1" s="1"/>
  <c r="W99" i="1" s="1"/>
  <c r="L18" i="1"/>
  <c r="C18" i="1" s="1"/>
  <c r="B18" i="1" s="1"/>
  <c r="L19" i="1"/>
  <c r="L20" i="1"/>
  <c r="H18" i="4" s="1"/>
  <c r="L21" i="1"/>
  <c r="C21" i="1" s="1"/>
  <c r="B21" i="1" s="1"/>
  <c r="L22" i="1"/>
  <c r="H19" i="4" s="1"/>
  <c r="L23" i="1"/>
  <c r="C23" i="1" s="1"/>
  <c r="B23" i="1" s="1"/>
  <c r="L24" i="1"/>
  <c r="H20" i="4" s="1"/>
  <c r="L25" i="1"/>
  <c r="H21" i="4" s="1"/>
  <c r="L26" i="1"/>
  <c r="H22" i="4" s="1"/>
  <c r="L27" i="1"/>
  <c r="H23" i="4" s="1"/>
  <c r="L28" i="1"/>
  <c r="H24" i="4" s="1"/>
  <c r="L29" i="1"/>
  <c r="C29" i="1" s="1"/>
  <c r="B29" i="1" s="1"/>
  <c r="L30" i="1"/>
  <c r="H25" i="4" s="1"/>
  <c r="L31" i="1"/>
  <c r="H26" i="4" s="1"/>
  <c r="L32" i="1"/>
  <c r="C32" i="1" s="1"/>
  <c r="B32" i="1" s="1"/>
  <c r="L33" i="1"/>
  <c r="L34" i="1"/>
  <c r="H28" i="4" s="1"/>
  <c r="L35" i="1"/>
  <c r="C35" i="1" s="1"/>
  <c r="B35" i="1" s="1"/>
  <c r="L36" i="1"/>
  <c r="H29" i="4" s="1"/>
  <c r="L39" i="1"/>
  <c r="H32" i="4" s="1"/>
  <c r="L40" i="1"/>
  <c r="H33" i="4" s="1"/>
  <c r="L41" i="1"/>
  <c r="H34" i="4" s="1"/>
  <c r="L42" i="1"/>
  <c r="H35" i="4" s="1"/>
  <c r="L43" i="1"/>
  <c r="C43" i="1" s="1"/>
  <c r="B43" i="1" s="1"/>
  <c r="L46" i="1"/>
  <c r="H38" i="4" s="1"/>
  <c r="L49" i="1"/>
  <c r="H41" i="4" s="1"/>
  <c r="L52" i="1"/>
  <c r="C52" i="1" s="1"/>
  <c r="B52" i="1" s="1"/>
  <c r="L60" i="1"/>
  <c r="H48" i="4" s="1"/>
  <c r="L68" i="1"/>
  <c r="H55" i="4" s="1"/>
  <c r="L74" i="1"/>
  <c r="H60" i="4" s="1"/>
  <c r="L77" i="1"/>
  <c r="H63" i="4" s="1"/>
  <c r="L80" i="1"/>
  <c r="C80" i="1" s="1"/>
  <c r="B80" i="1" s="1"/>
  <c r="L84" i="1"/>
  <c r="H67" i="4" s="1"/>
  <c r="L88" i="1"/>
  <c r="H69" i="4" s="1"/>
  <c r="L89" i="1"/>
  <c r="H70" i="4" s="1"/>
  <c r="L90" i="1"/>
  <c r="C90" i="1" s="1"/>
  <c r="L91" i="1"/>
  <c r="L92" i="1"/>
  <c r="H72" i="4" s="1"/>
  <c r="O18" i="1"/>
  <c r="R20" i="1"/>
  <c r="R28" i="1"/>
  <c r="R36" i="1"/>
  <c r="R44" i="1"/>
  <c r="R52" i="1"/>
  <c r="R58" i="1"/>
  <c r="R62" i="1"/>
  <c r="R66" i="1"/>
  <c r="R70" i="1"/>
  <c r="R74" i="1"/>
  <c r="R78" i="1"/>
  <c r="R82" i="1"/>
  <c r="R86" i="1"/>
  <c r="R90" i="1"/>
  <c r="R94" i="1"/>
  <c r="R97" i="1"/>
  <c r="S18" i="1"/>
  <c r="W18" i="1" s="1"/>
  <c r="S26" i="1"/>
  <c r="W26" i="1" s="1"/>
  <c r="X26" i="1" s="1"/>
  <c r="S34" i="1"/>
  <c r="W34" i="1" s="1"/>
  <c r="X34" i="1" s="1"/>
  <c r="S42" i="1"/>
  <c r="W42" i="1" s="1"/>
  <c r="S50" i="1"/>
  <c r="W50" i="1" s="1"/>
  <c r="S58" i="1"/>
  <c r="W58" i="1" s="1"/>
  <c r="Z58" i="1" s="1"/>
  <c r="L47" i="4" s="1"/>
  <c r="S66" i="1"/>
  <c r="W66" i="1" s="1"/>
  <c r="S74" i="1"/>
  <c r="W74" i="1" s="1"/>
  <c r="X74" i="1" s="1"/>
  <c r="S82" i="1"/>
  <c r="W82" i="1" s="1"/>
  <c r="S90" i="1"/>
  <c r="W90" i="1" s="1"/>
  <c r="X18" i="1"/>
  <c r="Y18" i="1" s="1"/>
  <c r="X21" i="1"/>
  <c r="Y21" i="1" s="1"/>
  <c r="X23" i="1"/>
  <c r="Y23" i="1" s="1"/>
  <c r="X29" i="1"/>
  <c r="X32" i="1"/>
  <c r="Y32" i="1" s="1"/>
  <c r="X35" i="1"/>
  <c r="Y35" i="1" s="1"/>
  <c r="X43" i="1"/>
  <c r="Y43" i="1" s="1"/>
  <c r="X50" i="1"/>
  <c r="Y50" i="1" s="1"/>
  <c r="X52" i="1"/>
  <c r="Y52" i="1" s="1"/>
  <c r="X55" i="1"/>
  <c r="Y55" i="1" s="1"/>
  <c r="X59" i="1"/>
  <c r="Y59" i="1" s="1"/>
  <c r="X65" i="1"/>
  <c r="Y65" i="1" s="1"/>
  <c r="X72" i="1"/>
  <c r="Y72" i="1" s="1"/>
  <c r="X78" i="1"/>
  <c r="Y78" i="1" s="1"/>
  <c r="X80" i="1"/>
  <c r="Y80" i="1" s="1"/>
  <c r="X82" i="1"/>
  <c r="Y82" i="1" s="1"/>
  <c r="X85" i="1"/>
  <c r="Y85" i="1" s="1"/>
  <c r="X87" i="1"/>
  <c r="Y87" i="1" s="1"/>
  <c r="X90" i="1"/>
  <c r="Y90" i="1" s="1"/>
  <c r="X93" i="1"/>
  <c r="Y93" i="1" s="1"/>
  <c r="X95" i="1"/>
  <c r="Y95" i="1" s="1"/>
  <c r="X97" i="1"/>
  <c r="Y97" i="1" s="1"/>
  <c r="X99" i="1"/>
  <c r="Y99" i="1" s="1"/>
  <c r="Y29" i="1"/>
  <c r="Z18" i="1"/>
  <c r="AA18" i="1" s="1"/>
  <c r="Z21" i="1"/>
  <c r="AA21" i="1" s="1"/>
  <c r="Z23" i="1"/>
  <c r="AA23" i="1" s="1"/>
  <c r="Z29" i="1"/>
  <c r="AA29" i="1" s="1"/>
  <c r="Z32" i="1"/>
  <c r="AA32" i="1" s="1"/>
  <c r="Z35" i="1"/>
  <c r="Z43" i="1"/>
  <c r="AA43" i="1" s="1"/>
  <c r="Z50" i="1"/>
  <c r="AA50" i="1" s="1"/>
  <c r="Z52" i="1"/>
  <c r="AA52" i="1" s="1"/>
  <c r="Z55" i="1"/>
  <c r="AA55" i="1" s="1"/>
  <c r="Z59" i="1"/>
  <c r="AA59" i="1" s="1"/>
  <c r="Z65" i="1"/>
  <c r="AA65" i="1" s="1"/>
  <c r="Z72" i="1"/>
  <c r="AA72" i="1" s="1"/>
  <c r="Z78" i="1"/>
  <c r="AA78" i="1" s="1"/>
  <c r="Z80" i="1"/>
  <c r="AA80" i="1" s="1"/>
  <c r="Z82" i="1"/>
  <c r="AA82" i="1" s="1"/>
  <c r="Z85" i="1"/>
  <c r="AA85" i="1" s="1"/>
  <c r="Z87" i="1"/>
  <c r="AA87" i="1" s="1"/>
  <c r="Z90" i="1"/>
  <c r="AA90" i="1" s="1"/>
  <c r="Z93" i="1"/>
  <c r="AA93" i="1" s="1"/>
  <c r="Z95" i="1"/>
  <c r="AA95" i="1" s="1"/>
  <c r="Z97" i="1"/>
  <c r="AA97" i="1" s="1"/>
  <c r="Z99" i="1"/>
  <c r="AA99" i="1" s="1"/>
  <c r="AA35" i="1"/>
  <c r="AF18" i="1"/>
  <c r="AF19" i="1"/>
  <c r="Q17" i="4" s="1"/>
  <c r="AF20" i="1"/>
  <c r="Q18" i="4" s="1"/>
  <c r="AF21" i="1"/>
  <c r="AF22" i="1"/>
  <c r="Q19" i="4" s="1"/>
  <c r="AF23" i="1"/>
  <c r="AF24" i="1"/>
  <c r="Q20" i="4" s="1"/>
  <c r="AF25" i="1"/>
  <c r="Q21" i="4" s="1"/>
  <c r="AF26" i="1"/>
  <c r="Q22" i="4" s="1"/>
  <c r="AF27" i="1"/>
  <c r="Q23" i="4" s="1"/>
  <c r="AF28" i="1"/>
  <c r="Q24" i="4" s="1"/>
  <c r="AF29" i="1"/>
  <c r="AF30" i="1"/>
  <c r="Q25" i="4" s="1"/>
  <c r="AF31" i="1"/>
  <c r="Q26" i="4" s="1"/>
  <c r="AF32" i="1"/>
  <c r="AF33" i="1"/>
  <c r="Q27" i="4" s="1"/>
  <c r="AF34" i="1"/>
  <c r="Q28" i="4" s="1"/>
  <c r="AF35" i="1"/>
  <c r="AF36" i="1"/>
  <c r="Q29" i="4" s="1"/>
  <c r="AF37" i="1"/>
  <c r="Q30" i="4" s="1"/>
  <c r="AF38" i="1"/>
  <c r="Q31" i="4" s="1"/>
  <c r="AF39" i="1"/>
  <c r="Q32" i="4" s="1"/>
  <c r="AF40" i="1"/>
  <c r="Q33" i="4" s="1"/>
  <c r="AF41" i="1"/>
  <c r="Q34" i="4" s="1"/>
  <c r="AF42" i="1"/>
  <c r="Q35" i="4" s="1"/>
  <c r="AF43" i="1"/>
  <c r="AF44" i="1"/>
  <c r="Q36" i="4" s="1"/>
  <c r="AF45" i="1"/>
  <c r="Q37" i="4" s="1"/>
  <c r="AF46" i="1"/>
  <c r="Q38" i="4" s="1"/>
  <c r="AF47" i="1"/>
  <c r="Q39" i="4" s="1"/>
  <c r="AF48" i="1"/>
  <c r="Q40" i="4" s="1"/>
  <c r="AF49" i="1"/>
  <c r="Q41" i="4" s="1"/>
  <c r="AF50" i="1"/>
  <c r="AF51" i="1"/>
  <c r="Q42" i="4" s="1"/>
  <c r="AF52" i="1"/>
  <c r="AF53" i="1"/>
  <c r="Q43" i="4" s="1"/>
  <c r="AF54" i="1"/>
  <c r="Q44" i="4" s="1"/>
  <c r="AF55" i="1"/>
  <c r="AF56" i="1"/>
  <c r="Q45" i="4" s="1"/>
  <c r="AF57" i="1"/>
  <c r="Q46" i="4" s="1"/>
  <c r="AF58" i="1"/>
  <c r="Q47" i="4" s="1"/>
  <c r="AF59" i="1"/>
  <c r="AF60" i="1"/>
  <c r="Q48" i="4" s="1"/>
  <c r="AF61" i="1"/>
  <c r="Q49" i="4" s="1"/>
  <c r="AF62" i="1"/>
  <c r="Q50" i="4" s="1"/>
  <c r="AF63" i="1"/>
  <c r="Q51" i="4" s="1"/>
  <c r="AF64" i="1"/>
  <c r="Q52" i="4" s="1"/>
  <c r="AF65" i="1"/>
  <c r="AF66" i="1"/>
  <c r="Q53" i="4" s="1"/>
  <c r="AF67" i="1"/>
  <c r="Q54" i="4" s="1"/>
  <c r="AF68" i="1"/>
  <c r="Q55" i="4" s="1"/>
  <c r="AF69" i="1"/>
  <c r="Q56" i="4" s="1"/>
  <c r="AF70" i="1"/>
  <c r="Q57" i="4" s="1"/>
  <c r="AF71" i="1"/>
  <c r="Q58" i="4" s="1"/>
  <c r="AF72" i="1"/>
  <c r="AF73" i="1"/>
  <c r="Q59" i="4" s="1"/>
  <c r="AF74" i="1"/>
  <c r="Q60" i="4" s="1"/>
  <c r="AF75" i="1"/>
  <c r="Q61" i="4" s="1"/>
  <c r="AF76" i="1"/>
  <c r="Q62" i="4" s="1"/>
  <c r="AF77" i="1"/>
  <c r="Q63" i="4" s="1"/>
  <c r="AF78" i="1"/>
  <c r="AF79" i="1"/>
  <c r="Q64" i="4" s="1"/>
  <c r="AF80" i="1"/>
  <c r="AF81" i="1"/>
  <c r="Q65" i="4" s="1"/>
  <c r="AF82" i="1"/>
  <c r="AF83" i="1"/>
  <c r="Q66" i="4" s="1"/>
  <c r="AF84" i="1"/>
  <c r="Q67" i="4" s="1"/>
  <c r="AF85" i="1"/>
  <c r="AF86" i="1"/>
  <c r="Q68" i="4" s="1"/>
  <c r="AF87" i="1"/>
  <c r="AF88" i="1"/>
  <c r="Q69" i="4" s="1"/>
  <c r="AF89" i="1"/>
  <c r="Q70" i="4" s="1"/>
  <c r="AF90" i="1"/>
  <c r="AF91" i="1"/>
  <c r="Q71" i="4" s="1"/>
  <c r="AF92" i="1"/>
  <c r="Q72" i="4" s="1"/>
  <c r="AF93" i="1"/>
  <c r="AF94" i="1"/>
  <c r="Q73" i="4" s="1"/>
  <c r="AF95" i="1"/>
  <c r="AF96" i="1"/>
  <c r="Q74" i="4" s="1"/>
  <c r="AF97" i="1"/>
  <c r="AF98" i="1"/>
  <c r="Q75" i="4" s="1"/>
  <c r="AF99" i="1"/>
  <c r="AC2" i="1"/>
  <c r="AE2" i="1"/>
  <c r="A17" i="1"/>
  <c r="R17" i="1" s="1"/>
  <c r="AF17" i="1"/>
  <c r="Q16" i="4" s="1"/>
  <c r="A15" i="1"/>
  <c r="A16" i="1"/>
  <c r="L15" i="1"/>
  <c r="H14" i="4" s="1"/>
  <c r="L16" i="1"/>
  <c r="H15" i="4" s="1"/>
  <c r="R15" i="1"/>
  <c r="R16" i="1"/>
  <c r="S15" i="1"/>
  <c r="W15" i="1" s="1"/>
  <c r="Z15" i="1" s="1"/>
  <c r="S16" i="1"/>
  <c r="W16" i="1" s="1"/>
  <c r="Z16" i="1" s="1"/>
  <c r="L15" i="4" s="1"/>
  <c r="X15" i="1"/>
  <c r="AF15" i="1"/>
  <c r="Q14" i="4" s="1"/>
  <c r="AF16" i="1"/>
  <c r="Q15" i="4" s="1"/>
  <c r="A14" i="1"/>
  <c r="L14" i="1"/>
  <c r="H13" i="4" s="1"/>
  <c r="AF14" i="1"/>
  <c r="Q13" i="4" s="1"/>
  <c r="AF2" i="1"/>
  <c r="Q2" i="4" s="1"/>
  <c r="AF3" i="1"/>
  <c r="Q3" i="4" s="1"/>
  <c r="AF4" i="1"/>
  <c r="Q4" i="4" s="1"/>
  <c r="AF5" i="1"/>
  <c r="Q5" i="4" s="1"/>
  <c r="AF6" i="1"/>
  <c r="Q6" i="4" s="1"/>
  <c r="AF7" i="1"/>
  <c r="AF8" i="1"/>
  <c r="Q7" i="4" s="1"/>
  <c r="AF9" i="1"/>
  <c r="Q8" i="4" s="1"/>
  <c r="AF10" i="1"/>
  <c r="Q9" i="4" s="1"/>
  <c r="AF11" i="1"/>
  <c r="Q10" i="4" s="1"/>
  <c r="AF12" i="1"/>
  <c r="Q11" i="4" s="1"/>
  <c r="AF13" i="1"/>
  <c r="Q12" i="4" s="1"/>
  <c r="S86" i="1" l="1"/>
  <c r="W86" i="1" s="1"/>
  <c r="S78" i="1"/>
  <c r="W78" i="1" s="1"/>
  <c r="S70" i="1"/>
  <c r="W70" i="1" s="1"/>
  <c r="S62" i="1"/>
  <c r="W62" i="1" s="1"/>
  <c r="Z62" i="1" s="1"/>
  <c r="L50" i="4" s="1"/>
  <c r="S54" i="1"/>
  <c r="W54" i="1" s="1"/>
  <c r="X54" i="1" s="1"/>
  <c r="S46" i="1"/>
  <c r="W46" i="1" s="1"/>
  <c r="Z46" i="1" s="1"/>
  <c r="L38" i="4" s="1"/>
  <c r="S38" i="1"/>
  <c r="S30" i="1"/>
  <c r="W30" i="1" s="1"/>
  <c r="X30" i="1" s="1"/>
  <c r="S22" i="1"/>
  <c r="W22" i="1" s="1"/>
  <c r="X22" i="1" s="1"/>
  <c r="R92" i="1"/>
  <c r="R88" i="1"/>
  <c r="R84" i="1"/>
  <c r="R80" i="1"/>
  <c r="R76" i="1"/>
  <c r="R72" i="1"/>
  <c r="R68" i="1"/>
  <c r="R64" i="1"/>
  <c r="R60" i="1"/>
  <c r="R56" i="1"/>
  <c r="R48" i="1"/>
  <c r="R40" i="1"/>
  <c r="R32" i="1"/>
  <c r="R24" i="1"/>
  <c r="L96" i="1"/>
  <c r="H74" i="4" s="1"/>
  <c r="L76" i="1"/>
  <c r="H62" i="4" s="1"/>
  <c r="L72" i="1"/>
  <c r="C72" i="1" s="1"/>
  <c r="B72" i="1" s="1"/>
  <c r="L64" i="1"/>
  <c r="H52" i="4" s="1"/>
  <c r="L56" i="1"/>
  <c r="H45" i="4" s="1"/>
  <c r="S94" i="1"/>
  <c r="W94" i="1" s="1"/>
  <c r="X94" i="1" s="1"/>
  <c r="L98" i="1"/>
  <c r="H75" i="4" s="1"/>
  <c r="Z26" i="1"/>
  <c r="L22" i="4" s="1"/>
  <c r="R99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59" i="1"/>
  <c r="R57" i="1"/>
  <c r="R55" i="1"/>
  <c r="L99" i="1"/>
  <c r="C99" i="1" s="1"/>
  <c r="B99" i="1" s="1"/>
  <c r="L97" i="1"/>
  <c r="C97" i="1" s="1"/>
  <c r="B97" i="1" s="1"/>
  <c r="L95" i="1"/>
  <c r="C95" i="1" s="1"/>
  <c r="B95" i="1" s="1"/>
  <c r="L93" i="1"/>
  <c r="C93" i="1" s="1"/>
  <c r="B93" i="1" s="1"/>
  <c r="L87" i="1"/>
  <c r="C87" i="1" s="1"/>
  <c r="B87" i="1" s="1"/>
  <c r="L85" i="1"/>
  <c r="C85" i="1" s="1"/>
  <c r="B85" i="1" s="1"/>
  <c r="L83" i="1"/>
  <c r="L81" i="1"/>
  <c r="L79" i="1"/>
  <c r="Z84" i="1"/>
  <c r="L67" i="4" s="1"/>
  <c r="X84" i="1"/>
  <c r="S17" i="1"/>
  <c r="W17" i="1" s="1"/>
  <c r="L17" i="1"/>
  <c r="H16" i="4" s="1"/>
  <c r="AB32" i="1"/>
  <c r="S96" i="1"/>
  <c r="W96" i="1" s="1"/>
  <c r="X96" i="1" s="1"/>
  <c r="J74" i="4" s="1"/>
  <c r="S48" i="1"/>
  <c r="W48" i="1" s="1"/>
  <c r="Z48" i="1" s="1"/>
  <c r="L40" i="4" s="1"/>
  <c r="S44" i="1"/>
  <c r="W44" i="1" s="1"/>
  <c r="R50" i="1"/>
  <c r="R38" i="1"/>
  <c r="L54" i="1"/>
  <c r="H44" i="4" s="1"/>
  <c r="Y84" i="1"/>
  <c r="K67" i="4" s="1"/>
  <c r="J67" i="4"/>
  <c r="Y96" i="1"/>
  <c r="K74" i="4" s="1"/>
  <c r="Y24" i="1"/>
  <c r="K20" i="4" s="1"/>
  <c r="J20" i="4"/>
  <c r="AA15" i="1"/>
  <c r="L14" i="4"/>
  <c r="Y15" i="1"/>
  <c r="K14" i="4" s="1"/>
  <c r="J14" i="4"/>
  <c r="AC3" i="1"/>
  <c r="N2" i="4"/>
  <c r="AB18" i="1"/>
  <c r="Z96" i="1"/>
  <c r="Z40" i="1"/>
  <c r="L33" i="4" s="1"/>
  <c r="X56" i="1"/>
  <c r="X48" i="1"/>
  <c r="Y26" i="1"/>
  <c r="K22" i="4" s="1"/>
  <c r="J22" i="4"/>
  <c r="S98" i="1"/>
  <c r="W98" i="1" s="1"/>
  <c r="X98" i="1" s="1"/>
  <c r="Y94" i="1"/>
  <c r="K73" i="4" s="1"/>
  <c r="J73" i="4"/>
  <c r="Y74" i="1"/>
  <c r="K60" i="4" s="1"/>
  <c r="J60" i="4"/>
  <c r="Y54" i="1"/>
  <c r="K44" i="4" s="1"/>
  <c r="J44" i="4"/>
  <c r="Y34" i="1"/>
  <c r="K28" i="4" s="1"/>
  <c r="J28" i="4"/>
  <c r="Y30" i="1"/>
  <c r="K25" i="4" s="1"/>
  <c r="J25" i="4"/>
  <c r="Y22" i="1"/>
  <c r="K19" i="4" s="1"/>
  <c r="J19" i="4"/>
  <c r="O32" i="1"/>
  <c r="C91" i="1"/>
  <c r="H71" i="4"/>
  <c r="C83" i="1"/>
  <c r="H66" i="4"/>
  <c r="C81" i="1"/>
  <c r="H65" i="4"/>
  <c r="C79" i="1"/>
  <c r="H64" i="4"/>
  <c r="C66" i="1"/>
  <c r="H53" i="4"/>
  <c r="C33" i="1"/>
  <c r="H27" i="4"/>
  <c r="C19" i="1"/>
  <c r="H17" i="4"/>
  <c r="Y91" i="1"/>
  <c r="K71" i="4" s="1"/>
  <c r="J71" i="4"/>
  <c r="Y89" i="1"/>
  <c r="K70" i="4" s="1"/>
  <c r="J70" i="4"/>
  <c r="Y83" i="1"/>
  <c r="K66" i="4" s="1"/>
  <c r="J66" i="4"/>
  <c r="Y81" i="1"/>
  <c r="K65" i="4" s="1"/>
  <c r="J65" i="4"/>
  <c r="Y79" i="1"/>
  <c r="K64" i="4" s="1"/>
  <c r="J64" i="4"/>
  <c r="Y77" i="1"/>
  <c r="K63" i="4" s="1"/>
  <c r="J63" i="4"/>
  <c r="Y75" i="1"/>
  <c r="K61" i="4" s="1"/>
  <c r="J61" i="4"/>
  <c r="X16" i="1"/>
  <c r="AE3" i="1"/>
  <c r="P2" i="4"/>
  <c r="Y60" i="1"/>
  <c r="K48" i="4" s="1"/>
  <c r="J48" i="4"/>
  <c r="Y40" i="1"/>
  <c r="K33" i="4" s="1"/>
  <c r="J33" i="4"/>
  <c r="Y28" i="1"/>
  <c r="K24" i="4" s="1"/>
  <c r="J24" i="4"/>
  <c r="Y20" i="1"/>
  <c r="K18" i="4" s="1"/>
  <c r="J18" i="4"/>
  <c r="B91" i="1"/>
  <c r="C71" i="4"/>
  <c r="B83" i="1"/>
  <c r="C66" i="4"/>
  <c r="B81" i="1"/>
  <c r="C65" i="4"/>
  <c r="B79" i="1"/>
  <c r="C64" i="4"/>
  <c r="B66" i="1"/>
  <c r="C53" i="4"/>
  <c r="B33" i="1"/>
  <c r="C27" i="4"/>
  <c r="B19" i="1"/>
  <c r="C17" i="4"/>
  <c r="AB35" i="1"/>
  <c r="AB21" i="1"/>
  <c r="O90" i="1"/>
  <c r="B90" i="1"/>
  <c r="O82" i="1"/>
  <c r="B82" i="1"/>
  <c r="O78" i="1"/>
  <c r="B78" i="1"/>
  <c r="Z98" i="1"/>
  <c r="Z94" i="1"/>
  <c r="Z74" i="1"/>
  <c r="AA26" i="1"/>
  <c r="X76" i="1"/>
  <c r="X68" i="1"/>
  <c r="X62" i="1"/>
  <c r="X58" i="1"/>
  <c r="X46" i="1"/>
  <c r="S73" i="1"/>
  <c r="W73" i="1" s="1"/>
  <c r="X73" i="1" s="1"/>
  <c r="S71" i="1"/>
  <c r="W71" i="1" s="1"/>
  <c r="S69" i="1"/>
  <c r="W69" i="1" s="1"/>
  <c r="S67" i="1"/>
  <c r="W67" i="1" s="1"/>
  <c r="S65" i="1"/>
  <c r="W65" i="1" s="1"/>
  <c r="S63" i="1"/>
  <c r="W63" i="1" s="1"/>
  <c r="S37" i="1"/>
  <c r="W37" i="1" s="1"/>
  <c r="S35" i="1"/>
  <c r="W35" i="1" s="1"/>
  <c r="S33" i="1"/>
  <c r="W33" i="1" s="1"/>
  <c r="Z33" i="1" s="1"/>
  <c r="L27" i="4" s="1"/>
  <c r="R43" i="1"/>
  <c r="R31" i="1"/>
  <c r="R29" i="1"/>
  <c r="X86" i="1"/>
  <c r="Z86" i="1"/>
  <c r="X70" i="1"/>
  <c r="Z70" i="1"/>
  <c r="L57" i="4" s="1"/>
  <c r="X66" i="1"/>
  <c r="Z66" i="1"/>
  <c r="L53" i="4" s="1"/>
  <c r="X64" i="1"/>
  <c r="Z64" i="1"/>
  <c r="L52" i="4" s="1"/>
  <c r="AA58" i="1"/>
  <c r="Z42" i="1"/>
  <c r="L35" i="4" s="1"/>
  <c r="X42" i="1"/>
  <c r="O66" i="1"/>
  <c r="I53" i="4" s="1"/>
  <c r="O50" i="1"/>
  <c r="O35" i="1"/>
  <c r="O33" i="1"/>
  <c r="I27" i="4" s="1"/>
  <c r="O29" i="1"/>
  <c r="O23" i="1"/>
  <c r="O21" i="1"/>
  <c r="O19" i="1"/>
  <c r="I17" i="4" s="1"/>
  <c r="AA16" i="1"/>
  <c r="Z34" i="1"/>
  <c r="L28" i="4" s="1"/>
  <c r="X92" i="1"/>
  <c r="Z92" i="1"/>
  <c r="X88" i="1"/>
  <c r="Z88" i="1"/>
  <c r="AA84" i="1"/>
  <c r="C53" i="1"/>
  <c r="AA56" i="1"/>
  <c r="AA48" i="1"/>
  <c r="S61" i="1"/>
  <c r="W61" i="1" s="1"/>
  <c r="L61" i="1"/>
  <c r="H49" i="4" s="1"/>
  <c r="R47" i="1"/>
  <c r="L47" i="1"/>
  <c r="H39" i="4" s="1"/>
  <c r="S45" i="1"/>
  <c r="W45" i="1" s="1"/>
  <c r="Z45" i="1" s="1"/>
  <c r="L37" i="4" s="1"/>
  <c r="L45" i="1"/>
  <c r="H37" i="4" s="1"/>
  <c r="AA40" i="1"/>
  <c r="AB50" i="1"/>
  <c r="AB29" i="1"/>
  <c r="AB23" i="1"/>
  <c r="Z91" i="1"/>
  <c r="Z89" i="1"/>
  <c r="Z83" i="1"/>
  <c r="Z81" i="1"/>
  <c r="Z79" i="1"/>
  <c r="Z77" i="1"/>
  <c r="Z75" i="1"/>
  <c r="AA68" i="1"/>
  <c r="AA64" i="1"/>
  <c r="Z60" i="1"/>
  <c r="Z54" i="1"/>
  <c r="AA34" i="1"/>
  <c r="Z30" i="1"/>
  <c r="Z28" i="1"/>
  <c r="Z24" i="1"/>
  <c r="Z22" i="1"/>
  <c r="Z20" i="1"/>
  <c r="X33" i="1"/>
  <c r="S59" i="1"/>
  <c r="W59" i="1" s="1"/>
  <c r="S57" i="1"/>
  <c r="W57" i="1" s="1"/>
  <c r="S55" i="1"/>
  <c r="W55" i="1" s="1"/>
  <c r="S53" i="1"/>
  <c r="W53" i="1" s="1"/>
  <c r="S51" i="1"/>
  <c r="W51" i="1" s="1"/>
  <c r="X51" i="1" s="1"/>
  <c r="S49" i="1"/>
  <c r="W49" i="1" s="1"/>
  <c r="X49" i="1" s="1"/>
  <c r="S41" i="1"/>
  <c r="W41" i="1" s="1"/>
  <c r="Z41" i="1" s="1"/>
  <c r="L34" i="4" s="1"/>
  <c r="W38" i="1"/>
  <c r="Z38" i="1" s="1"/>
  <c r="L31" i="4" s="1"/>
  <c r="S23" i="1"/>
  <c r="W23" i="1" s="1"/>
  <c r="S21" i="1"/>
  <c r="W21" i="1" s="1"/>
  <c r="S19" i="1"/>
  <c r="W19" i="1" s="1"/>
  <c r="X19" i="1" s="1"/>
  <c r="R53" i="1"/>
  <c r="R51" i="1"/>
  <c r="R25" i="1"/>
  <c r="C56" i="1"/>
  <c r="C96" i="1"/>
  <c r="C94" i="1"/>
  <c r="C92" i="1"/>
  <c r="C88" i="1"/>
  <c r="C86" i="1"/>
  <c r="C84" i="1"/>
  <c r="C36" i="1"/>
  <c r="C34" i="1"/>
  <c r="C30" i="1"/>
  <c r="C24" i="1"/>
  <c r="C22" i="1"/>
  <c r="C20" i="1"/>
  <c r="C98" i="1"/>
  <c r="X36" i="1"/>
  <c r="Z36" i="1"/>
  <c r="L29" i="4" s="1"/>
  <c r="C54" i="1"/>
  <c r="Z51" i="1"/>
  <c r="L42" i="4" s="1"/>
  <c r="C67" i="1"/>
  <c r="Z73" i="1"/>
  <c r="C73" i="1"/>
  <c r="C60" i="1"/>
  <c r="O60" i="1" s="1"/>
  <c r="I48" i="4" s="1"/>
  <c r="C51" i="1"/>
  <c r="AB82" i="1"/>
  <c r="X31" i="1"/>
  <c r="X25" i="1"/>
  <c r="AB90" i="1"/>
  <c r="S47" i="1"/>
  <c r="C44" i="1"/>
  <c r="O80" i="1"/>
  <c r="AB80" i="1"/>
  <c r="O72" i="1"/>
  <c r="AB72" i="1"/>
  <c r="O52" i="1"/>
  <c r="AB52" i="1"/>
  <c r="AB78" i="1"/>
  <c r="S39" i="1"/>
  <c r="O99" i="1"/>
  <c r="AB99" i="1"/>
  <c r="O97" i="1"/>
  <c r="AB97" i="1"/>
  <c r="O95" i="1"/>
  <c r="AB95" i="1"/>
  <c r="O93" i="1"/>
  <c r="AB93" i="1"/>
  <c r="O91" i="1"/>
  <c r="I71" i="4" s="1"/>
  <c r="O87" i="1"/>
  <c r="AB87" i="1"/>
  <c r="O85" i="1"/>
  <c r="AB85" i="1"/>
  <c r="O83" i="1"/>
  <c r="I66" i="4" s="1"/>
  <c r="AB83" i="1"/>
  <c r="O81" i="1"/>
  <c r="I65" i="4" s="1"/>
  <c r="O79" i="1"/>
  <c r="I64" i="4" s="1"/>
  <c r="O73" i="1"/>
  <c r="I59" i="4" s="1"/>
  <c r="O65" i="1"/>
  <c r="AB65" i="1"/>
  <c r="O59" i="1"/>
  <c r="AB59" i="1"/>
  <c r="O55" i="1"/>
  <c r="AB55" i="1"/>
  <c r="AB53" i="1"/>
  <c r="O43" i="1"/>
  <c r="AB43" i="1"/>
  <c r="S27" i="1"/>
  <c r="R14" i="1"/>
  <c r="S14" i="1"/>
  <c r="W14" i="1" s="1"/>
  <c r="X17" i="1"/>
  <c r="Z17" i="1"/>
  <c r="L16" i="4" s="1"/>
  <c r="X41" i="1" l="1"/>
  <c r="Z44" i="1"/>
  <c r="X44" i="1"/>
  <c r="Y17" i="1"/>
  <c r="K16" i="4" s="1"/>
  <c r="J16" i="4"/>
  <c r="Y31" i="1"/>
  <c r="K26" i="4" s="1"/>
  <c r="J26" i="4"/>
  <c r="AA73" i="1"/>
  <c r="L59" i="4"/>
  <c r="Y36" i="1"/>
  <c r="K29" i="4" s="1"/>
  <c r="J29" i="4"/>
  <c r="Y19" i="1"/>
  <c r="K17" i="4" s="1"/>
  <c r="J17" i="4"/>
  <c r="AA20" i="1"/>
  <c r="L18" i="4"/>
  <c r="AA24" i="1"/>
  <c r="L20" i="4"/>
  <c r="AA30" i="1"/>
  <c r="L25" i="4"/>
  <c r="AA54" i="1"/>
  <c r="L44" i="4"/>
  <c r="AA75" i="1"/>
  <c r="L61" i="4"/>
  <c r="AA79" i="1"/>
  <c r="L64" i="4"/>
  <c r="AA83" i="1"/>
  <c r="L66" i="4"/>
  <c r="AA91" i="1"/>
  <c r="L71" i="4"/>
  <c r="AA88" i="1"/>
  <c r="L69" i="4"/>
  <c r="AA92" i="1"/>
  <c r="L72" i="4"/>
  <c r="Y42" i="1"/>
  <c r="K35" i="4" s="1"/>
  <c r="J35" i="4"/>
  <c r="Y64" i="1"/>
  <c r="K52" i="4" s="1"/>
  <c r="J52" i="4"/>
  <c r="Y66" i="1"/>
  <c r="K53" i="4" s="1"/>
  <c r="J53" i="4"/>
  <c r="Y70" i="1"/>
  <c r="K57" i="4" s="1"/>
  <c r="J57" i="4"/>
  <c r="Y86" i="1"/>
  <c r="K68" i="4" s="1"/>
  <c r="J68" i="4"/>
  <c r="Y73" i="1"/>
  <c r="K59" i="4" s="1"/>
  <c r="J59" i="4"/>
  <c r="Y58" i="1"/>
  <c r="K47" i="4" s="1"/>
  <c r="J47" i="4"/>
  <c r="Y68" i="1"/>
  <c r="K55" i="4" s="1"/>
  <c r="J55" i="4"/>
  <c r="AA94" i="1"/>
  <c r="L73" i="4"/>
  <c r="Y16" i="1"/>
  <c r="K15" i="4" s="1"/>
  <c r="J15" i="4"/>
  <c r="Y98" i="1"/>
  <c r="K75" i="4" s="1"/>
  <c r="J75" i="4"/>
  <c r="Y56" i="1"/>
  <c r="K45" i="4" s="1"/>
  <c r="J45" i="4"/>
  <c r="AA96" i="1"/>
  <c r="L74" i="4"/>
  <c r="Y25" i="1"/>
  <c r="K21" i="4" s="1"/>
  <c r="J21" i="4"/>
  <c r="Y41" i="1"/>
  <c r="K34" i="4" s="1"/>
  <c r="J34" i="4"/>
  <c r="Y51" i="1"/>
  <c r="K42" i="4" s="1"/>
  <c r="J42" i="4"/>
  <c r="Y49" i="1"/>
  <c r="K41" i="4" s="1"/>
  <c r="J41" i="4"/>
  <c r="Y33" i="1"/>
  <c r="K27" i="4" s="1"/>
  <c r="J27" i="4"/>
  <c r="AA22" i="1"/>
  <c r="L19" i="4"/>
  <c r="AA28" i="1"/>
  <c r="L24" i="4"/>
  <c r="AA60" i="1"/>
  <c r="L48" i="4"/>
  <c r="AA77" i="1"/>
  <c r="L63" i="4"/>
  <c r="AA81" i="1"/>
  <c r="L65" i="4"/>
  <c r="AA89" i="1"/>
  <c r="L70" i="4"/>
  <c r="Y88" i="1"/>
  <c r="K69" i="4" s="1"/>
  <c r="J69" i="4"/>
  <c r="Y92" i="1"/>
  <c r="K72" i="4" s="1"/>
  <c r="J72" i="4"/>
  <c r="AA86" i="1"/>
  <c r="L68" i="4"/>
  <c r="Y46" i="1"/>
  <c r="K38" i="4" s="1"/>
  <c r="J38" i="4"/>
  <c r="Y62" i="1"/>
  <c r="K50" i="4" s="1"/>
  <c r="J50" i="4"/>
  <c r="Y76" i="1"/>
  <c r="K62" i="4" s="1"/>
  <c r="J62" i="4"/>
  <c r="AA74" i="1"/>
  <c r="L60" i="4"/>
  <c r="AA98" i="1"/>
  <c r="L75" i="4"/>
  <c r="AE4" i="1"/>
  <c r="P3" i="4"/>
  <c r="Y48" i="1"/>
  <c r="K40" i="4" s="1"/>
  <c r="J40" i="4"/>
  <c r="AC4" i="1"/>
  <c r="N3" i="4"/>
  <c r="D17" i="4"/>
  <c r="E17" i="4"/>
  <c r="D27" i="4"/>
  <c r="E27" i="4"/>
  <c r="D53" i="4"/>
  <c r="E53" i="4"/>
  <c r="D64" i="4"/>
  <c r="E64" i="4"/>
  <c r="D65" i="4"/>
  <c r="E65" i="4"/>
  <c r="D66" i="4"/>
  <c r="E66" i="4"/>
  <c r="D71" i="4"/>
  <c r="E71" i="4"/>
  <c r="C36" i="4"/>
  <c r="B44" i="1"/>
  <c r="C48" i="4"/>
  <c r="B60" i="1"/>
  <c r="B54" i="1"/>
  <c r="C44" i="4"/>
  <c r="C18" i="4"/>
  <c r="B20" i="1"/>
  <c r="C20" i="4"/>
  <c r="B24" i="1"/>
  <c r="B34" i="1"/>
  <c r="C28" i="4"/>
  <c r="B84" i="1"/>
  <c r="C67" i="4"/>
  <c r="B88" i="1"/>
  <c r="C69" i="4"/>
  <c r="B94" i="1"/>
  <c r="C73" i="4"/>
  <c r="B56" i="1"/>
  <c r="C45" i="4"/>
  <c r="B53" i="1"/>
  <c r="C43" i="4"/>
  <c r="B51" i="1"/>
  <c r="C42" i="4"/>
  <c r="B73" i="1"/>
  <c r="C59" i="4"/>
  <c r="B67" i="1"/>
  <c r="C54" i="4"/>
  <c r="B98" i="1"/>
  <c r="C75" i="4"/>
  <c r="B22" i="1"/>
  <c r="C19" i="4"/>
  <c r="B30" i="1"/>
  <c r="C25" i="4"/>
  <c r="O36" i="1"/>
  <c r="I29" i="4" s="1"/>
  <c r="B36" i="1"/>
  <c r="C29" i="4"/>
  <c r="B86" i="1"/>
  <c r="C68" i="4"/>
  <c r="C72" i="4"/>
  <c r="B92" i="1"/>
  <c r="C74" i="4"/>
  <c r="B96" i="1"/>
  <c r="X63" i="1"/>
  <c r="Z63" i="1"/>
  <c r="X67" i="1"/>
  <c r="Z67" i="1"/>
  <c r="X71" i="1"/>
  <c r="Z71" i="1"/>
  <c r="O53" i="1"/>
  <c r="I43" i="4" s="1"/>
  <c r="AB91" i="1"/>
  <c r="O92" i="1"/>
  <c r="I72" i="4" s="1"/>
  <c r="O96" i="1"/>
  <c r="I74" i="4" s="1"/>
  <c r="X45" i="1"/>
  <c r="Z49" i="1"/>
  <c r="AA62" i="1"/>
  <c r="AA66" i="1"/>
  <c r="AA70" i="1"/>
  <c r="AA76" i="1"/>
  <c r="Z37" i="1"/>
  <c r="L30" i="4" s="1"/>
  <c r="X37" i="1"/>
  <c r="X69" i="1"/>
  <c r="Z69" i="1"/>
  <c r="AA46" i="1"/>
  <c r="O51" i="1"/>
  <c r="I42" i="4" s="1"/>
  <c r="C74" i="1"/>
  <c r="C68" i="1"/>
  <c r="AB67" i="1" s="1"/>
  <c r="O20" i="1"/>
  <c r="I18" i="4" s="1"/>
  <c r="O24" i="1"/>
  <c r="I20" i="4" s="1"/>
  <c r="O30" i="1"/>
  <c r="I25" i="4" s="1"/>
  <c r="C37" i="1"/>
  <c r="O86" i="1"/>
  <c r="I68" i="4" s="1"/>
  <c r="C25" i="1"/>
  <c r="O44" i="1"/>
  <c r="I36" i="4" s="1"/>
  <c r="O54" i="1"/>
  <c r="I44" i="4" s="1"/>
  <c r="O98" i="1"/>
  <c r="I75" i="4" s="1"/>
  <c r="O22" i="1"/>
  <c r="I19" i="4" s="1"/>
  <c r="O34" i="1"/>
  <c r="I28" i="4" s="1"/>
  <c r="O84" i="1"/>
  <c r="I67" i="4" s="1"/>
  <c r="O88" i="1"/>
  <c r="I69" i="4" s="1"/>
  <c r="O94" i="1"/>
  <c r="I73" i="4" s="1"/>
  <c r="C57" i="1"/>
  <c r="AB56" i="1" s="1"/>
  <c r="X38" i="1"/>
  <c r="AA42" i="1"/>
  <c r="W27" i="1"/>
  <c r="Z27" i="1" s="1"/>
  <c r="L23" i="4" s="1"/>
  <c r="X53" i="1"/>
  <c r="Z53" i="1"/>
  <c r="X57" i="1"/>
  <c r="Z57" i="1"/>
  <c r="AB33" i="1"/>
  <c r="O25" i="1"/>
  <c r="I21" i="4" s="1"/>
  <c r="C89" i="1"/>
  <c r="AB24" i="1"/>
  <c r="O67" i="1"/>
  <c r="I54" i="4" s="1"/>
  <c r="W39" i="1"/>
  <c r="Z39" i="1" s="1"/>
  <c r="L32" i="4" s="1"/>
  <c r="O56" i="1"/>
  <c r="I45" i="4" s="1"/>
  <c r="X47" i="1"/>
  <c r="AA47" i="1" s="1"/>
  <c r="W47" i="1"/>
  <c r="Z47" i="1" s="1"/>
  <c r="L39" i="4" s="1"/>
  <c r="Z19" i="1"/>
  <c r="C61" i="1"/>
  <c r="AB60" i="1" s="1"/>
  <c r="AA51" i="1"/>
  <c r="AB19" i="1"/>
  <c r="X61" i="1"/>
  <c r="Z61" i="1"/>
  <c r="C31" i="1"/>
  <c r="AA33" i="1"/>
  <c r="AA36" i="1"/>
  <c r="AB66" i="1"/>
  <c r="C45" i="1"/>
  <c r="AA25" i="1"/>
  <c r="AA31" i="1"/>
  <c r="AA45" i="1"/>
  <c r="AA17" i="1"/>
  <c r="AA41" i="1"/>
  <c r="Z14" i="1"/>
  <c r="L13" i="4" s="1"/>
  <c r="X14" i="1"/>
  <c r="O68" i="1" l="1"/>
  <c r="I55" i="4" s="1"/>
  <c r="J36" i="4"/>
  <c r="Y44" i="1"/>
  <c r="K36" i="4" s="1"/>
  <c r="L36" i="4"/>
  <c r="AA44" i="1"/>
  <c r="AA57" i="1"/>
  <c r="L46" i="4"/>
  <c r="AA53" i="1"/>
  <c r="L43" i="4"/>
  <c r="Y38" i="1"/>
  <c r="K31" i="4" s="1"/>
  <c r="J31" i="4"/>
  <c r="AA69" i="1"/>
  <c r="L56" i="4"/>
  <c r="AA71" i="1"/>
  <c r="L58" i="4"/>
  <c r="Y14" i="1"/>
  <c r="K13" i="4" s="1"/>
  <c r="J13" i="4"/>
  <c r="Y61" i="1"/>
  <c r="K49" i="4" s="1"/>
  <c r="J49" i="4"/>
  <c r="AA38" i="1"/>
  <c r="Y57" i="1"/>
  <c r="K46" i="4" s="1"/>
  <c r="J46" i="4"/>
  <c r="Y53" i="1"/>
  <c r="K43" i="4" s="1"/>
  <c r="J43" i="4"/>
  <c r="Y69" i="1"/>
  <c r="K56" i="4" s="1"/>
  <c r="J56" i="4"/>
  <c r="Y45" i="1"/>
  <c r="K37" i="4" s="1"/>
  <c r="J37" i="4"/>
  <c r="Y71" i="1"/>
  <c r="K58" i="4" s="1"/>
  <c r="J58" i="4"/>
  <c r="Y67" i="1"/>
  <c r="K54" i="4" s="1"/>
  <c r="J54" i="4"/>
  <c r="Y63" i="1"/>
  <c r="K51" i="4" s="1"/>
  <c r="J51" i="4"/>
  <c r="AA61" i="1"/>
  <c r="L49" i="4"/>
  <c r="AA19" i="1"/>
  <c r="L17" i="4"/>
  <c r="Y47" i="1"/>
  <c r="K39" i="4" s="1"/>
  <c r="J39" i="4"/>
  <c r="Y37" i="1"/>
  <c r="K30" i="4" s="1"/>
  <c r="J30" i="4"/>
  <c r="AA49" i="1"/>
  <c r="L41" i="4"/>
  <c r="AA67" i="1"/>
  <c r="L54" i="4"/>
  <c r="AA63" i="1"/>
  <c r="L51" i="4"/>
  <c r="AC5" i="1"/>
  <c r="N4" i="4"/>
  <c r="AE5" i="1"/>
  <c r="P4" i="4"/>
  <c r="D74" i="4"/>
  <c r="E74" i="4"/>
  <c r="D72" i="4"/>
  <c r="E72" i="4"/>
  <c r="D25" i="4"/>
  <c r="E25" i="4"/>
  <c r="D19" i="4"/>
  <c r="E19" i="4"/>
  <c r="D75" i="4"/>
  <c r="E75" i="4"/>
  <c r="D54" i="4"/>
  <c r="E54" i="4"/>
  <c r="D59" i="4"/>
  <c r="E59" i="4"/>
  <c r="D42" i="4"/>
  <c r="E42" i="4"/>
  <c r="D43" i="4"/>
  <c r="E43" i="4"/>
  <c r="D45" i="4"/>
  <c r="E45" i="4"/>
  <c r="D73" i="4"/>
  <c r="E73" i="4"/>
  <c r="D69" i="4"/>
  <c r="E69" i="4"/>
  <c r="D67" i="4"/>
  <c r="E67" i="4"/>
  <c r="D28" i="4"/>
  <c r="E28" i="4"/>
  <c r="D44" i="4"/>
  <c r="E44" i="4"/>
  <c r="D68" i="4"/>
  <c r="E68" i="4"/>
  <c r="D29" i="4"/>
  <c r="E29" i="4"/>
  <c r="D20" i="4"/>
  <c r="E20" i="4"/>
  <c r="D18" i="4"/>
  <c r="E18" i="4"/>
  <c r="D48" i="4"/>
  <c r="E48" i="4"/>
  <c r="D36" i="4"/>
  <c r="E36" i="4"/>
  <c r="O61" i="1"/>
  <c r="I49" i="4" s="1"/>
  <c r="C62" i="1"/>
  <c r="B62" i="1" s="1"/>
  <c r="B57" i="1"/>
  <c r="C46" i="4"/>
  <c r="B74" i="1"/>
  <c r="C60" i="4"/>
  <c r="AB73" i="1"/>
  <c r="B45" i="1"/>
  <c r="C37" i="4"/>
  <c r="B31" i="1"/>
  <c r="C26" i="4"/>
  <c r="B61" i="1"/>
  <c r="C49" i="4"/>
  <c r="B89" i="1"/>
  <c r="C70" i="4"/>
  <c r="O57" i="1"/>
  <c r="I46" i="4" s="1"/>
  <c r="C58" i="1"/>
  <c r="O58" i="1" s="1"/>
  <c r="I47" i="4" s="1"/>
  <c r="B25" i="1"/>
  <c r="C21" i="4"/>
  <c r="B37" i="1"/>
  <c r="C30" i="4"/>
  <c r="B68" i="1"/>
  <c r="C55" i="4"/>
  <c r="C69" i="1"/>
  <c r="C70" i="1" s="1"/>
  <c r="O74" i="1"/>
  <c r="I60" i="4" s="1"/>
  <c r="AA37" i="1"/>
  <c r="X39" i="1"/>
  <c r="AA39" i="1" s="1"/>
  <c r="C26" i="1"/>
  <c r="AB36" i="1"/>
  <c r="O37" i="1"/>
  <c r="I30" i="4" s="1"/>
  <c r="C38" i="1"/>
  <c r="O31" i="1"/>
  <c r="I26" i="4" s="1"/>
  <c r="AB30" i="1"/>
  <c r="O89" i="1"/>
  <c r="I70" i="4" s="1"/>
  <c r="AB88" i="1"/>
  <c r="X27" i="1"/>
  <c r="J23" i="4" s="1"/>
  <c r="C46" i="1"/>
  <c r="O45" i="1"/>
  <c r="I37" i="4" s="1"/>
  <c r="AB45" i="1"/>
  <c r="AB44" i="1"/>
  <c r="O62" i="1"/>
  <c r="I50" i="4" s="1"/>
  <c r="AA14" i="1"/>
  <c r="C50" i="4" l="1"/>
  <c r="AE6" i="1"/>
  <c r="P5" i="4"/>
  <c r="AC6" i="1"/>
  <c r="N5" i="4"/>
  <c r="Y39" i="1"/>
  <c r="K32" i="4" s="1"/>
  <c r="J32" i="4"/>
  <c r="D55" i="4"/>
  <c r="E55" i="4"/>
  <c r="D30" i="4"/>
  <c r="E30" i="4"/>
  <c r="D21" i="4"/>
  <c r="E21" i="4"/>
  <c r="D70" i="4"/>
  <c r="E70" i="4"/>
  <c r="D49" i="4"/>
  <c r="E49" i="4"/>
  <c r="D26" i="4"/>
  <c r="E26" i="4"/>
  <c r="D37" i="4"/>
  <c r="E37" i="4"/>
  <c r="D60" i="4"/>
  <c r="E60" i="4"/>
  <c r="D46" i="4"/>
  <c r="E46" i="4"/>
  <c r="D50" i="4"/>
  <c r="E50" i="4"/>
  <c r="C63" i="1"/>
  <c r="AB61" i="1"/>
  <c r="AB69" i="1"/>
  <c r="B70" i="1"/>
  <c r="C57" i="4"/>
  <c r="B46" i="1"/>
  <c r="C38" i="4"/>
  <c r="B26" i="1"/>
  <c r="C22" i="4"/>
  <c r="B69" i="1"/>
  <c r="C56" i="4"/>
  <c r="B63" i="1"/>
  <c r="C51" i="4"/>
  <c r="AB68" i="1"/>
  <c r="O69" i="1"/>
  <c r="I56" i="4" s="1"/>
  <c r="AB37" i="1"/>
  <c r="B38" i="1"/>
  <c r="C31" i="4"/>
  <c r="B58" i="1"/>
  <c r="C47" i="4"/>
  <c r="AB57" i="1"/>
  <c r="AB62" i="1"/>
  <c r="O38" i="1"/>
  <c r="I31" i="4" s="1"/>
  <c r="C39" i="1"/>
  <c r="O26" i="1"/>
  <c r="I22" i="4" s="1"/>
  <c r="C27" i="1"/>
  <c r="AB25" i="1"/>
  <c r="Y27" i="1"/>
  <c r="K23" i="4" s="1"/>
  <c r="AA27" i="1"/>
  <c r="O46" i="1"/>
  <c r="I38" i="4" s="1"/>
  <c r="C47" i="1"/>
  <c r="C64" i="1"/>
  <c r="AB63" i="1" s="1"/>
  <c r="O63" i="1"/>
  <c r="I51" i="4" s="1"/>
  <c r="O70" i="1"/>
  <c r="I57" i="4" s="1"/>
  <c r="C71" i="1"/>
  <c r="AC7" i="1" l="1"/>
  <c r="AC8" i="1" s="1"/>
  <c r="N6" i="4"/>
  <c r="AE7" i="1"/>
  <c r="AE8" i="1" s="1"/>
  <c r="P6" i="4"/>
  <c r="D47" i="4"/>
  <c r="E47" i="4"/>
  <c r="D31" i="4"/>
  <c r="E31" i="4"/>
  <c r="D51" i="4"/>
  <c r="E51" i="4"/>
  <c r="D56" i="4"/>
  <c r="E56" i="4"/>
  <c r="D22" i="4"/>
  <c r="E22" i="4"/>
  <c r="D38" i="4"/>
  <c r="E38" i="4"/>
  <c r="D57" i="4"/>
  <c r="E57" i="4"/>
  <c r="B47" i="1"/>
  <c r="C39" i="4"/>
  <c r="B71" i="1"/>
  <c r="C58" i="4"/>
  <c r="C52" i="4"/>
  <c r="B64" i="1"/>
  <c r="B27" i="1"/>
  <c r="C23" i="4"/>
  <c r="B39" i="1"/>
  <c r="C32" i="4"/>
  <c r="O27" i="1"/>
  <c r="I23" i="4" s="1"/>
  <c r="AB26" i="1"/>
  <c r="C28" i="1"/>
  <c r="AB46" i="1"/>
  <c r="C40" i="1"/>
  <c r="O39" i="1"/>
  <c r="I32" i="4" s="1"/>
  <c r="AB38" i="1"/>
  <c r="O47" i="1"/>
  <c r="I39" i="4" s="1"/>
  <c r="C48" i="1"/>
  <c r="AB70" i="1"/>
  <c r="O71" i="1"/>
  <c r="I58" i="4" s="1"/>
  <c r="O64" i="1"/>
  <c r="I52" i="4" s="1"/>
  <c r="AE9" i="1" l="1"/>
  <c r="P7" i="4"/>
  <c r="AC9" i="1"/>
  <c r="N7" i="4"/>
  <c r="D32" i="4"/>
  <c r="E32" i="4"/>
  <c r="D23" i="4"/>
  <c r="E23" i="4"/>
  <c r="D58" i="4"/>
  <c r="E58" i="4"/>
  <c r="D39" i="4"/>
  <c r="E39" i="4"/>
  <c r="D52" i="4"/>
  <c r="E52" i="4"/>
  <c r="C40" i="4"/>
  <c r="B48" i="1"/>
  <c r="B40" i="1"/>
  <c r="C33" i="4"/>
  <c r="C24" i="4"/>
  <c r="B28" i="1"/>
  <c r="O40" i="1"/>
  <c r="I33" i="4" s="1"/>
  <c r="C41" i="1"/>
  <c r="AB27" i="1"/>
  <c r="O28" i="1"/>
  <c r="I24" i="4" s="1"/>
  <c r="AB39" i="1"/>
  <c r="C49" i="1"/>
  <c r="O48" i="1"/>
  <c r="I40" i="4" s="1"/>
  <c r="AB48" i="1"/>
  <c r="AB47" i="1"/>
  <c r="AC10" i="1" l="1"/>
  <c r="N8" i="4"/>
  <c r="AE10" i="1"/>
  <c r="P8" i="4"/>
  <c r="D33" i="4"/>
  <c r="E33" i="4"/>
  <c r="D24" i="4"/>
  <c r="E24" i="4"/>
  <c r="D40" i="4"/>
  <c r="E40" i="4"/>
  <c r="B49" i="1"/>
  <c r="C41" i="4"/>
  <c r="B41" i="1"/>
  <c r="C34" i="4"/>
  <c r="C42" i="1"/>
  <c r="AB40" i="1"/>
  <c r="O41" i="1"/>
  <c r="I34" i="4" s="1"/>
  <c r="O49" i="1"/>
  <c r="I41" i="4" s="1"/>
  <c r="AE11" i="1" l="1"/>
  <c r="P9" i="4"/>
  <c r="AC11" i="1"/>
  <c r="N9" i="4"/>
  <c r="D34" i="4"/>
  <c r="E34" i="4"/>
  <c r="D41" i="4"/>
  <c r="E41" i="4"/>
  <c r="B42" i="1"/>
  <c r="C35" i="4"/>
  <c r="O42" i="1"/>
  <c r="I35" i="4" s="1"/>
  <c r="AB41" i="1"/>
  <c r="AC12" i="1" l="1"/>
  <c r="N10" i="4"/>
  <c r="AE12" i="1"/>
  <c r="P10" i="4"/>
  <c r="D35" i="4"/>
  <c r="E35" i="4"/>
  <c r="A13" i="1"/>
  <c r="L13" i="1" s="1"/>
  <c r="H12" i="4" s="1"/>
  <c r="C7" i="3"/>
  <c r="C3" i="3"/>
  <c r="A2" i="1"/>
  <c r="R2" i="1" s="1"/>
  <c r="A3" i="1"/>
  <c r="S3" i="1" s="1"/>
  <c r="A4" i="1"/>
  <c r="R4" i="1" s="1"/>
  <c r="A5" i="1"/>
  <c r="S5" i="1" s="1"/>
  <c r="A6" i="1"/>
  <c r="R6" i="1" s="1"/>
  <c r="A7" i="1"/>
  <c r="S7" i="1" s="1"/>
  <c r="A8" i="1"/>
  <c r="R8" i="1" s="1"/>
  <c r="A9" i="1"/>
  <c r="S9" i="1" s="1"/>
  <c r="A10" i="1"/>
  <c r="R10" i="1" s="1"/>
  <c r="A11" i="1"/>
  <c r="S11" i="1" s="1"/>
  <c r="A12" i="1"/>
  <c r="R12" i="1" s="1"/>
  <c r="AE13" i="1" l="1"/>
  <c r="P11" i="4"/>
  <c r="AC13" i="1"/>
  <c r="N11" i="4"/>
  <c r="W11" i="1"/>
  <c r="Z11" i="1" s="1"/>
  <c r="L10" i="4" s="1"/>
  <c r="W9" i="1"/>
  <c r="Z9" i="1" s="1"/>
  <c r="L8" i="4" s="1"/>
  <c r="Z7" i="1"/>
  <c r="W7" i="1"/>
  <c r="W5" i="1"/>
  <c r="Z5" i="1" s="1"/>
  <c r="L5" i="4" s="1"/>
  <c r="W3" i="1"/>
  <c r="Z3" i="1" s="1"/>
  <c r="L3" i="4" s="1"/>
  <c r="L10" i="1"/>
  <c r="H9" i="4" s="1"/>
  <c r="L8" i="1"/>
  <c r="H7" i="4" s="1"/>
  <c r="S13" i="1"/>
  <c r="L9" i="1"/>
  <c r="H8" i="4" s="1"/>
  <c r="L4" i="1"/>
  <c r="H4" i="4" s="1"/>
  <c r="L11" i="1"/>
  <c r="H10" i="4" s="1"/>
  <c r="L7" i="1"/>
  <c r="L5" i="1"/>
  <c r="H5" i="4" s="1"/>
  <c r="L3" i="1"/>
  <c r="H3" i="4" s="1"/>
  <c r="L12" i="1"/>
  <c r="H11" i="4" s="1"/>
  <c r="L6" i="1"/>
  <c r="H6" i="4" s="1"/>
  <c r="L2" i="1"/>
  <c r="R13" i="1"/>
  <c r="X9" i="1"/>
  <c r="X7" i="1"/>
  <c r="Y7" i="1" s="1"/>
  <c r="X3" i="1"/>
  <c r="S8" i="1"/>
  <c r="W8" i="1" s="1"/>
  <c r="S12" i="1"/>
  <c r="W12" i="1" s="1"/>
  <c r="S4" i="1"/>
  <c r="W4" i="1" s="1"/>
  <c r="S10" i="1"/>
  <c r="W10" i="1" s="1"/>
  <c r="S6" i="1"/>
  <c r="W6" i="1" s="1"/>
  <c r="S2" i="1"/>
  <c r="W2" i="1" s="1"/>
  <c r="R11" i="1"/>
  <c r="R9" i="1"/>
  <c r="R7" i="1"/>
  <c r="R5" i="1"/>
  <c r="R3" i="1"/>
  <c r="X5" i="1" l="1"/>
  <c r="Y5" i="1"/>
  <c r="K5" i="4" s="1"/>
  <c r="J5" i="4"/>
  <c r="AC14" i="1"/>
  <c r="N12" i="4"/>
  <c r="AE14" i="1"/>
  <c r="P12" i="4"/>
  <c r="Y3" i="1"/>
  <c r="K3" i="4" s="1"/>
  <c r="J3" i="4"/>
  <c r="X11" i="1"/>
  <c r="H2" i="4"/>
  <c r="C2" i="1"/>
  <c r="B2" i="1" s="1"/>
  <c r="Y9" i="1"/>
  <c r="K8" i="4" s="1"/>
  <c r="J8" i="4"/>
  <c r="W13" i="1"/>
  <c r="Z13" i="1" s="1"/>
  <c r="L12" i="4" s="1"/>
  <c r="X12" i="1"/>
  <c r="Z12" i="1"/>
  <c r="L11" i="4" s="1"/>
  <c r="X13" i="1"/>
  <c r="AA5" i="1"/>
  <c r="AA9" i="1"/>
  <c r="Z6" i="1"/>
  <c r="L6" i="4" s="1"/>
  <c r="X6" i="1"/>
  <c r="Z4" i="1"/>
  <c r="L4" i="4" s="1"/>
  <c r="X4" i="1"/>
  <c r="Z8" i="1"/>
  <c r="L7" i="4" s="1"/>
  <c r="X8" i="1"/>
  <c r="Z2" i="1"/>
  <c r="L2" i="4" s="1"/>
  <c r="X2" i="1"/>
  <c r="Z10" i="1"/>
  <c r="L9" i="4" s="1"/>
  <c r="X10" i="1"/>
  <c r="AA3" i="1"/>
  <c r="AA7" i="1"/>
  <c r="AA11" i="1"/>
  <c r="C3" i="1" l="1"/>
  <c r="B3" i="1" s="1"/>
  <c r="O2" i="1"/>
  <c r="I2" i="4" s="1"/>
  <c r="C2" i="4"/>
  <c r="D2" i="4" s="1"/>
  <c r="Y10" i="1"/>
  <c r="K9" i="4" s="1"/>
  <c r="J9" i="4"/>
  <c r="Y2" i="1"/>
  <c r="K2" i="4" s="1"/>
  <c r="J2" i="4"/>
  <c r="Y8" i="1"/>
  <c r="K7" i="4" s="1"/>
  <c r="J7" i="4"/>
  <c r="Y4" i="1"/>
  <c r="K4" i="4" s="1"/>
  <c r="J4" i="4"/>
  <c r="Y6" i="1"/>
  <c r="K6" i="4" s="1"/>
  <c r="J6" i="4"/>
  <c r="Y12" i="1"/>
  <c r="K11" i="4" s="1"/>
  <c r="J11" i="4"/>
  <c r="Y13" i="1"/>
  <c r="K12" i="4" s="1"/>
  <c r="J12" i="4"/>
  <c r="Y11" i="1"/>
  <c r="K10" i="4" s="1"/>
  <c r="J10" i="4"/>
  <c r="AE15" i="1"/>
  <c r="P13" i="4"/>
  <c r="AC15" i="1"/>
  <c r="N13" i="4"/>
  <c r="E2" i="4"/>
  <c r="C3" i="4"/>
  <c r="AA13" i="1"/>
  <c r="O3" i="1"/>
  <c r="I3" i="4" s="1"/>
  <c r="AA12" i="1"/>
  <c r="AB2" i="1"/>
  <c r="AA10" i="1"/>
  <c r="AA2" i="1"/>
  <c r="AA8" i="1"/>
  <c r="AA4" i="1"/>
  <c r="AA6" i="1"/>
  <c r="C4" i="1" l="1"/>
  <c r="C4" i="4" s="1"/>
  <c r="AE16" i="1"/>
  <c r="P14" i="4"/>
  <c r="AC16" i="1"/>
  <c r="N14" i="4"/>
  <c r="D3" i="4"/>
  <c r="E3" i="4"/>
  <c r="B4" i="1"/>
  <c r="AB3" i="1"/>
  <c r="C5" i="1" l="1"/>
  <c r="C5" i="4" s="1"/>
  <c r="O4" i="1"/>
  <c r="I4" i="4" s="1"/>
  <c r="AC17" i="1"/>
  <c r="N15" i="4"/>
  <c r="AE17" i="1"/>
  <c r="P15" i="4"/>
  <c r="D4" i="4"/>
  <c r="E4" i="4"/>
  <c r="B5" i="1"/>
  <c r="O5" i="1"/>
  <c r="I5" i="4" s="1"/>
  <c r="C6" i="1"/>
  <c r="AB4" i="1" l="1"/>
  <c r="AE18" i="1"/>
  <c r="AE19" i="1" s="1"/>
  <c r="P16" i="4"/>
  <c r="AC18" i="1"/>
  <c r="AC19" i="1" s="1"/>
  <c r="N16" i="4"/>
  <c r="D5" i="4"/>
  <c r="E5" i="4"/>
  <c r="B6" i="1"/>
  <c r="C6" i="4"/>
  <c r="O6" i="1"/>
  <c r="I6" i="4" s="1"/>
  <c r="AB5" i="1"/>
  <c r="C7" i="1"/>
  <c r="B7" i="1" s="1"/>
  <c r="AC20" i="1" l="1"/>
  <c r="N17" i="4"/>
  <c r="AE20" i="1"/>
  <c r="P17" i="4"/>
  <c r="D6" i="4"/>
  <c r="E6" i="4"/>
  <c r="O7" i="1"/>
  <c r="AB7" i="1"/>
  <c r="C8" i="1"/>
  <c r="AE21" i="1" l="1"/>
  <c r="AE22" i="1" s="1"/>
  <c r="P18" i="4"/>
  <c r="AC21" i="1"/>
  <c r="AC22" i="1" s="1"/>
  <c r="N18" i="4"/>
  <c r="B8" i="1"/>
  <c r="C7" i="4"/>
  <c r="O8" i="1"/>
  <c r="I7" i="4" s="1"/>
  <c r="C9" i="1"/>
  <c r="AC23" i="1" l="1"/>
  <c r="AC24" i="1" s="1"/>
  <c r="N19" i="4"/>
  <c r="AE23" i="1"/>
  <c r="AE24" i="1" s="1"/>
  <c r="P19" i="4"/>
  <c r="D7" i="4"/>
  <c r="E7" i="4"/>
  <c r="B9" i="1"/>
  <c r="C8" i="4"/>
  <c r="O9" i="1"/>
  <c r="I8" i="4" s="1"/>
  <c r="AB8" i="1"/>
  <c r="C10" i="1"/>
  <c r="AE25" i="1" l="1"/>
  <c r="P20" i="4"/>
  <c r="AC25" i="1"/>
  <c r="N20" i="4"/>
  <c r="D8" i="4"/>
  <c r="E8" i="4"/>
  <c r="B10" i="1"/>
  <c r="C9" i="4"/>
  <c r="AB9" i="1"/>
  <c r="O10" i="1"/>
  <c r="I9" i="4" s="1"/>
  <c r="C11" i="1"/>
  <c r="AC26" i="1" l="1"/>
  <c r="N21" i="4"/>
  <c r="AE26" i="1"/>
  <c r="P21" i="4"/>
  <c r="D9" i="4"/>
  <c r="E9" i="4"/>
  <c r="B11" i="1"/>
  <c r="C10" i="4"/>
  <c r="AB10" i="1"/>
  <c r="O11" i="1"/>
  <c r="I10" i="4" s="1"/>
  <c r="C12" i="1"/>
  <c r="AE27" i="1" l="1"/>
  <c r="P22" i="4"/>
  <c r="AC27" i="1"/>
  <c r="N22" i="4"/>
  <c r="D10" i="4"/>
  <c r="E10" i="4"/>
  <c r="B12" i="1"/>
  <c r="C11" i="4"/>
  <c r="AB11" i="1"/>
  <c r="O12" i="1"/>
  <c r="I11" i="4" s="1"/>
  <c r="C13" i="1"/>
  <c r="AC28" i="1" l="1"/>
  <c r="N23" i="4"/>
  <c r="AE28" i="1"/>
  <c r="P23" i="4"/>
  <c r="D11" i="4"/>
  <c r="E11" i="4"/>
  <c r="B13" i="1"/>
  <c r="C12" i="4"/>
  <c r="AB12" i="1"/>
  <c r="O13" i="1"/>
  <c r="I12" i="4" s="1"/>
  <c r="C14" i="1"/>
  <c r="AE29" i="1" l="1"/>
  <c r="AE30" i="1" s="1"/>
  <c r="P24" i="4"/>
  <c r="AC29" i="1"/>
  <c r="AC30" i="1" s="1"/>
  <c r="N24" i="4"/>
  <c r="D12" i="4"/>
  <c r="E12" i="4"/>
  <c r="B14" i="1"/>
  <c r="C13" i="4"/>
  <c r="C15" i="1"/>
  <c r="AB14" i="1" s="1"/>
  <c r="AB13" i="1"/>
  <c r="C16" i="1"/>
  <c r="O14" i="1"/>
  <c r="I13" i="4" s="1"/>
  <c r="AC31" i="1" l="1"/>
  <c r="N25" i="4"/>
  <c r="AE31" i="1"/>
  <c r="P25" i="4"/>
  <c r="D13" i="4"/>
  <c r="E13" i="4"/>
  <c r="O15" i="1"/>
  <c r="I14" i="4" s="1"/>
  <c r="B16" i="1"/>
  <c r="C15" i="4"/>
  <c r="B15" i="1"/>
  <c r="C14" i="4"/>
  <c r="C17" i="1"/>
  <c r="AB16" i="1" s="1"/>
  <c r="AB15" i="1"/>
  <c r="O16" i="1"/>
  <c r="I15" i="4" s="1"/>
  <c r="O17" i="1" l="1"/>
  <c r="I16" i="4" s="1"/>
  <c r="AE32" i="1"/>
  <c r="AE33" i="1" s="1"/>
  <c r="P26" i="4"/>
  <c r="AC32" i="1"/>
  <c r="AC33" i="1" s="1"/>
  <c r="N26" i="4"/>
  <c r="D14" i="4"/>
  <c r="E14" i="4"/>
  <c r="D15" i="4"/>
  <c r="E15" i="4"/>
  <c r="B17" i="1"/>
  <c r="C16" i="4"/>
  <c r="L75" i="1"/>
  <c r="H61" i="4" s="1"/>
  <c r="AC34" i="1" l="1"/>
  <c r="N27" i="4"/>
  <c r="AE34" i="1"/>
  <c r="P27" i="4"/>
  <c r="C75" i="1"/>
  <c r="B75" i="1" s="1"/>
  <c r="D16" i="4"/>
  <c r="E16" i="4"/>
  <c r="C61" i="4"/>
  <c r="AB74" i="1"/>
  <c r="C76" i="1" l="1"/>
  <c r="O75" i="1"/>
  <c r="I61" i="4" s="1"/>
  <c r="AE35" i="1"/>
  <c r="AE36" i="1" s="1"/>
  <c r="P28" i="4"/>
  <c r="AC35" i="1"/>
  <c r="AC36" i="1" s="1"/>
  <c r="N28" i="4"/>
  <c r="D61" i="4"/>
  <c r="E61" i="4"/>
  <c r="C62" i="4"/>
  <c r="B76" i="1"/>
  <c r="O76" i="1"/>
  <c r="I62" i="4" s="1"/>
  <c r="C77" i="1"/>
  <c r="AB22" i="1" s="1"/>
  <c r="AB75" i="1"/>
  <c r="AC37" i="1" l="1"/>
  <c r="N29" i="4"/>
  <c r="AE37" i="1"/>
  <c r="P29" i="4"/>
  <c r="D62" i="4"/>
  <c r="E62" i="4"/>
  <c r="AB71" i="1"/>
  <c r="AB28" i="1"/>
  <c r="AB49" i="1"/>
  <c r="B77" i="1"/>
  <c r="C63" i="4"/>
  <c r="AB64" i="1"/>
  <c r="AB58" i="1"/>
  <c r="AB6" i="1"/>
  <c r="AB76" i="1"/>
  <c r="AB42" i="1"/>
  <c r="AB51" i="1"/>
  <c r="AB89" i="1"/>
  <c r="AB86" i="1"/>
  <c r="AB94" i="1"/>
  <c r="AB92" i="1"/>
  <c r="AB98" i="1"/>
  <c r="AB96" i="1"/>
  <c r="AB84" i="1"/>
  <c r="AB81" i="1"/>
  <c r="AB77" i="1"/>
  <c r="O77" i="1"/>
  <c r="I63" i="4" s="1"/>
  <c r="AB54" i="1"/>
  <c r="AB20" i="1"/>
  <c r="AB34" i="1"/>
  <c r="AB79" i="1"/>
  <c r="AB17" i="1"/>
  <c r="AB31" i="1"/>
  <c r="AE38" i="1" l="1"/>
  <c r="P30" i="4"/>
  <c r="AC38" i="1"/>
  <c r="N30" i="4"/>
  <c r="D63" i="4"/>
  <c r="E63" i="4"/>
  <c r="AC39" i="1" l="1"/>
  <c r="N31" i="4"/>
  <c r="AE39" i="1"/>
  <c r="P31" i="4"/>
  <c r="AE40" i="1" l="1"/>
  <c r="P32" i="4"/>
  <c r="AC40" i="1"/>
  <c r="N32" i="4"/>
  <c r="AC41" i="1" l="1"/>
  <c r="N33" i="4"/>
  <c r="AE41" i="1"/>
  <c r="P33" i="4"/>
  <c r="AE42" i="1" l="1"/>
  <c r="P34" i="4"/>
  <c r="AC42" i="1"/>
  <c r="N34" i="4"/>
  <c r="AC43" i="1" l="1"/>
  <c r="AC44" i="1" s="1"/>
  <c r="N35" i="4"/>
  <c r="AE43" i="1"/>
  <c r="AE44" i="1" s="1"/>
  <c r="P35" i="4"/>
  <c r="AE45" i="1" l="1"/>
  <c r="P36" i="4"/>
  <c r="AC45" i="1"/>
  <c r="N36" i="4"/>
  <c r="AC46" i="1" l="1"/>
  <c r="N37" i="4"/>
  <c r="AE46" i="1"/>
  <c r="P37" i="4"/>
  <c r="AE47" i="1" l="1"/>
  <c r="P38" i="4"/>
  <c r="AC47" i="1"/>
  <c r="N38" i="4"/>
  <c r="AC48" i="1" l="1"/>
  <c r="N39" i="4"/>
  <c r="AE48" i="1"/>
  <c r="P39" i="4"/>
  <c r="AE49" i="1" l="1"/>
  <c r="P40" i="4"/>
  <c r="AC49" i="1"/>
  <c r="N40" i="4"/>
  <c r="AC50" i="1" l="1"/>
  <c r="AC51" i="1" s="1"/>
  <c r="N41" i="4"/>
  <c r="AE50" i="1"/>
  <c r="AE51" i="1" s="1"/>
  <c r="P41" i="4"/>
  <c r="AE52" i="1" l="1"/>
  <c r="AE53" i="1" s="1"/>
  <c r="P42" i="4"/>
  <c r="AC52" i="1"/>
  <c r="AC53" i="1" s="1"/>
  <c r="N42" i="4"/>
  <c r="AC54" i="1" l="1"/>
  <c r="N43" i="4"/>
  <c r="AE54" i="1"/>
  <c r="P43" i="4"/>
  <c r="AE55" i="1" l="1"/>
  <c r="AE56" i="1" s="1"/>
  <c r="P44" i="4"/>
  <c r="AC55" i="1"/>
  <c r="AC56" i="1" s="1"/>
  <c r="N44" i="4"/>
  <c r="AC57" i="1" l="1"/>
  <c r="N45" i="4"/>
  <c r="AE57" i="1"/>
  <c r="P45" i="4"/>
  <c r="AE58" i="1" l="1"/>
  <c r="P46" i="4"/>
  <c r="AC58" i="1"/>
  <c r="N46" i="4"/>
  <c r="AC59" i="1" l="1"/>
  <c r="AC60" i="1" s="1"/>
  <c r="N47" i="4"/>
  <c r="AE59" i="1"/>
  <c r="AE60" i="1" s="1"/>
  <c r="P47" i="4"/>
  <c r="AE61" i="1" l="1"/>
  <c r="P48" i="4"/>
  <c r="AC61" i="1"/>
  <c r="N48" i="4"/>
  <c r="AC62" i="1" l="1"/>
  <c r="N49" i="4"/>
  <c r="AE62" i="1"/>
  <c r="P49" i="4"/>
  <c r="AE63" i="1" l="1"/>
  <c r="P50" i="4"/>
  <c r="AC63" i="1"/>
  <c r="N50" i="4"/>
  <c r="AC64" i="1" l="1"/>
  <c r="N51" i="4"/>
  <c r="AE64" i="1"/>
  <c r="P51" i="4"/>
  <c r="AE65" i="1" l="1"/>
  <c r="AE66" i="1" s="1"/>
  <c r="P52" i="4"/>
  <c r="AC65" i="1"/>
  <c r="AC66" i="1" s="1"/>
  <c r="N52" i="4"/>
  <c r="AC67" i="1" l="1"/>
  <c r="N53" i="4"/>
  <c r="AE67" i="1"/>
  <c r="P53" i="4"/>
  <c r="AE68" i="1" l="1"/>
  <c r="P54" i="4"/>
  <c r="AC68" i="1"/>
  <c r="N54" i="4"/>
  <c r="AC69" i="1" l="1"/>
  <c r="N55" i="4"/>
  <c r="AE69" i="1"/>
  <c r="P55" i="4"/>
  <c r="AE70" i="1" l="1"/>
  <c r="P56" i="4"/>
  <c r="AC70" i="1"/>
  <c r="N56" i="4"/>
  <c r="AC71" i="1" l="1"/>
  <c r="N57" i="4"/>
  <c r="AE71" i="1"/>
  <c r="P57" i="4"/>
  <c r="AE72" i="1" l="1"/>
  <c r="AE73" i="1" s="1"/>
  <c r="P58" i="4"/>
  <c r="AC72" i="1"/>
  <c r="AC73" i="1" s="1"/>
  <c r="N58" i="4"/>
  <c r="AC74" i="1" l="1"/>
  <c r="N59" i="4"/>
  <c r="AE74" i="1"/>
  <c r="P59" i="4"/>
  <c r="AE75" i="1" l="1"/>
  <c r="P60" i="4"/>
  <c r="AC75" i="1"/>
  <c r="N60" i="4"/>
  <c r="AC76" i="1" l="1"/>
  <c r="N61" i="4"/>
  <c r="AE76" i="1"/>
  <c r="P61" i="4"/>
  <c r="AE77" i="1" l="1"/>
  <c r="P62" i="4"/>
  <c r="AC77" i="1"/>
  <c r="N62" i="4"/>
  <c r="AC78" i="1" l="1"/>
  <c r="AC79" i="1" s="1"/>
  <c r="N63" i="4"/>
  <c r="AE78" i="1"/>
  <c r="AE79" i="1" s="1"/>
  <c r="P63" i="4"/>
  <c r="AE80" i="1" l="1"/>
  <c r="AE81" i="1" s="1"/>
  <c r="P64" i="4"/>
  <c r="AC80" i="1"/>
  <c r="AC81" i="1" s="1"/>
  <c r="N64" i="4"/>
  <c r="AC82" i="1" l="1"/>
  <c r="AC83" i="1" s="1"/>
  <c r="N65" i="4"/>
  <c r="AE82" i="1"/>
  <c r="AE83" i="1" s="1"/>
  <c r="P65" i="4"/>
  <c r="AE84" i="1" l="1"/>
  <c r="P66" i="4"/>
  <c r="AC84" i="1"/>
  <c r="N66" i="4"/>
  <c r="AC85" i="1" l="1"/>
  <c r="AC86" i="1" s="1"/>
  <c r="N67" i="4"/>
  <c r="AE85" i="1"/>
  <c r="AE86" i="1" s="1"/>
  <c r="P67" i="4"/>
  <c r="AE87" i="1" l="1"/>
  <c r="AE88" i="1" s="1"/>
  <c r="P68" i="4"/>
  <c r="AC87" i="1"/>
  <c r="AC88" i="1" s="1"/>
  <c r="N68" i="4"/>
  <c r="AC89" i="1" l="1"/>
  <c r="N69" i="4"/>
  <c r="AE89" i="1"/>
  <c r="P69" i="4"/>
  <c r="AE90" i="1" l="1"/>
  <c r="AE91" i="1" s="1"/>
  <c r="P70" i="4"/>
  <c r="AC90" i="1"/>
  <c r="AC91" i="1" s="1"/>
  <c r="N70" i="4"/>
  <c r="AC92" i="1" l="1"/>
  <c r="N71" i="4"/>
  <c r="AE92" i="1"/>
  <c r="P71" i="4"/>
  <c r="AE93" i="1" l="1"/>
  <c r="AE94" i="1" s="1"/>
  <c r="P72" i="4"/>
  <c r="AC93" i="1"/>
  <c r="AC94" i="1" s="1"/>
  <c r="N72" i="4"/>
  <c r="AC95" i="1" l="1"/>
  <c r="AC96" i="1" s="1"/>
  <c r="N73" i="4"/>
  <c r="AE95" i="1"/>
  <c r="AE96" i="1" s="1"/>
  <c r="P73" i="4"/>
  <c r="AE97" i="1" l="1"/>
  <c r="AE98" i="1" s="1"/>
  <c r="P74" i="4"/>
  <c r="AC97" i="1"/>
  <c r="AC98" i="1" s="1"/>
  <c r="N74" i="4"/>
  <c r="AC99" i="1" l="1"/>
  <c r="N75" i="4"/>
  <c r="AE99" i="1"/>
  <c r="P75" i="4"/>
</calcChain>
</file>

<file path=xl/sharedStrings.xml><?xml version="1.0" encoding="utf-8"?>
<sst xmlns="http://schemas.openxmlformats.org/spreadsheetml/2006/main" count="40895" uniqueCount="11269">
  <si>
    <t>TANGGAL NOTA</t>
  </si>
  <si>
    <t>TANGGAL UPDATE</t>
  </si>
  <si>
    <t>SALES</t>
  </si>
  <si>
    <t>NOTA TOKO</t>
  </si>
  <si>
    <t>TOKO</t>
  </si>
  <si>
    <t>KOTA</t>
  </si>
  <si>
    <t>KODE BARANG</t>
  </si>
  <si>
    <t>NAMA BARANG</t>
  </si>
  <si>
    <t>_NAMA BARANG</t>
  </si>
  <si>
    <t>ADA DI DAFTAR STOCK?</t>
  </si>
  <si>
    <t>JUMLAH</t>
  </si>
  <si>
    <t>SATUAN</t>
  </si>
  <si>
    <t>HARGA</t>
  </si>
  <si>
    <t>DISKON</t>
  </si>
  <si>
    <t>TOTAL</t>
  </si>
  <si>
    <t>TOTAL NOTA</t>
  </si>
  <si>
    <t>TANGGAL GUDANG</t>
  </si>
  <si>
    <t>KOMENTAR</t>
  </si>
  <si>
    <t>JENIS BARANG</t>
  </si>
  <si>
    <t>NAMA</t>
  </si>
  <si>
    <t>UKURAN</t>
  </si>
  <si>
    <t>WARNA/MOTIF</t>
  </si>
  <si>
    <t>MERK</t>
  </si>
  <si>
    <t>SERI</t>
  </si>
  <si>
    <t>NO URUT</t>
  </si>
  <si>
    <t>SUPPLIER</t>
  </si>
  <si>
    <t>ASAL BRG</t>
  </si>
  <si>
    <t>Stock lama</t>
  </si>
  <si>
    <t>Barang datang</t>
  </si>
  <si>
    <t>Barang keluar</t>
  </si>
  <si>
    <t>Sisa isi</t>
  </si>
  <si>
    <t>STOCK KARTON</t>
  </si>
  <si>
    <t>ISI</t>
  </si>
  <si>
    <t>SISA BONGKAR</t>
  </si>
  <si>
    <t>DATA KOMPUTER</t>
  </si>
  <si>
    <t>UPDATE NAMA</t>
  </si>
  <si>
    <t>UPDATE JUMLAH</t>
  </si>
  <si>
    <t>ASAHAN</t>
  </si>
  <si>
    <t>F.ASA-JK1</t>
  </si>
  <si>
    <t>ASAHAN JK B-23</t>
  </si>
  <si>
    <t>JK</t>
  </si>
  <si>
    <t>B-23</t>
  </si>
  <si>
    <t>ATALI</t>
  </si>
  <si>
    <t>FAKTUR</t>
  </si>
  <si>
    <t>LSN</t>
  </si>
  <si>
    <t>1 KARTON 0 LSN</t>
  </si>
  <si>
    <t>F.ASA-NB5</t>
  </si>
  <si>
    <t>ASAHAN MEJA 873 ROBOT</t>
  </si>
  <si>
    <t>NB</t>
  </si>
  <si>
    <t>SAMUDERA ANGKASA JAYA</t>
  </si>
  <si>
    <t>PCS</t>
  </si>
  <si>
    <t>0 KARTON -31 PCS</t>
  </si>
  <si>
    <t>F.ASA-KN6</t>
  </si>
  <si>
    <t>ASAHAN MEJA KENKO A-5</t>
  </si>
  <si>
    <t>KN</t>
  </si>
  <si>
    <t>A-5</t>
  </si>
  <si>
    <t>KENKO</t>
  </si>
  <si>
    <t>0 KARTON 0 PCS</t>
  </si>
  <si>
    <t>F.ASA-KN7</t>
  </si>
  <si>
    <t>ASAHAN KENKO SP-61</t>
  </si>
  <si>
    <t>HSP-006</t>
  </si>
  <si>
    <t>BOX</t>
  </si>
  <si>
    <t>2 KARTON 0 BOX</t>
  </si>
  <si>
    <t>ADJUSTMENT BRG DTG</t>
  </si>
  <si>
    <t>F.ASA-KN2</t>
  </si>
  <si>
    <t>ASAHAN KENKO SP-71 S KECIL</t>
  </si>
  <si>
    <t>K</t>
  </si>
  <si>
    <t>BCLIP</t>
  </si>
  <si>
    <t>F.BCL-JK2</t>
  </si>
  <si>
    <t>BINDER CLIP JK 105CD</t>
  </si>
  <si>
    <t>105CD</t>
  </si>
  <si>
    <t>DRM</t>
  </si>
  <si>
    <t>-1 KARTON 0 DRM</t>
  </si>
  <si>
    <t>5 Mar 2024</t>
  </si>
  <si>
    <t>F.BCL-JK3</t>
  </si>
  <si>
    <t>BINDER CLIP JK 107</t>
  </si>
  <si>
    <t>GRS</t>
  </si>
  <si>
    <t>2 KARTON 34 GRS</t>
  </si>
  <si>
    <t>F.BCL-JK5</t>
  </si>
  <si>
    <t>BINDER CLIP JK 111</t>
  </si>
  <si>
    <t>1 KARTON 24 GRS</t>
  </si>
  <si>
    <t>F.BCL-JK6</t>
  </si>
  <si>
    <t>BINDER CLIP JK 155</t>
  </si>
  <si>
    <t>1 KARTON 13 GRS</t>
  </si>
  <si>
    <t>PENYESUAIAN NOTA 30 MAR (GUDANG 25 MAR)</t>
  </si>
  <si>
    <t>F.BCL-JK7</t>
  </si>
  <si>
    <t>BINDER CLIP JK 200</t>
  </si>
  <si>
    <t>0 KARTON 0.4166666666666 GRS</t>
  </si>
  <si>
    <t>F.BCL-JK8</t>
  </si>
  <si>
    <t>BINDER CLIP JK 260</t>
  </si>
  <si>
    <t>-1 KARTON 0 GRS</t>
  </si>
  <si>
    <t>27 Mar 2024</t>
  </si>
  <si>
    <t>F.BCL-JK9</t>
  </si>
  <si>
    <t>BINDER CLIP JK 280</t>
  </si>
  <si>
    <t>0 KARTON 0 LSN</t>
  </si>
  <si>
    <t>F.BCL-JK10</t>
  </si>
  <si>
    <t>BINDER CLIP JK 300</t>
  </si>
  <si>
    <t>0 KARTON 0 GRS</t>
  </si>
  <si>
    <t>F.BCL-KN11</t>
  </si>
  <si>
    <t>BINDER CLIP KENKO NO. 105</t>
  </si>
  <si>
    <t>BCL-001QH</t>
  </si>
  <si>
    <t>0 KARTON 4 BOX</t>
  </si>
  <si>
    <t>F.BCL-KN12</t>
  </si>
  <si>
    <t>BINDER CLIP KENKO NO. 107</t>
  </si>
  <si>
    <t>BCL-002QH</t>
  </si>
  <si>
    <t>0 KARTON -9 BOX</t>
  </si>
  <si>
    <t>F.BCL-KN13</t>
  </si>
  <si>
    <t>BINDER CLIP KENKO NO. 111</t>
  </si>
  <si>
    <t>BCL-003QH</t>
  </si>
  <si>
    <t>0 KARTON -2.75333333333334 BOX</t>
  </si>
  <si>
    <t>F.BCL-KN14</t>
  </si>
  <si>
    <t>BINDER CLIP KENKO NO. 155</t>
  </si>
  <si>
    <t>BCL-004QH</t>
  </si>
  <si>
    <t>0 KARTON 8 BOX</t>
  </si>
  <si>
    <t>CHANGE MANUAL 22 APR</t>
  </si>
  <si>
    <t>F.BCL-KN15</t>
  </si>
  <si>
    <t>BINDER CLIP KENKO NO. 200</t>
  </si>
  <si>
    <t>BCL-005QH</t>
  </si>
  <si>
    <t>5 KARTON 2.5 GRS</t>
  </si>
  <si>
    <t>ADJUSTMENT BARANG DTG</t>
  </si>
  <si>
    <t>F.BCL-KN16</t>
  </si>
  <si>
    <t>BINDER CLIP KENKO NO. 260</t>
  </si>
  <si>
    <t>BCL-006QH</t>
  </si>
  <si>
    <t>7 KARTON 0 GRS</t>
  </si>
  <si>
    <t>F.BCL-KN18</t>
  </si>
  <si>
    <t>BINDER CLIP KENKO NO. 280 (6PCS/BOX)</t>
  </si>
  <si>
    <t>BCL-007</t>
  </si>
  <si>
    <t>0 KARTON 61 BOX</t>
  </si>
  <si>
    <t>F.BCL-KN19</t>
  </si>
  <si>
    <t>BINDER CLIP KENKO NO. 300 (6PCS/BOX)</t>
  </si>
  <si>
    <t>BCL-008</t>
  </si>
  <si>
    <t>BENSIA</t>
  </si>
  <si>
    <t>F.BEN-NB1</t>
  </si>
  <si>
    <t>BENSIA SF 9925 A PLUIT (1 box=24 pcs)</t>
  </si>
  <si>
    <t>PLUIT</t>
  </si>
  <si>
    <t>9925A</t>
  </si>
  <si>
    <t>LAUTAN MAS ASIA</t>
  </si>
  <si>
    <t>1 KARTON 6 BOX</t>
  </si>
  <si>
    <t>F.BEN-NB2</t>
  </si>
  <si>
    <t>BENSIA SF-9939 A DADU (1 box=32 pcs)</t>
  </si>
  <si>
    <t>DADU</t>
  </si>
  <si>
    <t>SF-9939</t>
  </si>
  <si>
    <t>0 KARTON 15 BOX</t>
  </si>
  <si>
    <t>F.BEN-NB3</t>
  </si>
  <si>
    <t>BENSIA SF 9925 B TANGAN (1 box=24 pcs)</t>
  </si>
  <si>
    <t>TANGAN</t>
  </si>
  <si>
    <t>9925B</t>
  </si>
  <si>
    <t>0 KARTON 0 BOX</t>
  </si>
  <si>
    <t>F.BEN-NB4</t>
  </si>
  <si>
    <t>BENSIA SF 9925 C GARPU (1 box=24 pcs)</t>
  </si>
  <si>
    <t>GARPU</t>
  </si>
  <si>
    <t>9925C</t>
  </si>
  <si>
    <t>BINDERNOTE</t>
  </si>
  <si>
    <t>F.BIN-JK20</t>
  </si>
  <si>
    <t>BINDER JK TSAF-F511 A5 ANIMAL FACE</t>
  </si>
  <si>
    <t>A5</t>
  </si>
  <si>
    <t>TSAF-F511</t>
  </si>
  <si>
    <t>F.BIN-JK21</t>
  </si>
  <si>
    <t>BINDER JK TSDS-M440 A5 DISCOVERY</t>
  </si>
  <si>
    <t>TSDS-M440</t>
  </si>
  <si>
    <t>F.BIN-JK24</t>
  </si>
  <si>
    <t>BINDER JK TSCL-M491 A5 COLLEGE</t>
  </si>
  <si>
    <t>TSCL-M491</t>
  </si>
  <si>
    <t>F.BIN-KN27</t>
  </si>
  <si>
    <t>BINDER KENKO T5-CC80 A5 CAMPUS</t>
  </si>
  <si>
    <t>BNO-001CC80</t>
  </si>
  <si>
    <t>F.BIN-JK28</t>
  </si>
  <si>
    <t>BINDER JK TSFC-M132 B5 FACULTY</t>
  </si>
  <si>
    <t>B5</t>
  </si>
  <si>
    <t>TSFC-M132</t>
  </si>
  <si>
    <t>F.BIN-JK29</t>
  </si>
  <si>
    <t>BINDER JK TSAC-M129 B5 ACADEMY</t>
  </si>
  <si>
    <t>TSAC-M129</t>
  </si>
  <si>
    <t>F.BIN-JK30</t>
  </si>
  <si>
    <t>BINDER JK TSCS-M79 B5 CLASSIC</t>
  </si>
  <si>
    <t>TSCS-M79</t>
  </si>
  <si>
    <t>F.BIN-JK31</t>
  </si>
  <si>
    <t>BINDER JK TSAT-145 B5</t>
  </si>
  <si>
    <t>TSAT-145</t>
  </si>
  <si>
    <t>F.BIN-JK32</t>
  </si>
  <si>
    <t>BINDER JK TSAF-F141 B5 ANIMAL FACE</t>
  </si>
  <si>
    <t>TSAF-F141</t>
  </si>
  <si>
    <t>F.BIN-JK33</t>
  </si>
  <si>
    <t>BINDER JK TSFVY-146 B5 VOYAGE TO THE SEA</t>
  </si>
  <si>
    <t>TSVY-146</t>
  </si>
  <si>
    <t>F.BIN-JK34</t>
  </si>
  <si>
    <t>BINDER JK TSSD-147 B5 SWEET DAY</t>
  </si>
  <si>
    <t>TSSD-147</t>
  </si>
  <si>
    <t>F.BIN-JK35</t>
  </si>
  <si>
    <t>BINDER JK TSIM-M416 A5 IMAGE</t>
  </si>
  <si>
    <t>TSIM-M416</t>
  </si>
  <si>
    <t>F.BIN-JK36</t>
  </si>
  <si>
    <t>BINDER JK TSAT-521 A5</t>
  </si>
  <si>
    <t>TSAT-521</t>
  </si>
  <si>
    <t>F.BIN-JK37</t>
  </si>
  <si>
    <t>BINDER JK TSFC-M480 A5 FACULTY</t>
  </si>
  <si>
    <t>TSFC-M480</t>
  </si>
  <si>
    <t>F.BIN-JK38</t>
  </si>
  <si>
    <t>BINDER JK TSVY-522 A5 VOYAGE TO THE SEA</t>
  </si>
  <si>
    <t>TSVY-522</t>
  </si>
  <si>
    <t>F.BIN-JK39</t>
  </si>
  <si>
    <t>BINDER JK TSSD-523 A5 SWEET DAY</t>
  </si>
  <si>
    <t>TSSD-523</t>
  </si>
  <si>
    <t>F.BIN-JK40</t>
  </si>
  <si>
    <t>BINDER JK TSAC-524 A5 ANIMAL FACE</t>
  </si>
  <si>
    <t>TSAC-524</t>
  </si>
  <si>
    <t>F.BIN-JK41</t>
  </si>
  <si>
    <t>BINDER JK TSUN-M473 A5 UNIVERSITY</t>
  </si>
  <si>
    <t>TSUN-M473</t>
  </si>
  <si>
    <t>F.BIN-JK42</t>
  </si>
  <si>
    <t>BINDER JK TSFS-514 A5 FRIENDSHIP</t>
  </si>
  <si>
    <t>TSFS-514</t>
  </si>
  <si>
    <t>F.BIN-JK43</t>
  </si>
  <si>
    <t>BINDER JK TSTP-513 A5 TEMPORARY</t>
  </si>
  <si>
    <t>TSTP-513</t>
  </si>
  <si>
    <t>F.BIN-JK44</t>
  </si>
  <si>
    <t>BINDER JK TSED-M503 A5 EDUCATION</t>
  </si>
  <si>
    <t>TSED-M503</t>
  </si>
  <si>
    <t>BOLPEN</t>
  </si>
  <si>
    <t>F.BOL-VN1</t>
  </si>
  <si>
    <t>BP VANCO VC 6201 4W</t>
  </si>
  <si>
    <t>4W</t>
  </si>
  <si>
    <t>VN</t>
  </si>
  <si>
    <t>1 KARTON 83 LSN</t>
  </si>
  <si>
    <t>ADJUSTMENT BRG KEL 15 APR</t>
  </si>
  <si>
    <t>F.BOL-NB2</t>
  </si>
  <si>
    <t>BP AODM 010</t>
  </si>
  <si>
    <t>7 KARTON 0 LSN</t>
  </si>
  <si>
    <t>F.BOL-NB3</t>
  </si>
  <si>
    <t>BP AODM 011</t>
  </si>
  <si>
    <t>5 KARTON 0 LSN</t>
  </si>
  <si>
    <t>F.BOL-NB4</t>
  </si>
  <si>
    <t>BP AODM 021</t>
  </si>
  <si>
    <t>F.BOL-JK5</t>
  </si>
  <si>
    <t>BP JK 249</t>
  </si>
  <si>
    <t>F.BOL-JK6</t>
  </si>
  <si>
    <t>BP JK 250</t>
  </si>
  <si>
    <t>0 KARTON 62 LSN</t>
  </si>
  <si>
    <t>F.BOL-JK7</t>
  </si>
  <si>
    <t>BP JK GP-265 BIRU</t>
  </si>
  <si>
    <t>BIRU</t>
  </si>
  <si>
    <t>GP-265</t>
  </si>
  <si>
    <t>1 KARTON 54 LSN</t>
  </si>
  <si>
    <t>F.BOL-JK8</t>
  </si>
  <si>
    <t>BP JK GP-265 HITAM</t>
  </si>
  <si>
    <t>HITAM</t>
  </si>
  <si>
    <t>7 KARTON 78 LSN</t>
  </si>
  <si>
    <t>F.BOL-JK9</t>
  </si>
  <si>
    <t>BP JK GP-330 HITAM</t>
  </si>
  <si>
    <t>GP-330</t>
  </si>
  <si>
    <t>10 KARTON 0 LSN</t>
  </si>
  <si>
    <t>F.BOL-KN10</t>
  </si>
  <si>
    <t>BP KENKO HITECH 0.4MM ORANYE</t>
  </si>
  <si>
    <t>ORANYE</t>
  </si>
  <si>
    <t>?</t>
  </si>
  <si>
    <t>F.BOL-KN11</t>
  </si>
  <si>
    <t>BP KENKO HITECH 0.4MM PINK</t>
  </si>
  <si>
    <t>PINK</t>
  </si>
  <si>
    <t>0 KARTON 84 LSN</t>
  </si>
  <si>
    <t>F.BOL-JK12</t>
  </si>
  <si>
    <t>BP JK BP-338 VOCUS HITAM</t>
  </si>
  <si>
    <t>BP-338</t>
  </si>
  <si>
    <t>3 KARTON 132 LSN</t>
  </si>
  <si>
    <t>F.BOL-JK13</t>
  </si>
  <si>
    <t>BP JK BP-349-12 VOKUS TRANS HITAM</t>
  </si>
  <si>
    <t>349-12</t>
  </si>
  <si>
    <t>4 KARTON 24 LSN</t>
  </si>
  <si>
    <t>F.BOL-JK14</t>
  </si>
  <si>
    <t>BP GEL JK GP-346 MY TEAM HITAM</t>
  </si>
  <si>
    <t>GP-346</t>
  </si>
  <si>
    <t>F.BOL-JK15</t>
  </si>
  <si>
    <t>BP JK GP-237 XTECH HITAM</t>
  </si>
  <si>
    <t>GP-237</t>
  </si>
  <si>
    <t>F.BOL-KN16</t>
  </si>
  <si>
    <t>BP KENKO HITECH FUN COLOR HITAM</t>
  </si>
  <si>
    <t>F.BOL-KN17</t>
  </si>
  <si>
    <t>BP GEL KENKO EASY KLIK HITAM</t>
  </si>
  <si>
    <t>GPR-023B</t>
  </si>
  <si>
    <t>0 KARTON -0.916666666666667 LSN</t>
  </si>
  <si>
    <t>ADJUSTMENT MANUAL 19 APR</t>
  </si>
  <si>
    <t>F.BOL-KN18</t>
  </si>
  <si>
    <t>BP KENKO FUN GEL HITAM</t>
  </si>
  <si>
    <t>1 KARTON 100 LSN</t>
  </si>
  <si>
    <t>F.BOL-KN19</t>
  </si>
  <si>
    <t>BP KENKO HI-TECH 0.28MM BIRU</t>
  </si>
  <si>
    <t>GPT-018BL</t>
  </si>
  <si>
    <t>2 KARTON 40 LSN</t>
  </si>
  <si>
    <t>SUSULAN NOTA 30 MAR, 15 APR</t>
  </si>
  <si>
    <t>F.BOL-KN20</t>
  </si>
  <si>
    <t>BP KENKO HI-TECH 0.28MM HITAM</t>
  </si>
  <si>
    <t>GPT-018B</t>
  </si>
  <si>
    <t>8 KARTON 25 LSN</t>
  </si>
  <si>
    <t>ADJUSTMENT BRG KLR 15 APR</t>
  </si>
  <si>
    <t>F.BOL-KN21</t>
  </si>
  <si>
    <t>BP KENKO HITECH 0.4MM HITAM</t>
  </si>
  <si>
    <t>F.BOL-KN23</t>
  </si>
  <si>
    <t>BP KENKO K-1 MINI HITAM</t>
  </si>
  <si>
    <t>F.BOL-KN24</t>
  </si>
  <si>
    <t>BP KENKO K-1 BIRU</t>
  </si>
  <si>
    <t>GPR-003BL</t>
  </si>
  <si>
    <t>F.BOL-KN25</t>
  </si>
  <si>
    <t>BP KENKO K-1 HITAM</t>
  </si>
  <si>
    <t>GPR-003B</t>
  </si>
  <si>
    <t>9 KARTON 34 LSN</t>
  </si>
  <si>
    <t>F.BOL-KN26</t>
  </si>
  <si>
    <t>BP KENKO MICROTEC 0.4 HITAM</t>
  </si>
  <si>
    <t>F.BOL-KN27</t>
  </si>
  <si>
    <t>BP KENKO KE-200 HITAM</t>
  </si>
  <si>
    <t>GPT-003B</t>
  </si>
  <si>
    <t>F.BOL-KN28</t>
  </si>
  <si>
    <t>BP KENKO KE-100 HITAM</t>
  </si>
  <si>
    <t>GPT-001B</t>
  </si>
  <si>
    <t>11 KARTON 0 LSN</t>
  </si>
  <si>
    <t>F.BOL-KN30</t>
  </si>
  <si>
    <t>BP KENKO KE-303 T-GEL HITAM</t>
  </si>
  <si>
    <t>KE-303</t>
  </si>
  <si>
    <t>4 KARTON 88 LSN</t>
  </si>
  <si>
    <t>F.BOL-KN34</t>
  </si>
  <si>
    <t>BP GEL KENKO KE-303ER T-GEL ERASABLE HITAM</t>
  </si>
  <si>
    <t>KE-303ER</t>
  </si>
  <si>
    <t>F.BOL-KN35</t>
  </si>
  <si>
    <t>BP GEL KENKO EASY BIRU</t>
  </si>
  <si>
    <t>0 KARTON 60 LSN</t>
  </si>
  <si>
    <t>F.BOL-KN36</t>
  </si>
  <si>
    <t>BP KENKO PU 1 HT</t>
  </si>
  <si>
    <t>F.BOL-KN37</t>
  </si>
  <si>
    <t>BP KENKO PU 2 HT</t>
  </si>
  <si>
    <t>0 KARTON -3 LSN</t>
  </si>
  <si>
    <t>F.BOL-KN38</t>
  </si>
  <si>
    <t>BP KENKO PU 3 HT</t>
  </si>
  <si>
    <t>F.BOL-KN39</t>
  </si>
  <si>
    <t>BP KENKO PU 4 HT</t>
  </si>
  <si>
    <t>F.BOL-KN40</t>
  </si>
  <si>
    <t>BP KENKO MICROTEC 0.28 HITAM</t>
  </si>
  <si>
    <t>F.BOL-KN41</t>
  </si>
  <si>
    <t>BP KENKO WINJELLER KE-600 HITAM</t>
  </si>
  <si>
    <t>GPT-12B</t>
  </si>
  <si>
    <t>F.BOL-VN42</t>
  </si>
  <si>
    <t>BP VANCO VC-559 0.28 HT</t>
  </si>
  <si>
    <t>0 KARTON 80 LSN</t>
  </si>
  <si>
    <t>F.BOL-TF43</t>
  </si>
  <si>
    <t>BP GEL TF-1190 0.3MM HIGHTECH (B)</t>
  </si>
  <si>
    <t>TF</t>
  </si>
  <si>
    <t>TF-1190</t>
  </si>
  <si>
    <t>RAPINAN BROTHER</t>
  </si>
  <si>
    <t>-1 KARTON -48 LSN</t>
  </si>
  <si>
    <t>21 Mar 2024</t>
  </si>
  <si>
    <t>F.BOL-TZ44</t>
  </si>
  <si>
    <t>BP TZ 501 HITAM</t>
  </si>
  <si>
    <t>TZ</t>
  </si>
  <si>
    <t>F.BOL-NB45</t>
  </si>
  <si>
    <t>BP V (MIKA) EG 225</t>
  </si>
  <si>
    <t>EG 225</t>
  </si>
  <si>
    <t>F.BOL-VN46</t>
  </si>
  <si>
    <t>BP VANCO 1609</t>
  </si>
  <si>
    <t>6 KARTON 117 LSN</t>
  </si>
  <si>
    <t>F.BOL-JK47</t>
  </si>
  <si>
    <t>BP GEL JK GP-266 ITECH 2</t>
  </si>
  <si>
    <t>GP-266</t>
  </si>
  <si>
    <t>F.BOL-JK48</t>
  </si>
  <si>
    <t>BP GEL JK GPC-309S DIAMOND ART</t>
  </si>
  <si>
    <t>GPC-309S</t>
  </si>
  <si>
    <t>SET</t>
  </si>
  <si>
    <t>0 KARTON 90 SET</t>
  </si>
  <si>
    <t>F.BOL-TF49</t>
  </si>
  <si>
    <t>BP GEL TF-1190 0.3MM HIGHTECH (H)</t>
  </si>
  <si>
    <t>5 KARTON 33 LSN</t>
  </si>
  <si>
    <t>CEK</t>
  </si>
  <si>
    <t>F.BOL-TF50</t>
  </si>
  <si>
    <t>BP GEL TF-1191 BODY WR HIGHTECH (H)</t>
  </si>
  <si>
    <t>TF-1191</t>
  </si>
  <si>
    <t>DUTA BUANA</t>
  </si>
  <si>
    <t>F.BOL-KN51</t>
  </si>
  <si>
    <t>BP GEL KENKO 3 IN 1 GP-30</t>
  </si>
  <si>
    <t>GPR-024</t>
  </si>
  <si>
    <t>0 KARTON 4 LSN</t>
  </si>
  <si>
    <t>F.BOL-WY52</t>
  </si>
  <si>
    <t>BP GEL WEIYADA 681</t>
  </si>
  <si>
    <t>WY</t>
  </si>
  <si>
    <t>E681</t>
  </si>
  <si>
    <t>F.BOL-NB53</t>
  </si>
  <si>
    <t>BP GEL TECHJOB WRITE TG322-B</t>
  </si>
  <si>
    <t>TG322-B</t>
  </si>
  <si>
    <t>F.BOL-WY54</t>
  </si>
  <si>
    <t>BP GEL WEIYADA 681 BIRU</t>
  </si>
  <si>
    <t>E681B</t>
  </si>
  <si>
    <t>0 KARTON 48 LSN</t>
  </si>
  <si>
    <t>F.BOL-KN55</t>
  </si>
  <si>
    <t>BP GEL KENKO EASY HITAM</t>
  </si>
  <si>
    <t>GPT-005B</t>
  </si>
  <si>
    <t>10 KARTON 140 LSN</t>
  </si>
  <si>
    <t>F.BOL-KN56</t>
  </si>
  <si>
    <t>BP KENKO K-1 ECO HITAM</t>
  </si>
  <si>
    <t>GPR-025B</t>
  </si>
  <si>
    <t>4 KARTON 124 LSN</t>
  </si>
  <si>
    <t>F.BOL-TF57</t>
  </si>
  <si>
    <t>BP GEL TF-3115 HIGHTECH KNOCK</t>
  </si>
  <si>
    <t>TF-3115</t>
  </si>
  <si>
    <t>F.BOL-KN58</t>
  </si>
  <si>
    <t>BP KENKO BP-39N HITAM</t>
  </si>
  <si>
    <t>BPP-0015LD</t>
  </si>
  <si>
    <t>F.BOL-KN59</t>
  </si>
  <si>
    <t>BP KENKO NK-7B HITAM</t>
  </si>
  <si>
    <t>BNK-006B</t>
  </si>
  <si>
    <t>3 KARTON 36 LSN</t>
  </si>
  <si>
    <t>F.BOL-KN60</t>
  </si>
  <si>
    <t>BP GEL KENKO KS-97 SIGN PEN</t>
  </si>
  <si>
    <t>KS-97</t>
  </si>
  <si>
    <t>0 KARTON 1 LSN</t>
  </si>
  <si>
    <t>F.BOL-VN61</t>
  </si>
  <si>
    <t>BP GEL VANCO VC-8100</t>
  </si>
  <si>
    <t>F.BOL-JK62</t>
  </si>
  <si>
    <t>BP JK BP-342 HITAM</t>
  </si>
  <si>
    <t>BP-342</t>
  </si>
  <si>
    <t>F.BOL-JK63</t>
  </si>
  <si>
    <t>BP JK BP-241 HITAM</t>
  </si>
  <si>
    <t>BP-241</t>
  </si>
  <si>
    <t>0 KARTON 141 LSN</t>
  </si>
  <si>
    <t>BOL-KN22</t>
  </si>
  <si>
    <t>BP KENKO KI SPIDER M</t>
  </si>
  <si>
    <t>GLOBAL</t>
  </si>
  <si>
    <t>4 KARTON 48 LSN</t>
  </si>
  <si>
    <t>F.BOL-KN29</t>
  </si>
  <si>
    <t>BP KENKO SI BIRU</t>
  </si>
  <si>
    <t>36 KARTON 139 LSN</t>
  </si>
  <si>
    <t>F.BOL-KN31</t>
  </si>
  <si>
    <t>BP KENKO KI SPIDER BIRU</t>
  </si>
  <si>
    <t>17 KARTON 12 LSN</t>
  </si>
  <si>
    <t>F.BOL-KN32</t>
  </si>
  <si>
    <t>BP KENKO KR-6 NANOTIP</t>
  </si>
  <si>
    <t>12 KARTON 84 LSN</t>
  </si>
  <si>
    <t>F.BOL-KN33</t>
  </si>
  <si>
    <t>BP KENKO KR-6 NANORAY</t>
  </si>
  <si>
    <t>26 KARTON 60 LSN</t>
  </si>
  <si>
    <t>F.BOL-KN64</t>
  </si>
  <si>
    <t>BP KENKO K-1 ECO BIRU</t>
  </si>
  <si>
    <t>F.BOL-KN65</t>
  </si>
  <si>
    <t>BP KENKO K-1 ECO MERAH</t>
  </si>
  <si>
    <t>F.BOL-KN66</t>
  </si>
  <si>
    <t>BP SPIRAL KENKO STP-300SG</t>
  </si>
  <si>
    <t>STP-300SG</t>
  </si>
  <si>
    <t>0 KARTON 72 PCS</t>
  </si>
  <si>
    <t>F.BOL-KN67</t>
  </si>
  <si>
    <t>BP KENKO SG-1 SNOW GEL HITAM</t>
  </si>
  <si>
    <t>SG-1</t>
  </si>
  <si>
    <t>F.BOL-KN68</t>
  </si>
  <si>
    <t>BP KENKO KE-303 T-GEL GOLD</t>
  </si>
  <si>
    <t>F.BOL-TZ346</t>
  </si>
  <si>
    <t>BP GEL TIZO TG31220</t>
  </si>
  <si>
    <t>TG31220</t>
  </si>
  <si>
    <t>2 KARTON 0 LSN</t>
  </si>
  <si>
    <t>F. BOL-DB385</t>
  </si>
  <si>
    <t>BP DEBOZZ DB G 05</t>
  </si>
  <si>
    <t>DB</t>
  </si>
  <si>
    <t>G-05</t>
  </si>
  <si>
    <t>F.BOL-DB396</t>
  </si>
  <si>
    <t>BP KLIK DEBOZZ FANCY DB-GF 10</t>
  </si>
  <si>
    <t>DB-GF10</t>
  </si>
  <si>
    <t>BUKU</t>
  </si>
  <si>
    <t>F.BUK-NB3</t>
  </si>
  <si>
    <t>BUKU KANCING 32K 1008-21 A5</t>
  </si>
  <si>
    <t>1008-21</t>
  </si>
  <si>
    <t>F.BUK-NB1</t>
  </si>
  <si>
    <t>BK KAS FOLIO</t>
  </si>
  <si>
    <t>F4</t>
  </si>
  <si>
    <t>MATAHARI</t>
  </si>
  <si>
    <t>3 KARTON 25 PCS</t>
  </si>
  <si>
    <t>F.BUK-NB2</t>
  </si>
  <si>
    <t>BK KAS KWARTO</t>
  </si>
  <si>
    <t>A4</t>
  </si>
  <si>
    <t>4 KARTON 78 PCS</t>
  </si>
  <si>
    <t>F.BUK-KN4</t>
  </si>
  <si>
    <t>BT KENKO BT-2920-01 KEMBANG</t>
  </si>
  <si>
    <t>0 KARTON 2 LSN</t>
  </si>
  <si>
    <t>CALCULATOR</t>
  </si>
  <si>
    <t>F.CAL-JK1</t>
  </si>
  <si>
    <t>CALCULATOR JK CC-11A</t>
  </si>
  <si>
    <t>CC-11A</t>
  </si>
  <si>
    <t>KALINDO</t>
  </si>
  <si>
    <t>F.CAL-JK5</t>
  </si>
  <si>
    <t>CALCULATOR JK CC-41</t>
  </si>
  <si>
    <t>CC-41</t>
  </si>
  <si>
    <t>0 KARTON 22 PCS</t>
  </si>
  <si>
    <t>F.CAL-JK2</t>
  </si>
  <si>
    <t>CALCULATOR JK CC-12 CO</t>
  </si>
  <si>
    <t>CC-12</t>
  </si>
  <si>
    <t>1 KARTON 26 PCS</t>
  </si>
  <si>
    <t>F.CAL-JK10</t>
  </si>
  <si>
    <t>CALCULATOR JK CC-25</t>
  </si>
  <si>
    <t>CC-25</t>
  </si>
  <si>
    <t>1 KARTON 56 PCS</t>
  </si>
  <si>
    <t>F.CAL-JK17</t>
  </si>
  <si>
    <t>CALCULATOR JK CC-800 CH</t>
  </si>
  <si>
    <t>CC-800</t>
  </si>
  <si>
    <t>0 KARTON 13 PCS</t>
  </si>
  <si>
    <t>F.CAL-JK3</t>
  </si>
  <si>
    <t>CALCULATOR JK CC-15A</t>
  </si>
  <si>
    <t>CC-15A</t>
  </si>
  <si>
    <t>0 KARTON 104 PCS</t>
  </si>
  <si>
    <t>F.CAL-JK4</t>
  </si>
  <si>
    <t>CALCULATOR JK CC-23</t>
  </si>
  <si>
    <t>CC-23</t>
  </si>
  <si>
    <t>0 KARTON 38 PCS</t>
  </si>
  <si>
    <t>F.CAL-JK6</t>
  </si>
  <si>
    <t>CALCULATOR JK CC-47 CO</t>
  </si>
  <si>
    <t>0 KARTON -6 PCS</t>
  </si>
  <si>
    <t>F.CAL-JK7</t>
  </si>
  <si>
    <t>CALCULATOR JK CC-45</t>
  </si>
  <si>
    <t>CC-45</t>
  </si>
  <si>
    <t>0 KARTON 44 PCS</t>
  </si>
  <si>
    <t>F.CAL-JK8</t>
  </si>
  <si>
    <t>CALCULATOR JK CC-23 CO</t>
  </si>
  <si>
    <t>1 KARTON 22 PCS</t>
  </si>
  <si>
    <t>F.CAL-JK20</t>
  </si>
  <si>
    <t>CALCULATOR JK DTC-1516</t>
  </si>
  <si>
    <t>DTC-1516</t>
  </si>
  <si>
    <t>2 KARTON 34 PCS</t>
  </si>
  <si>
    <t>F.CAL-JK21</t>
  </si>
  <si>
    <t>CALCULATOR JK PKC-0711 HC</t>
  </si>
  <si>
    <t>PKC-0711</t>
  </si>
  <si>
    <t>1 KARTON 81 PCS</t>
  </si>
  <si>
    <t>CLIP</t>
  </si>
  <si>
    <t>F.CLI-JK2</t>
  </si>
  <si>
    <t>CLIP TRIGONAL JK NO. 1</t>
  </si>
  <si>
    <t>0 KARTON 400 BOX</t>
  </si>
  <si>
    <t>F.CLI-KN6</t>
  </si>
  <si>
    <t>CLIP TRIGONAL KENKO NO. 1</t>
  </si>
  <si>
    <t>CLP-001</t>
  </si>
  <si>
    <t>1 KARTON 425.5 BOX</t>
  </si>
  <si>
    <t>F.CLI-KN7</t>
  </si>
  <si>
    <t>CLIP TRIGONAL KENKO NO. 3</t>
  </si>
  <si>
    <t>CLP-002</t>
  </si>
  <si>
    <t>2 KARTON 114 BOX</t>
  </si>
  <si>
    <t>ADJUSTMENT BRG DTG, BRG KEL 15 APR</t>
  </si>
  <si>
    <t>F.CLI-KN8</t>
  </si>
  <si>
    <t>CLIP KENKO NO. 5 JUMBO</t>
  </si>
  <si>
    <t>J</t>
  </si>
  <si>
    <t>CLP-003</t>
  </si>
  <si>
    <t>2 KARTON 40 BOX</t>
  </si>
  <si>
    <t>F.CLI-JK3</t>
  </si>
  <si>
    <t>CLIP JK NO.3</t>
  </si>
  <si>
    <t>0 KARTON -14 BOX</t>
  </si>
  <si>
    <t>F.CLI-JK4</t>
  </si>
  <si>
    <t>CLIP JK NO.5</t>
  </si>
  <si>
    <t>F.CLI-KN5</t>
  </si>
  <si>
    <t>COLOR CLIP KENKO 3100</t>
  </si>
  <si>
    <t>CLP-004</t>
  </si>
  <si>
    <t>0 KARTON 37 LSN</t>
  </si>
  <si>
    <t>COUNTER</t>
  </si>
  <si>
    <t>F.COU-KN1</t>
  </si>
  <si>
    <t>COUNTER HAND TALLY KENKO HT-302</t>
  </si>
  <si>
    <t>HTC-001</t>
  </si>
  <si>
    <t>F.COU-KN2</t>
  </si>
  <si>
    <t>COUNTER HAND TALLY KENKO HT-303</t>
  </si>
  <si>
    <t>0 KARTON 12 LSN</t>
  </si>
  <si>
    <t>CRAYON</t>
  </si>
  <si>
    <t>F.CRA-JK3</t>
  </si>
  <si>
    <t>CRAYON PUTAR JK 24W PENDEK</t>
  </si>
  <si>
    <t>24W</t>
  </si>
  <si>
    <t>F.CRA-JK4</t>
  </si>
  <si>
    <t>CRAYON PUTAR JK 12W PANJANG</t>
  </si>
  <si>
    <t>12W</t>
  </si>
  <si>
    <t>18 KARTON 4 LSN</t>
  </si>
  <si>
    <t>F.CRA-JK5</t>
  </si>
  <si>
    <t>CRAYON PUTAR JK 12W PENDEK/MINI</t>
  </si>
  <si>
    <t>9 KARTON 10 LSN</t>
  </si>
  <si>
    <t>F.CRA-JK6</t>
  </si>
  <si>
    <t>CRAYON PUTAR JK 24W PANJANG</t>
  </si>
  <si>
    <t>TWCR-24S</t>
  </si>
  <si>
    <t>1 KARTON 108 PCS</t>
  </si>
  <si>
    <t>F.CRA-KN1</t>
  </si>
  <si>
    <t>CRAYON PUTAR 24 ICE AGE EIEI KENKO</t>
  </si>
  <si>
    <t>2 KARTON 24 PCS</t>
  </si>
  <si>
    <t>F.CRA-KN2</t>
  </si>
  <si>
    <t>CRAYON PUTAR 24 SNOOPY EIEI KENKO</t>
  </si>
  <si>
    <t>20 KARTON 0 PCS</t>
  </si>
  <si>
    <t>CUTTER</t>
  </si>
  <si>
    <t>F.CUT-JK1</t>
  </si>
  <si>
    <t>CUTTER JK A-300A (AUTOLOCK)</t>
  </si>
  <si>
    <t>A-300A</t>
  </si>
  <si>
    <t>0 KARTON 45 LSN</t>
  </si>
  <si>
    <t>F.CUT-JK2</t>
  </si>
  <si>
    <t>CUTTER JK L-500+ISI</t>
  </si>
  <si>
    <t>L-500</t>
  </si>
  <si>
    <t>1 KARTON 3 LSN</t>
  </si>
  <si>
    <t>F.CUT-KN4</t>
  </si>
  <si>
    <t>CUTTER KENKO A-300</t>
  </si>
  <si>
    <t>9 MM</t>
  </si>
  <si>
    <t>CTR-004</t>
  </si>
  <si>
    <t>2 KARTON 9 LSN</t>
  </si>
  <si>
    <t>F.CUT-KN5</t>
  </si>
  <si>
    <t>CUTTER KENKO K-200</t>
  </si>
  <si>
    <t>CTR-003</t>
  </si>
  <si>
    <t>1 KARTON 26 LSN</t>
  </si>
  <si>
    <t>F.CUT-KN6</t>
  </si>
  <si>
    <t>CUTTER KENKO L-500</t>
  </si>
  <si>
    <t>18 MM</t>
  </si>
  <si>
    <t>CTR-007</t>
  </si>
  <si>
    <t>2 KARTON 13 LSN</t>
  </si>
  <si>
    <t>F.CUT-VN8</t>
  </si>
  <si>
    <t>CUTTER VANCO V750</t>
  </si>
  <si>
    <t>V750</t>
  </si>
  <si>
    <t>F.CUT-VN7</t>
  </si>
  <si>
    <t>CUTTER VANCO KECIL 128 TRANS</t>
  </si>
  <si>
    <t>1 KARTON 117 LSN</t>
  </si>
  <si>
    <t>F.CUT-KN3</t>
  </si>
  <si>
    <t>CUTTER KENKO 918C</t>
  </si>
  <si>
    <t>918C</t>
  </si>
  <si>
    <t>2 KARTON 15 LSN</t>
  </si>
  <si>
    <t>DISPENSER</t>
  </si>
  <si>
    <t>F.DIS-JK1</t>
  </si>
  <si>
    <t>TAPE CUTTER JK TD-2H</t>
  </si>
  <si>
    <t>TD-2H</t>
  </si>
  <si>
    <t>1 KARTON 0 PCS</t>
  </si>
  <si>
    <t>F.DIS-JK2</t>
  </si>
  <si>
    <t>TAPE CUTTER JK TD-103</t>
  </si>
  <si>
    <t>TD-103</t>
  </si>
  <si>
    <t>F.DIS-KN3</t>
  </si>
  <si>
    <t>TAPE DISPENSER KENKO TD-503</t>
  </si>
  <si>
    <t>TPD-008</t>
  </si>
  <si>
    <t>F.DIS-KN4</t>
  </si>
  <si>
    <t>TAPE DISPENSER KENKO TD-321</t>
  </si>
  <si>
    <t>TPD-005</t>
  </si>
  <si>
    <t>3 KARTON 0 PCS</t>
  </si>
  <si>
    <t>F.DIS-KN5</t>
  </si>
  <si>
    <t>TAPE DISPENSER KENKO TD-323</t>
  </si>
  <si>
    <t>TPD-006</t>
  </si>
  <si>
    <t>1 KARTON 17 PCS</t>
  </si>
  <si>
    <t>F.DIS-JK6</t>
  </si>
  <si>
    <t>TAPE CUTTER JK TD-2S</t>
  </si>
  <si>
    <t>TD-2S</t>
  </si>
  <si>
    <t>1 KARTON 55 PCS</t>
  </si>
  <si>
    <t>F.DIS-KN7</t>
  </si>
  <si>
    <t>TAPE DISPENSER KENKO TD-201</t>
  </si>
  <si>
    <t>TPD-004</t>
  </si>
  <si>
    <t>F.DIS-KN8</t>
  </si>
  <si>
    <t>TAPE DISPENSER KENKO TD-505</t>
  </si>
  <si>
    <t>TPD-009</t>
  </si>
  <si>
    <t>F.DIS-KN9</t>
  </si>
  <si>
    <t>TAPE DISPENSER KENKO TD-501</t>
  </si>
  <si>
    <t>TPD-007</t>
  </si>
  <si>
    <t>F.DIS-JK11</t>
  </si>
  <si>
    <t>TAPE CUTTER JK TD-102</t>
  </si>
  <si>
    <t>TD-102</t>
  </si>
  <si>
    <t>F.DIS-NB10</t>
  </si>
  <si>
    <t>DISPENSER MN-305 POLAR BEAR</t>
  </si>
  <si>
    <t>MN-305</t>
  </si>
  <si>
    <t>6 KARTON 37 LSN</t>
  </si>
  <si>
    <t>DSTAMP</t>
  </si>
  <si>
    <t>F.DST-KN2</t>
  </si>
  <si>
    <t>DATE STAMP KENKO D-3 5MM</t>
  </si>
  <si>
    <t>5 MM</t>
  </si>
  <si>
    <t>D-3</t>
  </si>
  <si>
    <t>GARISAN</t>
  </si>
  <si>
    <t>F.GAR-KN2</t>
  </si>
  <si>
    <t>GARISAN BESI KENKO 30 CM</t>
  </si>
  <si>
    <t>30 CM</t>
  </si>
  <si>
    <t>0 KARTON 6 LSN</t>
  </si>
  <si>
    <t>F.GAR-ZX10</t>
  </si>
  <si>
    <t>GARISAN SET ZX 6116</t>
  </si>
  <si>
    <t>ZX</t>
  </si>
  <si>
    <t>F.GAR-KN1</t>
  </si>
  <si>
    <t>GARISAN BESI KENKO 15 CM</t>
  </si>
  <si>
    <t>15 CM</t>
  </si>
  <si>
    <t>0 KARTON 29 LSN</t>
  </si>
  <si>
    <t>F.GAR-NB3</t>
  </si>
  <si>
    <t>GARISAN SET ZO-239</t>
  </si>
  <si>
    <t>ZO-239</t>
  </si>
  <si>
    <t>0 KARTON 599 SET</t>
  </si>
  <si>
    <t>F.GAR-NB4</t>
  </si>
  <si>
    <t>GARISAN SET HZ-5012</t>
  </si>
  <si>
    <t>HZ-5012</t>
  </si>
  <si>
    <t>F.GAR-NB5</t>
  </si>
  <si>
    <t>GARISAN SET HZ-5013</t>
  </si>
  <si>
    <t>HZ-5013</t>
  </si>
  <si>
    <t>F.GAR-NB6</t>
  </si>
  <si>
    <t>GARISAN SET PS-9810</t>
  </si>
  <si>
    <t>F.GAR-KN11</t>
  </si>
  <si>
    <t>GARISAN BESI KENKO 50 CM</t>
  </si>
  <si>
    <t>50 CM</t>
  </si>
  <si>
    <t>SRL-005</t>
  </si>
  <si>
    <t>F.GAR-KN12</t>
  </si>
  <si>
    <t>GARISAN BESI KENKO 100 CM</t>
  </si>
  <si>
    <t>1 M</t>
  </si>
  <si>
    <t>0 KARTON 7 LSN</t>
  </si>
  <si>
    <t>F.GAR-KN13</t>
  </si>
  <si>
    <t>GARISAN BESI KENKO 20 CM</t>
  </si>
  <si>
    <t>0 KARTON 5 LSN</t>
  </si>
  <si>
    <t>F.GAR-KN14</t>
  </si>
  <si>
    <t>GARISAN BESI KENKO 60 CM</t>
  </si>
  <si>
    <t>60 CM</t>
  </si>
  <si>
    <t>F.GAR-KN15</t>
  </si>
  <si>
    <t>GARISAN BESI KENKO 40 CM</t>
  </si>
  <si>
    <t>40 CM</t>
  </si>
  <si>
    <t>GUNTING</t>
  </si>
  <si>
    <t>F.GUN-JK1</t>
  </si>
  <si>
    <t>GUNTING JK SC-828</t>
  </si>
  <si>
    <t>SC-828</t>
  </si>
  <si>
    <t>0 KARTON 9 LSN</t>
  </si>
  <si>
    <t>F.GUN-JK2</t>
  </si>
  <si>
    <t>GUNTING JK SC-838</t>
  </si>
  <si>
    <t>SC-838</t>
  </si>
  <si>
    <t>F.GUN-JK3</t>
  </si>
  <si>
    <t>GUNTING JK SC-828 SG</t>
  </si>
  <si>
    <t>SC-828 SG</t>
  </si>
  <si>
    <t>F.GUN-JK4</t>
  </si>
  <si>
    <t>GUNTING JK SC-848</t>
  </si>
  <si>
    <t>SC-848</t>
  </si>
  <si>
    <t>0 KARTON 3 LSN</t>
  </si>
  <si>
    <t>F.GUN-KN5</t>
  </si>
  <si>
    <t>GUNTING KENKO SC-828</t>
  </si>
  <si>
    <t>SCS-001GO</t>
  </si>
  <si>
    <t>0 KARTON 16 LSN</t>
  </si>
  <si>
    <t>F.GUN-KN7</t>
  </si>
  <si>
    <t>GUNTING KENKO SC 838 N</t>
  </si>
  <si>
    <t>SCS-002GO</t>
  </si>
  <si>
    <t>1 KARTON 13 LSN</t>
  </si>
  <si>
    <t>F.GUN-KN9</t>
  </si>
  <si>
    <t>GUNTING KENKO SC-848N</t>
  </si>
  <si>
    <t>SCS-003GO</t>
  </si>
  <si>
    <t>F.GUN-JK11</t>
  </si>
  <si>
    <t>GUNTING JK SC-848 SG</t>
  </si>
  <si>
    <t>SC-848 SG</t>
  </si>
  <si>
    <t>F.GUN-KN8</t>
  </si>
  <si>
    <t>GUNTING KENKO SC 838 SG</t>
  </si>
  <si>
    <t>F.GUN-KN10</t>
  </si>
  <si>
    <t>GUNTING KENKO SC 848 SG</t>
  </si>
  <si>
    <t>0 KARTON 3.41666666666667 LSN</t>
  </si>
  <si>
    <t>F.GUN-GN30</t>
  </si>
  <si>
    <t>GUNTING GUNINDO PL-8</t>
  </si>
  <si>
    <t>GN</t>
  </si>
  <si>
    <t>PL-8</t>
  </si>
  <si>
    <t>GUNINDO</t>
  </si>
  <si>
    <t>F.GUN-GN31</t>
  </si>
  <si>
    <t>GUNTING GUNINDO SPL COKLAT</t>
  </si>
  <si>
    <t>SPL</t>
  </si>
  <si>
    <t>IBENSIA</t>
  </si>
  <si>
    <t>F.IBE-NB1</t>
  </si>
  <si>
    <t>ISI BENSIA LT 11-32</t>
  </si>
  <si>
    <t>8 KARTON 0 SET</t>
  </si>
  <si>
    <t>F.IBE-NB2</t>
  </si>
  <si>
    <t>ISI BENSIA BIASA</t>
  </si>
  <si>
    <t>3 KARTON 0 SET</t>
  </si>
  <si>
    <t>ICUTTER</t>
  </si>
  <si>
    <t>F.ICU-JK1</t>
  </si>
  <si>
    <t>ISI CUTTER JK A-100 AM KECIL</t>
  </si>
  <si>
    <t>A-100 AM</t>
  </si>
  <si>
    <t>F.ICU-JK2</t>
  </si>
  <si>
    <t>ISI CUTTER JK L-150 AM BESAR</t>
  </si>
  <si>
    <t>B</t>
  </si>
  <si>
    <t>L-150 AM</t>
  </si>
  <si>
    <t>F.ICU-KN4</t>
  </si>
  <si>
    <t>ISI CUTTER KENKO A-100 KECIL</t>
  </si>
  <si>
    <t>CTB-001</t>
  </si>
  <si>
    <t>0 KARTON 74 LSN</t>
  </si>
  <si>
    <t>F.ICU-KN5</t>
  </si>
  <si>
    <t>ISI CUTTER KENKO L-150 BESAR</t>
  </si>
  <si>
    <t>CTB-002</t>
  </si>
  <si>
    <t>62 KARTON 14 LSN</t>
  </si>
  <si>
    <t>IGEL</t>
  </si>
  <si>
    <t>F.IGE-KN1</t>
  </si>
  <si>
    <t>ISI GEL K1 KENKO</t>
  </si>
  <si>
    <t>0 KARTON 22 BOX</t>
  </si>
  <si>
    <t>F.IGE-WY2</t>
  </si>
  <si>
    <t>ISI GEL WEIYADA 681</t>
  </si>
  <si>
    <t>E-681R</t>
  </si>
  <si>
    <t>0 KARTON 68 LSN</t>
  </si>
  <si>
    <t>F.IGE-TZ3</t>
  </si>
  <si>
    <t>ISI GEL TIZO TECHJOB 1.0 308</t>
  </si>
  <si>
    <t>TG308-AR</t>
  </si>
  <si>
    <t>0 KARTON 50 LSN</t>
  </si>
  <si>
    <t>F.IGE-JK4</t>
  </si>
  <si>
    <t>ISI GEL JK GPR-284</t>
  </si>
  <si>
    <t>GPR-284</t>
  </si>
  <si>
    <t>0 KARTON 24 BOX</t>
  </si>
  <si>
    <t>IPENSIL</t>
  </si>
  <si>
    <t>F.IPE-JK1</t>
  </si>
  <si>
    <t>ISI PENSIL JK PL-05 (2B)</t>
  </si>
  <si>
    <t>PL-05</t>
  </si>
  <si>
    <t>F.IPE-JK2</t>
  </si>
  <si>
    <t>ISI PENSIL JK PL-10 (2.0) 2B</t>
  </si>
  <si>
    <t>PL-10</t>
  </si>
  <si>
    <t>F.IPE-JK3</t>
  </si>
  <si>
    <t>ISI PENSIL JK PL-11 (2.0)</t>
  </si>
  <si>
    <t>PL-11</t>
  </si>
  <si>
    <t>-15 KARTON 0 BOX</t>
  </si>
  <si>
    <t>F.IPE-JK4</t>
  </si>
  <si>
    <t>ISI PENSIL JK PL-16 (2.0)</t>
  </si>
  <si>
    <t>PL-16</t>
  </si>
  <si>
    <t>F.IPE-KN5</t>
  </si>
  <si>
    <t>ISI PENSIL KENKO PL-05 2B HI-POLYMER</t>
  </si>
  <si>
    <t>0 KARTON 180 LSN</t>
  </si>
  <si>
    <t>ISTAPLER</t>
  </si>
  <si>
    <t>F.IST-KN1</t>
  </si>
  <si>
    <t>ISI STAPLER (STAPLES) KENKO 1210</t>
  </si>
  <si>
    <t>STS-004QH</t>
  </si>
  <si>
    <t>PAK</t>
  </si>
  <si>
    <t>0 KARTON 0 PAK</t>
  </si>
  <si>
    <t>F.IST-GW7</t>
  </si>
  <si>
    <t>ISI STAPLER GW NO. 369</t>
  </si>
  <si>
    <t>GW</t>
  </si>
  <si>
    <t>LAYS</t>
  </si>
  <si>
    <t>0 KARTON 1 PAK</t>
  </si>
  <si>
    <t>F.IST-KN2</t>
  </si>
  <si>
    <t>ISI STAPLER KENKO NO.10-1 M</t>
  </si>
  <si>
    <t>8 KARTON 21 PAK</t>
  </si>
  <si>
    <t>F.IST-SDI3</t>
  </si>
  <si>
    <t>ISI STAPLER SDI 1210 (23/10)</t>
  </si>
  <si>
    <t>SDI</t>
  </si>
  <si>
    <t>0 KARTON 97 BOX</t>
  </si>
  <si>
    <t>F.IST-SDI4</t>
  </si>
  <si>
    <t>ISI STAPLER SDI 1204 NO.3</t>
  </si>
  <si>
    <t>F.IST-GW6</t>
  </si>
  <si>
    <t>ISI STAPLER GW NO. 10</t>
  </si>
  <si>
    <t>-4 KARTON -11 PAK</t>
  </si>
  <si>
    <t>6 Mar 2024</t>
  </si>
  <si>
    <t>F.IST-NV5</t>
  </si>
  <si>
    <t>ISI STAPLER NOVUS NO 10</t>
  </si>
  <si>
    <t>NV</t>
  </si>
  <si>
    <t>10 KARTON 0 PAK</t>
  </si>
  <si>
    <t>JANGKA</t>
  </si>
  <si>
    <t>F.JAN-JK1</t>
  </si>
  <si>
    <t>JANGKA SET JK MS-25</t>
  </si>
  <si>
    <t>MS-25</t>
  </si>
  <si>
    <t>0 KARTON 14 LSN</t>
  </si>
  <si>
    <t>F.JAN-JK3</t>
  </si>
  <si>
    <t>JANGKA SET JK MS-55</t>
  </si>
  <si>
    <t>MS-55</t>
  </si>
  <si>
    <t>F.JAN-JK4</t>
  </si>
  <si>
    <t>JANGKA SET JK MS-75</t>
  </si>
  <si>
    <t>MS-75</t>
  </si>
  <si>
    <t>F.JAN-JK8</t>
  </si>
  <si>
    <t>JANGKA SET JK MS-402</t>
  </si>
  <si>
    <t>MS-402</t>
  </si>
  <si>
    <t>F.JAN-JK2</t>
  </si>
  <si>
    <t>JANGKA SET JK MS 28</t>
  </si>
  <si>
    <t>F.JAN-JK5</t>
  </si>
  <si>
    <t>JANGKA SET JK MS-410</t>
  </si>
  <si>
    <t>F.JAN-KN9</t>
  </si>
  <si>
    <t>JANGKA SET KENKO C-2011</t>
  </si>
  <si>
    <t>F.JAN-KN10</t>
  </si>
  <si>
    <t>JANGKA SET KENKO C-288</t>
  </si>
  <si>
    <t>0 KARTON 20 LSN</t>
  </si>
  <si>
    <t>F.JAN-KN11</t>
  </si>
  <si>
    <t>JANGKA SET KENKO C-168</t>
  </si>
  <si>
    <t>0 KARTON 21 LSN</t>
  </si>
  <si>
    <t>F.JAN-KN12</t>
  </si>
  <si>
    <t>JANGKA SET KENKO C-528</t>
  </si>
  <si>
    <t>0 KARTON 22 LSN</t>
  </si>
  <si>
    <t>F.JAN-KN13</t>
  </si>
  <si>
    <t>JANGKA SET KENKO C-2008</t>
  </si>
  <si>
    <t>KARTU</t>
  </si>
  <si>
    <t>F.KAR-NB1</t>
  </si>
  <si>
    <t>KARTU STOCK KWARTO PINK</t>
  </si>
  <si>
    <t>1 KARTON 12 PAK</t>
  </si>
  <si>
    <t>F.KAR-NB2</t>
  </si>
  <si>
    <t>KARTU STOCK KWARTO HIJAU</t>
  </si>
  <si>
    <t>HIJAU</t>
  </si>
  <si>
    <t>3 KARTON 6 PAK</t>
  </si>
  <si>
    <t>F.KAR-NB3</t>
  </si>
  <si>
    <t>KARTU STOCK KWARTO KUNING</t>
  </si>
  <si>
    <t>KUNING</t>
  </si>
  <si>
    <t>4 KARTON 10 PAK</t>
  </si>
  <si>
    <t>F.KAR-NB4</t>
  </si>
  <si>
    <t>KARTU STOCK KWARTO PUTIH</t>
  </si>
  <si>
    <t>PUTIH</t>
  </si>
  <si>
    <t>13 KARTON 6 PAK</t>
  </si>
  <si>
    <t>F.KAR-NB5</t>
  </si>
  <si>
    <t>KARTU STOCK KWARTO BIRU</t>
  </si>
  <si>
    <t>1 KARTON 4 PAK</t>
  </si>
  <si>
    <t>F.KAR-NB6</t>
  </si>
  <si>
    <t>KARTU STOCK FOLIO BIRU</t>
  </si>
  <si>
    <t>0 KARTON 7 PAK</t>
  </si>
  <si>
    <t>F.KAR-NB7</t>
  </si>
  <si>
    <t>KARTU STOCK FOLIO HIJAU</t>
  </si>
  <si>
    <t>20 KARTON 9 PAK</t>
  </si>
  <si>
    <t>F.KAR-NB8</t>
  </si>
  <si>
    <t>KARTU STOCK FOLIO KUNING</t>
  </si>
  <si>
    <t>7 KARTON 7 PAK</t>
  </si>
  <si>
    <t>F.KAR-NB9</t>
  </si>
  <si>
    <t>KARTU STOCK FOLIO PINK</t>
  </si>
  <si>
    <t>11 KARTON 3 PAK</t>
  </si>
  <si>
    <t>F.KAR-NB10</t>
  </si>
  <si>
    <t>KARTU STOCK FOLIO PUTIH</t>
  </si>
  <si>
    <t>4 KARTON 0 PAK</t>
  </si>
  <si>
    <t>KRBON</t>
  </si>
  <si>
    <t>F.KRB-NB1</t>
  </si>
  <si>
    <t>KARBON S/B DOUBLE B</t>
  </si>
  <si>
    <t>3 KARTON 27 PAK</t>
  </si>
  <si>
    <t>KUAS</t>
  </si>
  <si>
    <t>F.KUA-JK1</t>
  </si>
  <si>
    <t>KUAS SET JK BR-4</t>
  </si>
  <si>
    <t>BR-4</t>
  </si>
  <si>
    <t>0 KARTON 0 SET</t>
  </si>
  <si>
    <t>F.KUA-JK2</t>
  </si>
  <si>
    <t>KUAS SET JK BR-1</t>
  </si>
  <si>
    <t>BR-1</t>
  </si>
  <si>
    <t>0 KARTON 6 SET</t>
  </si>
  <si>
    <t>F.KUA-JK3</t>
  </si>
  <si>
    <t>KUAS SET JK BR-8</t>
  </si>
  <si>
    <t>BR-8</t>
  </si>
  <si>
    <t>0 KARTON 168 SET</t>
  </si>
  <si>
    <t>LABEL</t>
  </si>
  <si>
    <t>F.LAB-KN1</t>
  </si>
  <si>
    <t>LABEL HARGA KENKO 6001-2R (1 LINE)</t>
  </si>
  <si>
    <t>PLB-001</t>
  </si>
  <si>
    <t>0 KARTON 20 PAK</t>
  </si>
  <si>
    <t>F.LAB-JK3</t>
  </si>
  <si>
    <t>LABEL JK LB-2RL 1 BARIS PUTIH</t>
  </si>
  <si>
    <t>LB-2RL</t>
  </si>
  <si>
    <t>-17 KARTON -30 PAK</t>
  </si>
  <si>
    <t>F.LAB-KN6</t>
  </si>
  <si>
    <t>LABEL KENKO 5002 (2 LINE)</t>
  </si>
  <si>
    <t>-5 KARTON -42 PAK</t>
  </si>
  <si>
    <t>15 Mar 2024</t>
  </si>
  <si>
    <t>F.LAB-JK2</t>
  </si>
  <si>
    <t>LABEL JK LB-1LY 1 LINE KUNING</t>
  </si>
  <si>
    <t>LB-1LY</t>
  </si>
  <si>
    <t>-8 KARTON -20 PAK</t>
  </si>
  <si>
    <t>9 Mar 2024</t>
  </si>
  <si>
    <t>F.LAB-JK4</t>
  </si>
  <si>
    <t>LABEL JK LB-P2CY 2 LINE KUNING</t>
  </si>
  <si>
    <t>LB-P2CY</t>
  </si>
  <si>
    <t>-9 KARTON 0 PAK</t>
  </si>
  <si>
    <t>F.LAB-JK5</t>
  </si>
  <si>
    <t>LABEL JK LB-P2LN 2 LINE PUTIH</t>
  </si>
  <si>
    <t>LEM</t>
  </si>
  <si>
    <t>F.LEM-LG6</t>
  </si>
  <si>
    <t>LEM LIQUID KENKO LG-35 (35 ML)</t>
  </si>
  <si>
    <t>35 ML</t>
  </si>
  <si>
    <t>LG</t>
  </si>
  <si>
    <t>GLQ-001GA</t>
  </si>
  <si>
    <t>0 KARTON -1 LSN</t>
  </si>
  <si>
    <t>F.LEM-JK8</t>
  </si>
  <si>
    <t>LEM STICK JK GS-09</t>
  </si>
  <si>
    <t>8 GR</t>
  </si>
  <si>
    <t>GS-09</t>
  </si>
  <si>
    <t>F.LEM-JK11</t>
  </si>
  <si>
    <t>LEM STICK JK GS-100</t>
  </si>
  <si>
    <t>GS-100</t>
  </si>
  <si>
    <t>F.LEM-JK14</t>
  </si>
  <si>
    <t>LEM STICK JK GS-104 (ANIMAL KINGDOM)</t>
  </si>
  <si>
    <t>GS-104</t>
  </si>
  <si>
    <t>F.LEM-KN16</t>
  </si>
  <si>
    <t>LEM STICK KENKO 15GR TANGGUNG</t>
  </si>
  <si>
    <t>T</t>
  </si>
  <si>
    <t>GST-002GA</t>
  </si>
  <si>
    <t>1 KARTON 13 BOX</t>
  </si>
  <si>
    <t>F.LEM-KN17</t>
  </si>
  <si>
    <t>LEM STICK KENKO 25GR BESAR</t>
  </si>
  <si>
    <t>GST-003GA</t>
  </si>
  <si>
    <t>0 KARTON 14 BOX</t>
  </si>
  <si>
    <t>F.LEM-KN18</t>
  </si>
  <si>
    <t>LEM STICK KENKO 8GR KECIL</t>
  </si>
  <si>
    <t>GST-001GA</t>
  </si>
  <si>
    <t>23 KARTON 4 BOX</t>
  </si>
  <si>
    <t>F.LEM-NB1</t>
  </si>
  <si>
    <t>LEM CAIR F 5036 (50 ML)</t>
  </si>
  <si>
    <t>5 KARTON 396 PCS</t>
  </si>
  <si>
    <t>F.LEM-KN2</t>
  </si>
  <si>
    <t>LEM GLUPEN KENKO GLP-01</t>
  </si>
  <si>
    <t>GLP-01</t>
  </si>
  <si>
    <t>1 KARTON 32 LSN</t>
  </si>
  <si>
    <t>F.LEM-KN3</t>
  </si>
  <si>
    <t>LEM KENKO LG-50</t>
  </si>
  <si>
    <t>LG-50</t>
  </si>
  <si>
    <t>0 KARTON 10 LSN</t>
  </si>
  <si>
    <t>F.LEM-KN5</t>
  </si>
  <si>
    <t>LEM SUPER KENKO SG-03 A</t>
  </si>
  <si>
    <t>SG-03 A</t>
  </si>
  <si>
    <t>F.LEM-JK7</t>
  </si>
  <si>
    <t>LEM JK GL-R35</t>
  </si>
  <si>
    <t>0 KARTON -36 LSN</t>
  </si>
  <si>
    <t>F.LEM-JK10</t>
  </si>
  <si>
    <t>LEM STICK JK GS 25</t>
  </si>
  <si>
    <t>F.LEM-JK15</t>
  </si>
  <si>
    <t>LEM STICK JK GS-15</t>
  </si>
  <si>
    <t>15 GR</t>
  </si>
  <si>
    <t>GS-15</t>
  </si>
  <si>
    <t>LOOSE LEAF</t>
  </si>
  <si>
    <t>F.LOO-KN6</t>
  </si>
  <si>
    <t>LOOSE LEAF KENKO 100-2070 A5</t>
  </si>
  <si>
    <t>LLF-002</t>
  </si>
  <si>
    <t>0 KARTON 20 PCS</t>
  </si>
  <si>
    <t>F.LOO-KN8</t>
  </si>
  <si>
    <t>LOOSE LEAF KENKO 100-2670 B5</t>
  </si>
  <si>
    <t>LLF-004</t>
  </si>
  <si>
    <t>0 KARTON 15 PCS</t>
  </si>
  <si>
    <t>F.LOO-NB10</t>
  </si>
  <si>
    <t>LOOSE LEAF A5/ 40 POLOS</t>
  </si>
  <si>
    <t>SUKSES BERSAMA SEJAHTERA</t>
  </si>
  <si>
    <t>10 KARTON 108 PAK</t>
  </si>
  <si>
    <t>F.LOO-NB11</t>
  </si>
  <si>
    <t>LOOSE LEAF B5/ 40 POLOS</t>
  </si>
  <si>
    <t>19 KARTON 118 PCS</t>
  </si>
  <si>
    <t>F.LOO-JK3</t>
  </si>
  <si>
    <t>LOOSE LEAF JK A5-7020 50LBR</t>
  </si>
  <si>
    <t>A5-7020</t>
  </si>
  <si>
    <t>F.LOO-JK4</t>
  </si>
  <si>
    <t>LOOSE LEAF JK A5-7020 100LBR</t>
  </si>
  <si>
    <t>0 KARTON -20 PAK</t>
  </si>
  <si>
    <t>F.LOO-JK5</t>
  </si>
  <si>
    <t>LOOSE LEAF JK B5-7026 100LBR</t>
  </si>
  <si>
    <t>B5-7026</t>
  </si>
  <si>
    <t>F.LOO-JA2</t>
  </si>
  <si>
    <t>LOOSE LEAF JA B5 50</t>
  </si>
  <si>
    <t>JA</t>
  </si>
  <si>
    <t>63 KARTON 15 PCS</t>
  </si>
  <si>
    <t>F.LOO-KN7</t>
  </si>
  <si>
    <t>LOOSE LEAF KENKO A5 50</t>
  </si>
  <si>
    <t>50-2070</t>
  </si>
  <si>
    <t>F.LOO-KN9</t>
  </si>
  <si>
    <t>LOOSE LEAF KENKO B5 50</t>
  </si>
  <si>
    <t>50-2670</t>
  </si>
  <si>
    <t>MAP</t>
  </si>
  <si>
    <t>F.MAP-NB1</t>
  </si>
  <si>
    <t>MAP DOC BAG+HANDLE 9381</t>
  </si>
  <si>
    <t>0 KARTON 4 PCS</t>
  </si>
  <si>
    <t>F.MAP-NB2</t>
  </si>
  <si>
    <t>MAP DOC BAG KANCING 9375</t>
  </si>
  <si>
    <t>F.MAP-NB3</t>
  </si>
  <si>
    <t>MAP DOC BAG T-618 (28X21) B5</t>
  </si>
  <si>
    <t>3W</t>
  </si>
  <si>
    <t>T-618</t>
  </si>
  <si>
    <t>0 KARTON 81.25 LSN</t>
  </si>
  <si>
    <t>F.MAP-CR4</t>
  </si>
  <si>
    <t>MAP DOC BAG 2541 JARING B6</t>
  </si>
  <si>
    <t>B6</t>
  </si>
  <si>
    <t>CR</t>
  </si>
  <si>
    <t>F.MAP-CR5</t>
  </si>
  <si>
    <t>MAP DOC BAG 2542 JARING A5</t>
  </si>
  <si>
    <t>F.MAP-CR6</t>
  </si>
  <si>
    <t>MAP DOC BAG 2543 JARING A4</t>
  </si>
  <si>
    <t>F.MAP-CR7</t>
  </si>
  <si>
    <t>MAP DOC BAG+HANDLE 2544 JARING B6</t>
  </si>
  <si>
    <t>F.MAP-CR8</t>
  </si>
  <si>
    <t>MAP DOC BAG+HANDLE 2545 JARING A5</t>
  </si>
  <si>
    <t>0 KARTON 8 LSN</t>
  </si>
  <si>
    <t>F.MAP-CR9</t>
  </si>
  <si>
    <t>MAP DOC BAG+HANDLE 2546 JARING A4</t>
  </si>
  <si>
    <t>F.MAP-NB10</t>
  </si>
  <si>
    <t>MAP DOC BAG T-518 (33X23) A4</t>
  </si>
  <si>
    <t>T-518</t>
  </si>
  <si>
    <t>0 KARTON 59.25 LSN</t>
  </si>
  <si>
    <t>INPUT MANUAL, ADJUSTMENT BRG KEL 15 APR</t>
  </si>
  <si>
    <t>F.MAP-NB16</t>
  </si>
  <si>
    <t>MAP DLL-211</t>
  </si>
  <si>
    <t>DLL-211</t>
  </si>
  <si>
    <t>F.MAP-NB17</t>
  </si>
  <si>
    <t>MAP A5 7517/8517</t>
  </si>
  <si>
    <t>1 KARTON 68 LSN</t>
  </si>
  <si>
    <t>F.MAP-NB18</t>
  </si>
  <si>
    <t>MAP DLL-226</t>
  </si>
  <si>
    <t>DLL-226</t>
  </si>
  <si>
    <t>F.MAP-NB19</t>
  </si>
  <si>
    <t>MAP DLL-227</t>
  </si>
  <si>
    <t>DLL-227</t>
  </si>
  <si>
    <t>F.MAP-KN11</t>
  </si>
  <si>
    <t>BUSINESS FILE KENKO PP320HG A4 BIRU</t>
  </si>
  <si>
    <t>FLH-004BL</t>
  </si>
  <si>
    <t>F.MAP-KN12</t>
  </si>
  <si>
    <t>BUSINESS FILE KENKO PP320HG A4 HIJAU</t>
  </si>
  <si>
    <t>FLH-004G</t>
  </si>
  <si>
    <t>F.MAP-KN13</t>
  </si>
  <si>
    <t>BUSINESS FILE KENKO PP320HG A4 ABU</t>
  </si>
  <si>
    <t>ABU</t>
  </si>
  <si>
    <t>FLH-004GY</t>
  </si>
  <si>
    <t>F.MAP-KN14</t>
  </si>
  <si>
    <t>BUSINESS FILE KENKO PP320HG A4 MERAH</t>
  </si>
  <si>
    <t>MERAH</t>
  </si>
  <si>
    <t>FLH-0004R</t>
  </si>
  <si>
    <t>F.MAP-KN15</t>
  </si>
  <si>
    <t>BUSINESS FILE KENKO PP320HG A4 KUNING</t>
  </si>
  <si>
    <t>FLH-004Y</t>
  </si>
  <si>
    <t>F.MAP-NB20</t>
  </si>
  <si>
    <t>MAP DLL-229</t>
  </si>
  <si>
    <t>DLL-229</t>
  </si>
  <si>
    <t>1 KARTON 40 LSN</t>
  </si>
  <si>
    <t>F.MAP-NB21</t>
  </si>
  <si>
    <t>MAP DLL-204 SA (A4)</t>
  </si>
  <si>
    <t>DLL-204</t>
  </si>
  <si>
    <t>F.MAP-TP22</t>
  </si>
  <si>
    <t>CLEAR HOLDER REST TOPLA 20 LB HIJAU</t>
  </si>
  <si>
    <t>TP</t>
  </si>
  <si>
    <t>F.MAP-TP23</t>
  </si>
  <si>
    <t>CLEAR HOLDER REST TOPLA 20 LB MERAH</t>
  </si>
  <si>
    <t>F.MAP-TP24</t>
  </si>
  <si>
    <t>CLEAR HOLDER REST TOPLA 20 LB KUNING</t>
  </si>
  <si>
    <t>F.MAP-TP25</t>
  </si>
  <si>
    <t>CLEAR HOLDER REST TOPLA 20 LB BIRU</t>
  </si>
  <si>
    <t>F.MAP-TP26</t>
  </si>
  <si>
    <t>CLEAR HOLDER REST TOPLA 40 LB HIJAU</t>
  </si>
  <si>
    <t>F.MAP-TP27</t>
  </si>
  <si>
    <t>CLEAR HOLDER REST TOPLA 40 LB MERAH</t>
  </si>
  <si>
    <t>F.MAP-TP28</t>
  </si>
  <si>
    <t>CLEAR HOLDER REST TOPLA 40 LB KUNING</t>
  </si>
  <si>
    <t>F.MAP-TP29</t>
  </si>
  <si>
    <t>CLEAR HOLDER REST TOPLA 40 LB BIRU</t>
  </si>
  <si>
    <t>F.MAP-NB30</t>
  </si>
  <si>
    <t>MAP KANCING YJ2201-1935/1937</t>
  </si>
  <si>
    <t>YJ2201</t>
  </si>
  <si>
    <t>0 KARTON -5 PCS</t>
  </si>
  <si>
    <t>MECHPEN</t>
  </si>
  <si>
    <t>F.MEC-KN1</t>
  </si>
  <si>
    <t>MECHPEN KENKO MP-07 (0.5MM)</t>
  </si>
  <si>
    <t>0.5 MM</t>
  </si>
  <si>
    <t>MPC-004</t>
  </si>
  <si>
    <t>0 KARTON 36 LSN</t>
  </si>
  <si>
    <t>F.MEC-KN2</t>
  </si>
  <si>
    <t>MECHPEN KENKO MP 01</t>
  </si>
  <si>
    <t>F.MEC-JK3</t>
  </si>
  <si>
    <t>MECHPEN JK MP 19</t>
  </si>
  <si>
    <t>MP-19</t>
  </si>
  <si>
    <t>F.MEC-KN4</t>
  </si>
  <si>
    <t>MECHPEN KENKO MP 707 (0.5MM)</t>
  </si>
  <si>
    <t>MP-707</t>
  </si>
  <si>
    <t>0 KARTON 96 LSN</t>
  </si>
  <si>
    <t>MEJA</t>
  </si>
  <si>
    <t>F.MEJ-NB1</t>
  </si>
  <si>
    <t>MEJA BELAJAR POLOS</t>
  </si>
  <si>
    <t>MESLAB</t>
  </si>
  <si>
    <t>F.MES-KN2</t>
  </si>
  <si>
    <t>MESIN LABEL HARGA KENKO MX-5500</t>
  </si>
  <si>
    <t>PLR-001</t>
  </si>
  <si>
    <t>0 KARTON 41 PCS</t>
  </si>
  <si>
    <t>F.MES-KN3</t>
  </si>
  <si>
    <t>MESIN LABEL HARGA KENKO MX-5500 EOS</t>
  </si>
  <si>
    <t>MX-5500</t>
  </si>
  <si>
    <t>1 KARTON 9 PCS</t>
  </si>
  <si>
    <t>F.MES-KN4</t>
  </si>
  <si>
    <t>MESIN LABEL HARGA KENKO MX-6600 A</t>
  </si>
  <si>
    <t>PLR-003A</t>
  </si>
  <si>
    <t>0 KARTON 34 PCS</t>
  </si>
  <si>
    <t>MIKA</t>
  </si>
  <si>
    <t>F.MIK-VN1</t>
  </si>
  <si>
    <t>MIKA LAMINATING VANCO LF-100 FOLIO</t>
  </si>
  <si>
    <t>LF-100</t>
  </si>
  <si>
    <t>0 KARTON 6 PAK</t>
  </si>
  <si>
    <t>F.MIK-KN2</t>
  </si>
  <si>
    <t>LAMINATING FILM KENKO LF100-2234</t>
  </si>
  <si>
    <t>LF100-2234</t>
  </si>
  <si>
    <t>F.MIK-JK3</t>
  </si>
  <si>
    <t>LAMINATING FILM JK LF100-2234 (F4)</t>
  </si>
  <si>
    <t>NUMBERING</t>
  </si>
  <si>
    <t>F.NUM-KN1</t>
  </si>
  <si>
    <t>NUMBERING MACHINE KENKO 45 6 DIGITS WHITE</t>
  </si>
  <si>
    <t>0 KARTON 10 PCS</t>
  </si>
  <si>
    <t>F.NUM-KN2</t>
  </si>
  <si>
    <t>NUMBERING MACHINE KENKO 51 7 DIGITS WHITE</t>
  </si>
  <si>
    <t>OIL PASTEL</t>
  </si>
  <si>
    <t>F.OIL-JK3</t>
  </si>
  <si>
    <t>OIL PASTEL JK OP-12S PP CASE SEA WORLD</t>
  </si>
  <si>
    <t>OP-12S</t>
  </si>
  <si>
    <t>32 KARTON 108 PCS</t>
  </si>
  <si>
    <t>F.OIL-JK5</t>
  </si>
  <si>
    <t>OIL PASTEL JK OP-18S PP CASE SEA WORLD</t>
  </si>
  <si>
    <t>18W</t>
  </si>
  <si>
    <t>OP-18S</t>
  </si>
  <si>
    <t>22 KARTON 9 PCS</t>
  </si>
  <si>
    <t>F.OIL-JK6</t>
  </si>
  <si>
    <t>OIL PASTEL JK OP-24S PP CASE SEA WORLD</t>
  </si>
  <si>
    <t>OP-24S</t>
  </si>
  <si>
    <t>2 KARTON 0 PCS</t>
  </si>
  <si>
    <t>F.OIL-JK7</t>
  </si>
  <si>
    <t>OIL PASTEL JK OP-36S PP CASE SEA WORLD</t>
  </si>
  <si>
    <t>36W</t>
  </si>
  <si>
    <t>OP-36S</t>
  </si>
  <si>
    <t>12 KARTON 21 PCS</t>
  </si>
  <si>
    <t>F.OIL-JK8</t>
  </si>
  <si>
    <t>OIL PASTEL JK OP-48S PP CASE SEA WORLD</t>
  </si>
  <si>
    <t>48W</t>
  </si>
  <si>
    <t>OP-48S</t>
  </si>
  <si>
    <t>F.OIL-JK9</t>
  </si>
  <si>
    <t>OIL PASTEL JK OP-55 S PP CASE SEA WORLD</t>
  </si>
  <si>
    <t>55W</t>
  </si>
  <si>
    <t>5 KARTON 0 PCS</t>
  </si>
  <si>
    <t>F.OIL-JK10</t>
  </si>
  <si>
    <t>OIL PASTEL JK OP-72S PP CASE SEA WORLD</t>
  </si>
  <si>
    <t>72W</t>
  </si>
  <si>
    <t>OP-72S</t>
  </si>
  <si>
    <t>0 KARTON 6 PCS</t>
  </si>
  <si>
    <t>F.OIL-TT12</t>
  </si>
  <si>
    <t>OIL PASTEL TITI 12W TI-P-12S</t>
  </si>
  <si>
    <t>TT</t>
  </si>
  <si>
    <t>OPS-007</t>
  </si>
  <si>
    <t>F.OIL-TT13</t>
  </si>
  <si>
    <t>OIL PASTEL TITI 18W TI-P-18S</t>
  </si>
  <si>
    <t>OPS-008</t>
  </si>
  <si>
    <t>F.OIL-TT14</t>
  </si>
  <si>
    <t>OIL PASTEL TITI 24W TI-P-24S</t>
  </si>
  <si>
    <t>OPS-009</t>
  </si>
  <si>
    <t>F.OIL-TT16</t>
  </si>
  <si>
    <t>OIL PASTEL TITI 48W TI-P-48S</t>
  </si>
  <si>
    <t>OPS-011</t>
  </si>
  <si>
    <t>ADJUSTMENT 19 APR 2024</t>
  </si>
  <si>
    <t>F.OIL-JK1</t>
  </si>
  <si>
    <t>OIL PASTEL JK 12W OP-12 CHC COMPACT</t>
  </si>
  <si>
    <t>0 KARTON -12 PCS</t>
  </si>
  <si>
    <t>F.OIL-JK2</t>
  </si>
  <si>
    <t>OIL PASTEL JK 12W OP-12 CR ROUND</t>
  </si>
  <si>
    <t>F.OIL-JK4</t>
  </si>
  <si>
    <t>OIL PASTEL JK 12W OP-12CH HEXAGONAL</t>
  </si>
  <si>
    <t>F.OIL-JK15</t>
  </si>
  <si>
    <t>OIL PASTEL TITI 36W TI-P-36 S</t>
  </si>
  <si>
    <t>F.OIL-TT17</t>
  </si>
  <si>
    <t>OIL PASTEL TITI 55W TI-P-55 S</t>
  </si>
  <si>
    <t>F.OIL-KN18</t>
  </si>
  <si>
    <t>OIL PASTEL KENKO 12C KOP</t>
  </si>
  <si>
    <t>0 KARTON 118 PCS</t>
  </si>
  <si>
    <t>F.OIL-KN19</t>
  </si>
  <si>
    <t>OIL PASTEL KENKO 36C KOP</t>
  </si>
  <si>
    <t>F.OIL-KN20</t>
  </si>
  <si>
    <t>OIL PASTEL KENKO 55C KOP</t>
  </si>
  <si>
    <t>ORIGAMI</t>
  </si>
  <si>
    <t>F.ORI-AL1</t>
  </si>
  <si>
    <t>KERTAS LIPAT ORIGAMI 14 X 14 ALFA</t>
  </si>
  <si>
    <t>AL</t>
  </si>
  <si>
    <t>PARAMA</t>
  </si>
  <si>
    <t>1 KARTON 806 PCS</t>
  </si>
  <si>
    <t>F.ORI-AL2</t>
  </si>
  <si>
    <t>KERTAS LIPAT ORIGAMI 16 X 16 ALFA</t>
  </si>
  <si>
    <t>2 KARTON 566 PCS</t>
  </si>
  <si>
    <t>PCASE</t>
  </si>
  <si>
    <t>F.PCA-KN3</t>
  </si>
  <si>
    <t>PC KENKO 0719 FANCY</t>
  </si>
  <si>
    <t>F.PCA-NB4</t>
  </si>
  <si>
    <t>PC MAGNIT FX 2276 (FAKTUR)</t>
  </si>
  <si>
    <t>F.PCA-NB5</t>
  </si>
  <si>
    <t>PC KLG TY-552 MOBIL+ANAK 21X6.5</t>
  </si>
  <si>
    <t>40 KARTON 136 PCS</t>
  </si>
  <si>
    <t>F.PCA-NB6</t>
  </si>
  <si>
    <t>PC KLG/ STUDY SET K-597 MOBIL 20.5X7</t>
  </si>
  <si>
    <t>47 KARTON 108 PCS</t>
  </si>
  <si>
    <t>F.PCA-NB9</t>
  </si>
  <si>
    <t>PC MAGNIT FC 1760 TIMBUL (FAKTUR)</t>
  </si>
  <si>
    <t>F.PCA-NB10</t>
  </si>
  <si>
    <t>PC MAGNIT FX-2275 (22X7.5) METALIK</t>
  </si>
  <si>
    <t>FX-2275</t>
  </si>
  <si>
    <t>4 KARTON 120 PCS</t>
  </si>
  <si>
    <t>F.PCA-JK11</t>
  </si>
  <si>
    <t>PC JK PC-0719AC-36A/F ANIMAL CALENDER</t>
  </si>
  <si>
    <t>PC-0719AC-36A/F</t>
  </si>
  <si>
    <t>0 KARTON 120 PCS</t>
  </si>
  <si>
    <t>F.PCA-JK12</t>
  </si>
  <si>
    <t>PC JK PC-0719GZ-34A/F GOZZY</t>
  </si>
  <si>
    <t>PC-071GZ-34A/F</t>
  </si>
  <si>
    <t>F.PCA-XL13</t>
  </si>
  <si>
    <t>P CASE XLG BD861</t>
  </si>
  <si>
    <t>XL</t>
  </si>
  <si>
    <t>BD-861</t>
  </si>
  <si>
    <t>F.PCA-NB14</t>
  </si>
  <si>
    <t>PC MAGNIT C-1755-1 (22X7.5)</t>
  </si>
  <si>
    <t>13 KARTON 148 PCS</t>
  </si>
  <si>
    <t>F.PCA-NB15</t>
  </si>
  <si>
    <t>PC MAGNIT C-1758 (22X7.5)</t>
  </si>
  <si>
    <t>15 KARTON 36 PCS</t>
  </si>
  <si>
    <t>F.PCA-NB16</t>
  </si>
  <si>
    <t>PC MAGNIT C-2755-1 (22X7.5)</t>
  </si>
  <si>
    <t>F.PCA-NB17</t>
  </si>
  <si>
    <t>PC MAGNIT C-5212 3D (23X8.5)</t>
  </si>
  <si>
    <t>F.PCA-NB18</t>
  </si>
  <si>
    <t>PC MAGNIT FC-1757 (22X7.5)</t>
  </si>
  <si>
    <t>24 KARTON 132 PCS</t>
  </si>
  <si>
    <t>F.PCA-NB19</t>
  </si>
  <si>
    <t>PC MAGNIT AC-1762 (22X7.5)</t>
  </si>
  <si>
    <t>AC-1762</t>
  </si>
  <si>
    <t>18 KARTON 132 PCS</t>
  </si>
  <si>
    <t>F.PCA-NB20</t>
  </si>
  <si>
    <t>PC MAGNIT FC-6295 (23X10)</t>
  </si>
  <si>
    <t>0 KARTON 108 PCS</t>
  </si>
  <si>
    <t>F.PCA-NB21</t>
  </si>
  <si>
    <t>PC MAGNIT FC-5223 3D (23X8.5)</t>
  </si>
  <si>
    <t>F.PCA-NB22</t>
  </si>
  <si>
    <t>PC MAGNIT FX-2210 METALIK LEBAR (22X10)</t>
  </si>
  <si>
    <t>6 KARTON 0 PCS</t>
  </si>
  <si>
    <t>F.PCA-NB23</t>
  </si>
  <si>
    <t>PC MAGNIT FY-6822 (22X7.5)</t>
  </si>
  <si>
    <t>9 KARTON 0 PCS</t>
  </si>
  <si>
    <t>F.PCA-NB24</t>
  </si>
  <si>
    <t>PC MAGNIT JH-220 A (22X8.5)</t>
  </si>
  <si>
    <t>23 KARTON 180 PCS</t>
  </si>
  <si>
    <t>F.PCA-NB25</t>
  </si>
  <si>
    <t>PC MAGNT LPY-6 (23X8)</t>
  </si>
  <si>
    <t>25 KARTON 0 PCS</t>
  </si>
  <si>
    <t>F.PCA-NB26</t>
  </si>
  <si>
    <t>PC MAGNIT FC-1758 (22X7.5)</t>
  </si>
  <si>
    <t>19 KARTON 48 PCS</t>
  </si>
  <si>
    <t>F.PCA-KN1</t>
  </si>
  <si>
    <t>P CASE KENKO 2160P AGE</t>
  </si>
  <si>
    <t>2160P</t>
  </si>
  <si>
    <t>8 KARTON 6 LSN</t>
  </si>
  <si>
    <t>F.PCA-KN2</t>
  </si>
  <si>
    <t>P CASE KENKO 2180 MG</t>
  </si>
  <si>
    <t>11 KARTON 8 LSN</t>
  </si>
  <si>
    <t>F.PCA-NB7</t>
  </si>
  <si>
    <t>PC MAGNIT B 35145</t>
  </si>
  <si>
    <t>F.PCA-NB8</t>
  </si>
  <si>
    <t>PC MAGNIT B-35165</t>
  </si>
  <si>
    <t>F.PCA-NB27</t>
  </si>
  <si>
    <t>PC LC 5510</t>
  </si>
  <si>
    <t>LC-5510</t>
  </si>
  <si>
    <t>0 KARTON -8 PCS</t>
  </si>
  <si>
    <t>PENSIL</t>
  </si>
  <si>
    <t>F.PEN-JK2</t>
  </si>
  <si>
    <t>PENSIL JK P-101 2B ANIMAL KINGDOM 2</t>
  </si>
  <si>
    <t>P-101</t>
  </si>
  <si>
    <t>F.PEN-JK3</t>
  </si>
  <si>
    <t>PENSIL JK P-88 2B</t>
  </si>
  <si>
    <t>P-88</t>
  </si>
  <si>
    <t>10 KARTON 8.91666670000001 GRS</t>
  </si>
  <si>
    <t>F.PEN-JK5</t>
  </si>
  <si>
    <t>PENSIL JK P-91 2B</t>
  </si>
  <si>
    <t>P-91</t>
  </si>
  <si>
    <t>0 KARTON 22.41666667 GRS</t>
  </si>
  <si>
    <t>F.PEN-KN14</t>
  </si>
  <si>
    <t>PENSIL KENKO 2B-3181 HITAM CAP MERAH</t>
  </si>
  <si>
    <t>PCL-003AK</t>
  </si>
  <si>
    <t>F.PEN-KN15</t>
  </si>
  <si>
    <t>PENSIL KENKO 2B-6181 BIRU CAP HITAM</t>
  </si>
  <si>
    <t>PCL-007AK</t>
  </si>
  <si>
    <t>0 KARTON 10 GRS</t>
  </si>
  <si>
    <t>F.PEN-JK24</t>
  </si>
  <si>
    <t>PENSIL JK P-103 2B</t>
  </si>
  <si>
    <t>P-103</t>
  </si>
  <si>
    <t>F.PEN-JK25</t>
  </si>
  <si>
    <t>PENSIL JK P-94 2B</t>
  </si>
  <si>
    <t>P-94</t>
  </si>
  <si>
    <t>F.PEN-JK4</t>
  </si>
  <si>
    <t>PENSIL 2B JK P-88ER + STIP</t>
  </si>
  <si>
    <t>P-88ER</t>
  </si>
  <si>
    <t>1 KARTON 0 GRS</t>
  </si>
  <si>
    <t>F.PEN-JK6</t>
  </si>
  <si>
    <t>PENSIL GLASS JK PG-100 (HITAM)</t>
  </si>
  <si>
    <t>0 KARTON 10.75 GRS</t>
  </si>
  <si>
    <t>F.PEN-JK7</t>
  </si>
  <si>
    <t>PENSIL GLASS JK PG-100 (PUTIH)</t>
  </si>
  <si>
    <t>0 KARTON 8.16666666666667 GRS</t>
  </si>
  <si>
    <t>F.PEN-KN8</t>
  </si>
  <si>
    <t>PENSIL KENKO 2B 6906 BATIK</t>
  </si>
  <si>
    <t>F.PEN-KN9</t>
  </si>
  <si>
    <t>PENSIL KENKO 2B-6393 FLUORESCENT</t>
  </si>
  <si>
    <t>F.PEN-KN10</t>
  </si>
  <si>
    <t>PENSIL KENKO 2B-0810 FLUORESCENT</t>
  </si>
  <si>
    <t>F.PEN-KN11</t>
  </si>
  <si>
    <t>PENSIL KENKO 2B-6373 METALIK</t>
  </si>
  <si>
    <t>F.PEN-KN16</t>
  </si>
  <si>
    <t>PENSIL KENKO 2B-6191 HIJAU CAP HITAM</t>
  </si>
  <si>
    <t>PCL-008AK</t>
  </si>
  <si>
    <t>F.PEN-KN17</t>
  </si>
  <si>
    <t>PENSIL KENKO 6363</t>
  </si>
  <si>
    <t>0 KARTON 17.4166666666667 GRS</t>
  </si>
  <si>
    <t>F.PEN-ZH22</t>
  </si>
  <si>
    <t>PENSIL 2B ZHONG HUA 6925 OVAL</t>
  </si>
  <si>
    <t>ZH</t>
  </si>
  <si>
    <t>31 KARTON 4 BOX</t>
  </si>
  <si>
    <t>F.PEN-ZH23</t>
  </si>
  <si>
    <t>PENSIL ZHONG HUA M/ B 120 KECIL</t>
  </si>
  <si>
    <t>2 KARTON 0 GRS</t>
  </si>
  <si>
    <t>F.PEN-GW21</t>
  </si>
  <si>
    <t>PENSIL TUKANG GW CARPENTER 500</t>
  </si>
  <si>
    <t>F.PEN-KN26</t>
  </si>
  <si>
    <t>PENSIL KENKO 2B-6388 ZOO N ZOO</t>
  </si>
  <si>
    <t>PFASTENER</t>
  </si>
  <si>
    <t>F.PFA-JK1</t>
  </si>
  <si>
    <t>PAPER FASTENER JK PF-50 PUTIH</t>
  </si>
  <si>
    <t>PF-50</t>
  </si>
  <si>
    <t>1 KARTON 80 PAK</t>
  </si>
  <si>
    <t>F.PFA-KN2</t>
  </si>
  <si>
    <t>PAPER FASTENER KENKO PF-508 WARNA</t>
  </si>
  <si>
    <t>MIX</t>
  </si>
  <si>
    <t>FST-002</t>
  </si>
  <si>
    <t>1 KARTON 8 BOX</t>
  </si>
  <si>
    <t>F.PFA-KN3</t>
  </si>
  <si>
    <t>PAPER FASTENER KENKO PF-508 PUTIH</t>
  </si>
  <si>
    <t>FST-001</t>
  </si>
  <si>
    <t>1 KARTON 0 BOX</t>
  </si>
  <si>
    <t>F.PFA-JK4</t>
  </si>
  <si>
    <t>PAPER FASTENER JK PF-50 WARNA</t>
  </si>
  <si>
    <t>WARNA</t>
  </si>
  <si>
    <t>PLAKBAN</t>
  </si>
  <si>
    <t>F.PLA-KN3</t>
  </si>
  <si>
    <t>PLAKBAN KAIN HITAM KENKO 48MM PLST BIRU</t>
  </si>
  <si>
    <t>48 MM</t>
  </si>
  <si>
    <t>CLT-003BT</t>
  </si>
  <si>
    <t>ROL</t>
  </si>
  <si>
    <t>2 KARTON 0 ROL</t>
  </si>
  <si>
    <t>F.PLA-KN1</t>
  </si>
  <si>
    <t>PLAKBAN KENKO BENING 48MM PLST MERAH</t>
  </si>
  <si>
    <t>BENING</t>
  </si>
  <si>
    <t>47 KARTON 18 PCS</t>
  </si>
  <si>
    <t>F.PLA-KN2</t>
  </si>
  <si>
    <t>PLAKBAN KENKO COKLAT</t>
  </si>
  <si>
    <t>COKLAT</t>
  </si>
  <si>
    <t>18 KARTON 0 PCS</t>
  </si>
  <si>
    <t>F.PLA-KN4</t>
  </si>
  <si>
    <t>PLAKBAN KAIN HITAM KENKO 24MM PLST BIRU</t>
  </si>
  <si>
    <t>24 MM</t>
  </si>
  <si>
    <t>0 KARTON 0 ROL</t>
  </si>
  <si>
    <t>F.PLA-KN5</t>
  </si>
  <si>
    <t>PLAKBAN KAIN HITAM KENKO 36MM PLST BIRU</t>
  </si>
  <si>
    <t>36 MM</t>
  </si>
  <si>
    <t>PNOTE</t>
  </si>
  <si>
    <t>F.PNO-KN1</t>
  </si>
  <si>
    <t>POCKET NOTE KENKO 404</t>
  </si>
  <si>
    <t>F.PNO-KN2</t>
  </si>
  <si>
    <t>POCKET NOTE KENKO 403</t>
  </si>
  <si>
    <t>F.PNO-KN3</t>
  </si>
  <si>
    <t>POCKET NOTE KENKO PN-501</t>
  </si>
  <si>
    <t>PN-501</t>
  </si>
  <si>
    <t>PPIN</t>
  </si>
  <si>
    <t>F.PPI-KN2</t>
  </si>
  <si>
    <t>PUSH PIN KENKO PN-30 TRANSPARAN</t>
  </si>
  <si>
    <t>PSP-001</t>
  </si>
  <si>
    <t>0 KARTON 33 LSN</t>
  </si>
  <si>
    <t>F.PPI-JK1</t>
  </si>
  <si>
    <t>PUSH PIN JK PP 30</t>
  </si>
  <si>
    <t>F.PPI-KN3</t>
  </si>
  <si>
    <t>PUSH PIN KENKO PN-30 WARNA</t>
  </si>
  <si>
    <t>PN-30</t>
  </si>
  <si>
    <t>0 KARTON 38 LSN</t>
  </si>
  <si>
    <t>PUNCH</t>
  </si>
  <si>
    <t>F.PUN-JK2</t>
  </si>
  <si>
    <t>PUNCH JK 30XL</t>
  </si>
  <si>
    <t>30XL</t>
  </si>
  <si>
    <t>F.PUN-JK3</t>
  </si>
  <si>
    <t>PUNCH JK 40XL</t>
  </si>
  <si>
    <t>40XL</t>
  </si>
  <si>
    <t>F.PUN-JK4</t>
  </si>
  <si>
    <t>PUNCH JK 85</t>
  </si>
  <si>
    <t>F.PUN-JK5</t>
  </si>
  <si>
    <t>PUNCH JK 85B</t>
  </si>
  <si>
    <t>85B</t>
  </si>
  <si>
    <t>F.PUN-KN6</t>
  </si>
  <si>
    <t>PUNCH KENKO 30</t>
  </si>
  <si>
    <t>PNC-002</t>
  </si>
  <si>
    <t>1 KARTON 7 LSN</t>
  </si>
  <si>
    <t>F.PUN-KN10</t>
  </si>
  <si>
    <t>PUNCH KENKO 85</t>
  </si>
  <si>
    <t>PNC-008</t>
  </si>
  <si>
    <t>F.PUN-JK1</t>
  </si>
  <si>
    <t>PUNCH JK 30</t>
  </si>
  <si>
    <t>F.PUN-KN7</t>
  </si>
  <si>
    <t>PUNCH KENKO 30XL</t>
  </si>
  <si>
    <t>PNC-006</t>
  </si>
  <si>
    <t>1 KARTON 2 LSN</t>
  </si>
  <si>
    <t>F.PUN-KN8</t>
  </si>
  <si>
    <t>PUNCH KENKO 40</t>
  </si>
  <si>
    <t>F.PUN-KN11</t>
  </si>
  <si>
    <t>PUNCH KENKO 85XL</t>
  </si>
  <si>
    <t>F.PUN-KN12</t>
  </si>
  <si>
    <t>PUNCH KENKO 85N</t>
  </si>
  <si>
    <t>85 N</t>
  </si>
  <si>
    <t>0 KARTON 18 PCS</t>
  </si>
  <si>
    <t>PWARNA</t>
  </si>
  <si>
    <t>F.PWA-JK4</t>
  </si>
  <si>
    <t>PW JK CP-12PB PANJANG</t>
  </si>
  <si>
    <t>CP-12PB</t>
  </si>
  <si>
    <t>20 KARTON 69 PCS</t>
  </si>
  <si>
    <t>F.PWA-JK5</t>
  </si>
  <si>
    <t>PW JK CP-24PB PANJANG</t>
  </si>
  <si>
    <t>CP-24PB</t>
  </si>
  <si>
    <t>F.PWA-JK6</t>
  </si>
  <si>
    <t>PW JK CP-S12 PENDEK</t>
  </si>
  <si>
    <t>CP-S12</t>
  </si>
  <si>
    <t>F.PWA-JK7</t>
  </si>
  <si>
    <t>PW JK 24W CP-S24 PENDEK</t>
  </si>
  <si>
    <t>CP-S24</t>
  </si>
  <si>
    <t>18 KARTON 2 LSN</t>
  </si>
  <si>
    <t>F.PWA-KN16</t>
  </si>
  <si>
    <t>PW KENKO CP-12FNWE NON WOOD ERASABLE 12W</t>
  </si>
  <si>
    <t>CPC-011</t>
  </si>
  <si>
    <t>F.PWA-KN18</t>
  </si>
  <si>
    <t>PW KENKO CP-36F SANDY BEAR 36W</t>
  </si>
  <si>
    <t>CPC-004A</t>
  </si>
  <si>
    <t>F.PWA-JK1</t>
  </si>
  <si>
    <t>PW JK 12W CP-103</t>
  </si>
  <si>
    <t>CP-103</t>
  </si>
  <si>
    <t>1 KARTON 120 PCS</t>
  </si>
  <si>
    <t>F.PWA-JK2</t>
  </si>
  <si>
    <t>PW JK CP-104</t>
  </si>
  <si>
    <t>CP-104</t>
  </si>
  <si>
    <t>F.PWA-JK3</t>
  </si>
  <si>
    <t>PW JK CP-107</t>
  </si>
  <si>
    <t>CP-107</t>
  </si>
  <si>
    <t>-4 KARTON -2 BOX</t>
  </si>
  <si>
    <t>19 Mar 2024</t>
  </si>
  <si>
    <t>F.PWA-VN8</t>
  </si>
  <si>
    <t>PW VANCO 12W PANJANG 12L</t>
  </si>
  <si>
    <t>12L</t>
  </si>
  <si>
    <t>F.PWA-KN11</t>
  </si>
  <si>
    <t>PW KENKO 24W CP-24F CLASSIC PANJANG</t>
  </si>
  <si>
    <t>CP-24F</t>
  </si>
  <si>
    <t>-1 KARTON 0 LSN</t>
  </si>
  <si>
    <t>4 Mar 2024</t>
  </si>
  <si>
    <t>F.PWA-KN12</t>
  </si>
  <si>
    <t>PW KENKO 12W CP-12 HALF CLASSIC PENDEK</t>
  </si>
  <si>
    <t>CP-12</t>
  </si>
  <si>
    <t>4 KARTON 19 LSN</t>
  </si>
  <si>
    <t>F.PWA-KN13</t>
  </si>
  <si>
    <t>PW KENKO CP-12FNW NON WOOD 12W</t>
  </si>
  <si>
    <t>CP-12FNW</t>
  </si>
  <si>
    <t>4 KARTON 8 LSN</t>
  </si>
  <si>
    <t>F.PWA-KN14</t>
  </si>
  <si>
    <t>PW KENKO BICOLOR 12W CP-12 FBC CLASSIC 12/24</t>
  </si>
  <si>
    <t>0 KARTON -2 LSN</t>
  </si>
  <si>
    <t>F.PWA-KN15</t>
  </si>
  <si>
    <t>PW KENKO 12W CP-12F CLASSIC PANJANG</t>
  </si>
  <si>
    <t>CP-12F</t>
  </si>
  <si>
    <t>22 KARTON 23 LSN</t>
  </si>
  <si>
    <t>F.PWA-KN17</t>
  </si>
  <si>
    <t>PW KENKO 36W CLASSIC</t>
  </si>
  <si>
    <t>F.PWA-KN19</t>
  </si>
  <si>
    <t>PW KENKO CP-24F SANDY BEAR PANJANG</t>
  </si>
  <si>
    <t>20 KARTON 0 LSN</t>
  </si>
  <si>
    <t>SAMPUL</t>
  </si>
  <si>
    <t>F.SAM-NB1</t>
  </si>
  <si>
    <t>SAMPUL BOXY BATIK</t>
  </si>
  <si>
    <t>0 KARTON 128 PCS</t>
  </si>
  <si>
    <t>F.SAM-NB2</t>
  </si>
  <si>
    <t>SAMPUL KWARTO BATIK</t>
  </si>
  <si>
    <t>0 KARTON 30 PCS</t>
  </si>
  <si>
    <t>SPAD</t>
  </si>
  <si>
    <t>F.SPA-KN1</t>
  </si>
  <si>
    <t>STAMP PAD KENKO NO. 0</t>
  </si>
  <si>
    <t>STD-001</t>
  </si>
  <si>
    <t>F.SPA-KN2</t>
  </si>
  <si>
    <t>STAMP PAD KENKO NO. 1</t>
  </si>
  <si>
    <t>STD-002</t>
  </si>
  <si>
    <t>F.SPA-JK3</t>
  </si>
  <si>
    <t>STAMP PAD JK NO. 0</t>
  </si>
  <si>
    <t>F.SPA-JK4</t>
  </si>
  <si>
    <t>STAMP PAD JK NO. 1</t>
  </si>
  <si>
    <t>SPIDOL</t>
  </si>
  <si>
    <t>F.SPI-KN3</t>
  </si>
  <si>
    <t>SPIDOL 12W BRUSH PEN DBP 12W KENKO</t>
  </si>
  <si>
    <t>F.SPI-JK13</t>
  </si>
  <si>
    <t>SPIDOL PERMANEN JK PM-34 HITAM</t>
  </si>
  <si>
    <t>PM-34</t>
  </si>
  <si>
    <t>8 KARTON 40 LSN</t>
  </si>
  <si>
    <t>F.SPI-KN1</t>
  </si>
  <si>
    <t>SPIDOL PERMANEN KENKO PM-100 HITAM</t>
  </si>
  <si>
    <t>3 KARTON 15 LSN</t>
  </si>
  <si>
    <t>F.SPI-KN2</t>
  </si>
  <si>
    <t>SPIDOL WB KENKO WM-100 HITAM</t>
  </si>
  <si>
    <t>3 KARTON 55 LSN</t>
  </si>
  <si>
    <t>F.SPI-KN7</t>
  </si>
  <si>
    <t>SPIDOL COLOR MARKER KENKO HJ</t>
  </si>
  <si>
    <t>2 KARTON 108 LSN</t>
  </si>
  <si>
    <t>F.SPI-KN8</t>
  </si>
  <si>
    <t>SPIDOL KENKO MARKER M LEPASAN</t>
  </si>
  <si>
    <t>5 KARTON 81 LSN</t>
  </si>
  <si>
    <t>F.SPI-KN9</t>
  </si>
  <si>
    <t>SPIDOL KENKO MARKER PM 700 M</t>
  </si>
  <si>
    <t>4 KARTON 58 LSN</t>
  </si>
  <si>
    <t>F.SPI-KN10</t>
  </si>
  <si>
    <t>SPIDOL KENKO MARKER WM 700 WHITEBOARD BIRU</t>
  </si>
  <si>
    <t>52 KARTON 0 LSN</t>
  </si>
  <si>
    <t>F.SPI-KN11</t>
  </si>
  <si>
    <t>SPIDOL KENKO MARKER WM 700 WHITEBOARD MERAH</t>
  </si>
  <si>
    <t>7 KARTON 13 LSN</t>
  </si>
  <si>
    <t>F.SPI-JK12</t>
  </si>
  <si>
    <t>SPIDOL W/B MARKER JK WM-65 BIRU</t>
  </si>
  <si>
    <t>WM-65</t>
  </si>
  <si>
    <t>9 KARTON 1 LSN</t>
  </si>
  <si>
    <t>F.SPI-JK14</t>
  </si>
  <si>
    <t>SPIDOL W/B MARKER JK WM-65 MERAH</t>
  </si>
  <si>
    <t>F.SPI-JK15</t>
  </si>
  <si>
    <t>SPIDOL W/B MARKER JK WM-65 HITAM</t>
  </si>
  <si>
    <t>3 KARTON 17 LSN</t>
  </si>
  <si>
    <t>F.SPI-JK16</t>
  </si>
  <si>
    <t>COLOR BRUSH PEN JK CLP-06 12W</t>
  </si>
  <si>
    <t>CLP-06</t>
  </si>
  <si>
    <t>F.SPI-JK17</t>
  </si>
  <si>
    <t>COLOR BRUSH PEN JK CLP-07</t>
  </si>
  <si>
    <t>CLP-07</t>
  </si>
  <si>
    <t>STAMP</t>
  </si>
  <si>
    <t>F.STA-KN1</t>
  </si>
  <si>
    <t>STAMP NOMER KENKO N-38</t>
  </si>
  <si>
    <t>N-38</t>
  </si>
  <si>
    <t>F.STA-KN2</t>
  </si>
  <si>
    <t>STAMP PLATE DATER KENKO S-68 (LUNAS)</t>
  </si>
  <si>
    <t>STM-003</t>
  </si>
  <si>
    <t>STBILLO</t>
  </si>
  <si>
    <t>F.STB-KN6</t>
  </si>
  <si>
    <t>STABILLO HIGHLIGHTER KENKO HL-100 ORANGE</t>
  </si>
  <si>
    <t>HLT-001O</t>
  </si>
  <si>
    <t>2 KARTON 4 PCS</t>
  </si>
  <si>
    <t>F.STB-KN7</t>
  </si>
  <si>
    <t>STABILLO HIGHLIGHTER KENKO HL-100 UNGU</t>
  </si>
  <si>
    <t>UNGU</t>
  </si>
  <si>
    <t>HLT-001V</t>
  </si>
  <si>
    <t>F.STB-VN12</t>
  </si>
  <si>
    <t>STABILLO HIGHLIGHTER VANCO HL-521</t>
  </si>
  <si>
    <t>HL-521</t>
  </si>
  <si>
    <t>0 KARTON 41 LSN</t>
  </si>
  <si>
    <t>ADJUSTMENT TGL 19 APR</t>
  </si>
  <si>
    <t>F.STB-NB13</t>
  </si>
  <si>
    <t>STABILLO HIGHLIGHTER ERASABLE + STIP 935-6</t>
  </si>
  <si>
    <t>935-6</t>
  </si>
  <si>
    <t>0 KARTON -27 LSN</t>
  </si>
  <si>
    <t>F.STB-JK18</t>
  </si>
  <si>
    <t>STABILLO JK HL-1 KUNING</t>
  </si>
  <si>
    <t>HL-1</t>
  </si>
  <si>
    <t>0 KARTON 40 PCS</t>
  </si>
  <si>
    <t>F.STB-KN2</t>
  </si>
  <si>
    <t>STABILLO HIGHLIGHTER KENKO HL-100 BIRU</t>
  </si>
  <si>
    <t>F.STB-KN3</t>
  </si>
  <si>
    <t>STABILLO HIGHLIGHTER KENKO HL-100 KUNING</t>
  </si>
  <si>
    <t>F.STB-KN4</t>
  </si>
  <si>
    <t>STABILLO HIGHLIGHTER KENKO HL-100 PINK</t>
  </si>
  <si>
    <t>F.STB-KN5</t>
  </si>
  <si>
    <t>STABILLO HIGHLIGHTER KENKO HL-100 HIJAU</t>
  </si>
  <si>
    <t>F.STB-VN11</t>
  </si>
  <si>
    <t>STABILLO VANCO HL-520</t>
  </si>
  <si>
    <t>HL-520</t>
  </si>
  <si>
    <t>1 KARTON 88 LSN</t>
  </si>
  <si>
    <t>F.STB-NB14</t>
  </si>
  <si>
    <t>STABILLO HIGHLIGHTER ZRM ZH-103 KUNING</t>
  </si>
  <si>
    <t>10 KARTON 0 PCS</t>
  </si>
  <si>
    <t>F.STB-JK15</t>
  </si>
  <si>
    <t>STABILLO JK HL-4 PINK</t>
  </si>
  <si>
    <t>HL-4</t>
  </si>
  <si>
    <t>0 KARTON 39.76 PCS</t>
  </si>
  <si>
    <t>F.STB-JK16</t>
  </si>
  <si>
    <t>STABILLO JK HL-3 BIRU</t>
  </si>
  <si>
    <t>HL-3</t>
  </si>
  <si>
    <t>F.STB-JK17</t>
  </si>
  <si>
    <t>STABILLO JK HL-5 ORANGE</t>
  </si>
  <si>
    <t>ORANGE</t>
  </si>
  <si>
    <t>HL-5</t>
  </si>
  <si>
    <t>F.STB-JK19</t>
  </si>
  <si>
    <t>STABILLO JK HL-2 HIJAU</t>
  </si>
  <si>
    <t>HL-2</t>
  </si>
  <si>
    <t>F.STB-KN8</t>
  </si>
  <si>
    <t>STABILLO KENKO WINLINER ORANYE</t>
  </si>
  <si>
    <t>0 KARTON 288 PCS</t>
  </si>
  <si>
    <t>F.STB-KN9</t>
  </si>
  <si>
    <t>STABILLO KENKO WINLINER KUNING</t>
  </si>
  <si>
    <t>0 KARTON 4116 PCS</t>
  </si>
  <si>
    <t>STIP</t>
  </si>
  <si>
    <t>F.STI-JK2</t>
  </si>
  <si>
    <t>STIP JK ER-107 ANIMAL</t>
  </si>
  <si>
    <t>ER-107</t>
  </si>
  <si>
    <t>0 KARTON 19 BOX</t>
  </si>
  <si>
    <t>F.STI-GZ4</t>
  </si>
  <si>
    <t>STIP B-40C WARNA GOZTAR</t>
  </si>
  <si>
    <t>GZ</t>
  </si>
  <si>
    <t>B-40C</t>
  </si>
  <si>
    <t>F.STI-KN16</t>
  </si>
  <si>
    <t>STIP KENKO ERW-40SQ HITAM</t>
  </si>
  <si>
    <t>ERS-006</t>
  </si>
  <si>
    <t>F.STI-KN17</t>
  </si>
  <si>
    <t>STIP KENKO ERW-40SQ PUTIH</t>
  </si>
  <si>
    <t>ERS-005</t>
  </si>
  <si>
    <t>0 KARTON 37 BOX</t>
  </si>
  <si>
    <t>F.STI-JK18</t>
  </si>
  <si>
    <t>STIP JK ER-30W</t>
  </si>
  <si>
    <t>30 P</t>
  </si>
  <si>
    <t>-5 KARTON 0 BOX</t>
  </si>
  <si>
    <t>25 Mar 2024</t>
  </si>
  <si>
    <t>F.STI-JK19</t>
  </si>
  <si>
    <t>STIP JK 526-B20</t>
  </si>
  <si>
    <t>20 P</t>
  </si>
  <si>
    <t>0 KARTON 34 BOX</t>
  </si>
  <si>
    <t>F.STI-JK20</t>
  </si>
  <si>
    <t>STIP JK 526-B40P</t>
  </si>
  <si>
    <t>40 P</t>
  </si>
  <si>
    <t>F.STI-JK21</t>
  </si>
  <si>
    <t>STIP JK EB-30</t>
  </si>
  <si>
    <t>30 BL</t>
  </si>
  <si>
    <t>3 KARTON 0 BOX</t>
  </si>
  <si>
    <t>F.STI-JK22</t>
  </si>
  <si>
    <t>STIP JK ER-B20BL</t>
  </si>
  <si>
    <t>20 BL</t>
  </si>
  <si>
    <t>0 KARTON -4 BOX</t>
  </si>
  <si>
    <t>F.STI-JK23</t>
  </si>
  <si>
    <t>STIP JK 526-B40BL</t>
  </si>
  <si>
    <t>40 BL</t>
  </si>
  <si>
    <t>0 KARTON 26 BOX</t>
  </si>
  <si>
    <t>F.STI-JK1</t>
  </si>
  <si>
    <t>STIP JK ER-110</t>
  </si>
  <si>
    <t>ER-110</t>
  </si>
  <si>
    <t>F.STI-KN14</t>
  </si>
  <si>
    <t>STIP KENKO ERB-20SQ HITAM</t>
  </si>
  <si>
    <t>ERS-001</t>
  </si>
  <si>
    <t>0 KARTON 47 BOX</t>
  </si>
  <si>
    <t>F.STI-KN15</t>
  </si>
  <si>
    <t>STIP KENKO ERW-20SQ PUTIH</t>
  </si>
  <si>
    <t>ERS-002</t>
  </si>
  <si>
    <t>0 KARTON 46 BOX</t>
  </si>
  <si>
    <t>IKUT NOTA 18 MAR</t>
  </si>
  <si>
    <t>F.STI-JK24</t>
  </si>
  <si>
    <t>STIP JK 40 WARNA</t>
  </si>
  <si>
    <t>F.STI-JK3</t>
  </si>
  <si>
    <t>STIP JK PEN MER-01</t>
  </si>
  <si>
    <t>MER-01</t>
  </si>
  <si>
    <t>STPLER</t>
  </si>
  <si>
    <t>F.STP-JK1</t>
  </si>
  <si>
    <t>STAPLER JK HD-10</t>
  </si>
  <si>
    <t>HD-10</t>
  </si>
  <si>
    <t>F.STP-JK4</t>
  </si>
  <si>
    <t>STAPLER JK HS-6</t>
  </si>
  <si>
    <t>HS-6</t>
  </si>
  <si>
    <t>F.STP-KN13</t>
  </si>
  <si>
    <t>STAPLER KENKO HD-10D</t>
  </si>
  <si>
    <t>STR-005</t>
  </si>
  <si>
    <t>F.STP-KN14</t>
  </si>
  <si>
    <t>STAPLER KENKO HD-10 S MINI</t>
  </si>
  <si>
    <t>M</t>
  </si>
  <si>
    <t>HD-10S</t>
  </si>
  <si>
    <t>F.STP-KN16</t>
  </si>
  <si>
    <t>STAPLER KENKO HD-12N/13</t>
  </si>
  <si>
    <t>STR-012</t>
  </si>
  <si>
    <t>-1 KARTON 0 PCS</t>
  </si>
  <si>
    <t>2 Mar 2024</t>
  </si>
  <si>
    <t>F.STP-SDI20</t>
  </si>
  <si>
    <t>STAPLER SDI 1123</t>
  </si>
  <si>
    <t>F.STP-JK2</t>
  </si>
  <si>
    <t>STAPLER JK HD-10 M</t>
  </si>
  <si>
    <t>HD-10 M</t>
  </si>
  <si>
    <t>F.STP-JK3</t>
  </si>
  <si>
    <t>STAPLER JK HD-10CL</t>
  </si>
  <si>
    <t>HD-10CL</t>
  </si>
  <si>
    <t>F.STP-JK5</t>
  </si>
  <si>
    <t>STAPLER JK HD-12L/ 24</t>
  </si>
  <si>
    <t>F.STP-JK6</t>
  </si>
  <si>
    <t>STAPLER JK HD 50 CL</t>
  </si>
  <si>
    <t>HD-50CL</t>
  </si>
  <si>
    <t>4 KARTON 7 LSN</t>
  </si>
  <si>
    <t>F.STP-JK7</t>
  </si>
  <si>
    <t>STAPLER JK HD-50</t>
  </si>
  <si>
    <t>HD-50</t>
  </si>
  <si>
    <t>-5 KARTON 0 PCS</t>
  </si>
  <si>
    <t>F.STP-NB8</t>
  </si>
  <si>
    <t>STAPLER YUAN CHANG 414</t>
  </si>
  <si>
    <t>2 KARTON 3 LSN</t>
  </si>
  <si>
    <t>F.STP-KN11</t>
  </si>
  <si>
    <t>STAPLER KENKO HD-12L/24</t>
  </si>
  <si>
    <t>HD-12L</t>
  </si>
  <si>
    <t>F.STP-KN12</t>
  </si>
  <si>
    <t>STAPLER KENKO HD-10</t>
  </si>
  <si>
    <t>7 KARTON 12 LSN</t>
  </si>
  <si>
    <t>F.STP-KN15</t>
  </si>
  <si>
    <t>STAPLER KENKO HD-50</t>
  </si>
  <si>
    <t>4 KARTON 53 PCS</t>
  </si>
  <si>
    <t>TAS</t>
  </si>
  <si>
    <t>F.TAS-JK1</t>
  </si>
  <si>
    <t>TAS JK B-2637-3 BIRU</t>
  </si>
  <si>
    <t>B-2637-3</t>
  </si>
  <si>
    <t>F.TAS-JK2</t>
  </si>
  <si>
    <t>TAS JK B-2637-3 MERAH</t>
  </si>
  <si>
    <t>F.TAS-JK3</t>
  </si>
  <si>
    <t>TAS JK B-2637-3 PUTIH</t>
  </si>
  <si>
    <t>F.TAS-JK4</t>
  </si>
  <si>
    <t>TAS JK B-2637-3 KUNING</t>
  </si>
  <si>
    <t>F.TAS-NB5</t>
  </si>
  <si>
    <t>TAS KARUNG V 35 X 40</t>
  </si>
  <si>
    <t>35 X 40</t>
  </si>
  <si>
    <t>F.TAS-AL6</t>
  </si>
  <si>
    <t>TAS KERTAS IDUL FITRI ALFA KECIL</t>
  </si>
  <si>
    <t>F.TAS-AL7</t>
  </si>
  <si>
    <t>TAS KERTAS IDUL FITRI ALFA TANGGUNG</t>
  </si>
  <si>
    <t>F.TAS-AL8</t>
  </si>
  <si>
    <t>TAS KERTAS IDUL FITRI ALFA BESAR</t>
  </si>
  <si>
    <t>TBOLPEN</t>
  </si>
  <si>
    <t>F.TBO-JK1</t>
  </si>
  <si>
    <t>DESK SET JK DS 338</t>
  </si>
  <si>
    <t>DS-338</t>
  </si>
  <si>
    <t>0 KARTON 34.75 PCS</t>
  </si>
  <si>
    <t>TINTA</t>
  </si>
  <si>
    <t>F.TIN-HR1</t>
  </si>
  <si>
    <t>TINTA HERO K-1054</t>
  </si>
  <si>
    <t>HR</t>
  </si>
  <si>
    <t>K-1054</t>
  </si>
  <si>
    <t>12 KARTON 0.75 GRS</t>
  </si>
  <si>
    <t>TIPEX</t>
  </si>
  <si>
    <t>F.TIP-JK13</t>
  </si>
  <si>
    <t>TIPEX JK CF-S209A</t>
  </si>
  <si>
    <t>CF-S209A</t>
  </si>
  <si>
    <t>F.TIP-JK15</t>
  </si>
  <si>
    <t>TIPEX JK CT-508</t>
  </si>
  <si>
    <t>CT-508</t>
  </si>
  <si>
    <t>0 KARTON 23 LSN</t>
  </si>
  <si>
    <t>F.TIP-JK17</t>
  </si>
  <si>
    <t>TIPEX JK CT-522</t>
  </si>
  <si>
    <t>CT-522</t>
  </si>
  <si>
    <t>F.TIP-JK18</t>
  </si>
  <si>
    <t>TIPEX JK CT-522 PTL</t>
  </si>
  <si>
    <t>CT-522PTL</t>
  </si>
  <si>
    <t>F.TIP-JK20</t>
  </si>
  <si>
    <t>TIPEX JK CT-533</t>
  </si>
  <si>
    <t>CT-533</t>
  </si>
  <si>
    <t>0 KARTON 15 LSN</t>
  </si>
  <si>
    <t>8 Mar 0204</t>
  </si>
  <si>
    <t>F.TIP-KN51</t>
  </si>
  <si>
    <t>TIPEX KENKO CT-903</t>
  </si>
  <si>
    <t>CT-903</t>
  </si>
  <si>
    <t>0 KARTON 32 LSN</t>
  </si>
  <si>
    <t>F.TIP-KN52</t>
  </si>
  <si>
    <t>TIPEX KENKO CT-906</t>
  </si>
  <si>
    <t>CT-906</t>
  </si>
  <si>
    <t>ADJUSTMENT BRG DTG, BRG KELUAR 15 APR</t>
  </si>
  <si>
    <t>F.TIP-KN53</t>
  </si>
  <si>
    <t>TIPEX KENKO CT-909</t>
  </si>
  <si>
    <t>12 M X 5 MM</t>
  </si>
  <si>
    <t>CTP-035</t>
  </si>
  <si>
    <t>F.TIP-KN55</t>
  </si>
  <si>
    <t>TIPEX KENKO KE-01</t>
  </si>
  <si>
    <t>CFL-001</t>
  </si>
  <si>
    <t>21 KARTON 25 LSN</t>
  </si>
  <si>
    <t>F.TIP-KN56</t>
  </si>
  <si>
    <t>TIPEX KENKO KE-107M</t>
  </si>
  <si>
    <t>CFL-002</t>
  </si>
  <si>
    <t>7 KARTON 18 LSN</t>
  </si>
  <si>
    <t>F.TIP-KN57</t>
  </si>
  <si>
    <t>TIPEX KENKO KE-108</t>
  </si>
  <si>
    <t>CFL-003</t>
  </si>
  <si>
    <t>F.TIP-KN58</t>
  </si>
  <si>
    <t>TIPEX KENKO KE-823M</t>
  </si>
  <si>
    <t>CFL-006</t>
  </si>
  <si>
    <t>F.TIP-KN59</t>
  </si>
  <si>
    <t>TIPEX KENKO KE-826M</t>
  </si>
  <si>
    <t>KE-826M</t>
  </si>
  <si>
    <t>F.TIP-JK12</t>
  </si>
  <si>
    <t>TIPEX JK CF S205PT</t>
  </si>
  <si>
    <t>S205PT</t>
  </si>
  <si>
    <t>0 KARTON 24.5833333333333 LSN</t>
  </si>
  <si>
    <t>F.TIP-JK14</t>
  </si>
  <si>
    <t>TIPEX JK-101A</t>
  </si>
  <si>
    <t>JK-101A</t>
  </si>
  <si>
    <t>F.TIP-JK16</t>
  </si>
  <si>
    <t>TIPEX JK CT-540</t>
  </si>
  <si>
    <t>CT-540</t>
  </si>
  <si>
    <t>0 KARTON 28 LSN</t>
  </si>
  <si>
    <t>F.TIP-JK19</t>
  </si>
  <si>
    <t>TIPEX JK CT-509</t>
  </si>
  <si>
    <t>CT-509</t>
  </si>
  <si>
    <t>F.TIP-KN39</t>
  </si>
  <si>
    <t>TIPEX KENKO CT-1505 FC</t>
  </si>
  <si>
    <t>CT-1505</t>
  </si>
  <si>
    <t>1 KARTON 25 LSN</t>
  </si>
  <si>
    <t>F.TIP-KN40</t>
  </si>
  <si>
    <t>TIPEX KENKO CT-2001</t>
  </si>
  <si>
    <t>20 M X 5 MM</t>
  </si>
  <si>
    <t>CTP-023</t>
  </si>
  <si>
    <t>F.TIP-KN41</t>
  </si>
  <si>
    <t>TIPEX KENKO KE 201</t>
  </si>
  <si>
    <t>KE 201</t>
  </si>
  <si>
    <t>F.TIP-KN42</t>
  </si>
  <si>
    <t>TIPEX KENKO CT-634N (8M X 5MM)</t>
  </si>
  <si>
    <t>8 M X 5 MM</t>
  </si>
  <si>
    <t>CT-634N</t>
  </si>
  <si>
    <t>1 KARTON 8 LSN</t>
  </si>
  <si>
    <t>F.TIP-KN43</t>
  </si>
  <si>
    <t>TIPEX KENKO KE 301</t>
  </si>
  <si>
    <t>KE 301</t>
  </si>
  <si>
    <t>F.TIP-KN44</t>
  </si>
  <si>
    <t>TIPEX KENKO CT-802 N</t>
  </si>
  <si>
    <t>CT-802 N</t>
  </si>
  <si>
    <t>0 KARTON 46 LSN</t>
  </si>
  <si>
    <t>F.TIP-KN46</t>
  </si>
  <si>
    <t>TIPEX KENKO CT-608 FC</t>
  </si>
  <si>
    <t>F.TIP-KN47</t>
  </si>
  <si>
    <t>TIPEX KENKO CT-902</t>
  </si>
  <si>
    <t>CT-902</t>
  </si>
  <si>
    <t>5 KARTON 5 LSN</t>
  </si>
  <si>
    <t>F.TIP-KN48</t>
  </si>
  <si>
    <t>TIPEX KENKO CT-902 CL</t>
  </si>
  <si>
    <t>F.TIP-KN49</t>
  </si>
  <si>
    <t>TIPEX KENKO CT-809</t>
  </si>
  <si>
    <t>F.TIP-KN50</t>
  </si>
  <si>
    <t>TIPEX KENKO CT-819</t>
  </si>
  <si>
    <t>0 KARTON 34 LSN</t>
  </si>
  <si>
    <t>F.TIP-KN54</t>
  </si>
  <si>
    <t>TIPEX KENKO CT-919</t>
  </si>
  <si>
    <t>CT-919</t>
  </si>
  <si>
    <t>0 KARTON 30 LSN</t>
  </si>
  <si>
    <t>F.TIP-KN60</t>
  </si>
  <si>
    <t>TIPEX KENKO CT-634DT</t>
  </si>
  <si>
    <t>CT-634DT</t>
  </si>
  <si>
    <t>TIPEX JK-01</t>
  </si>
  <si>
    <t>TIPEX KENKO CT-634 DT</t>
  </si>
  <si>
    <t>GARISAN MIKA KENKO 30 CM F4 (1 BOX=120)</t>
  </si>
  <si>
    <t>0 KARTON 17 BOX</t>
  </si>
  <si>
    <t>F.-</t>
  </si>
  <si>
    <t>STIP B 24 M GOZTAR MACARON</t>
  </si>
  <si>
    <t>STIP JK 20 HT</t>
  </si>
  <si>
    <t>STIP JK 20 P</t>
  </si>
  <si>
    <t>STIP JK 30 HT</t>
  </si>
  <si>
    <t>STIP JK 30 P</t>
  </si>
  <si>
    <t>STIP JK 40 HT</t>
  </si>
  <si>
    <t>STIP JK 40 P</t>
  </si>
  <si>
    <t>ASAHAN JK B-24</t>
  </si>
  <si>
    <t>ASAHAN JK B-24 PTL</t>
  </si>
  <si>
    <t>ASAHAN JK SP-362</t>
  </si>
  <si>
    <t>BINDER CLIP JK 105</t>
  </si>
  <si>
    <t>BINDER CLIP JK 107 CD</t>
  </si>
  <si>
    <t>0 KARTON 0 DRM</t>
  </si>
  <si>
    <t>BN A5 JK M 474</t>
  </si>
  <si>
    <t>BN A5 JK M 477</t>
  </si>
  <si>
    <t>BN KENKO A5-BNPP-BC BASIC POLOS</t>
  </si>
  <si>
    <t>BN KENKO A5-BNPP-PC PASTEL</t>
  </si>
  <si>
    <t>BP PEN STAND KENKO STP 300 SG HITAM</t>
  </si>
  <si>
    <t>BP KENKO KE-303 T-GEL BIRU</t>
  </si>
  <si>
    <t>BP KENKO MD 2</t>
  </si>
  <si>
    <t>BP JK BP-273 ZETO HITAM</t>
  </si>
  <si>
    <t>BP JK BP-336 VOCUS TRANS PTL HITAM</t>
  </si>
  <si>
    <t>BP JK GP-212 I-DIAMOND HITAM</t>
  </si>
  <si>
    <t>BP JK-100</t>
  </si>
  <si>
    <t>BP KENKO HITECH FUN COLOR BIRU</t>
  </si>
  <si>
    <t>BK KCG 32K 1008-22 A5</t>
  </si>
  <si>
    <t>BK KCG 32K 1008-23 A5</t>
  </si>
  <si>
    <t>BK KCG 32K 1008-30 A5</t>
  </si>
  <si>
    <t>BK SPIRAL 016-19 A5</t>
  </si>
  <si>
    <t>BK SPIRAL 016-20 (80L) A5</t>
  </si>
  <si>
    <t>BK SPIRAL 016-21 A5</t>
  </si>
  <si>
    <t>BK KCG 32K 1008- A5 21/ 22</t>
  </si>
  <si>
    <t>BK KCG 32K 1008- A5 23/ 30</t>
  </si>
  <si>
    <t>CALCULATOR JK CC-810 CH</t>
  </si>
  <si>
    <t>CALCULATOR JK DTC-1313 CH</t>
  </si>
  <si>
    <t>CALCULATOR JK CC-56</t>
  </si>
  <si>
    <t>CALCULATOR JK CC-57</t>
  </si>
  <si>
    <t>CALCULATOR JK CC-8 A</t>
  </si>
  <si>
    <t>CALCULATOR JK CC-8 CO</t>
  </si>
  <si>
    <t>CALCULATOR JK CC 36</t>
  </si>
  <si>
    <t>CALCULATOR JK CC-19 A</t>
  </si>
  <si>
    <t>CLIP JK C.3100</t>
  </si>
  <si>
    <t>CRAYON PUTAR KENKO 12W MINI PUTAR CLASSIC (PVC BAG)</t>
  </si>
  <si>
    <t>CRAYON PUTAR TITI 12W PANJANG</t>
  </si>
  <si>
    <t>DATE STAMP KENKO D-4 4MM</t>
  </si>
  <si>
    <t>GARISAN SET ZO-235</t>
  </si>
  <si>
    <t>ISI STAPLER (STAPLES) KENKO NO.3</t>
  </si>
  <si>
    <t>LEM STICK JK GS 15</t>
  </si>
  <si>
    <t>LEM JK GL-50</t>
  </si>
  <si>
    <t>LEM JK GL-R50</t>
  </si>
  <si>
    <t>LEM STICK JK GS-102</t>
  </si>
  <si>
    <t>LEM STICK JK GS-103</t>
  </si>
  <si>
    <t>LEM TEMBAK K ADTEK FAKTUR</t>
  </si>
  <si>
    <t>KG</t>
  </si>
  <si>
    <t>0 KARTON 0 KG</t>
  </si>
  <si>
    <t>LOOSE LEAF JA A5 50</t>
  </si>
  <si>
    <t>LOOSE LEAF JK A5 TANPA COVER MIX MOGU/ MINIM/ MOLA(4)</t>
  </si>
  <si>
    <t>MESIN LABEL HARGA JK MX-5500 M</t>
  </si>
  <si>
    <t>OIL PASTEL KENKO 18W GARDEN</t>
  </si>
  <si>
    <t>PC JK PC-0719-35 POLOS</t>
  </si>
  <si>
    <t>PC JK PC-0719TV-33A/F TRAVEL</t>
  </si>
  <si>
    <t>0 KARTON 144 PCS</t>
  </si>
  <si>
    <t>PC KENKO 0719 PASTEL</t>
  </si>
  <si>
    <t>PC KENKO PC-0719-UR</t>
  </si>
  <si>
    <t>PC 0717-5-30 A/D KENKO</t>
  </si>
  <si>
    <t>PC JK PC-0719</t>
  </si>
  <si>
    <t>PC JK PC-0719 FANCY</t>
  </si>
  <si>
    <t>PC JK PC-0719 PL-32</t>
  </si>
  <si>
    <t>PC JK PC-0719-32 POLOS</t>
  </si>
  <si>
    <t>PC JK PC-0719-35 MIX</t>
  </si>
  <si>
    <t>PC JK PC-0719-35 PASTEL</t>
  </si>
  <si>
    <t>PAPER CLIP JK C-3100</t>
  </si>
  <si>
    <t>PAPER CUTTER JK PC-1938 (A4)</t>
  </si>
  <si>
    <t>PAPER CUTTER JK PC-2638 (F4)</t>
  </si>
  <si>
    <t>PENSIL JK P-90</t>
  </si>
  <si>
    <t>PENSIL KENKO 2B 6909 BATIK</t>
  </si>
  <si>
    <t>PENSIL KENKO 2B-3030</t>
  </si>
  <si>
    <t>PENSIL KENKO 2B-3282</t>
  </si>
  <si>
    <t>PENSIL KENKO 2B-6120 DOODLE</t>
  </si>
  <si>
    <t>PENSIL KENKO 2B-6371 SILVER CAP BIRU</t>
  </si>
  <si>
    <t>PENSIL JK P-93 2B</t>
  </si>
  <si>
    <t>PENSIL KENKO 2B 6019</t>
  </si>
  <si>
    <t>PLAKBAN KAIN HITAM KENKO 36 MM PLST MERAH</t>
  </si>
  <si>
    <t>PLAKBAN KAIN HITAM KENKO 48 MM PLST MERAH</t>
  </si>
  <si>
    <t>PLAKBAN KAIN KENKO 1.1/2</t>
  </si>
  <si>
    <t>PUNCH KENKO 40 XL</t>
  </si>
  <si>
    <t>PW JK 12W CP-100</t>
  </si>
  <si>
    <t>PW JK 24W CP-101</t>
  </si>
  <si>
    <t>PW JK 24W CP-24 TC KALENG</t>
  </si>
  <si>
    <t>PW JK CP 102 PENDEK</t>
  </si>
  <si>
    <t>STAMP PAD JK NO 2</t>
  </si>
  <si>
    <t>SPIDOL 24W BRUSH PEN DBP 24W KENKO</t>
  </si>
  <si>
    <t>STABILLO TY-SP 25</t>
  </si>
  <si>
    <t>STABILLO TY-SP 25/ 28 (48)</t>
  </si>
  <si>
    <t>2 KARTON 0 SET</t>
  </si>
  <si>
    <t>STABILLO TY-SP 28</t>
  </si>
  <si>
    <t>STIP KENKO ER 36 BATIK</t>
  </si>
  <si>
    <t>STAPLER KENKO HD-12N/ 24</t>
  </si>
  <si>
    <t>2 KARTON 3 PCS</t>
  </si>
  <si>
    <t>STAPLER JK HD-12A/13</t>
  </si>
  <si>
    <t>STAPLER JK HD-12N/13</t>
  </si>
  <si>
    <t>STAPLER JK HD-12N/24</t>
  </si>
  <si>
    <t>STAPLER SDI 1102</t>
  </si>
  <si>
    <t>TAS 3234 PARADISE JK</t>
  </si>
  <si>
    <t>TAS KARUNG V 45 X 50</t>
  </si>
  <si>
    <t>TAS KARUNG V 55 X 65 (55 X 63)</t>
  </si>
  <si>
    <t>TAS S.BAG JK SPB-30 CT-29 A/B CULTURE</t>
  </si>
  <si>
    <t>DESK SET KENKO K 8312</t>
  </si>
  <si>
    <t>TIPEX CF S 203 A JK</t>
  </si>
  <si>
    <t>TIPEX CF S 209 A JK</t>
  </si>
  <si>
    <t>TIPEX CT S 201 PT JK</t>
  </si>
  <si>
    <t>TIPEX JK 101</t>
  </si>
  <si>
    <t>TIPEX KENKO 310 SL (12M)</t>
  </si>
  <si>
    <t>TIPEX KENKO CT 309 (12M)</t>
  </si>
  <si>
    <t>BT KENKO BT -3224-01 KEMBANG</t>
  </si>
  <si>
    <t>KARTON LSN</t>
  </si>
  <si>
    <t>BT KENKO BT-2920-03 BUNGA</t>
  </si>
  <si>
    <t>BT KENKO BT-2920-BTK 02 BATIK</t>
  </si>
  <si>
    <t>BT KENKO BT-2920-BTK 03 BATIK</t>
  </si>
  <si>
    <t>BT KENKO BT-3224-BTK 02 BATIK</t>
  </si>
  <si>
    <t>BT KENKO BT-3224-BTK BATIK</t>
  </si>
  <si>
    <t>DOUBLE TAPE KENKO 12MM HG PLST BIRU</t>
  </si>
  <si>
    <t>KARTON ROL</t>
  </si>
  <si>
    <t>DOUBLE TAPE KENKO 6MM HG PLST BIRU</t>
  </si>
  <si>
    <t>KEY RING JK KR-6</t>
  </si>
  <si>
    <t>KARTON PCS</t>
  </si>
  <si>
    <t>KEY RING JK KR-8</t>
  </si>
  <si>
    <t>KARTON DRM</t>
  </si>
  <si>
    <t>KUAS JK BR-5</t>
  </si>
  <si>
    <t>KARTON BOX</t>
  </si>
  <si>
    <t>KUAS JK BR-9</t>
  </si>
  <si>
    <t>WATER COLOR JK WC 4-12</t>
  </si>
  <si>
    <t>KARTON SET</t>
  </si>
  <si>
    <t>WATER COLOR JK WC 4-24</t>
  </si>
  <si>
    <t>BP GEL TIZO 31590 E (FAKTUR)</t>
  </si>
  <si>
    <t>BP GEL TIZO 31762 E (FAKTUR)</t>
  </si>
  <si>
    <t>BP TIZO TG 3091 FAKTUR</t>
  </si>
  <si>
    <t>BP TIZO TG 348 D FAKTUR</t>
  </si>
  <si>
    <t>DISPENSER SRM 2066 (FAKTUR)</t>
  </si>
  <si>
    <t>PC KARTON2C 8D (FAKTUR)</t>
  </si>
  <si>
    <t>PC KARTONKK 2C 8D-SS2 FAKTUR</t>
  </si>
  <si>
    <t>GARISAN VC 084 30CM FAKTUR</t>
  </si>
  <si>
    <t>STABILLO HL 510 (FAKTUR)</t>
  </si>
  <si>
    <t>OIL COLOR PENSIL JK TC 126-18</t>
  </si>
  <si>
    <t>TIPEX JK CF-P231</t>
  </si>
  <si>
    <t>TIPEX JK CF-S 209</t>
  </si>
  <si>
    <t>TIPEX JK CT-507</t>
  </si>
  <si>
    <t>TIPEX JK CT-520</t>
  </si>
  <si>
    <t>TIPEX JK CT-522-02</t>
  </si>
  <si>
    <t>TIPEX JK CT-546</t>
  </si>
  <si>
    <t>TIPEX JK P.235</t>
  </si>
  <si>
    <t>TIPEX JK S.225</t>
  </si>
  <si>
    <t>TIPEX KENKO 01 FANCY MIX</t>
  </si>
  <si>
    <t>TIPEX KENKO 210 SL</t>
  </si>
  <si>
    <t>TIPEX KENKO 306</t>
  </si>
  <si>
    <t>TIPEX KENKO 310 SL</t>
  </si>
  <si>
    <t>TIPEX KENKO 831</t>
  </si>
  <si>
    <t>TIPEX KENKO CT-202N</t>
  </si>
  <si>
    <t>TIPEX KENKO CT-3001</t>
  </si>
  <si>
    <t>TIPEX KENKO CT-309</t>
  </si>
  <si>
    <t>0 KARTON -0.5 LSN</t>
  </si>
  <si>
    <t>TIPEX KENKO CT-606</t>
  </si>
  <si>
    <t>TIPEX KENKO CT-902 P</t>
  </si>
  <si>
    <t>TIPEX KENKO CT-905</t>
  </si>
  <si>
    <t>STAPLER KENKO HD 50 OJ</t>
  </si>
  <si>
    <t>KO</t>
  </si>
  <si>
    <t>TAS-NB64</t>
  </si>
  <si>
    <t>TAS-NB47</t>
  </si>
  <si>
    <t>GUN-GN31</t>
  </si>
  <si>
    <t>GUN-GN20</t>
  </si>
  <si>
    <t>GUN-GN21</t>
  </si>
  <si>
    <t>LEM-WM2</t>
  </si>
  <si>
    <t>//DBS</t>
  </si>
  <si>
    <t>ROWID</t>
  </si>
  <si>
    <t>ABJAD</t>
  </si>
  <si>
    <t>ABJ-DR1</t>
  </si>
  <si>
    <t>ABJAD D &amp; R 260 KCL</t>
  </si>
  <si>
    <t>DR</t>
  </si>
  <si>
    <t>4 KARTON 0 LSN</t>
  </si>
  <si>
    <t>ABJ-IM2</t>
  </si>
  <si>
    <t>ABJAD 349 ANGKA</t>
  </si>
  <si>
    <t>IM</t>
  </si>
  <si>
    <t>IMPORT 2019</t>
  </si>
  <si>
    <t>IMPORT</t>
  </si>
  <si>
    <t>349A</t>
  </si>
  <si>
    <t>IMPORT B4</t>
  </si>
  <si>
    <t>4 KARTON 0 PCS</t>
  </si>
  <si>
    <t>ABJ-IM4</t>
  </si>
  <si>
    <t>ABJAD 349 HURUF</t>
  </si>
  <si>
    <t>349ABC</t>
  </si>
  <si>
    <t>ABJ-IM5</t>
  </si>
  <si>
    <t>ABJAD 8550A</t>
  </si>
  <si>
    <t>8550A</t>
  </si>
  <si>
    <t>IMPORT B2 + B3 + B4</t>
  </si>
  <si>
    <t>ABJ-IM7</t>
  </si>
  <si>
    <t>ABJAD H008 KECIL</t>
  </si>
  <si>
    <t>H008</t>
  </si>
  <si>
    <t>IMPORT B2 + B3</t>
  </si>
  <si>
    <t>ABJ-IM8</t>
  </si>
  <si>
    <t>ABJAD H027 BESAR</t>
  </si>
  <si>
    <t>H027</t>
  </si>
  <si>
    <t>2 KARTON 364 PCS</t>
  </si>
  <si>
    <t>ABJ-NB10</t>
  </si>
  <si>
    <t>ALPHABET MAGNETIC NUMBER/ ANGKA</t>
  </si>
  <si>
    <t>ABJ-NB11</t>
  </si>
  <si>
    <t>ALPHABET MAGNIT ANGKA AK 18/ 026</t>
  </si>
  <si>
    <t>AK 18</t>
  </si>
  <si>
    <t>16 KARTON 388 PCS</t>
  </si>
  <si>
    <t>ABJ-NB12</t>
  </si>
  <si>
    <t>ALPHABET MAGNIT HURUF AK 17/ 005</t>
  </si>
  <si>
    <t>AK 17</t>
  </si>
  <si>
    <t>18 KARTON 388 PCS</t>
  </si>
  <si>
    <t>ABJ-NB13</t>
  </si>
  <si>
    <t>ABJAD MAGNIT K B 8125</t>
  </si>
  <si>
    <t>ABJ-NB14</t>
  </si>
  <si>
    <t>ALPHABET HURUF ABC 8715</t>
  </si>
  <si>
    <t>ABJ-NB9</t>
  </si>
  <si>
    <t>ALPHABET MAGNETIC LETTER/ HURUF</t>
  </si>
  <si>
    <t>21 KARTON 0 PCS</t>
  </si>
  <si>
    <t>ACRYLIC</t>
  </si>
  <si>
    <t>ACR-KO1</t>
  </si>
  <si>
    <t>ACRYLIC PLASTIK KOALA 15X21</t>
  </si>
  <si>
    <t>15 X 21</t>
  </si>
  <si>
    <t>Bening</t>
  </si>
  <si>
    <t>BINTANG SAUDARA</t>
  </si>
  <si>
    <t>0 KARTON 36 PCS</t>
  </si>
  <si>
    <t>ACR-KO10</t>
  </si>
  <si>
    <t>ACRYLIC A6 11X16</t>
  </si>
  <si>
    <t>11 X 16</t>
  </si>
  <si>
    <t>0 KARTON 48 PCS</t>
  </si>
  <si>
    <t>ACR-KO2</t>
  </si>
  <si>
    <t>ACRYLIC 7X30</t>
  </si>
  <si>
    <t>7 X 30</t>
  </si>
  <si>
    <t>11 KARTON 0 PCS</t>
  </si>
  <si>
    <t>ACR-KO11</t>
  </si>
  <si>
    <t>ACRYLIC A4 T 21X30</t>
  </si>
  <si>
    <t>21 X 30</t>
  </si>
  <si>
    <t>3 KARTON  PCS</t>
  </si>
  <si>
    <t>ACR-KO3</t>
  </si>
  <si>
    <t>ACRYLIC 7X25</t>
  </si>
  <si>
    <t>7 X 25</t>
  </si>
  <si>
    <t>5 KARTON 72 PCS</t>
  </si>
  <si>
    <t>ACR-KO4</t>
  </si>
  <si>
    <t>ACRYLIC 21.5 X 33</t>
  </si>
  <si>
    <t>21.5 X 33</t>
  </si>
  <si>
    <t>ACR-KO5</t>
  </si>
  <si>
    <t>ACRYLIC 7 X 10</t>
  </si>
  <si>
    <t>7 X 10</t>
  </si>
  <si>
    <t>2 KARTON 104 PCS</t>
  </si>
  <si>
    <t>ACR-KO6</t>
  </si>
  <si>
    <t>ACRYLIC PLASTIK KOALA 8X30</t>
  </si>
  <si>
    <t>8 X 30</t>
  </si>
  <si>
    <t>8 KARTON 120 PCS</t>
  </si>
  <si>
    <t>ACR-KO7</t>
  </si>
  <si>
    <t>ACRYLIC 8 X 25</t>
  </si>
  <si>
    <t>8 X 25</t>
  </si>
  <si>
    <t>9 KARTON 84 PCS</t>
  </si>
  <si>
    <t>ACR-KO8</t>
  </si>
  <si>
    <t>ACRYLIC 8 X 20</t>
  </si>
  <si>
    <t>8 X 20</t>
  </si>
  <si>
    <t>ACR-KO9</t>
  </si>
  <si>
    <t>ACRYLIC NT 7X20</t>
  </si>
  <si>
    <t>7 X 20</t>
  </si>
  <si>
    <t>ADDRESS</t>
  </si>
  <si>
    <t>ADD-NB1</t>
  </si>
  <si>
    <t>ADDRESS 107 POLOS</t>
  </si>
  <si>
    <t>Polos</t>
  </si>
  <si>
    <t>142 KARTON 0 LSN</t>
  </si>
  <si>
    <t>ADD-NB10</t>
  </si>
  <si>
    <t>ADDRESS TELP MMORO  A-062/ 8012(1)</t>
  </si>
  <si>
    <t>Monokurobo</t>
  </si>
  <si>
    <t>A-062</t>
  </si>
  <si>
    <t>ADD-NB11</t>
  </si>
  <si>
    <t>ADDRESS FANCY PKC TDK HOLO 106</t>
  </si>
  <si>
    <t>Pikachu</t>
  </si>
  <si>
    <t>ADD-NB12</t>
  </si>
  <si>
    <t>ADDRESS MAGNIT ARTIS HONGKONG</t>
  </si>
  <si>
    <t>Artis Hongkong</t>
  </si>
  <si>
    <t>ADD-NB14</t>
  </si>
  <si>
    <t>ADDRESS FANCY WTP HOLO 106</t>
  </si>
  <si>
    <t>Pooh</t>
  </si>
  <si>
    <t>ADD-NB15</t>
  </si>
  <si>
    <t>ADDRESS HK MILL 2000</t>
  </si>
  <si>
    <t>Hello Kitty</t>
  </si>
  <si>
    <t>12 KARTON 0 LSN</t>
  </si>
  <si>
    <t>ADD-NB16</t>
  </si>
  <si>
    <t>ADDRESS KACA X-1002 + INDEKS</t>
  </si>
  <si>
    <t>X-1002</t>
  </si>
  <si>
    <t>ADD-NB17</t>
  </si>
  <si>
    <t>ADDRESS MAGNIT 056 GANT KUNCI</t>
  </si>
  <si>
    <t>14 KARTON 0 LSN</t>
  </si>
  <si>
    <t>ADD-NB18</t>
  </si>
  <si>
    <t>ADDRESS MAGNIT 058 BSR</t>
  </si>
  <si>
    <t>ADD-NB19</t>
  </si>
  <si>
    <t>ADDRESS MAGNIT F4+GANT KUNCI</t>
  </si>
  <si>
    <t>ADD-NB2</t>
  </si>
  <si>
    <t>ADDRESS MAGNIT TAL HK(3) BSR</t>
  </si>
  <si>
    <t>3 KARTON 0 LSN</t>
  </si>
  <si>
    <t>ADD-NB20</t>
  </si>
  <si>
    <t>ADDRESS MAGNIT HK B-5372 WRN</t>
  </si>
  <si>
    <t>B-5372</t>
  </si>
  <si>
    <t>ADD-NB21</t>
  </si>
  <si>
    <t>ADDRESS MAGNIT KCL WTP</t>
  </si>
  <si>
    <t>ADD-NB22</t>
  </si>
  <si>
    <t>ADDRESS MAGNIT PKC (LIE) KCL(5)</t>
  </si>
  <si>
    <t>ADD-NB23</t>
  </si>
  <si>
    <t>ADDRESS MAGNIT PKC (LIE) TG(5)</t>
  </si>
  <si>
    <t>ADD-NB24</t>
  </si>
  <si>
    <t>ADDRESS MAGNIT PKC BSR (LIE)</t>
  </si>
  <si>
    <t>9 KARTON 0 LSN</t>
  </si>
  <si>
    <t>ADD-NB13</t>
  </si>
  <si>
    <t>ADDRESS MAGNIT PKC BSR (MMAS)</t>
  </si>
  <si>
    <t>ADD-NB3</t>
  </si>
  <si>
    <t>ADDRESS MAGNIT TAL BR(2) BSR</t>
  </si>
  <si>
    <t>Barbie</t>
  </si>
  <si>
    <t>ADD-NB4</t>
  </si>
  <si>
    <t>ADDRESS FANCY PKC HOLO 106</t>
  </si>
  <si>
    <t>ADD-NB5</t>
  </si>
  <si>
    <t>ADDRESS MAGNIT TAM HK(6) BSR</t>
  </si>
  <si>
    <t>6 KARTON 0 LSN</t>
  </si>
  <si>
    <t>ADD-NB6</t>
  </si>
  <si>
    <t>ADDRESS MAGNIT TAM DNY(4) BSR</t>
  </si>
  <si>
    <t>Disney</t>
  </si>
  <si>
    <t>ADD-NB7</t>
  </si>
  <si>
    <t>ADDRESS MAGNIT TAM BR(6) BSR</t>
  </si>
  <si>
    <t>ADD-NB8</t>
  </si>
  <si>
    <t>ADDRESS MAGNIT TG WTP</t>
  </si>
  <si>
    <t>ADD-NB9</t>
  </si>
  <si>
    <t>ADDRESS TELP MMORO A-060/ 8016(1)</t>
  </si>
  <si>
    <t>A-060</t>
  </si>
  <si>
    <t>AGENDA</t>
  </si>
  <si>
    <t>AGE-NB1</t>
  </si>
  <si>
    <t xml:space="preserve">AGENDA 123 POLOS </t>
  </si>
  <si>
    <t>Mix</t>
  </si>
  <si>
    <t>AGE-NB10</t>
  </si>
  <si>
    <t>AGENDA CK POLOS</t>
  </si>
  <si>
    <t>0 KARTON -24 PCS</t>
  </si>
  <si>
    <t>AGE-NB11</t>
  </si>
  <si>
    <t>AGENDA 60K 2960</t>
  </si>
  <si>
    <t>0 KARTON -18 PCS</t>
  </si>
  <si>
    <t>AGE-NB2</t>
  </si>
  <si>
    <t>AGENDA 22K (BA 22K)</t>
  </si>
  <si>
    <t>AGE-NB3</t>
  </si>
  <si>
    <t>AGENDA 25K (BC 510)</t>
  </si>
  <si>
    <t>BC 510</t>
  </si>
  <si>
    <t>AGE-NB4</t>
  </si>
  <si>
    <t>AGENDA 32K (BA 32K) KUNCI B</t>
  </si>
  <si>
    <t>AGE-NB5</t>
  </si>
  <si>
    <t>AGENDA 48K HITAM 513</t>
  </si>
  <si>
    <t>Hitam</t>
  </si>
  <si>
    <t>AGE-NB6</t>
  </si>
  <si>
    <t>AGENDA KULIT ULAR K</t>
  </si>
  <si>
    <t>Hitam, coklat, dsb</t>
  </si>
  <si>
    <t>0 KARTON 246 PCS</t>
  </si>
  <si>
    <t>AGE-NB7</t>
  </si>
  <si>
    <t>AGENDA 7048 48K BC 335</t>
  </si>
  <si>
    <t>Coklat</t>
  </si>
  <si>
    <t>0 KARTON 136 PCS</t>
  </si>
  <si>
    <t>AGE-NB8</t>
  </si>
  <si>
    <t>AGENDA PRO DELUXE PC-122 BESAR</t>
  </si>
  <si>
    <t>PC-122</t>
  </si>
  <si>
    <t>3 KARTON 44 PCS</t>
  </si>
  <si>
    <t>AGE-NB9</t>
  </si>
  <si>
    <t>AGENDA KERJA WK-125</t>
  </si>
  <si>
    <t>WK-125</t>
  </si>
  <si>
    <t>2 KARTON 68 PCS</t>
  </si>
  <si>
    <t>AGE-NB12</t>
  </si>
  <si>
    <t>AGENDA 7025-25K (BC 333)</t>
  </si>
  <si>
    <t>7025-25K</t>
  </si>
  <si>
    <t>1 KARTON 78 PCS</t>
  </si>
  <si>
    <t>ASAHAN TR 372 (48)</t>
  </si>
  <si>
    <t>ASAHAN TT 906 (60)</t>
  </si>
  <si>
    <t>4 KARTON 0 BOX</t>
  </si>
  <si>
    <t>ASAHAN XL 376 AIRCRAFT (36)</t>
  </si>
  <si>
    <t>ASAHAN CAR MIC COLOR 351 (30)</t>
  </si>
  <si>
    <t>ASAHAN CC 215</t>
  </si>
  <si>
    <t>1 KARTON 0 SET</t>
  </si>
  <si>
    <t>ASAHAN CL 135/ MINI (72)</t>
  </si>
  <si>
    <t>18 KARTON 0 BOX</t>
  </si>
  <si>
    <t>ASAHAN CLI - 4581 PINGUIN (24)</t>
  </si>
  <si>
    <t>Pinguin</t>
  </si>
  <si>
    <t>CLI-4581</t>
  </si>
  <si>
    <t>ASAHAN GZ.469</t>
  </si>
  <si>
    <t>ASAHAN H 100 (48)</t>
  </si>
  <si>
    <t>H100</t>
  </si>
  <si>
    <t>ASAHAN HK C15-190</t>
  </si>
  <si>
    <t>C15</t>
  </si>
  <si>
    <t>ASAHAN JX 3749 (24)</t>
  </si>
  <si>
    <t>ASAHAN KFC</t>
  </si>
  <si>
    <t>8 KARTON 0 BOX</t>
  </si>
  <si>
    <t>ASAHAN KM 9088D/ 2 HOLE</t>
  </si>
  <si>
    <t>9088D</t>
  </si>
  <si>
    <t>ASAHAN P 527 (48)</t>
  </si>
  <si>
    <t xml:space="preserve">ASAHAN POT R 3009 (54) </t>
  </si>
  <si>
    <t>POT</t>
  </si>
  <si>
    <t>2 KARTON 0 POT</t>
  </si>
  <si>
    <t>ASAHAN R 6024 (48)</t>
  </si>
  <si>
    <t>ASAHAN SH 203 (24)</t>
  </si>
  <si>
    <t>19 KARTON 0 POT</t>
  </si>
  <si>
    <t>ASAHAN SH 324 JOS (48)</t>
  </si>
  <si>
    <t>4 KARTON 0 POT</t>
  </si>
  <si>
    <t>ASAHAN SH 6512 OVAL APPLE BEAR (1 BOX=20)</t>
  </si>
  <si>
    <t>ASAHAN T334 SMILE (60 PC)</t>
  </si>
  <si>
    <t>T334</t>
  </si>
  <si>
    <t>ASAHAN PENSIL K 2177</t>
  </si>
  <si>
    <t>136 KARTON 0 LSN</t>
  </si>
  <si>
    <t>ASAHAN TABUNG 231 (24)</t>
  </si>
  <si>
    <t>51 KARTON 0 BOX</t>
  </si>
  <si>
    <t>ASA-NB4</t>
  </si>
  <si>
    <t>ASAHAN TAS H POTTER 378 E (48)</t>
  </si>
  <si>
    <t>0 KARTON 55 BOX</t>
  </si>
  <si>
    <t>ASAHAN THOMAS TABUNG 9938</t>
  </si>
  <si>
    <t>ASAHAN TOPI LY-804 (36)</t>
  </si>
  <si>
    <t>8 KARTON 0 LSN</t>
  </si>
  <si>
    <t>ASAHAN TOPLES (50)</t>
  </si>
  <si>
    <t>ASAHAN TOPLES TPL 5-27</t>
  </si>
  <si>
    <t>22 KARTON 0 BOX</t>
  </si>
  <si>
    <t>ASAHAN TR 340 (24)</t>
  </si>
  <si>
    <t>Kucing</t>
  </si>
  <si>
    <t>10 KARTON 0 BOX</t>
  </si>
  <si>
    <t>ASA-DM31</t>
  </si>
  <si>
    <t>ASAHAN DMS 030</t>
  </si>
  <si>
    <t>DM</t>
  </si>
  <si>
    <t>ASA-DM32</t>
  </si>
  <si>
    <t>ASAHAN DMS 038</t>
  </si>
  <si>
    <t>13 KARTON 0 PCS</t>
  </si>
  <si>
    <t>ASA-DY33</t>
  </si>
  <si>
    <t>ASAHAN DY 393 B</t>
  </si>
  <si>
    <t>DY</t>
  </si>
  <si>
    <t>ASA-DY34</t>
  </si>
  <si>
    <t>ASAHAN 395 B</t>
  </si>
  <si>
    <t>1 KARTON 178 BOX</t>
  </si>
  <si>
    <t>ASA-DY35</t>
  </si>
  <si>
    <t>ASAHAN DY - 358 HP (1X48)</t>
  </si>
  <si>
    <t>Kelinci</t>
  </si>
  <si>
    <t>DY-358</t>
  </si>
  <si>
    <t>13 KARTON 0 BOX</t>
  </si>
  <si>
    <t>ASA-GL2</t>
  </si>
  <si>
    <t>ASAHAN TOPLES GOLDEN (24)</t>
  </si>
  <si>
    <t>GL</t>
  </si>
  <si>
    <t>HENDA SUKSES ABADI</t>
  </si>
  <si>
    <t>18 KARTON 35 BOX</t>
  </si>
  <si>
    <t>tunggu update col 21</t>
  </si>
  <si>
    <t>ASA-GL36</t>
  </si>
  <si>
    <t>ASAHAN 387 HIPO</t>
  </si>
  <si>
    <t>Hippo</t>
  </si>
  <si>
    <t>7 KARTON 0 PCS</t>
  </si>
  <si>
    <t>ASA-IM158</t>
  </si>
  <si>
    <t>ASAHAN 9618</t>
  </si>
  <si>
    <t>IMPORT C3</t>
  </si>
  <si>
    <t>ASA-IM160</t>
  </si>
  <si>
    <t>ASAHAN 7809</t>
  </si>
  <si>
    <t>ASA-IM37</t>
  </si>
  <si>
    <t>ASAHAN TG3086A</t>
  </si>
  <si>
    <t>TG3086A</t>
  </si>
  <si>
    <t>IMPORT D1</t>
  </si>
  <si>
    <t>14 KARTON 54 PCS</t>
  </si>
  <si>
    <t>ASA-IM38</t>
  </si>
  <si>
    <t>ASAHAN TG3695</t>
  </si>
  <si>
    <t>TG3695</t>
  </si>
  <si>
    <t>24 KARTON 117 PCS</t>
  </si>
  <si>
    <t>ASA-IM39</t>
  </si>
  <si>
    <t>ASAHAN TR-3006</t>
  </si>
  <si>
    <t>IMPORT D8</t>
  </si>
  <si>
    <t>2 KARTON 1792 PCS</t>
  </si>
  <si>
    <t>ASA-IM40</t>
  </si>
  <si>
    <t>ASAHAN TY808</t>
  </si>
  <si>
    <t>TY808</t>
  </si>
  <si>
    <t>IMPORT C7</t>
  </si>
  <si>
    <t>ASA-IM41</t>
  </si>
  <si>
    <t>ASAHAN UC-128A</t>
  </si>
  <si>
    <t>128A</t>
  </si>
  <si>
    <t>IMPORT C6</t>
  </si>
  <si>
    <t>6 KARTON 2783 PCS</t>
  </si>
  <si>
    <t>ASA-IM42</t>
  </si>
  <si>
    <t>ASAHAN XH8077</t>
  </si>
  <si>
    <t>XH8077</t>
  </si>
  <si>
    <t>ASA-IM43</t>
  </si>
  <si>
    <t>ASAHAN XH8082</t>
  </si>
  <si>
    <t>XH8082</t>
  </si>
  <si>
    <t>12 KARTON 0 PCS</t>
  </si>
  <si>
    <t>ASA-IM44</t>
  </si>
  <si>
    <t>ASAHAN XXY-1868</t>
  </si>
  <si>
    <t>IMPORT D6</t>
  </si>
  <si>
    <t>3 KARTON 1932 PCS</t>
  </si>
  <si>
    <t>ASA-IM45</t>
  </si>
  <si>
    <t>ASAHAN 655</t>
  </si>
  <si>
    <t>ASA-IM46</t>
  </si>
  <si>
    <t>ASAHAN 6600</t>
  </si>
  <si>
    <t>IMPORT C4</t>
  </si>
  <si>
    <t>13 KARTON 141 PCS</t>
  </si>
  <si>
    <t>ASA-IM47</t>
  </si>
  <si>
    <t>ASAHAN 6600-B</t>
  </si>
  <si>
    <t>6600-B</t>
  </si>
  <si>
    <t>14 KARTON 138 PCS</t>
  </si>
  <si>
    <t>ASA-IM48</t>
  </si>
  <si>
    <t>ASAHAN 6613</t>
  </si>
  <si>
    <t>ASA-IM49</t>
  </si>
  <si>
    <t>ASAHAN 717A</t>
  </si>
  <si>
    <t>717A</t>
  </si>
  <si>
    <t>6 KARTON 84 PCS</t>
  </si>
  <si>
    <t>ASA-IM50</t>
  </si>
  <si>
    <t>ASAHAN 722A</t>
  </si>
  <si>
    <t>722A</t>
  </si>
  <si>
    <t>8 KARTON 78 PCS</t>
  </si>
  <si>
    <t>ASA-IM51</t>
  </si>
  <si>
    <t>ASAHAN 722B</t>
  </si>
  <si>
    <t>722B</t>
  </si>
  <si>
    <t>10 KARTON 138 PCS</t>
  </si>
  <si>
    <t>ASA-IM52</t>
  </si>
  <si>
    <t>ASAHAN 7712</t>
  </si>
  <si>
    <t>ASA-IM53</t>
  </si>
  <si>
    <t>ASAHAN 8095</t>
  </si>
  <si>
    <t>2 KARTON 1632 PCS</t>
  </si>
  <si>
    <t>ASA-IM54</t>
  </si>
  <si>
    <t>ASAHAN 8096</t>
  </si>
  <si>
    <t>8 KARTON 2448 PCS</t>
  </si>
  <si>
    <t>ASA-IM55</t>
  </si>
  <si>
    <t>ASAHAN 814</t>
  </si>
  <si>
    <t>IMPORT D3</t>
  </si>
  <si>
    <t>4 KARTON 15 PCS</t>
  </si>
  <si>
    <t>ASA-IM56</t>
  </si>
  <si>
    <t>ASAHAN 8608</t>
  </si>
  <si>
    <t>2 KARTON 111 PCS</t>
  </si>
  <si>
    <t>ASA-IM57</t>
  </si>
  <si>
    <t>ASAHAN 8692</t>
  </si>
  <si>
    <t>IMPORT C5+C6</t>
  </si>
  <si>
    <t>ASA-IM59</t>
  </si>
  <si>
    <t>ASAHAN 8809</t>
  </si>
  <si>
    <t>11 KARTON 2016 PCS</t>
  </si>
  <si>
    <t>ASA-IM60</t>
  </si>
  <si>
    <t>ASAHAN 8810</t>
  </si>
  <si>
    <t>8 KARTON 2447 PCS</t>
  </si>
  <si>
    <t>ASA-IM61</t>
  </si>
  <si>
    <t>ASAHAN 8811</t>
  </si>
  <si>
    <t>6 KARTON 2447 PCS</t>
  </si>
  <si>
    <t>ASA-IM62</t>
  </si>
  <si>
    <t>ASAHAN 9022</t>
  </si>
  <si>
    <t>IMPORT D7+D8</t>
  </si>
  <si>
    <t>12 KARTON 99 PCS</t>
  </si>
  <si>
    <t>ASA-IM63</t>
  </si>
  <si>
    <t>ASAHAN 906</t>
  </si>
  <si>
    <t>11 KARTON 24 PCS</t>
  </si>
  <si>
    <t>ASA-IM64</t>
  </si>
  <si>
    <t>ASAHAN 6601</t>
  </si>
  <si>
    <t>IMPORT A6</t>
  </si>
  <si>
    <t>ASA-IM65</t>
  </si>
  <si>
    <t>ASAHAN 344</t>
  </si>
  <si>
    <t>2 KARTON 50 BOX</t>
  </si>
  <si>
    <t>ASA-IM66</t>
  </si>
  <si>
    <t>ASAHAN CL-888 (ISI 60)</t>
  </si>
  <si>
    <t>CL-888</t>
  </si>
  <si>
    <t>IMPORT 2020</t>
  </si>
  <si>
    <t>ASA-IM67</t>
  </si>
  <si>
    <t>ASAHAN DY-347</t>
  </si>
  <si>
    <t>DY-347</t>
  </si>
  <si>
    <t>1 KARTON 3040 PCS</t>
  </si>
  <si>
    <t>ASA-IM68</t>
  </si>
  <si>
    <t>ASAHAN DY-349B</t>
  </si>
  <si>
    <t>DY-349B</t>
  </si>
  <si>
    <t>0 KARTON 2694 PCS</t>
  </si>
  <si>
    <t>ASA-IM69</t>
  </si>
  <si>
    <t>ASAHAN HC2907</t>
  </si>
  <si>
    <t>HC2907</t>
  </si>
  <si>
    <t>ASA-IM70</t>
  </si>
  <si>
    <t>ASAHAN JR-8988/ 166</t>
  </si>
  <si>
    <t>JR-8988</t>
  </si>
  <si>
    <t>ASA-IM71</t>
  </si>
  <si>
    <t>ASAHAN 371</t>
  </si>
  <si>
    <t>17 KARTON 0 PCS</t>
  </si>
  <si>
    <t>ASA-IM72</t>
  </si>
  <si>
    <t>ASAHAN NO.8807</t>
  </si>
  <si>
    <t>ASA-IM73</t>
  </si>
  <si>
    <t>ASAHAN NO.930 (ISI 48)</t>
  </si>
  <si>
    <t>ASA-NB1</t>
  </si>
  <si>
    <t>ASAHAN BOX 166 BEBEK</t>
  </si>
  <si>
    <t>BEBEK</t>
  </si>
  <si>
    <t>0 KARTON -1 BOX</t>
  </si>
  <si>
    <t>ASA-NB100</t>
  </si>
  <si>
    <t>ASAHAN MEJA S558</t>
  </si>
  <si>
    <t>S558</t>
  </si>
  <si>
    <t>ASA-NB101</t>
  </si>
  <si>
    <t>ASAHAN MEJA SX 0057</t>
  </si>
  <si>
    <t>Abu"</t>
  </si>
  <si>
    <t>SX 0057</t>
  </si>
  <si>
    <t>ASA-NB102</t>
  </si>
  <si>
    <t>ASAHAN MEJA XC S223</t>
  </si>
  <si>
    <t>Kuning</t>
  </si>
  <si>
    <t>ASA-NB103</t>
  </si>
  <si>
    <t>ASAHAN MEJA XM 8005</t>
  </si>
  <si>
    <t>Frozen</t>
  </si>
  <si>
    <t>46 KARTON 0 PCS</t>
  </si>
  <si>
    <t>ASA-NB104</t>
  </si>
  <si>
    <t>ASAHAN MONO 908 (1X32)</t>
  </si>
  <si>
    <t>ASA-NB105</t>
  </si>
  <si>
    <t>ASAHAN 006 IKAN (48)</t>
  </si>
  <si>
    <t>Ikan</t>
  </si>
  <si>
    <t>ASA-NB106</t>
  </si>
  <si>
    <t>ASAHAN SC 6023</t>
  </si>
  <si>
    <t>145 KARTON 70 LSN</t>
  </si>
  <si>
    <t>ASA-NB107</t>
  </si>
  <si>
    <t>ASAHAN 3IN1 3281 FROZEN LANCIP</t>
  </si>
  <si>
    <t>13 KARTON 0 LSN</t>
  </si>
  <si>
    <t>ASA-NB108</t>
  </si>
  <si>
    <t>ASAHAN SP-720 TABUNG COLLER (1X24)</t>
  </si>
  <si>
    <t>Tabung</t>
  </si>
  <si>
    <t>SP-720</t>
  </si>
  <si>
    <t>ASA-NB109</t>
  </si>
  <si>
    <t>ASAHAN GLITTER 870B (72)</t>
  </si>
  <si>
    <t>870B</t>
  </si>
  <si>
    <t>ASA-NB110</t>
  </si>
  <si>
    <t>ASAHAN TOPLES SP 8865 IKAN</t>
  </si>
  <si>
    <t>ASA-NB111</t>
  </si>
  <si>
    <t>ASAHAN 51102</t>
  </si>
  <si>
    <t>ASA-NB112</t>
  </si>
  <si>
    <t>ASAHAN TOPLES TR 385 HIPPO (54)</t>
  </si>
  <si>
    <t>15 KARTON 0 BOX</t>
  </si>
  <si>
    <t>ASA-NB113</t>
  </si>
  <si>
    <t>ASAHAN 62 2169 (48)</t>
  </si>
  <si>
    <t>ASA-NB114</t>
  </si>
  <si>
    <t>ASAHAN TTX-815 (12)</t>
  </si>
  <si>
    <t>Paus</t>
  </si>
  <si>
    <t>ASA-NB115</t>
  </si>
  <si>
    <t>ASAHAN TX-819 TIKUS (24)</t>
  </si>
  <si>
    <t>Tikus</t>
  </si>
  <si>
    <t>ASA-NB116</t>
  </si>
  <si>
    <t>ASAHAN 653</t>
  </si>
  <si>
    <t>ASA-NB117</t>
  </si>
  <si>
    <t>ASAHAN 6611 6619/ 2PC (27)</t>
  </si>
  <si>
    <t>ASA-NB118</t>
  </si>
  <si>
    <t>ASAHAN 103 PH (1X24)</t>
  </si>
  <si>
    <t>ASA-NB119</t>
  </si>
  <si>
    <t>ASAHAN 7528 BOTOL</t>
  </si>
  <si>
    <t>Botol</t>
  </si>
  <si>
    <t>BTL</t>
  </si>
  <si>
    <t>4 KARTON 0 BTL</t>
  </si>
  <si>
    <t>ASA-NB120</t>
  </si>
  <si>
    <t>ASAHAN 859 CANGKIR (12)</t>
  </si>
  <si>
    <t>Cangkir</t>
  </si>
  <si>
    <t>ASA-NB121</t>
  </si>
  <si>
    <t>ASAHAN 20160 (42)</t>
  </si>
  <si>
    <t>ASA-NB122</t>
  </si>
  <si>
    <t>ASAHAN 888 H (24)</t>
  </si>
  <si>
    <t>888H</t>
  </si>
  <si>
    <t>0 KARTON 32 BOX</t>
  </si>
  <si>
    <t>ASA-NB123</t>
  </si>
  <si>
    <t>ASAHAN 888 K(3)</t>
  </si>
  <si>
    <t>888K</t>
  </si>
  <si>
    <t>2 KARTON 32 BOX</t>
  </si>
  <si>
    <t>ASA-NB124</t>
  </si>
  <si>
    <t>ASAHAN 888E</t>
  </si>
  <si>
    <t>Biliar</t>
  </si>
  <si>
    <t>888E</t>
  </si>
  <si>
    <t>ASA-NB125</t>
  </si>
  <si>
    <t>ASAHAN 3006 PESAWAT (45)</t>
  </si>
  <si>
    <t>Pesawat</t>
  </si>
  <si>
    <t>ASA-NB126</t>
  </si>
  <si>
    <t>ASAHAN MEJA 9040 A RUMAH (ORI 144)</t>
  </si>
  <si>
    <t>Rumah</t>
  </si>
  <si>
    <t>ASA-NB127</t>
  </si>
  <si>
    <t>ASAHAN MEJA 9040 A RUMAH</t>
  </si>
  <si>
    <t>ASA-NB128</t>
  </si>
  <si>
    <t>ASAHAN 9102 BUBBLE(24)</t>
  </si>
  <si>
    <t>Bubble</t>
  </si>
  <si>
    <t>ASA-NB150</t>
  </si>
  <si>
    <t>ASAHAN TOPLES 25PCS XLG R-5861</t>
  </si>
  <si>
    <t>Gambar</t>
  </si>
  <si>
    <t>R-5861</t>
  </si>
  <si>
    <t>99/DB ST</t>
  </si>
  <si>
    <t>TOP</t>
  </si>
  <si>
    <t>0 KARTON 2 TOP</t>
  </si>
  <si>
    <t>ASA-NB151</t>
  </si>
  <si>
    <t>ASAHAN TOPLES KITTY R-5842</t>
  </si>
  <si>
    <t>R-5842</t>
  </si>
  <si>
    <t>-2 KARTON -2 TOP</t>
  </si>
  <si>
    <t>ASA-NB152</t>
  </si>
  <si>
    <t>ASAHAN MEJA SX-0059L</t>
  </si>
  <si>
    <t>SX-0059L</t>
  </si>
  <si>
    <t>0 KARTON 21 PCS</t>
  </si>
  <si>
    <t>ASA-NB154</t>
  </si>
  <si>
    <t>ASAHAN MEJA SX-0060L</t>
  </si>
  <si>
    <t>SX-0060L</t>
  </si>
  <si>
    <t>0 KARTON 16 PCS</t>
  </si>
  <si>
    <t>ASA-NB155</t>
  </si>
  <si>
    <t>ASAHAN MEJA 037</t>
  </si>
  <si>
    <t>PMJP</t>
  </si>
  <si>
    <t>ASA-NB156</t>
  </si>
  <si>
    <t>ASAHAN MEJA 009</t>
  </si>
  <si>
    <t>ASA-NB159</t>
  </si>
  <si>
    <t>ASAHAN MEJA 0619 TANK</t>
  </si>
  <si>
    <t>ASA-NB74</t>
  </si>
  <si>
    <t>ASAHAN BEAR 839</t>
  </si>
  <si>
    <t>Bear</t>
  </si>
  <si>
    <t>5 KARTON 36 LSN</t>
  </si>
  <si>
    <t>ASA-NB75</t>
  </si>
  <si>
    <t>ASAHAN BULAT DISNEY 1083 3D (24)</t>
  </si>
  <si>
    <t>ASA-NB76</t>
  </si>
  <si>
    <t>ASAHAN CL-113/2H 1X48</t>
  </si>
  <si>
    <t>CL-113</t>
  </si>
  <si>
    <t>ASA-NB77</t>
  </si>
  <si>
    <t>ASAHAN DINOSAURUS 8188</t>
  </si>
  <si>
    <t>Dino</t>
  </si>
  <si>
    <t>ASA-NB78</t>
  </si>
  <si>
    <t>ASAHAN GC 208/ PH/ DOT DISNEY 1 BOX (30 PC)</t>
  </si>
  <si>
    <t>ASA-NB79</t>
  </si>
  <si>
    <t>ASAHAN 346 (48)</t>
  </si>
  <si>
    <t>16 KARTON 0 BOX</t>
  </si>
  <si>
    <t>ASA-NB80</t>
  </si>
  <si>
    <t>ASAHAN H 200 (48)</t>
  </si>
  <si>
    <t>Beruang</t>
  </si>
  <si>
    <t>H200</t>
  </si>
  <si>
    <t>ASA-NB81</t>
  </si>
  <si>
    <t>ASAHAN HATI S 1382</t>
  </si>
  <si>
    <t>Hati</t>
  </si>
  <si>
    <t>ASA-NB82</t>
  </si>
  <si>
    <t>ASAHAN HIPPO X357</t>
  </si>
  <si>
    <t>X357</t>
  </si>
  <si>
    <t>17 KARTON 0 LSN</t>
  </si>
  <si>
    <t>ASA-NB83</t>
  </si>
  <si>
    <t>ASAHAN HT 032 PRANGKO MIX(2)</t>
  </si>
  <si>
    <t>Barbie, Pororo</t>
  </si>
  <si>
    <t>ASA-NB84</t>
  </si>
  <si>
    <t>ASAHAN KAYU A-163 (12)</t>
  </si>
  <si>
    <t>A-163</t>
  </si>
  <si>
    <t>ASA-NB85</t>
  </si>
  <si>
    <t>ASAHAN LOKOMOTIF 2535</t>
  </si>
  <si>
    <t>Lokomotif</t>
  </si>
  <si>
    <t>ASA-NB86</t>
  </si>
  <si>
    <t>ASAHAN MEJA 004 BLK</t>
  </si>
  <si>
    <t xml:space="preserve">Beruang </t>
  </si>
  <si>
    <t>ASA-NB87</t>
  </si>
  <si>
    <t>ASAHAN MEJA 0613</t>
  </si>
  <si>
    <t>Mobil</t>
  </si>
  <si>
    <t>8 KARTON 0 PCS</t>
  </si>
  <si>
    <t>ASA-NB88</t>
  </si>
  <si>
    <t>ASAHAN MEJA 1F YF 9103</t>
  </si>
  <si>
    <t>ASA-NB89</t>
  </si>
  <si>
    <t>ASAHAN MEJA 601 MM</t>
  </si>
  <si>
    <t>Minnie</t>
  </si>
  <si>
    <t>ASA-NB90</t>
  </si>
  <si>
    <t>ASAHAN MEJA 612</t>
  </si>
  <si>
    <t>ASA-NB91</t>
  </si>
  <si>
    <t>ASAHAN MEJA 6516 PIGLET</t>
  </si>
  <si>
    <t>Piglet</t>
  </si>
  <si>
    <t>ASA-NB92</t>
  </si>
  <si>
    <t>ASAHAN 3852 (12)</t>
  </si>
  <si>
    <t>ASA-NB93</t>
  </si>
  <si>
    <t>ASAHAN MEJA 7923</t>
  </si>
  <si>
    <t>Smiiley</t>
  </si>
  <si>
    <t>ASA-NB94</t>
  </si>
  <si>
    <t>ASAHAN MEJA 826 KOTAK MOTIF</t>
  </si>
  <si>
    <t>Kotak motif</t>
  </si>
  <si>
    <t>21 KARTON 177 PCS</t>
  </si>
  <si>
    <t>ASA-NB95</t>
  </si>
  <si>
    <t>ASAHAN MEJA 9163</t>
  </si>
  <si>
    <t>King</t>
  </si>
  <si>
    <t>6 KARTON 138 PCS</t>
  </si>
  <si>
    <t>ASA-NB96</t>
  </si>
  <si>
    <t>ASAHAN MEJA 9233</t>
  </si>
  <si>
    <t>16 KARTON 0 PCS</t>
  </si>
  <si>
    <t>ASA-NB97</t>
  </si>
  <si>
    <t>ASAHAN MEJA A 33</t>
  </si>
  <si>
    <t>A 33</t>
  </si>
  <si>
    <t>15 KARTON 0 PCS</t>
  </si>
  <si>
    <t>ASA-NB98</t>
  </si>
  <si>
    <t>ASAHAN MEJA A002</t>
  </si>
  <si>
    <t>A002</t>
  </si>
  <si>
    <t>ASA-NB99</t>
  </si>
  <si>
    <t>ASAHAN MEJA S530</t>
  </si>
  <si>
    <t>S530</t>
  </si>
  <si>
    <t>ASA-PY129</t>
  </si>
  <si>
    <t>ASAHAN PAYU 831 IKAN</t>
  </si>
  <si>
    <t>PY</t>
  </si>
  <si>
    <t>3 KARTON 112 BOX</t>
  </si>
  <si>
    <t>ASA-PY130</t>
  </si>
  <si>
    <t>ASAHAN PAYU 845 KEPITING</t>
  </si>
  <si>
    <t>Kepiting</t>
  </si>
  <si>
    <t>2 KARTON 119 BOX</t>
  </si>
  <si>
    <t>ASA-PY131</t>
  </si>
  <si>
    <t>ASAHAN PAYU 846 KUDA GOYANG</t>
  </si>
  <si>
    <t>Kuda Goyang</t>
  </si>
  <si>
    <t>5 KARTON 112 BOX</t>
  </si>
  <si>
    <t>ASA-PY132</t>
  </si>
  <si>
    <t>ASAHAN PAYU 847 KURA-KURA</t>
  </si>
  <si>
    <t>Kura-kura</t>
  </si>
  <si>
    <t>ASA-PY133</t>
  </si>
  <si>
    <t>ASAHAN PAYU 849 STROBERI</t>
  </si>
  <si>
    <t>Stroberi</t>
  </si>
  <si>
    <t>ASA-PY134</t>
  </si>
  <si>
    <t>ASAHAN PAYU 851 PERMEN</t>
  </si>
  <si>
    <t>Permen</t>
  </si>
  <si>
    <t>0 KARTON 107 BOX</t>
  </si>
  <si>
    <t>ASA-PY135</t>
  </si>
  <si>
    <t>ASAHAN PAYU 856 ANJING</t>
  </si>
  <si>
    <t>Anjing</t>
  </si>
  <si>
    <t>ASA-PY136</t>
  </si>
  <si>
    <t>ASAHAN PAYU 823 AYAM</t>
  </si>
  <si>
    <t>Ayam</t>
  </si>
  <si>
    <t>2 KARTON 113 BOX</t>
  </si>
  <si>
    <t>ASA-PY137</t>
  </si>
  <si>
    <t>ASAHAN PAYU 825 KUDA</t>
  </si>
  <si>
    <t>Kuda</t>
  </si>
  <si>
    <t>0 KARTON 116 BOX</t>
  </si>
  <si>
    <t>ASA-PY138</t>
  </si>
  <si>
    <t>ASAHAN PAYU 827 ANGSA</t>
  </si>
  <si>
    <t>Angsa</t>
  </si>
  <si>
    <t>ASA-PY139</t>
  </si>
  <si>
    <t>ASAHAN PAYU 830 KUPU-KUPU</t>
  </si>
  <si>
    <t>Kupu-kupu</t>
  </si>
  <si>
    <t>2 KARTON 115 BOX</t>
  </si>
  <si>
    <t>ASA-RC140</t>
  </si>
  <si>
    <t>ASAHAN RC 6029</t>
  </si>
  <si>
    <t>RC</t>
  </si>
  <si>
    <t>ASA-RC141</t>
  </si>
  <si>
    <t>ASAHAN RC 6029/ 2H (48)</t>
  </si>
  <si>
    <t>ASA-RC142</t>
  </si>
  <si>
    <t>ASAHAN RC 8042</t>
  </si>
  <si>
    <t>Angry bird</t>
  </si>
  <si>
    <t>1 KARTON 23 BOX</t>
  </si>
  <si>
    <t>ASA-RC143</t>
  </si>
  <si>
    <t>ASAHAN RC 847 (24)</t>
  </si>
  <si>
    <t>1 KARTON 47 BOX</t>
  </si>
  <si>
    <t>ASA-RC144</t>
  </si>
  <si>
    <t>ASAHAN RC-9021 / 9051</t>
  </si>
  <si>
    <t>RC-9021</t>
  </si>
  <si>
    <t>13 KARTON 138 PCS</t>
  </si>
  <si>
    <t>ASA-RC145</t>
  </si>
  <si>
    <t>ASAHAN RENCAI 894</t>
  </si>
  <si>
    <t>ASA-TF146</t>
  </si>
  <si>
    <t>ASAHAN PENSIL TF 987</t>
  </si>
  <si>
    <t>Smiley</t>
  </si>
  <si>
    <t>33 KARTON 0 LSN</t>
  </si>
  <si>
    <t>ASA-TK147</t>
  </si>
  <si>
    <t>ASAHAN TIKO 0531</t>
  </si>
  <si>
    <t>TK</t>
  </si>
  <si>
    <t>1 KARTON 59 LSN</t>
  </si>
  <si>
    <t>ASA-TK148</t>
  </si>
  <si>
    <t>ASAHAN TIKO 544 (24)</t>
  </si>
  <si>
    <t>Walkman</t>
  </si>
  <si>
    <t>ASA-TT149</t>
  </si>
  <si>
    <t>ASAHAN TT 910 (48)</t>
  </si>
  <si>
    <t>5 KARTON 0 BOX</t>
  </si>
  <si>
    <t>ASA-VA157</t>
  </si>
  <si>
    <t>ASAHAN MEJA S 5227</t>
  </si>
  <si>
    <t>Panda</t>
  </si>
  <si>
    <t>VA</t>
  </si>
  <si>
    <t>ASA-NB007</t>
  </si>
  <si>
    <t>ASAHAN 007</t>
  </si>
  <si>
    <t>14 KARTON 60.66666624 PCS</t>
  </si>
  <si>
    <t>BALON</t>
  </si>
  <si>
    <t>BALON METALIK YOEKER (20)</t>
  </si>
  <si>
    <t>DISP</t>
  </si>
  <si>
    <t>37 KARTON 0 DISP</t>
  </si>
  <si>
    <t>BALON MICKEY KCL (20)</t>
  </si>
  <si>
    <t>4 KARTON 0 DISP</t>
  </si>
  <si>
    <t>BALON ANGKA LKA 3200</t>
  </si>
  <si>
    <t>0 KARTON 0 DISP</t>
  </si>
  <si>
    <t>BAL-LK32</t>
  </si>
  <si>
    <t>BALON BL 100178 M/ P</t>
  </si>
  <si>
    <t>LK</t>
  </si>
  <si>
    <t>0 KARTON -2 DISP</t>
  </si>
  <si>
    <t>BALON BL 10022</t>
  </si>
  <si>
    <t>BALON CACING LPK 2225</t>
  </si>
  <si>
    <t>BALON DOUBLE BL 2402</t>
  </si>
  <si>
    <t>BALON FOIL METALLIK ANGKA BFOIA</t>
  </si>
  <si>
    <t>BALON FS BINTANG BULAN M12</t>
  </si>
  <si>
    <t>BALON FS LOVE LOVE LKF 3200 M11</t>
  </si>
  <si>
    <t>BALON LKP 2200</t>
  </si>
  <si>
    <t>BAL-NCL44</t>
  </si>
  <si>
    <t>BALON LKP 3200</t>
  </si>
  <si>
    <t>NCL</t>
  </si>
  <si>
    <t>BALON ZODIAK 2260</t>
  </si>
  <si>
    <t>BALON METALIK LKM 2800</t>
  </si>
  <si>
    <t>BAL-LK10</t>
  </si>
  <si>
    <t>BALON FS HS WARNA 20X5 LKF 3200HBW</t>
  </si>
  <si>
    <t>0 KARTON -1 DISP</t>
  </si>
  <si>
    <t>BAL-LK11</t>
  </si>
  <si>
    <t>BALON BL 100192</t>
  </si>
  <si>
    <t>1 KARTON 0 DISP</t>
  </si>
  <si>
    <t>BAL-LK12</t>
  </si>
  <si>
    <t>BALON BL 1002</t>
  </si>
  <si>
    <t>Hbd</t>
  </si>
  <si>
    <t>12 KARTON 0 DISP</t>
  </si>
  <si>
    <t>BAL-LK13</t>
  </si>
  <si>
    <t>BALON BL 10023</t>
  </si>
  <si>
    <t>Love</t>
  </si>
  <si>
    <t>17 KARTON 0 DISP</t>
  </si>
  <si>
    <t>BAL-LK14</t>
  </si>
  <si>
    <t>BALON BL 10025</t>
  </si>
  <si>
    <t>9 KARTON 0 DISP</t>
  </si>
  <si>
    <t>BAL-LK15</t>
  </si>
  <si>
    <t>BALON BL 1003</t>
  </si>
  <si>
    <t>10 KARTON 98 DISP</t>
  </si>
  <si>
    <t>BAL-LK16</t>
  </si>
  <si>
    <t>BALON BL 1005</t>
  </si>
  <si>
    <t>8 KARTON 98 DISP</t>
  </si>
  <si>
    <t>BAL-LK17</t>
  </si>
  <si>
    <t>BALON BL 1006</t>
  </si>
  <si>
    <t>BAL-LK18</t>
  </si>
  <si>
    <t>BALON BL 1007</t>
  </si>
  <si>
    <t>7 KARTON 98 DISP</t>
  </si>
  <si>
    <t>BAL-LK4</t>
  </si>
  <si>
    <t>BALON BL 10010</t>
  </si>
  <si>
    <t>8 KARTON 0 DISP</t>
  </si>
  <si>
    <t>BAL-LK47</t>
  </si>
  <si>
    <t>BALON SMILE KUNING 20X5 LKS 3200SK</t>
  </si>
  <si>
    <t>SMILE</t>
  </si>
  <si>
    <t>3200SK</t>
  </si>
  <si>
    <t>BAL-LK5</t>
  </si>
  <si>
    <t>BALON BL 1008</t>
  </si>
  <si>
    <t>7 KARTON 0 DISP</t>
  </si>
  <si>
    <t>BAL-LK6</t>
  </si>
  <si>
    <t>BALON BL 10082</t>
  </si>
  <si>
    <t>10 KARTON 0 DISP</t>
  </si>
  <si>
    <t>BAL-LK7</t>
  </si>
  <si>
    <t>BALON BL 1009</t>
  </si>
  <si>
    <t>Polka</t>
  </si>
  <si>
    <t>6 KARTON 0 DISP</t>
  </si>
  <si>
    <t>BAL-LK8</t>
  </si>
  <si>
    <t>BALON BL 10092</t>
  </si>
  <si>
    <t>BAL-LK9</t>
  </si>
  <si>
    <t>BALON BULAN BINTANG BL 1808</t>
  </si>
  <si>
    <t>BAL-NCL19</t>
  </si>
  <si>
    <t>BALON LKF 3200 HB</t>
  </si>
  <si>
    <t>3200 HB</t>
  </si>
  <si>
    <t>0 KARTON 7 DISP</t>
  </si>
  <si>
    <t>BAL-NCL20</t>
  </si>
  <si>
    <t>BALON FS POLKADOT LKF 3200 PP</t>
  </si>
  <si>
    <t>Putih</t>
  </si>
  <si>
    <t>0 KARTON 39 DISP</t>
  </si>
  <si>
    <t>BAL-NCL21</t>
  </si>
  <si>
    <t>BALON FS POLKADOT LKF 3200 PW</t>
  </si>
  <si>
    <t>2 KARTON 0 DISP</t>
  </si>
  <si>
    <t>BAL-NCL22</t>
  </si>
  <si>
    <t>BALON HB LKF 4W LKF 3200 HB4</t>
  </si>
  <si>
    <t>3 KARTON 0 DISP</t>
  </si>
  <si>
    <t>BAL-NCL23</t>
  </si>
  <si>
    <t>BALON LJ 1836 JUMBO</t>
  </si>
  <si>
    <t>0 KARTON -3 DISP</t>
  </si>
  <si>
    <t>BAL-NCL24</t>
  </si>
  <si>
    <t>BALON LKF 3200 M 16</t>
  </si>
  <si>
    <t>M 16</t>
  </si>
  <si>
    <t>-</t>
  </si>
  <si>
    <t>0 KARTON 28 DISP</t>
  </si>
  <si>
    <t>BAL-NCL25</t>
  </si>
  <si>
    <t>BALON LKM 2200</t>
  </si>
  <si>
    <t>1 KARTON 57 DISP</t>
  </si>
  <si>
    <t>BAL-NCL26</t>
  </si>
  <si>
    <t>BALON LKM 2800</t>
  </si>
  <si>
    <t>Pastel</t>
  </si>
  <si>
    <t>0 KARTON 46 DISP</t>
  </si>
  <si>
    <t>BAL-NCL27</t>
  </si>
  <si>
    <t>BALON LMP 2200</t>
  </si>
  <si>
    <t>4 KARTON 59 DISP</t>
  </si>
  <si>
    <t>BAL-NCL28</t>
  </si>
  <si>
    <t>BALON LOVE 1022 20X5 LKL 2200</t>
  </si>
  <si>
    <t>BAL-NCL29</t>
  </si>
  <si>
    <t>BALON SMILE WARNA LKS 3200 SW</t>
  </si>
  <si>
    <t>Smile</t>
  </si>
  <si>
    <t>`</t>
  </si>
  <si>
    <t>0 KARTON -21 DISP</t>
  </si>
  <si>
    <t>BAL-NCL3</t>
  </si>
  <si>
    <t>BALON H5 MOTIF CAMPUR ISI 20X5 MC 800</t>
  </si>
  <si>
    <t>Motif</t>
  </si>
  <si>
    <t>MC 800</t>
  </si>
  <si>
    <t>PSM (NCL)</t>
  </si>
  <si>
    <t>BAL-NCL30</t>
  </si>
  <si>
    <t>BALON TATA SURYA KS 1222</t>
  </si>
  <si>
    <t>7 KARTON 70 DISP</t>
  </si>
  <si>
    <t>BAL-NCL39</t>
  </si>
  <si>
    <t>BALON LKF 3200 M3 MICKEY</t>
  </si>
  <si>
    <t>MICKEY</t>
  </si>
  <si>
    <t>3200 M3</t>
  </si>
  <si>
    <t>BAL-NCL40</t>
  </si>
  <si>
    <t>BALON CACING 1022 + POMPA KECIL CPK 2225</t>
  </si>
  <si>
    <t>1 KARTON 260 DISP</t>
  </si>
  <si>
    <t>BAL-NCL41</t>
  </si>
  <si>
    <t>BALON METALIK HB LMS 2800 HB</t>
  </si>
  <si>
    <t>2800 HB</t>
  </si>
  <si>
    <t>0 KARTON 13 DISP</t>
  </si>
  <si>
    <t>BAL-NCL42</t>
  </si>
  <si>
    <t>BALON METALIK LMP 2800</t>
  </si>
  <si>
    <t>1 KARTON 18 DISP</t>
  </si>
  <si>
    <t>BANNER</t>
  </si>
  <si>
    <t>BAN-NCL1</t>
  </si>
  <si>
    <t>BANNER BALLET B312 BS</t>
  </si>
  <si>
    <t>Ballet</t>
  </si>
  <si>
    <t>B312</t>
  </si>
  <si>
    <t>BCL-NB1</t>
  </si>
  <si>
    <t>BINDER CLIP 155 FLOWER (24)</t>
  </si>
  <si>
    <t>Bunga</t>
  </si>
  <si>
    <t>TAB</t>
  </si>
  <si>
    <t>1 KARTON 94 TAB</t>
  </si>
  <si>
    <t>BCL-NB2</t>
  </si>
  <si>
    <t>BINDER CLIP 111 FLOWER (48)</t>
  </si>
  <si>
    <t>0 KARTON -2 TAB</t>
  </si>
  <si>
    <t>BEN-LN1</t>
  </si>
  <si>
    <t>BENSIA 9935 PLUIT (42)</t>
  </si>
  <si>
    <t>Pluit</t>
  </si>
  <si>
    <t>LN</t>
  </si>
  <si>
    <t>BEN-LN2</t>
  </si>
  <si>
    <t>BENSIA 9938 CERMIN KACA (32)</t>
  </si>
  <si>
    <t>Cermin</t>
  </si>
  <si>
    <t>BEN-LN3</t>
  </si>
  <si>
    <t>BENSIA LT 131 (30 PC) (36)</t>
  </si>
  <si>
    <t>BEN-LN4</t>
  </si>
  <si>
    <t>BENSIA SF 9925 C (SENDOK 42 BIASA)</t>
  </si>
  <si>
    <t>BEN-NB10</t>
  </si>
  <si>
    <t>BENSIA ZC 9937 (50)</t>
  </si>
  <si>
    <t>23 KARTON 0 BOX</t>
  </si>
  <si>
    <t>BEN-NB11</t>
  </si>
  <si>
    <t>BENSIA 06 LMH 4M-3 HATI METALIK PENDEK</t>
  </si>
  <si>
    <t>BEN-NB12</t>
  </si>
  <si>
    <t>BENSIA 905</t>
  </si>
  <si>
    <t>BEN-NB13</t>
  </si>
  <si>
    <t>BENSIA 909</t>
  </si>
  <si>
    <t>Kuda Laut</t>
  </si>
  <si>
    <t>0 KARTON 1146 PCS</t>
  </si>
  <si>
    <t>BEN-NB14</t>
  </si>
  <si>
    <t>BENSIA BAEA 009 (1X50)</t>
  </si>
  <si>
    <t>BEN-NB15</t>
  </si>
  <si>
    <t>BENSIA CYD3-1 SMILE</t>
  </si>
  <si>
    <t>CYD3-1</t>
  </si>
  <si>
    <t>6 KARTON 0 SET</t>
  </si>
  <si>
    <t>BEN-NB16</t>
  </si>
  <si>
    <t>BENSIA CYD3-5 ANGEL 0322</t>
  </si>
  <si>
    <t>Angel</t>
  </si>
  <si>
    <t>CYD3-5</t>
  </si>
  <si>
    <t>BEN-NB5</t>
  </si>
  <si>
    <t>BENSIA DADU SF 9939A</t>
  </si>
  <si>
    <t>Dadu</t>
  </si>
  <si>
    <t>9939A</t>
  </si>
  <si>
    <t>BEN-NB6</t>
  </si>
  <si>
    <t>BENSIA DOLLAR</t>
  </si>
  <si>
    <t>Dollar</t>
  </si>
  <si>
    <t>BEN-NB7</t>
  </si>
  <si>
    <t>BENSIA PLUIT 9925 A</t>
  </si>
  <si>
    <t>BEN-NB8</t>
  </si>
  <si>
    <t>BENSIA ZC 105 PLUIT</t>
  </si>
  <si>
    <t>2 KARTON 33 BOX</t>
  </si>
  <si>
    <t>BEN-NB9</t>
  </si>
  <si>
    <t>BENSIA ZC 131 FAN (30 BOX) ISI 48</t>
  </si>
  <si>
    <t>Fan</t>
  </si>
  <si>
    <t>24 KARTON 0 PCS</t>
  </si>
  <si>
    <t>BEN-PN17</t>
  </si>
  <si>
    <t>BENSIA 03LM4 (6202)</t>
  </si>
  <si>
    <t>Peluit</t>
  </si>
  <si>
    <t>PN</t>
  </si>
  <si>
    <t>35 KARTON 0 BOX</t>
  </si>
  <si>
    <t>BEN-PN18</t>
  </si>
  <si>
    <t>BENSIA CYLN 6203/ 5333</t>
  </si>
  <si>
    <t>Tangan</t>
  </si>
  <si>
    <t>30 KARTON 0 BOX</t>
  </si>
  <si>
    <t>BEN-PN19</t>
  </si>
  <si>
    <t>BENSIA 04LM1 (5921</t>
  </si>
  <si>
    <t>Kincir</t>
  </si>
  <si>
    <t>28 KARTON 46 BOX</t>
  </si>
  <si>
    <t>BEN-PN20</t>
  </si>
  <si>
    <t>BENSIA 05LM2 (6021)</t>
  </si>
  <si>
    <t>Stip</t>
  </si>
  <si>
    <t>26 KARTON 45 BOX</t>
  </si>
  <si>
    <t>BEN-PN21</t>
  </si>
  <si>
    <t>BENSIA 06LM1 (6034)</t>
  </si>
  <si>
    <t>16 KARTON 45 BOX</t>
  </si>
  <si>
    <t>BEN-PN22</t>
  </si>
  <si>
    <t>BENSIA 08LM1 (6221)</t>
  </si>
  <si>
    <t>19 KARTON 45 BOX</t>
  </si>
  <si>
    <t>BEN-PN23</t>
  </si>
  <si>
    <t>BENSIA 09LM1 (6213)</t>
  </si>
  <si>
    <t>Lampu ll lintas</t>
  </si>
  <si>
    <t>23 KARTON 45 BOX</t>
  </si>
  <si>
    <t>BEN-PN24</t>
  </si>
  <si>
    <t>BENSIA 10LM1 (6209)</t>
  </si>
  <si>
    <t>12 KARTON 45 BOX</t>
  </si>
  <si>
    <t>BEN-PN25</t>
  </si>
  <si>
    <t>BENSIA 13LM1 (6212)</t>
  </si>
  <si>
    <t>BGAMBAR</t>
  </si>
  <si>
    <t>BGA-SK1</t>
  </si>
  <si>
    <t>BK GAMBAR SIKA SERI A A4</t>
  </si>
  <si>
    <t>SK</t>
  </si>
  <si>
    <t>GRAFINDO</t>
  </si>
  <si>
    <t>0 KARTON 500 PCS</t>
  </si>
  <si>
    <t>BGA-SK2</t>
  </si>
  <si>
    <t>BK GAMBAR SIKA SERI B A4</t>
  </si>
  <si>
    <t>0 KARTON 550 PCS</t>
  </si>
  <si>
    <t>BIN-</t>
  </si>
  <si>
    <t>BN S 032K - S002 PR</t>
  </si>
  <si>
    <t>BN SLIP A5 SIKA CAMPUS</t>
  </si>
  <si>
    <t>BINDER NOTE A5 BESI FANCY 4D</t>
  </si>
  <si>
    <t>BINDER NOTE A5 PON GZ-015 SHEEPO</t>
  </si>
  <si>
    <t>GZ-015</t>
  </si>
  <si>
    <t>BINDER NOTE A5 PONS PLST DRAGON(5)/ MM(4)</t>
  </si>
  <si>
    <t>BIN-WN1</t>
  </si>
  <si>
    <t>BINDER NOTE B5-60 FPHY 001</t>
  </si>
  <si>
    <t>WN</t>
  </si>
  <si>
    <t>DUTA BAHAGIA</t>
  </si>
  <si>
    <t>0 KARTON 54 PCS</t>
  </si>
  <si>
    <t>BIN-GS</t>
  </si>
  <si>
    <t>BN A5 GASTA HP 2006 T</t>
  </si>
  <si>
    <t>GS</t>
  </si>
  <si>
    <t>BIN-GS6</t>
  </si>
  <si>
    <t>BINDER NOTE GASTA HP 2008 A5</t>
  </si>
  <si>
    <t>0 KARTON 31 PCS</t>
  </si>
  <si>
    <t>BIN-NB</t>
  </si>
  <si>
    <t>BN A5 FANCY</t>
  </si>
  <si>
    <t>BN A5 FANCY 0913 (MINION)</t>
  </si>
  <si>
    <t>Minion</t>
  </si>
  <si>
    <t>BIN-NB4</t>
  </si>
  <si>
    <t>BINDER NOTE B5-60 FPHY 002</t>
  </si>
  <si>
    <t>1 KARTON 30 PCS</t>
  </si>
  <si>
    <t>BIN-NB8</t>
  </si>
  <si>
    <t>BN B5 93834 16K</t>
  </si>
  <si>
    <t>BIN-SK</t>
  </si>
  <si>
    <t>BN A5 SIKA OR(1) RING 20</t>
  </si>
  <si>
    <t>Oranye</t>
  </si>
  <si>
    <t>BN A5 SIKA KUNING RING 20</t>
  </si>
  <si>
    <t>BN A5 SIKA B(1) RING 20</t>
  </si>
  <si>
    <t>Biru</t>
  </si>
  <si>
    <t>BIN-WN</t>
  </si>
  <si>
    <t>BN WENGU A5-B 0164 (3W)</t>
  </si>
  <si>
    <t>Mix, 3W</t>
  </si>
  <si>
    <t>BN WENGU A5-B 0164 (4W)</t>
  </si>
  <si>
    <t>Mix, 4W</t>
  </si>
  <si>
    <t>52 KARTON 0 PCS</t>
  </si>
  <si>
    <t>BIN-WN9</t>
  </si>
  <si>
    <t>BN WENGU B5-B 0164 (4W)</t>
  </si>
  <si>
    <t>9 KARTON 60 PCS</t>
  </si>
  <si>
    <t>BIN-WN2</t>
  </si>
  <si>
    <t>BINDER NOTE WENGU A5 FPHY 002</t>
  </si>
  <si>
    <t>2 KARTON 30 PCS</t>
  </si>
  <si>
    <t>BIN-WN3</t>
  </si>
  <si>
    <t>BINDER NOTE WENGU A5-60 FPHY 001</t>
  </si>
  <si>
    <t>3 KARTON 60 PCS</t>
  </si>
  <si>
    <t>BNDO</t>
  </si>
  <si>
    <t>BND-NB</t>
  </si>
  <si>
    <t>BANDO KING (RAJA) MIX GOLD/ SILVER</t>
  </si>
  <si>
    <t>BANDO KING (RATU) GOLD</t>
  </si>
  <si>
    <t>Gold</t>
  </si>
  <si>
    <t>BP 1188</t>
  </si>
  <si>
    <t>15 KARTON 0 LSN</t>
  </si>
  <si>
    <t>BP F001 030/12W GLITERMIX</t>
  </si>
  <si>
    <t>BP F4 AW 46/ 8018 (1X36)</t>
  </si>
  <si>
    <t>7 KARTON 0 BOX</t>
  </si>
  <si>
    <t>BP FANCY 18888</t>
  </si>
  <si>
    <t>BP FANCY AB BESAR 2638</t>
  </si>
  <si>
    <t>BP FANCY KETAPEL TIUP 2629A (5)/ AB TIUP 2659 (4)</t>
  </si>
  <si>
    <t>BP FOOTBALL (1 BOX=24)</t>
  </si>
  <si>
    <t>BP G 2036 BIRU</t>
  </si>
  <si>
    <t>BP 12/ ON OFF M MOUSE</t>
  </si>
  <si>
    <t>BP 12W 2010M 19A</t>
  </si>
  <si>
    <t>2010M</t>
  </si>
  <si>
    <t>BOL-NB11</t>
  </si>
  <si>
    <t>BP 12W GLP SQ-01 GLITTER</t>
  </si>
  <si>
    <t>SQ-01</t>
  </si>
  <si>
    <t>6 KARTON 228 SET</t>
  </si>
  <si>
    <t>BP 1518(1)</t>
  </si>
  <si>
    <t>BP 2028</t>
  </si>
  <si>
    <t>BP 2313</t>
  </si>
  <si>
    <t>BP 2319 (1)/ 9809 (3)</t>
  </si>
  <si>
    <t>BP 2325 (1)</t>
  </si>
  <si>
    <t>BP GEL D TIAN 1022</t>
  </si>
  <si>
    <t>BOL-NB18</t>
  </si>
  <si>
    <t>BP GEL GP 1000 LOL</t>
  </si>
  <si>
    <t>GP-1000</t>
  </si>
  <si>
    <t>6 KARTON 138 LSN</t>
  </si>
  <si>
    <t>BP 2326 (2)/ 9928 (3)</t>
  </si>
  <si>
    <t>BP GLITER 12W BDO29-12/ C14-144</t>
  </si>
  <si>
    <t>5 KARTON 0 SET</t>
  </si>
  <si>
    <t>BP GLITER 12W BDO49-12/ C14-147</t>
  </si>
  <si>
    <t>BP GLITER 12W C11-33</t>
  </si>
  <si>
    <t>9 KARTON 0 SET</t>
  </si>
  <si>
    <t>BP GLITER 12W K701 A(1)/ K 701(4)</t>
  </si>
  <si>
    <t>BP GP 1016 GOLD</t>
  </si>
  <si>
    <t>BP GP 1016 SILVER</t>
  </si>
  <si>
    <t>BP 25001</t>
  </si>
  <si>
    <t>BOL-TF27</t>
  </si>
  <si>
    <t>BP TF 1022</t>
  </si>
  <si>
    <t>TF-1022</t>
  </si>
  <si>
    <t>3 KARTON 96 LSN</t>
  </si>
  <si>
    <t>BP GP 3139</t>
  </si>
  <si>
    <t>BP GP 609</t>
  </si>
  <si>
    <t>BP GP 7037</t>
  </si>
  <si>
    <t>BP GP 9002</t>
  </si>
  <si>
    <t>BP GP 9112(1)/ 9006(10)</t>
  </si>
  <si>
    <t>BP GP 956</t>
  </si>
  <si>
    <t>BP GP 963</t>
  </si>
  <si>
    <t>BOL-GR35</t>
  </si>
  <si>
    <t>BP GRAMATA H1</t>
  </si>
  <si>
    <t>GR</t>
  </si>
  <si>
    <t>H1</t>
  </si>
  <si>
    <t>4 KARTON 138 LSN</t>
  </si>
  <si>
    <t>BP GRAMATA H5</t>
  </si>
  <si>
    <t>BOL-GR37</t>
  </si>
  <si>
    <t>BP GRAMATA H2</t>
  </si>
  <si>
    <t>H2</t>
  </si>
  <si>
    <t>11 KARTON 134 LSN</t>
  </si>
  <si>
    <t>BP HAPUS V 6791</t>
  </si>
  <si>
    <t>BP HB K 510</t>
  </si>
  <si>
    <t>BP HEROSET 50</t>
  </si>
  <si>
    <t>BP HK PANJANG (36)</t>
  </si>
  <si>
    <t>BP HM 220 (BONUS)</t>
  </si>
  <si>
    <t>BP HS 1215</t>
  </si>
  <si>
    <t>BP HT 590 BALON TIUP (3)/ MP 2131 AYUNAN DEMON (1 BOX 48) (1)</t>
  </si>
  <si>
    <t>BP IKAN TALI</t>
  </si>
  <si>
    <t>BP JB 273/ 1000</t>
  </si>
  <si>
    <t>BP 2628</t>
  </si>
  <si>
    <t>BP JD. 860 MMORO (70)</t>
  </si>
  <si>
    <t>BP JIAUSUE 8 COLOR (1 SET = 8PC)</t>
  </si>
  <si>
    <t>BP K 593</t>
  </si>
  <si>
    <t>26 KARTON 0 LSN</t>
  </si>
  <si>
    <t>BP KG 1 B</t>
  </si>
  <si>
    <t>BP KOXI 709 A</t>
  </si>
  <si>
    <t>BP LIGHT KITTY HAND</t>
  </si>
  <si>
    <t>BP LIGHT PRINCESS HAND</t>
  </si>
  <si>
    <t>9 KARTON 0 BOX</t>
  </si>
  <si>
    <t>BP MAINAN 99096</t>
  </si>
  <si>
    <t>BP MANIK 001 (1X60)</t>
  </si>
  <si>
    <t>BP MD 104 TANGAN</t>
  </si>
  <si>
    <t>BP MEJA BPS 202 FOOT</t>
  </si>
  <si>
    <t>BP MICROTOP 808 HT</t>
  </si>
  <si>
    <t>BP MILK 302 (36)</t>
  </si>
  <si>
    <t>35 KARTON 0 PCS</t>
  </si>
  <si>
    <t>BP MINI GELL MAXXIST 133C</t>
  </si>
  <si>
    <t>BP MINI GELL SPARKLE GOLD</t>
  </si>
  <si>
    <t>BP MM BENING 300 MA</t>
  </si>
  <si>
    <t>BP MM BUTEK 300 MB</t>
  </si>
  <si>
    <t>BP MOBIL KOMBINASI POLOS</t>
  </si>
  <si>
    <t>BP MP 0206 KINCIR</t>
  </si>
  <si>
    <t>BP 2710 TENTARA (48)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</si>
  <si>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</si>
  <si>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</si>
  <si>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</si>
  <si>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</si>
  <si>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</si>
  <si>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</si>
  <si>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BP ODOMEI GP-9333</t>
  </si>
  <si>
    <t>22 KARTON 0 LSN</t>
  </si>
  <si>
    <t>BOL-OD76</t>
  </si>
  <si>
    <t>BP ODOMEI GP-9932</t>
  </si>
  <si>
    <t>OD</t>
  </si>
  <si>
    <t>GP-9932</t>
  </si>
  <si>
    <t>8 KARTON 131 LSN</t>
  </si>
  <si>
    <t>BP ON-OFF M MOUSE</t>
  </si>
  <si>
    <t>BP OUGIER RABBIT</t>
  </si>
  <si>
    <t>BP PELANGI 6611(2)/ 005(2)</t>
  </si>
  <si>
    <t>BP PELANGI 9310</t>
  </si>
  <si>
    <t>BOL-PL82</t>
  </si>
  <si>
    <t>BP PELNA ULIR 01 HT</t>
  </si>
  <si>
    <t>PL</t>
  </si>
  <si>
    <t>0 KARTON 18 GRS</t>
  </si>
  <si>
    <t>BOL-83</t>
  </si>
  <si>
    <t>BP PELNA 02 HT</t>
  </si>
  <si>
    <t>BOL-84</t>
  </si>
  <si>
    <t>BP PELNA 03 HT</t>
  </si>
  <si>
    <t>3 KARTON 0 GRS</t>
  </si>
  <si>
    <t>BOL-85</t>
  </si>
  <si>
    <t>BP PELNA 05 HT</t>
  </si>
  <si>
    <t>BP PEN GLITER LESTARI</t>
  </si>
  <si>
    <t>BP PONG2 MERAH (1 DOS=20)</t>
  </si>
  <si>
    <t>DOS</t>
  </si>
  <si>
    <t>4 KARTON 0 DOS</t>
  </si>
  <si>
    <t>BP PROMO 2079</t>
  </si>
  <si>
    <t>BOL-SN89</t>
  </si>
  <si>
    <t>BP SANMAO 2320</t>
  </si>
  <si>
    <t>SN</t>
  </si>
  <si>
    <t>4 KARTON 141 LSN</t>
  </si>
  <si>
    <t>BOL-SN90</t>
  </si>
  <si>
    <t>BP SANMAO 9909</t>
  </si>
  <si>
    <t>6 KARTON 141 LSN</t>
  </si>
  <si>
    <t>BOL-SN91</t>
  </si>
  <si>
    <t>BP SANMAO 9578</t>
  </si>
  <si>
    <t>59 KARTON 141 LSN</t>
  </si>
  <si>
    <t>BOL-SN92</t>
  </si>
  <si>
    <t>BP SANMAO 9590(3)</t>
  </si>
  <si>
    <t>23 KARTON 141 LSN</t>
  </si>
  <si>
    <t>BOL-SN93</t>
  </si>
  <si>
    <t>BP SANMAO 9733(3)</t>
  </si>
  <si>
    <t>1 KARTON 141 LSN</t>
  </si>
  <si>
    <t>BP 2725</t>
  </si>
  <si>
    <t>BP SEPATU RODA 084 (48)</t>
  </si>
  <si>
    <t>BOL-SK96</t>
  </si>
  <si>
    <t>BP SIKA GP 001 HT</t>
  </si>
  <si>
    <t>GP-001</t>
  </si>
  <si>
    <t>BP SIKA GP 002 HT</t>
  </si>
  <si>
    <t>BP SKYLINE S-6 BLACK</t>
  </si>
  <si>
    <t>BOL-CS99</t>
  </si>
  <si>
    <t>BP COSH CS 8601</t>
  </si>
  <si>
    <t>CS</t>
  </si>
  <si>
    <t>CS-8601</t>
  </si>
  <si>
    <t>BP SMILE 2038 (36)</t>
  </si>
  <si>
    <t>36 KARTON 0 PCS</t>
  </si>
  <si>
    <t>BP SNOOPY BENING 300 MA</t>
  </si>
  <si>
    <t>BP SPRAY GP-218</t>
  </si>
  <si>
    <t>BP SQ 812</t>
  </si>
  <si>
    <t>BOL-DB104</t>
  </si>
  <si>
    <t>BP STAND PEN B 9212</t>
  </si>
  <si>
    <t>BOL-NB106</t>
  </si>
  <si>
    <t>BP STICK COLOR TOP HITAM</t>
  </si>
  <si>
    <t>3 KARTON 11 GRS</t>
  </si>
  <si>
    <t>BOL-NB107</t>
  </si>
  <si>
    <t>BP STICK COLOR TOP BIRU MUDA</t>
  </si>
  <si>
    <t>BIRU MUDA</t>
  </si>
  <si>
    <t>2 KARTON 11 GRS</t>
  </si>
  <si>
    <t>BOL-108</t>
  </si>
  <si>
    <t>BP SULING BUTEK 2856</t>
  </si>
  <si>
    <t>BOL-TO109</t>
  </si>
  <si>
    <t>BP 4W TOZCHA 8401</t>
  </si>
  <si>
    <t>TO</t>
  </si>
  <si>
    <t>13 KARTON 96 LSN</t>
  </si>
  <si>
    <t>BOL-110</t>
  </si>
  <si>
    <t>BP 3028 LOVE STRAW (7=18 BOX/ 1= 21 BOX) 1X48</t>
  </si>
  <si>
    <t>BOL-111</t>
  </si>
  <si>
    <t>BP TALI 1835</t>
  </si>
  <si>
    <t>BOL-112</t>
  </si>
  <si>
    <t>BP TALI PN 1001</t>
  </si>
  <si>
    <t>BOL-113</t>
  </si>
  <si>
    <t>BP TEKKEN WARNA PP 30</t>
  </si>
  <si>
    <t>BOL-114</t>
  </si>
  <si>
    <t>BP TEROMPET (48)</t>
  </si>
  <si>
    <t>6 KARTON 0 BOX</t>
  </si>
  <si>
    <t>BOL-115</t>
  </si>
  <si>
    <t>BP 3333 GELAS + PEDANG</t>
  </si>
  <si>
    <t>BOL-116</t>
  </si>
  <si>
    <t>BP TOP 5559</t>
  </si>
  <si>
    <t>BOL-118</t>
  </si>
  <si>
    <t>BP TRIX 150</t>
  </si>
  <si>
    <t>BOL-119</t>
  </si>
  <si>
    <t xml:space="preserve">BP TT SENTER 6014 SMURF </t>
  </si>
  <si>
    <t>BOL-120</t>
  </si>
  <si>
    <t>BP TZ 1002</t>
  </si>
  <si>
    <t>BOL-TJ121</t>
  </si>
  <si>
    <t>BP TIANJIAO TZ-501 HITAM</t>
  </si>
  <si>
    <t>TJ</t>
  </si>
  <si>
    <t>TZ-501</t>
  </si>
  <si>
    <t>1 KARTON 120 LSN</t>
  </si>
  <si>
    <t>BOL-VO122</t>
  </si>
  <si>
    <t>BP V-TRO 216</t>
  </si>
  <si>
    <t>VO</t>
  </si>
  <si>
    <t>8 KARTON 84 LSN</t>
  </si>
  <si>
    <t>BOL-VO123</t>
  </si>
  <si>
    <t>BP V-TRO 217</t>
  </si>
  <si>
    <t>7 KARTON 93 LSN</t>
  </si>
  <si>
    <t>BOL-VO124</t>
  </si>
  <si>
    <t>BP V-TRO 220 BTS</t>
  </si>
  <si>
    <t>BTS</t>
  </si>
  <si>
    <t>1 KARTON 105 LSN</t>
  </si>
  <si>
    <t>BOL-VO125</t>
  </si>
  <si>
    <t>BP V-TRO 222</t>
  </si>
  <si>
    <t>7 KARTON 117 LSN</t>
  </si>
  <si>
    <t>BOL-126</t>
  </si>
  <si>
    <t>BP V-TRO 225</t>
  </si>
  <si>
    <t>7 KARTON 105 LSN</t>
  </si>
  <si>
    <t>BOL-VO127</t>
  </si>
  <si>
    <t>BP V-TRO 231</t>
  </si>
  <si>
    <t>7 KARTON 81 LSN</t>
  </si>
  <si>
    <t>BOL-128</t>
  </si>
  <si>
    <t>BP V-TRO 235</t>
  </si>
  <si>
    <t>7 KARTON 57 LSN</t>
  </si>
  <si>
    <t>BOL-VO129</t>
  </si>
  <si>
    <t>BP V-TRO 236</t>
  </si>
  <si>
    <t>BOL-130</t>
  </si>
  <si>
    <t>BP V-TRO 237</t>
  </si>
  <si>
    <t>BOL-VO131</t>
  </si>
  <si>
    <t>BP V-TRO 238</t>
  </si>
  <si>
    <t>6 KARTON 96 LSN</t>
  </si>
  <si>
    <t>BOL-VO132</t>
  </si>
  <si>
    <t>BP V-TRO 239</t>
  </si>
  <si>
    <t>7 KARTON 36 LSN</t>
  </si>
  <si>
    <t>BOL-133</t>
  </si>
  <si>
    <t>BP VULLPEN 3095</t>
  </si>
  <si>
    <t>BOL-134</t>
  </si>
  <si>
    <t>BP VULLPEN 3096</t>
  </si>
  <si>
    <t>BOL-135</t>
  </si>
  <si>
    <t>BP WR GP 112S 12W</t>
  </si>
  <si>
    <t>BOL-NB136</t>
  </si>
  <si>
    <t>BP X DATA M1</t>
  </si>
  <si>
    <t>M1</t>
  </si>
  <si>
    <t>18 KARTON 5 GRS</t>
  </si>
  <si>
    <t>BOL-NB137</t>
  </si>
  <si>
    <t>BP XD 061H</t>
  </si>
  <si>
    <t>6W</t>
  </si>
  <si>
    <t>061H</t>
  </si>
  <si>
    <t>0 KARTON 1260 PCS</t>
  </si>
  <si>
    <t>BOL-138</t>
  </si>
  <si>
    <t>BP XD 070 B10/ 3W</t>
  </si>
  <si>
    <t>BOL-139</t>
  </si>
  <si>
    <t>BP XDATA X2</t>
  </si>
  <si>
    <t>0 KARTON 19.75 GRS</t>
  </si>
  <si>
    <t>BOL-140</t>
  </si>
  <si>
    <t>BP XDM 3017</t>
  </si>
  <si>
    <t>BOL-141</t>
  </si>
  <si>
    <t>BP XDM 3155</t>
  </si>
  <si>
    <t>BOL-142</t>
  </si>
  <si>
    <t>BP XDM FANCY 3124(1)/ 3125(1)</t>
  </si>
  <si>
    <t>BOL-143</t>
  </si>
  <si>
    <t>BP XDM FANCY 3126</t>
  </si>
  <si>
    <t>BOL-144</t>
  </si>
  <si>
    <t>BP XDM P213</t>
  </si>
  <si>
    <t>BOL-145</t>
  </si>
  <si>
    <t>BP 389 AB (1X36)</t>
  </si>
  <si>
    <t>BOL-146</t>
  </si>
  <si>
    <t>BP Y L1000 HK PANJANG 1X48</t>
  </si>
  <si>
    <t>BOL-147</t>
  </si>
  <si>
    <t>BP ZHIXIN G 212 WARNA + ISI MINI</t>
  </si>
  <si>
    <t>BOL-ZX148</t>
  </si>
  <si>
    <t>BP GEL ZUI ZHUA HY-1020 MERAH</t>
  </si>
  <si>
    <t>HY-1020</t>
  </si>
  <si>
    <t>MSI</t>
  </si>
  <si>
    <t>1 KARTON 150 LSN</t>
  </si>
  <si>
    <t>BOL-149</t>
  </si>
  <si>
    <t>BP/ PEN HOLDER PH 909(4)</t>
  </si>
  <si>
    <t>BOL-YK150</t>
  </si>
  <si>
    <t>BP YOEKER 2307 4W</t>
  </si>
  <si>
    <t>YK</t>
  </si>
  <si>
    <t>1 KARTON 114 LSN</t>
  </si>
  <si>
    <t>BP 506</t>
  </si>
  <si>
    <t>BP 566</t>
  </si>
  <si>
    <t>BP 6 WARNA HK 6060 (24)</t>
  </si>
  <si>
    <t>BP 6653</t>
  </si>
  <si>
    <t>BP 680 DIAMOND HATI (48)</t>
  </si>
  <si>
    <t>BP 68003 APEL</t>
  </si>
  <si>
    <t>BP 688/ S3 BIRU (30)</t>
  </si>
  <si>
    <t>BP 6W 6767 SIKA</t>
  </si>
  <si>
    <t>BP 6W MIX KARAKTER 6 GAMBAR</t>
  </si>
  <si>
    <t>BP 7013</t>
  </si>
  <si>
    <t>BP 7022 KUNCI</t>
  </si>
  <si>
    <t>40 KARTON 0 LSN</t>
  </si>
  <si>
    <t>BP 7026</t>
  </si>
  <si>
    <t>BP 7038</t>
  </si>
  <si>
    <t>BP 7039</t>
  </si>
  <si>
    <t>BP 7043</t>
  </si>
  <si>
    <t>BP 7045</t>
  </si>
  <si>
    <t>28 KARTON 0 LSN</t>
  </si>
  <si>
    <t>BP 7064</t>
  </si>
  <si>
    <t>BP 7067</t>
  </si>
  <si>
    <t>BP 7092</t>
  </si>
  <si>
    <t>35 KARTON 0 LSN</t>
  </si>
  <si>
    <t>BP 789</t>
  </si>
  <si>
    <t>BP 802(10)/ 803(10)</t>
  </si>
  <si>
    <t>BP 805(11)/ 806(9)</t>
  </si>
  <si>
    <t>BP 807</t>
  </si>
  <si>
    <t>BP 82018 GARUKAN/ RABBIT</t>
  </si>
  <si>
    <t>BP 8646</t>
  </si>
  <si>
    <t>BP 8813 BEBEK (48)</t>
  </si>
  <si>
    <t>BP 8853 SEGITIGA BOLA</t>
  </si>
  <si>
    <t>BP 8889 HATI</t>
  </si>
  <si>
    <t>BP 8W MEGAN</t>
  </si>
  <si>
    <t>BP 917/ 903</t>
  </si>
  <si>
    <t>BP 9518 TANK AIR</t>
  </si>
  <si>
    <t>BP 9799</t>
  </si>
  <si>
    <t>BP 9892</t>
  </si>
  <si>
    <t>BP 9938</t>
  </si>
  <si>
    <t>BP AODM 911</t>
  </si>
  <si>
    <t>BP AOPO 335 HTM (24)</t>
  </si>
  <si>
    <t>BP AOPO 4506 B</t>
  </si>
  <si>
    <t>BP AOPO GP 1895</t>
  </si>
  <si>
    <t>BP AOPO GP-032 WARNA</t>
  </si>
  <si>
    <t>BP ART 3013</t>
  </si>
  <si>
    <t>BP ATM CRYSTAL</t>
  </si>
  <si>
    <t>BP B155 (0366)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</si>
  <si>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</si>
  <si>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</si>
  <si>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</si>
  <si>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</si>
  <si>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</si>
  <si>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</si>
  <si>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</si>
  <si>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</si>
  <si>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BP CABE (G-103) + JEPITAN RET (KNG/HJ)</t>
  </si>
  <si>
    <t>BP COSH CS 8501</t>
  </si>
  <si>
    <t>BP COSH CS LS 919</t>
  </si>
  <si>
    <t>BOL-IM204</t>
  </si>
  <si>
    <t>BP D TIAN 108</t>
  </si>
  <si>
    <t>BOL-205</t>
  </si>
  <si>
    <t>BP D TIAN 2036</t>
  </si>
  <si>
    <t>BOL-206</t>
  </si>
  <si>
    <t>BP 116 (36)</t>
  </si>
  <si>
    <t>BOL-207</t>
  </si>
  <si>
    <t>BP DBS GG 99</t>
  </si>
  <si>
    <t>BOL-DB208</t>
  </si>
  <si>
    <t>BP DEBOZZ 0.28 DB-GP 800 HI-Q</t>
  </si>
  <si>
    <t>GP 800</t>
  </si>
  <si>
    <t>3 KARTON 108 LSN</t>
  </si>
  <si>
    <t>BOL-209</t>
  </si>
  <si>
    <t>BP DEBOZZ DB G 028 CLICK</t>
  </si>
  <si>
    <t>BOL-210</t>
  </si>
  <si>
    <t>BP DESIGN KEPALA AB KOTAK/ BULAT</t>
  </si>
  <si>
    <t>BOL-211</t>
  </si>
  <si>
    <t>BP DORAEMON 3008</t>
  </si>
  <si>
    <t>Doraemon</t>
  </si>
  <si>
    <t>BOL-NB212</t>
  </si>
  <si>
    <t>BP E 8805 MULTI WARNA (24)</t>
  </si>
  <si>
    <t>E 8805</t>
  </si>
  <si>
    <t>0 KARTON 31 BOX</t>
  </si>
  <si>
    <t>BOL-213</t>
  </si>
  <si>
    <t>BP ELEGANT 1803</t>
  </si>
  <si>
    <t>BOL-214</t>
  </si>
  <si>
    <t>BP ELMO H(1) M(1)</t>
  </si>
  <si>
    <t>BOL-215</t>
  </si>
  <si>
    <t>BP EXECUTIVE 169 (2)/ 777 (3)</t>
  </si>
  <si>
    <t>BOL-216</t>
  </si>
  <si>
    <t>BP EXECUTIVE BM 300 MERAH</t>
  </si>
  <si>
    <t>BOL-IM217</t>
  </si>
  <si>
    <t>BP GEL + GANTUNGAN 221</t>
  </si>
  <si>
    <t>IMPORT D9</t>
  </si>
  <si>
    <t>8 KARTON 114 LSN</t>
  </si>
  <si>
    <t>BOL-IM218</t>
  </si>
  <si>
    <t>BP GEL 223</t>
  </si>
  <si>
    <t>7 KARTON 756 PCS</t>
  </si>
  <si>
    <t>BOL-IM219</t>
  </si>
  <si>
    <t>BP GEL 224</t>
  </si>
  <si>
    <t>5 KARTON 720 PCS</t>
  </si>
  <si>
    <t>BOL-IM220</t>
  </si>
  <si>
    <t>BP GEL 6601</t>
  </si>
  <si>
    <t>BOL-IM221</t>
  </si>
  <si>
    <t>BP GEL 6603</t>
  </si>
  <si>
    <t>BOL-IM222</t>
  </si>
  <si>
    <t>BP GEL DTIAN BIASA 6605</t>
  </si>
  <si>
    <t>IMPORT D2</t>
  </si>
  <si>
    <t>3 KARTON 180 LSN</t>
  </si>
  <si>
    <t>BOL-IM223</t>
  </si>
  <si>
    <t>BP GEL 6608</t>
  </si>
  <si>
    <t>4 KARTON 2160 PCS</t>
  </si>
  <si>
    <t>BOL-IM224</t>
  </si>
  <si>
    <t>BP GEL 701</t>
  </si>
  <si>
    <t>6 KARTON 1440 PCS</t>
  </si>
  <si>
    <t>BOL-IM225</t>
  </si>
  <si>
    <t>BP GEL 702</t>
  </si>
  <si>
    <t>2 KARTON 1476 PCS</t>
  </si>
  <si>
    <t>BOL-IM226</t>
  </si>
  <si>
    <t>BP GEL 7501 / 6503</t>
  </si>
  <si>
    <t>BOL-IM227</t>
  </si>
  <si>
    <t>BP GEL 7502 / 3211</t>
  </si>
  <si>
    <t>3 KARTON 1620 PCS</t>
  </si>
  <si>
    <t>BOL-IM228</t>
  </si>
  <si>
    <t>BP GEL 810A 10W</t>
  </si>
  <si>
    <t>10W</t>
  </si>
  <si>
    <t>810A</t>
  </si>
  <si>
    <t>29 KARTON 305 SET</t>
  </si>
  <si>
    <t>BOL-IM229</t>
  </si>
  <si>
    <t>BP GEL 830</t>
  </si>
  <si>
    <t>BOL-IM230</t>
  </si>
  <si>
    <t>BP GEL DTIAN DT-830 + STIP</t>
  </si>
  <si>
    <t>DT-830</t>
  </si>
  <si>
    <t>4 KARTON 165 LSN</t>
  </si>
  <si>
    <t>BOL-IM231</t>
  </si>
  <si>
    <t>BP GEL 832</t>
  </si>
  <si>
    <t>11 KARTON  PCS</t>
  </si>
  <si>
    <t>BOL-IM232</t>
  </si>
  <si>
    <t>BP GEL DTIAN DT-832 + STIP</t>
  </si>
  <si>
    <t>DT-832</t>
  </si>
  <si>
    <t>0 KARTON 156 LSN</t>
  </si>
  <si>
    <t>BOL-IM233</t>
  </si>
  <si>
    <t>BP GEL 835</t>
  </si>
  <si>
    <t>9 KARTON 2268 PCS</t>
  </si>
  <si>
    <t>BOL-IM234</t>
  </si>
  <si>
    <t>BP GEL DTIAN DT-835 + STIP</t>
  </si>
  <si>
    <t>DT-835</t>
  </si>
  <si>
    <t>4 KARTON 171 LSN</t>
  </si>
  <si>
    <t>BOL-IM235</t>
  </si>
  <si>
    <t xml:space="preserve">BP GEL DTIAN 837 </t>
  </si>
  <si>
    <t>DT-837</t>
  </si>
  <si>
    <t>9 KARTON 180 LSN</t>
  </si>
  <si>
    <t>BOL-IM236</t>
  </si>
  <si>
    <t>BP GEL 837 + STIP</t>
  </si>
  <si>
    <t>BOL-IM237</t>
  </si>
  <si>
    <t>BP GEL 8763</t>
  </si>
  <si>
    <t>BOL-IM238</t>
  </si>
  <si>
    <t>BP GEL 8789</t>
  </si>
  <si>
    <t>BOL-IM239</t>
  </si>
  <si>
    <t>BP GEL 8792</t>
  </si>
  <si>
    <t>BOL-IM240</t>
  </si>
  <si>
    <t>BP GEL DTIAN 8801</t>
  </si>
  <si>
    <t>IMPORT D2+C7</t>
  </si>
  <si>
    <t>19 KARTON 184.5 LSN</t>
  </si>
  <si>
    <t>BOL-TZ241</t>
  </si>
  <si>
    <t>BP TIZO TB SG 09</t>
  </si>
  <si>
    <t>SG 09</t>
  </si>
  <si>
    <t>0 KARTON 129 LSN</t>
  </si>
  <si>
    <t>BOL-IM242</t>
  </si>
  <si>
    <t>BP GEL 8801 + STIP</t>
  </si>
  <si>
    <t>3 KARTON 2088 PCS</t>
  </si>
  <si>
    <t>BOL-IM243</t>
  </si>
  <si>
    <t>BP GEL 8803</t>
  </si>
  <si>
    <t>IMPORT C7 + D3</t>
  </si>
  <si>
    <t>BOL-IM245</t>
  </si>
  <si>
    <t>BP GEL 8803 + STIP</t>
  </si>
  <si>
    <t>4 KARTON 2196 PCS</t>
  </si>
  <si>
    <t>BOL-IM247</t>
  </si>
  <si>
    <t>BP GEL 8805</t>
  </si>
  <si>
    <t>IMPORT C7 + d2</t>
  </si>
  <si>
    <t>BOL-IM248</t>
  </si>
  <si>
    <t>BP GEL 8805 + STIP</t>
  </si>
  <si>
    <t>3 KARTON 2124 PCS</t>
  </si>
  <si>
    <t>BOL-IM249</t>
  </si>
  <si>
    <t>BP GEL 8807</t>
  </si>
  <si>
    <t>12 KARTON 189 LSN</t>
  </si>
  <si>
    <t>BOL-IM250</t>
  </si>
  <si>
    <t>BP D TIAN 1015</t>
  </si>
  <si>
    <t>BOL-IM251</t>
  </si>
  <si>
    <t>BP GEL 8807 + STIP</t>
  </si>
  <si>
    <t>4 KARTON 180 LSN</t>
  </si>
  <si>
    <t>BOL-IM252</t>
  </si>
  <si>
    <t>BP GEL + GANTUNGAN 9161</t>
  </si>
  <si>
    <t>7 KARTON 126 LSN</t>
  </si>
  <si>
    <t>BOL-IM253</t>
  </si>
  <si>
    <t>BP GEL 9165</t>
  </si>
  <si>
    <t>7 KARTON 1620 PCS</t>
  </si>
  <si>
    <t>BOL-IM254</t>
  </si>
  <si>
    <t>BP GEL + GANTUNGAN 9166</t>
  </si>
  <si>
    <t>6 KARTON 120 LSN</t>
  </si>
  <si>
    <t>BOL-IM255</t>
  </si>
  <si>
    <t>BP GEL 9168</t>
  </si>
  <si>
    <t>BOL-IM256</t>
  </si>
  <si>
    <t>BP GEL + GANTUNGAN 9169</t>
  </si>
  <si>
    <t>7 KARTON 120 LSN</t>
  </si>
  <si>
    <t>BOL-IM257</t>
  </si>
  <si>
    <t>BP GEL + GANTUNGAN 9170</t>
  </si>
  <si>
    <t>6 KARTON 123 LSN</t>
  </si>
  <si>
    <t>BOL-IM258</t>
  </si>
  <si>
    <t>BP GEL 9171</t>
  </si>
  <si>
    <t>7 KARTON 1584 PCS</t>
  </si>
  <si>
    <t>BOL-IM259</t>
  </si>
  <si>
    <t>BP GEL 9172</t>
  </si>
  <si>
    <t>8 KARTON 1548 PCS</t>
  </si>
  <si>
    <t>BOL-IM260</t>
  </si>
  <si>
    <t>BP GEL + GANTUNGAN 9173</t>
  </si>
  <si>
    <t>BOL-IM261</t>
  </si>
  <si>
    <t>BP GEL 9176</t>
  </si>
  <si>
    <t>BOL-IM262</t>
  </si>
  <si>
    <t>BP GEL 9177</t>
  </si>
  <si>
    <t>7 KARTON 1656 PCS</t>
  </si>
  <si>
    <t>BOL-IM263</t>
  </si>
  <si>
    <t>BP GEL 922</t>
  </si>
  <si>
    <t>BOL-IM264</t>
  </si>
  <si>
    <t xml:space="preserve">BP GEL DTIAN 923 </t>
  </si>
  <si>
    <t>DT 923</t>
  </si>
  <si>
    <t>7 KARTON 180 LSN</t>
  </si>
  <si>
    <t>BOL-IM265</t>
  </si>
  <si>
    <t>BP GEL 925</t>
  </si>
  <si>
    <t>6 KARTON 2160 PCS</t>
  </si>
  <si>
    <t>BOL-IM266</t>
  </si>
  <si>
    <t>BP GEL 931</t>
  </si>
  <si>
    <t>BOL-IM267</t>
  </si>
  <si>
    <t>BP GEL 933</t>
  </si>
  <si>
    <t>9 KARTON 2160 PCS</t>
  </si>
  <si>
    <t>BOL-IM268</t>
  </si>
  <si>
    <t>BP GEL 935</t>
  </si>
  <si>
    <t>BOL-IM269</t>
  </si>
  <si>
    <t>BP GEL 936</t>
  </si>
  <si>
    <t>8 KARTON 2232 PCS</t>
  </si>
  <si>
    <t>BOL-IM270</t>
  </si>
  <si>
    <t>BP GEL 955</t>
  </si>
  <si>
    <t>BOL-IM271</t>
  </si>
  <si>
    <t>BP GEL DTIAN DT 956</t>
  </si>
  <si>
    <t>DT 956</t>
  </si>
  <si>
    <t>10 KARTON 189 LSN</t>
  </si>
  <si>
    <t>BOL-IM272</t>
  </si>
  <si>
    <t>BP GEL 958</t>
  </si>
  <si>
    <t>BOL-IM273</t>
  </si>
  <si>
    <t>BP GEL DTIAN BIASA 959</t>
  </si>
  <si>
    <t>BOL-IM274</t>
  </si>
  <si>
    <t>BP GEL DTIAN BIASA 9903</t>
  </si>
  <si>
    <t>10 KARTON 168 LSN</t>
  </si>
  <si>
    <t>BOL-IM275</t>
  </si>
  <si>
    <t>BP GEL DT 9906</t>
  </si>
  <si>
    <t>9 KARTON 159 LSN</t>
  </si>
  <si>
    <t>BOL-IM276</t>
  </si>
  <si>
    <t>BP GEL 9907</t>
  </si>
  <si>
    <t>BOL-IM277</t>
  </si>
  <si>
    <t>BP GEL DTIAN BIASA 9908</t>
  </si>
  <si>
    <t>8 KARTON 159 LSN</t>
  </si>
  <si>
    <t>BOL-IM278</t>
  </si>
  <si>
    <t>BP GEL A8001</t>
  </si>
  <si>
    <t>BOL-IM279</t>
  </si>
  <si>
    <t>BP GEL A8015</t>
  </si>
  <si>
    <t>BOL-IM280</t>
  </si>
  <si>
    <t>BP GEL A8023</t>
  </si>
  <si>
    <t>BOL-IM281</t>
  </si>
  <si>
    <t>BP GEL A8028</t>
  </si>
  <si>
    <t>BOL-IM282</t>
  </si>
  <si>
    <t>BP GEL + GANTUNGAN A931</t>
  </si>
  <si>
    <t>A931</t>
  </si>
  <si>
    <t>6 KARTON 90 LSN</t>
  </si>
  <si>
    <t>BOL-IM283</t>
  </si>
  <si>
    <t>BP GEL BP-8781</t>
  </si>
  <si>
    <t>BOL-IM284</t>
  </si>
  <si>
    <t>BP GEL BP-8782</t>
  </si>
  <si>
    <t>BOL-IM285</t>
  </si>
  <si>
    <t>BP GEL BP-8785</t>
  </si>
  <si>
    <t>BOL-IM286</t>
  </si>
  <si>
    <t>BP GEL BP-8788</t>
  </si>
  <si>
    <t>BOL-IM287</t>
  </si>
  <si>
    <t>BP GEL BP-8793</t>
  </si>
  <si>
    <t>BOL-IM288</t>
  </si>
  <si>
    <t>BP GEL BP-8795</t>
  </si>
  <si>
    <t>BOL-IM289</t>
  </si>
  <si>
    <t>BP GEL BP-A8005</t>
  </si>
  <si>
    <t>BOL-IM290</t>
  </si>
  <si>
    <t>BP GEL BP-A8010</t>
  </si>
  <si>
    <t>BOL-IM291</t>
  </si>
  <si>
    <t>BP GEL BP-A8021</t>
  </si>
  <si>
    <t>0 KARTON 1716 PCS</t>
  </si>
  <si>
    <t>BOL-IM292</t>
  </si>
  <si>
    <t>BP GEL BP-A8025</t>
  </si>
  <si>
    <t>BOL-IM293</t>
  </si>
  <si>
    <t>BP GEL BP-A8031</t>
  </si>
  <si>
    <t>BOL-IM294</t>
  </si>
  <si>
    <t>BP GEL BP-A8032</t>
  </si>
  <si>
    <t>BOL-IM295</t>
  </si>
  <si>
    <t>BP GEL BP-A8035</t>
  </si>
  <si>
    <t>BOL-IM296</t>
  </si>
  <si>
    <t>BP GEL BP-A9031</t>
  </si>
  <si>
    <t>19 KARTON 0 PCS</t>
  </si>
  <si>
    <t>BOL-IM297</t>
  </si>
  <si>
    <t>BP GEL BP-A9032</t>
  </si>
  <si>
    <t>BOL-IM298</t>
  </si>
  <si>
    <t>BP GEL BP-A9035</t>
  </si>
  <si>
    <t>BOL-IM299</t>
  </si>
  <si>
    <t>BP GEL BP-A9037</t>
  </si>
  <si>
    <t>BOL-IM300</t>
  </si>
  <si>
    <t>BP GEL DTIAN DT-221</t>
  </si>
  <si>
    <t>DT-221</t>
  </si>
  <si>
    <t>13 KARTON 180 LSN</t>
  </si>
  <si>
    <t>BOL-IM301</t>
  </si>
  <si>
    <t>BP GEL DTIAN DT-222</t>
  </si>
  <si>
    <t>DT-222</t>
  </si>
  <si>
    <t>12 KARTON 174 LSN</t>
  </si>
  <si>
    <t>BOL-IM302</t>
  </si>
  <si>
    <t>BP GEL DTIAN DT-225</t>
  </si>
  <si>
    <t>DT-225</t>
  </si>
  <si>
    <t>13 KARTON 189 LSN</t>
  </si>
  <si>
    <t>BOL-IM303</t>
  </si>
  <si>
    <t>BP GEL DTIAN DT-227</t>
  </si>
  <si>
    <t>DT-227</t>
  </si>
  <si>
    <t>5 KARTON 189 LSN</t>
  </si>
  <si>
    <t>BOL-IM304</t>
  </si>
  <si>
    <t>BP GEL DTIAN DT-233</t>
  </si>
  <si>
    <t>DT-233</t>
  </si>
  <si>
    <t>11 KARTON 174 LSN</t>
  </si>
  <si>
    <t>BOL-IM305</t>
  </si>
  <si>
    <t>BP GEL DT-236</t>
  </si>
  <si>
    <t>BOL-IM306</t>
  </si>
  <si>
    <t>BP GEL DT-238</t>
  </si>
  <si>
    <t>14 KARTON 0 PCS</t>
  </si>
  <si>
    <t>BOL-IM307</t>
  </si>
  <si>
    <t>BP GEL DT-239</t>
  </si>
  <si>
    <t>BOL-IM308</t>
  </si>
  <si>
    <t>BP HITECH JOSS GP-168 0.28MM</t>
  </si>
  <si>
    <t>GP-168</t>
  </si>
  <si>
    <t>42 KARTON 74 LSN</t>
  </si>
  <si>
    <t>BOL-IM309</t>
  </si>
  <si>
    <t>BP GEL KOALA GP-168</t>
  </si>
  <si>
    <t>IMPORT C1 + C2 +C3</t>
  </si>
  <si>
    <t>78 KARTON 50 LSN</t>
  </si>
  <si>
    <t>BOL-NB310</t>
  </si>
  <si>
    <t>BP TEACH JOB TG 501</t>
  </si>
  <si>
    <t>0 KARTON 42 LSN</t>
  </si>
  <si>
    <t>BOL-IM311</t>
  </si>
  <si>
    <t>BP HITECH JOSS-188 B 0.28MM BIRU</t>
  </si>
  <si>
    <t>188 B</t>
  </si>
  <si>
    <t>11 KARTON 132 LSN</t>
  </si>
  <si>
    <t>BOL-IM312</t>
  </si>
  <si>
    <t>BP HD-5521 FLUORESCENT</t>
  </si>
  <si>
    <t>BOL-IM313</t>
  </si>
  <si>
    <t>BP JG-88 KAYU</t>
  </si>
  <si>
    <t>BOL-NB314</t>
  </si>
  <si>
    <t>BP 013 (69030) HATI+ MAINAN</t>
  </si>
  <si>
    <t>HATI</t>
  </si>
  <si>
    <t>BOL-NB315</t>
  </si>
  <si>
    <t>BP 1890 JAMUR</t>
  </si>
  <si>
    <t>JAMUR</t>
  </si>
  <si>
    <t>BOL-NB316</t>
  </si>
  <si>
    <t>BP 0218 SEKUTER (48)</t>
  </si>
  <si>
    <t>SEKUTER</t>
  </si>
  <si>
    <t>1 KARTON 134 LSN</t>
  </si>
  <si>
    <t>BOL-NB317</t>
  </si>
  <si>
    <t>BP 0313</t>
  </si>
  <si>
    <t>BOL-NB318</t>
  </si>
  <si>
    <t>BP 0908/ S3 BIRU (36)</t>
  </si>
  <si>
    <t>BOL-NB319</t>
  </si>
  <si>
    <t>BP 0910 BONEKA</t>
  </si>
  <si>
    <t>BONEKA</t>
  </si>
  <si>
    <t>BOL-NB320</t>
  </si>
  <si>
    <t>BP 0929</t>
  </si>
  <si>
    <t>BOL-NB321</t>
  </si>
  <si>
    <t>BP 10W SMURF(1)/ 4W SMURF(1)</t>
  </si>
  <si>
    <t>SMURF</t>
  </si>
  <si>
    <t>BOL-NB322</t>
  </si>
  <si>
    <t>BP 1120 KAKI</t>
  </si>
  <si>
    <t>KAKI</t>
  </si>
  <si>
    <t>BOL-SK323</t>
  </si>
  <si>
    <t>BP SIKA 189 HITAM</t>
  </si>
  <si>
    <t>18 KARTON 170 LSN</t>
  </si>
  <si>
    <t>BOL-SK324</t>
  </si>
  <si>
    <t>BP SIKA 189 BIRU</t>
  </si>
  <si>
    <t>3 KARTON 102 LSN</t>
  </si>
  <si>
    <t>BOL-TF325</t>
  </si>
  <si>
    <t>BP TF 10022</t>
  </si>
  <si>
    <t>BOL-TF326</t>
  </si>
  <si>
    <t>BP TF 228</t>
  </si>
  <si>
    <t>16 KARTON 0 LSN</t>
  </si>
  <si>
    <t>BOL-TF327</t>
  </si>
  <si>
    <t>BP TF 3135</t>
  </si>
  <si>
    <t>BOL-TF328</t>
  </si>
  <si>
    <t>BP TF 3135 BATIK</t>
  </si>
  <si>
    <t>BATIK</t>
  </si>
  <si>
    <t>76 KARTON 69 LSN</t>
  </si>
  <si>
    <t>BOL-TF329</t>
  </si>
  <si>
    <t>BP TF 344 BATIK</t>
  </si>
  <si>
    <t>3 KARTON 105 LSN</t>
  </si>
  <si>
    <t>BOL-TF330</t>
  </si>
  <si>
    <t>BP TF-3115 HIGHTECH KNOCK</t>
  </si>
  <si>
    <t>1 KARTON 132 LSN</t>
  </si>
  <si>
    <t>BOL-TF331</t>
  </si>
  <si>
    <t>BP VULLPEN TF 801</t>
  </si>
  <si>
    <t>TF 801</t>
  </si>
  <si>
    <t>7 KARTON 47 LSN</t>
  </si>
  <si>
    <t>BOL-TF332</t>
  </si>
  <si>
    <t>BP VULLPEN TF 802</t>
  </si>
  <si>
    <t>TF 802</t>
  </si>
  <si>
    <t>22 KARTON 47 LSN</t>
  </si>
  <si>
    <t>BOL-TZ333</t>
  </si>
  <si>
    <t>BP TIZO TG340 BIRU</t>
  </si>
  <si>
    <t>BOL-TZ334</t>
  </si>
  <si>
    <t>BP TIZO TG340 HITAM</t>
  </si>
  <si>
    <t>TG340</t>
  </si>
  <si>
    <t>BOL-ZX335</t>
  </si>
  <si>
    <t>BP GEL ZUI ZHUA HY-1020 HITAM</t>
  </si>
  <si>
    <t>Gel Hitam</t>
  </si>
  <si>
    <t>Cahaya</t>
  </si>
  <si>
    <t>27 KARTON 129 LSN</t>
  </si>
  <si>
    <t>cek</t>
  </si>
  <si>
    <t>BOL-TF336</t>
  </si>
  <si>
    <t>-8 KARTON -7 LSN</t>
  </si>
  <si>
    <t>BOL-TF337</t>
  </si>
  <si>
    <t>-2 KARTON -75 LSN</t>
  </si>
  <si>
    <t>BOL-NB338</t>
  </si>
  <si>
    <t>BP ST 500 ISI 12</t>
  </si>
  <si>
    <t>ST 500</t>
  </si>
  <si>
    <t>2 KARTON 56 LSN</t>
  </si>
  <si>
    <t>BOL-TZ339</t>
  </si>
  <si>
    <t>BP GEL TIZO 1.0 TG630-A</t>
  </si>
  <si>
    <t>TG630-A</t>
  </si>
  <si>
    <t>0 KARTON 18 LSN</t>
  </si>
  <si>
    <t>BOL-TZ340</t>
  </si>
  <si>
    <t>BP GEL TIZO 1.0 TG31580</t>
  </si>
  <si>
    <t>TG31580</t>
  </si>
  <si>
    <t>0 KARTON 73 LSN</t>
  </si>
  <si>
    <t>BOL-TZ341</t>
  </si>
  <si>
    <t>BP GEL TIZO TG670</t>
  </si>
  <si>
    <t>TG670</t>
  </si>
  <si>
    <t>0 KARTON 27 LSN</t>
  </si>
  <si>
    <t>BOL-TZ342</t>
  </si>
  <si>
    <t>BP GEL TIZO TG690</t>
  </si>
  <si>
    <t>TG690</t>
  </si>
  <si>
    <t>BOL-TF343</t>
  </si>
  <si>
    <t>BP TF-2037 6W</t>
  </si>
  <si>
    <t>TF-2037</t>
  </si>
  <si>
    <t>2 KARTON 0.5 LSN</t>
  </si>
  <si>
    <t>BOL-TF344</t>
  </si>
  <si>
    <t>BP TF G-3114 0.3MM HIGHTECH KNOCK</t>
  </si>
  <si>
    <t>G-3114</t>
  </si>
  <si>
    <t>5 KARTON 40 LSN</t>
  </si>
  <si>
    <t>BOL-NB345</t>
  </si>
  <si>
    <t>BP 891A</t>
  </si>
  <si>
    <t>891A</t>
  </si>
  <si>
    <t>BOL-TZ346</t>
  </si>
  <si>
    <t>1 KARTON 50 LSN</t>
  </si>
  <si>
    <t>BOL-TZ347</t>
  </si>
  <si>
    <t>BP TIZO 31831E FANCY</t>
  </si>
  <si>
    <t>31831E</t>
  </si>
  <si>
    <t>BOL-TZ348</t>
  </si>
  <si>
    <t>BP GEL TIZO 30600E FANCY</t>
  </si>
  <si>
    <t>30600E</t>
  </si>
  <si>
    <t>BOL-TZ349</t>
  </si>
  <si>
    <t>BP GEL TIZO 30734F FANCY</t>
  </si>
  <si>
    <t>30734F</t>
  </si>
  <si>
    <t>1 KARTON 89 LSN</t>
  </si>
  <si>
    <t>BOL-TZ350</t>
  </si>
  <si>
    <t>BP GEL TIZO 30900F FANCY</t>
  </si>
  <si>
    <t>30900F</t>
  </si>
  <si>
    <t>0 KARTON 90 LSN</t>
  </si>
  <si>
    <t>BOL-TZ351</t>
  </si>
  <si>
    <t>BP GEL TIZO 31035F FANCY</t>
  </si>
  <si>
    <t>31035F</t>
  </si>
  <si>
    <t>BOL-TZ352</t>
  </si>
  <si>
    <t>BP GEL TIZO 31590E FANCY</t>
  </si>
  <si>
    <t>31590E</t>
  </si>
  <si>
    <t>0 KARTON -10 LSN</t>
  </si>
  <si>
    <t>BOL-TZ353</t>
  </si>
  <si>
    <t>BP GEL TIZO 31762F FANCY</t>
  </si>
  <si>
    <t>31762F</t>
  </si>
  <si>
    <t>0 KARTON 126 LSN</t>
  </si>
  <si>
    <t>BOL-TZ354</t>
  </si>
  <si>
    <t>BP GEL TIZO 31763F FANCY</t>
  </si>
  <si>
    <t>31763F</t>
  </si>
  <si>
    <t>1 KARTON 102 LSN</t>
  </si>
  <si>
    <t>BOL-TZ355</t>
  </si>
  <si>
    <t>BP GEL TIZO 31830E FANCY</t>
  </si>
  <si>
    <t>31830E</t>
  </si>
  <si>
    <t>BOL-TZ356</t>
  </si>
  <si>
    <t xml:space="preserve">BP TIZO KLIK TG-3301 </t>
  </si>
  <si>
    <t>TG-3301</t>
  </si>
  <si>
    <t>0 KARTON -2.83333333333333 LSN</t>
  </si>
  <si>
    <t>BOL-TF357</t>
  </si>
  <si>
    <t>BP GEL TF-1191 BODY WR 0.3MM HIGHTECH</t>
  </si>
  <si>
    <t>0 KARTON 24 LSN</t>
  </si>
  <si>
    <t>BOL-HT358</t>
  </si>
  <si>
    <t>BP HILLTOP HT-1020</t>
  </si>
  <si>
    <t>HT</t>
  </si>
  <si>
    <t>HT-1020</t>
  </si>
  <si>
    <t>7 KARTON 17 LSN</t>
  </si>
  <si>
    <t>BOL-IM359</t>
  </si>
  <si>
    <t>BP GEL DTIAN DT-612</t>
  </si>
  <si>
    <t>DT-612</t>
  </si>
  <si>
    <t>IMPORT D11</t>
  </si>
  <si>
    <t>18 KARTON 132 LSN</t>
  </si>
  <si>
    <t>BOL-NB360</t>
  </si>
  <si>
    <t>BP MAINAN + GANTUNGAN 9082</t>
  </si>
  <si>
    <t>0 KARTON -39 LSN</t>
  </si>
  <si>
    <t>BOL-TZ361</t>
  </si>
  <si>
    <t>BP TIZO TG501</t>
  </si>
  <si>
    <t>TG501</t>
  </si>
  <si>
    <t>0 KARTON -6 LSN</t>
  </si>
  <si>
    <t>BOL-NB362</t>
  </si>
  <si>
    <t>BP K-17</t>
  </si>
  <si>
    <t>K-17</t>
  </si>
  <si>
    <t>BOL-TZ363</t>
  </si>
  <si>
    <t>BP TIZO KLIK TG 3300</t>
  </si>
  <si>
    <t>TG 3300</t>
  </si>
  <si>
    <t>0 KARTON -66 LSN</t>
  </si>
  <si>
    <t>BOL-IM364</t>
  </si>
  <si>
    <t>BP GEL DTIAN A 93</t>
  </si>
  <si>
    <t>A 93</t>
  </si>
  <si>
    <t>23 KARTON 171 LSN</t>
  </si>
  <si>
    <t>BOL-ZH365</t>
  </si>
  <si>
    <t>BP GEL ZHIXIN G 3122</t>
  </si>
  <si>
    <t>G-3122</t>
  </si>
  <si>
    <t>0 KARTON -30 LSN</t>
  </si>
  <si>
    <t>BOL-ZH366</t>
  </si>
  <si>
    <t>BP GEL ZHIXIN G 3164</t>
  </si>
  <si>
    <t>G-3164</t>
  </si>
  <si>
    <t>BOL-ZH367</t>
  </si>
  <si>
    <t>BP GEL ZHIXIN G 5025</t>
  </si>
  <si>
    <t>G-5025</t>
  </si>
  <si>
    <t>BOL-NB368</t>
  </si>
  <si>
    <t>BP GELL 585</t>
  </si>
  <si>
    <t>GP 585</t>
  </si>
  <si>
    <t>BOL-TZ369</t>
  </si>
  <si>
    <t>BP TIZO TG 322</t>
  </si>
  <si>
    <t>TG 322</t>
  </si>
  <si>
    <t>0 KARTON -4 LSN</t>
  </si>
  <si>
    <t>BOL-TZ370</t>
  </si>
  <si>
    <t>BP TIZO 31810F FANCY</t>
  </si>
  <si>
    <t>31810F</t>
  </si>
  <si>
    <t>1 KARTON 66 LSN</t>
  </si>
  <si>
    <t>BOL-TZ371</t>
  </si>
  <si>
    <t>BP GEL TIZO 30900E FANCY</t>
  </si>
  <si>
    <t>0 KARTON -12 LSN</t>
  </si>
  <si>
    <t>BOL-TZ372</t>
  </si>
  <si>
    <t>BP TIZO TG 313</t>
  </si>
  <si>
    <t>TG 313</t>
  </si>
  <si>
    <t>0 KARTON -45 LSN</t>
  </si>
  <si>
    <t>BOL-TZ373</t>
  </si>
  <si>
    <t>BP TIZO TG 313B</t>
  </si>
  <si>
    <t>TG 313B</t>
  </si>
  <si>
    <t>0 KARTON -18 LSN</t>
  </si>
  <si>
    <t>BOL-TZ374</t>
  </si>
  <si>
    <t>BP TIZO TG 346 C</t>
  </si>
  <si>
    <t>TG 346C</t>
  </si>
  <si>
    <t>BOL-TZ375</t>
  </si>
  <si>
    <t>BP TIZO TG 30630</t>
  </si>
  <si>
    <t>TG 30630</t>
  </si>
  <si>
    <t>0 KARTON -21 LSN</t>
  </si>
  <si>
    <t>BOL-TZ376</t>
  </si>
  <si>
    <t>BP TIZO TG 31060</t>
  </si>
  <si>
    <t>TG 31060</t>
  </si>
  <si>
    <t>0 KARTON -9 LSN</t>
  </si>
  <si>
    <t>BOL-TZ377</t>
  </si>
  <si>
    <t>BP TIZO TG 395F</t>
  </si>
  <si>
    <t>TG 395F</t>
  </si>
  <si>
    <t>BOL-TZ378</t>
  </si>
  <si>
    <t>BP TIZO TG 346 D</t>
  </si>
  <si>
    <t>TG 346D</t>
  </si>
  <si>
    <t>BOL-TZ379</t>
  </si>
  <si>
    <t>BP TIZO TG 3302 KLIK</t>
  </si>
  <si>
    <t>TG 3302</t>
  </si>
  <si>
    <t>0 KARTON -15 LSN</t>
  </si>
  <si>
    <t>BOL-NB380</t>
  </si>
  <si>
    <t>BP ST 500 LIGHT</t>
  </si>
  <si>
    <t>BOL-DB381</t>
  </si>
  <si>
    <t>BP DEBOZZ DB-530</t>
  </si>
  <si>
    <t>DB-530</t>
  </si>
  <si>
    <t>0 KARTON -84 LSN</t>
  </si>
  <si>
    <t>BOL-ZH382</t>
  </si>
  <si>
    <t>BP GEL ZHIXIN G 3156</t>
  </si>
  <si>
    <t>0 KARTON -70 LSN</t>
  </si>
  <si>
    <t>BOL-ZH383</t>
  </si>
  <si>
    <t>BP ZHIXIN 3157</t>
  </si>
  <si>
    <t>BOL-VN384</t>
  </si>
  <si>
    <t>BP VC 529 A 200 VANCO 0.28 HITECH</t>
  </si>
  <si>
    <t>A-200</t>
  </si>
  <si>
    <t>2 KARTON 138 LSN</t>
  </si>
  <si>
    <t>BOL-ZZ384</t>
  </si>
  <si>
    <t>BP GEL ZUI ZHUA HY-1020 BIRU</t>
  </si>
  <si>
    <t>ZZ</t>
  </si>
  <si>
    <t>3 KARTON 60 LSN</t>
  </si>
  <si>
    <t>BOL-TZ385</t>
  </si>
  <si>
    <t>BP GEL TIZO 30801F S3 FANCY</t>
  </si>
  <si>
    <t>30801F S3</t>
  </si>
  <si>
    <t>BOL-TZ386</t>
  </si>
  <si>
    <t>BP GEL TIZO 31037F FANCY</t>
  </si>
  <si>
    <t>31037F</t>
  </si>
  <si>
    <t>BOL-TZ387</t>
  </si>
  <si>
    <t>BP TIZO TG 31475F FANCY</t>
  </si>
  <si>
    <t>31475F</t>
  </si>
  <si>
    <t>0 KARTON 108 LSN</t>
  </si>
  <si>
    <t>BOL-TZ388</t>
  </si>
  <si>
    <t>BP TIZO TG 30541F FANCY</t>
  </si>
  <si>
    <t>30541F</t>
  </si>
  <si>
    <t>1 KARTON 108 LSN</t>
  </si>
  <si>
    <t>BOL-TZ389</t>
  </si>
  <si>
    <t>BP TIZO TG 31830F S3 FANCY</t>
  </si>
  <si>
    <t>31830F S3</t>
  </si>
  <si>
    <t>BOL-TZ390</t>
  </si>
  <si>
    <t>BP TIZO TG 31831F S3 FANCY</t>
  </si>
  <si>
    <t>31831F S3</t>
  </si>
  <si>
    <t>BOL-TZ391</t>
  </si>
  <si>
    <t>BP TIZO TG 30802F S3 FANCY</t>
  </si>
  <si>
    <t>30802F S3</t>
  </si>
  <si>
    <t>BOL-TZ392</t>
  </si>
  <si>
    <t>BP TIZO TG 31590F FANCY</t>
  </si>
  <si>
    <t>31590F</t>
  </si>
  <si>
    <t>BOL-TZ393</t>
  </si>
  <si>
    <t>BP TIZO TG 31035F FANCY</t>
  </si>
  <si>
    <t>0 KARTON 120 LSN</t>
  </si>
  <si>
    <t>BOL-TZ394</t>
  </si>
  <si>
    <t>BP TIZO TG 31975F FANCY</t>
  </si>
  <si>
    <t>31975F</t>
  </si>
  <si>
    <t>BOL-TZ395</t>
  </si>
  <si>
    <t>BP TIZO TG 30600F FANCY</t>
  </si>
  <si>
    <t>30600F</t>
  </si>
  <si>
    <t>BOL-TZ396</t>
  </si>
  <si>
    <t>0 KARTON -24 LSN</t>
  </si>
  <si>
    <t>BOL-TZ397</t>
  </si>
  <si>
    <t>BP GEL TIZO TG 348F FANCY</t>
  </si>
  <si>
    <t>348F</t>
  </si>
  <si>
    <t>BP 2731</t>
  </si>
  <si>
    <t>BP ST 4005/ 5W+MECH</t>
  </si>
  <si>
    <t>BOX-EN1</t>
  </si>
  <si>
    <t>BOX FILE ENTER KCG BIRU</t>
  </si>
  <si>
    <t>EN</t>
  </si>
  <si>
    <t>1 KARTON 48 PCS</t>
  </si>
  <si>
    <t>BOX-EN10</t>
  </si>
  <si>
    <t>BOX FILE KANCING  LIPAT ENTER HITAM</t>
  </si>
  <si>
    <t>BOX-MC2</t>
  </si>
  <si>
    <t>BOX FILE MICROTOP A.618/ 3 SUSUN</t>
  </si>
  <si>
    <t>MC</t>
  </si>
  <si>
    <t>A.618</t>
  </si>
  <si>
    <t>BOX-MC3</t>
  </si>
  <si>
    <t>BOX FILE MICROTOP A.648/ 4 SUSUN</t>
  </si>
  <si>
    <t>A.648</t>
  </si>
  <si>
    <t>BOX-TY4</t>
  </si>
  <si>
    <t>BOX FILE TYLO C 306 BMUDA(5)</t>
  </si>
  <si>
    <t>Biru muda</t>
  </si>
  <si>
    <t>TY</t>
  </si>
  <si>
    <t>C 306</t>
  </si>
  <si>
    <t>BOX-TY5</t>
  </si>
  <si>
    <t>BOX FILE TYLO C 306 M(3)</t>
  </si>
  <si>
    <t>Merah</t>
  </si>
  <si>
    <t>BOX-TY6</t>
  </si>
  <si>
    <t>BOX FILE TYLO C 306 HT(5)</t>
  </si>
  <si>
    <t>BOX-TY7</t>
  </si>
  <si>
    <t>BOX FILE TYLO C 306 BTUA(2)</t>
  </si>
  <si>
    <t>Biru Tua</t>
  </si>
  <si>
    <t>BOX-TY8</t>
  </si>
  <si>
    <t>BOX FILE TYLO C 306 ORANGE(3)</t>
  </si>
  <si>
    <t>BOX-TY9</t>
  </si>
  <si>
    <t>BOX FILE TYLO C 306 HJ(3)</t>
  </si>
  <si>
    <t>Hijau</t>
  </si>
  <si>
    <t>BUK-1</t>
  </si>
  <si>
    <t>BK/ NB KANCING A5 DSY</t>
  </si>
  <si>
    <t>BUK-10</t>
  </si>
  <si>
    <t>BK SPIRAL X-053 MM TIMBUL</t>
  </si>
  <si>
    <t>X-053</t>
  </si>
  <si>
    <t>BUK-11</t>
  </si>
  <si>
    <t>BK/ NB A 326K(4)</t>
  </si>
  <si>
    <t>A 326K</t>
  </si>
  <si>
    <t>2 KARTON 156 PCS</t>
  </si>
  <si>
    <t>BUK-14</t>
  </si>
  <si>
    <t>BK/ NB A 343K(1)</t>
  </si>
  <si>
    <t>A 343K</t>
  </si>
  <si>
    <t>BUK-15</t>
  </si>
  <si>
    <t>BK/ NB A 331B</t>
  </si>
  <si>
    <t>A 331B</t>
  </si>
  <si>
    <t>1 KARTON 24 PCS</t>
  </si>
  <si>
    <t>BUK-16</t>
  </si>
  <si>
    <t>BK/ NB A 342K</t>
  </si>
  <si>
    <t>A 342K</t>
  </si>
  <si>
    <t>BUK-2</t>
  </si>
  <si>
    <t>BK/ NB SPIRAL 6650/ 6450 (A6)</t>
  </si>
  <si>
    <t>A6</t>
  </si>
  <si>
    <t>1 KARTON 132 PCS</t>
  </si>
  <si>
    <t>BUK-3</t>
  </si>
  <si>
    <t>BNS XB 72K 1273</t>
  </si>
  <si>
    <t>BUK-4</t>
  </si>
  <si>
    <t>BNS XB 72K 1352</t>
  </si>
  <si>
    <t>1 KARTON 288 PCS</t>
  </si>
  <si>
    <t>BUK-5</t>
  </si>
  <si>
    <t>BNS XQ 95K 415/ 440</t>
  </si>
  <si>
    <t>BUK-6</t>
  </si>
  <si>
    <t>BNS XQ 95K 500/ 511</t>
  </si>
  <si>
    <t>BUK-7</t>
  </si>
  <si>
    <t>BK SPIRAL GLITER HAPPY CHERUB G-12 (1 PK=6)/ A-017 POLOS</t>
  </si>
  <si>
    <t>POLOS</t>
  </si>
  <si>
    <t>A-017</t>
  </si>
  <si>
    <t>BUK-8</t>
  </si>
  <si>
    <t>BK SPIRAL X-019 MM GLITER(3)</t>
  </si>
  <si>
    <t>X-019</t>
  </si>
  <si>
    <t>2 KARTON 388 PCS</t>
  </si>
  <si>
    <t>BUK-9</t>
  </si>
  <si>
    <t>BK SPIRAL X-019 MM 052 HK(5)</t>
  </si>
  <si>
    <t>4 KARTON 376 PCS</t>
  </si>
  <si>
    <t>BUK-EC13</t>
  </si>
  <si>
    <t>BK TAMU ECO LOVE</t>
  </si>
  <si>
    <t>EC</t>
  </si>
  <si>
    <t>BUK-EN19</t>
  </si>
  <si>
    <t>BK TABUNGAN ENTER</t>
  </si>
  <si>
    <t>0 KARTON -50 PCS</t>
  </si>
  <si>
    <t>BUK-NB12</t>
  </si>
  <si>
    <t>BNT 2560-45 -37</t>
  </si>
  <si>
    <t>Hello Kitty,dsb</t>
  </si>
  <si>
    <t>BUK-NB18</t>
  </si>
  <si>
    <t>BK TAMU BATIK</t>
  </si>
  <si>
    <t>GLORY</t>
  </si>
  <si>
    <t>BWARNA</t>
  </si>
  <si>
    <t>BWA-1</t>
  </si>
  <si>
    <t>BK MEWARNAI 4 SERIE JUMBO IF BG 45 POND</t>
  </si>
  <si>
    <t>BWA-2</t>
  </si>
  <si>
    <t>BK MEWARNAI ART 8 DESIGN (32X50)</t>
  </si>
  <si>
    <t>32X50</t>
  </si>
  <si>
    <t>BWA-3</t>
  </si>
  <si>
    <t>BK MEWARNAI DOT TO DOT IF</t>
  </si>
  <si>
    <t>BWA-4</t>
  </si>
  <si>
    <t>BK MEWARNAI HTL 600-650</t>
  </si>
  <si>
    <t>600-650</t>
  </si>
  <si>
    <t>BWA-5</t>
  </si>
  <si>
    <t>BK MEWARNAI JUMBO ABJAD + ANGKA IF</t>
  </si>
  <si>
    <t>BWA-6</t>
  </si>
  <si>
    <t>BK MEWARNAI JUMBO FANCY ANGKA/HURUF 1001-1010</t>
  </si>
  <si>
    <t>1001-1010</t>
  </si>
  <si>
    <t>BWA-IM13</t>
  </si>
  <si>
    <t>STUDY BOARD (BK MEWARNAI) JQ-1909</t>
  </si>
  <si>
    <t>JQ-1909</t>
  </si>
  <si>
    <t>1 KARTON 39 LSN</t>
  </si>
  <si>
    <t>BWA-IM14</t>
  </si>
  <si>
    <t>STUDY BOARD (BK MEWARNAI) 9900-3</t>
  </si>
  <si>
    <t>9900-3</t>
  </si>
  <si>
    <t>BWA-IM15</t>
  </si>
  <si>
    <t>BUKU MEWARNAI 9903</t>
  </si>
  <si>
    <t>IMPORT C4 + D1</t>
  </si>
  <si>
    <t>5 KARTON 52 LSN</t>
  </si>
  <si>
    <t>BWA-NB10</t>
  </si>
  <si>
    <t xml:space="preserve">BK MEWARNAI &amp; MENULIS ANGKA </t>
  </si>
  <si>
    <t>SPS</t>
  </si>
  <si>
    <t>BWA-NB12</t>
  </si>
  <si>
    <t>BK MEWARNAI 21X29 B</t>
  </si>
  <si>
    <t>21X29</t>
  </si>
  <si>
    <t>BWA-NB7</t>
  </si>
  <si>
    <t>BK MEWARNAI &amp; CERITA MIRING</t>
  </si>
  <si>
    <t>BWA-NB8</t>
  </si>
  <si>
    <t>BK MEWARNAI JUMBO SJ</t>
  </si>
  <si>
    <t>BWA-SK11</t>
  </si>
  <si>
    <t>BK MEWARNAI SIKA JUMBO</t>
  </si>
  <si>
    <t>45 KARTON 300 PCS</t>
  </si>
  <si>
    <t>BWA-IM16</t>
  </si>
  <si>
    <t>STUDY BOARD DJ2023</t>
  </si>
  <si>
    <t>0 KARTON -21 PCS</t>
  </si>
  <si>
    <t>BWA-IM17</t>
  </si>
  <si>
    <t>STUDY BOARD DJ2027</t>
  </si>
  <si>
    <t>BWA-IM18</t>
  </si>
  <si>
    <t>STUDY BOARD DJ3017</t>
  </si>
  <si>
    <t>BWA-IM19</t>
  </si>
  <si>
    <t>STUDY BOARD DJ3019</t>
  </si>
  <si>
    <t>BWA-IM20</t>
  </si>
  <si>
    <t>STUDY BOARD DJ3020</t>
  </si>
  <si>
    <t>0 KARTON -36 PCS</t>
  </si>
  <si>
    <t>BWA-IM21</t>
  </si>
  <si>
    <t>STUDY BOARD DJ3021</t>
  </si>
  <si>
    <t>BWA-IM22</t>
  </si>
  <si>
    <t>STUDY BOARD DJ3022</t>
  </si>
  <si>
    <t>STUDY BOARD XG-106</t>
  </si>
  <si>
    <t>0 KARTON  PCS</t>
  </si>
  <si>
    <t>CAT</t>
  </si>
  <si>
    <t>CAT-DR1</t>
  </si>
  <si>
    <t>CAT ACRYLIC A12 - 9 12W</t>
  </si>
  <si>
    <t>A12-9</t>
  </si>
  <si>
    <t>CAT-EN10</t>
  </si>
  <si>
    <t>CAT AIR ENTER A 129</t>
  </si>
  <si>
    <t>CAT-EN2</t>
  </si>
  <si>
    <t>CAT ACRYLIC ENTER A 912</t>
  </si>
  <si>
    <t>A 912</t>
  </si>
  <si>
    <t>CAT-MR18</t>
  </si>
  <si>
    <t>CAT MINYAK MARRIES 12W</t>
  </si>
  <si>
    <t>MR</t>
  </si>
  <si>
    <t>7 KARTON 4.75 LSN</t>
  </si>
  <si>
    <t>CAT-MR20</t>
  </si>
  <si>
    <t>CAT AIR MARRIES 1325 12W GM &amp; BT</t>
  </si>
  <si>
    <t>BT + GM</t>
  </si>
  <si>
    <t>128 KARTON 3 LSN</t>
  </si>
  <si>
    <t>CAT-MR21</t>
  </si>
  <si>
    <t>WATER COLOR MARRIES 1306 12W 9ML</t>
  </si>
  <si>
    <t>25 KARTON 4 LSN</t>
  </si>
  <si>
    <t>CAT-MR3</t>
  </si>
  <si>
    <t>CAT ACRYLIC MARRIES 812/ 12W BIASA (BT)</t>
  </si>
  <si>
    <t>94 KARTON 4 LSN</t>
  </si>
  <si>
    <t>CAT-MR4</t>
  </si>
  <si>
    <t>CAT ACRYLIC MARRIES 818/ 18W</t>
  </si>
  <si>
    <t>72 KARTON 0 LSN</t>
  </si>
  <si>
    <t>CAT-OP5</t>
  </si>
  <si>
    <t>CAT AIR OPINI 110</t>
  </si>
  <si>
    <t>OP</t>
  </si>
  <si>
    <t>6 KARTON 10 LSN</t>
  </si>
  <si>
    <t>CAT-OP6</t>
  </si>
  <si>
    <t>CAT AIR OPINI 120</t>
  </si>
  <si>
    <t>4 KARTON 2 LSN</t>
  </si>
  <si>
    <t>CAT-PC19</t>
  </si>
  <si>
    <t>CAT ACRYLIC PACMAN</t>
  </si>
  <si>
    <t>PC</t>
  </si>
  <si>
    <t>9 KARTON 48 PCS</t>
  </si>
  <si>
    <t>CAT-PC21</t>
  </si>
  <si>
    <t>WATER COLOR + KUAS PACMAN</t>
  </si>
  <si>
    <t>7 KARTON 84 PCS</t>
  </si>
  <si>
    <t>CAT-TF12</t>
  </si>
  <si>
    <t>CAT ACRYLIC COLOUR TF AC-002</t>
  </si>
  <si>
    <t>12X12 ML</t>
  </si>
  <si>
    <t>AC-002</t>
  </si>
  <si>
    <t>2 KARTON 1 LSN</t>
  </si>
  <si>
    <t>CAT-TF13</t>
  </si>
  <si>
    <t>CAT ACRYLIC COLOUR TF AC-004N NEON</t>
  </si>
  <si>
    <t>12X6 ML</t>
  </si>
  <si>
    <t>AC-004N</t>
  </si>
  <si>
    <t>3 KARTON 3.5 LSN</t>
  </si>
  <si>
    <t>CAT-TF14</t>
  </si>
  <si>
    <t>CAT ACRYLIC COLOUR TF AC-005P PASTEL</t>
  </si>
  <si>
    <t>AC-005P</t>
  </si>
  <si>
    <t>3 KARTON 5.91666666666666 LSN</t>
  </si>
  <si>
    <t>CAT-TF15</t>
  </si>
  <si>
    <t>CAT ACRYLIC COLOUR TF AC-006M METALIC</t>
  </si>
  <si>
    <t>AC-006M</t>
  </si>
  <si>
    <t>4 KARTON 4 LSN</t>
  </si>
  <si>
    <t>CAT-TF22</t>
  </si>
  <si>
    <t>WATER COLOR TF 1331 PP</t>
  </si>
  <si>
    <t>TF 1331</t>
  </si>
  <si>
    <t>42 KARTON 7 LSN</t>
  </si>
  <si>
    <t>CAT-TF7</t>
  </si>
  <si>
    <t>CAT ACRYLIC TF 001</t>
  </si>
  <si>
    <t>24 KARTON 5 LSN</t>
  </si>
  <si>
    <t>CAT-TF8</t>
  </si>
  <si>
    <t>CAT ACRYLIC TF 003</t>
  </si>
  <si>
    <t>12 KARTON 2 LSN</t>
  </si>
  <si>
    <t>CAT-VE9</t>
  </si>
  <si>
    <t>CAT ACRYLIC V-TECH</t>
  </si>
  <si>
    <t>VE</t>
  </si>
  <si>
    <t>78 KARTON 5.5 LSN</t>
  </si>
  <si>
    <t>CAT-VO11</t>
  </si>
  <si>
    <t>CAT ACRYLIC COLOUR PAINT V-TRO</t>
  </si>
  <si>
    <t>2 KARTON 5 PCS</t>
  </si>
  <si>
    <t>CAT-VO16</t>
  </si>
  <si>
    <t>CAT MINYAK COLORS PAINT V-TRO</t>
  </si>
  <si>
    <t>1 KARTON 25 PCS</t>
  </si>
  <si>
    <t>CAT-VO17</t>
  </si>
  <si>
    <t>CAT POSTER COLORS PAINT V-TRO</t>
  </si>
  <si>
    <t>0 KARTON 29 PCS</t>
  </si>
  <si>
    <t>CELENGAN</t>
  </si>
  <si>
    <t>CEL-NB</t>
  </si>
  <si>
    <t>CELENGAN JUMBO PLASTIK BTS 3101</t>
  </si>
  <si>
    <t>CELENGAN L 8 HOUSE</t>
  </si>
  <si>
    <t>CELENGAN P 32 HOUSE</t>
  </si>
  <si>
    <t>CEL-NB1</t>
  </si>
  <si>
    <t>COIN BANK S</t>
  </si>
  <si>
    <t>CEL-NB2</t>
  </si>
  <si>
    <t>COIN BANK M</t>
  </si>
  <si>
    <t>0 KARTON -5 LSN</t>
  </si>
  <si>
    <t>CEL-NB3</t>
  </si>
  <si>
    <t>COIN BANK L</t>
  </si>
  <si>
    <t>0 KARTON 5.5 LSN</t>
  </si>
  <si>
    <t>CEL-NB4</t>
  </si>
  <si>
    <t>COIN BANK XL</t>
  </si>
  <si>
    <t>0 KARTON 1.5 LSN</t>
  </si>
  <si>
    <t>CLI-VE3</t>
  </si>
  <si>
    <t>BULDOG CLIP 4 V-TECH (18) 0023</t>
  </si>
  <si>
    <t>19 KARTON 19 LSN</t>
  </si>
  <si>
    <t>CLI-VE4</t>
  </si>
  <si>
    <t>BULDOG CLIP 3 V-TECH (24) 0024</t>
  </si>
  <si>
    <t>13 KARTON 49 LSN</t>
  </si>
  <si>
    <t>CLI-YS1</t>
  </si>
  <si>
    <t>CLIP FILE YUSHINCA 318 HT</t>
  </si>
  <si>
    <t>YS</t>
  </si>
  <si>
    <t>14 KARTON 4 LSN</t>
  </si>
  <si>
    <t>CLI-YS2</t>
  </si>
  <si>
    <t>CLIP FILE YUSHINCA 318 BIRU TUA</t>
  </si>
  <si>
    <t>BIRU TUA</t>
  </si>
  <si>
    <t>5 KARTON 3 LSN</t>
  </si>
  <si>
    <t>CLIPBOARD</t>
  </si>
  <si>
    <t>CLI-EN9</t>
  </si>
  <si>
    <t>CLIPBOARD ENTER ANTI PECAH (GAP 03)</t>
  </si>
  <si>
    <t>1 KARTON 6 LSN</t>
  </si>
  <si>
    <t>CLI-KO6</t>
  </si>
  <si>
    <t>CLIP BOARD 6688-TR TRANSP KOALA</t>
  </si>
  <si>
    <t>6688-TR</t>
  </si>
  <si>
    <t>13 KARTON 6 LSN</t>
  </si>
  <si>
    <t>CLI-NB5</t>
  </si>
  <si>
    <t>CLIPBOARD SQ KAYU KOTAK</t>
  </si>
  <si>
    <t>SQ</t>
  </si>
  <si>
    <t>SINAR MASA BUANA</t>
  </si>
  <si>
    <t>25 KARTON 2 LSN</t>
  </si>
  <si>
    <t>CLI-NB7</t>
  </si>
  <si>
    <t>CLIPBOARD SQ FANCY HOLO 2 MUKA</t>
  </si>
  <si>
    <t>FANCY, 8 GBR</t>
  </si>
  <si>
    <t>48 KARTON 0 LSN</t>
  </si>
  <si>
    <t>CLI-NB8</t>
  </si>
  <si>
    <t>CLIPBOARD FANCY BARBIE</t>
  </si>
  <si>
    <t>BARBIE</t>
  </si>
  <si>
    <t>0 KARTON 11 LSN</t>
  </si>
  <si>
    <t>CLI-TF1</t>
  </si>
  <si>
    <t>CLIPBOARD ACRYLIC TF-012</t>
  </si>
  <si>
    <t>TF-012</t>
  </si>
  <si>
    <t>1 KARTON 1 PCS</t>
  </si>
  <si>
    <t>CLI-TF2</t>
  </si>
  <si>
    <t>CLIPBOARD ACRILIC TF-013</t>
  </si>
  <si>
    <t>TF-013</t>
  </si>
  <si>
    <t>0 KARTON -1 PCS</t>
  </si>
  <si>
    <t>CLI-TF3</t>
  </si>
  <si>
    <t>CLIPBOARD ACRYLIC TF-015</t>
  </si>
  <si>
    <t>TF-015</t>
  </si>
  <si>
    <t>1 KARTON 11 PCS</t>
  </si>
  <si>
    <t>CLI-TF4</t>
  </si>
  <si>
    <t>CLIPBOARD ACRYLIC TF-016</t>
  </si>
  <si>
    <t>TF-016</t>
  </si>
  <si>
    <t>CLI-WR10</t>
  </si>
  <si>
    <t>CLIPBOARD WORRY HDP 01</t>
  </si>
  <si>
    <t>WR</t>
  </si>
  <si>
    <t>HDP 01</t>
  </si>
  <si>
    <t>COU-NB1</t>
  </si>
  <si>
    <t>HAND COUNTER DIGITAL1011</t>
  </si>
  <si>
    <t>SOS</t>
  </si>
  <si>
    <t>input manual</t>
  </si>
  <si>
    <t>CRA-NB1</t>
  </si>
  <si>
    <t>CRAYON PUTAR FANCY 1011 PENDEK CEWEK COWOK 12W</t>
  </si>
  <si>
    <t>19 KARTON 13 LSN</t>
  </si>
  <si>
    <t>CRA-NB2</t>
  </si>
  <si>
    <t>CRAYON PUTAR DB 777 18W</t>
  </si>
  <si>
    <t>DB 777</t>
  </si>
  <si>
    <t>16 KARTON 4 LSN</t>
  </si>
  <si>
    <t>CRA-VA3</t>
  </si>
  <si>
    <t>CRAYON 12W VAN ART FLUORESCENT</t>
  </si>
  <si>
    <t>29 KARTON 0 LSN</t>
  </si>
  <si>
    <t>CRAYON PUTAR 1012 (GADING)</t>
  </si>
  <si>
    <t>CTR</t>
  </si>
  <si>
    <t>CATUR MAGNIT TNT AO32</t>
  </si>
  <si>
    <t>Hitam Putih</t>
  </si>
  <si>
    <t>TNT A032</t>
  </si>
  <si>
    <t>CUTTER 332</t>
  </si>
  <si>
    <t>42 KARTON 0 LSN</t>
  </si>
  <si>
    <t>CUTTER TRANSP GOLDEN GC 888</t>
  </si>
  <si>
    <t>CUTTER VANCO U 750</t>
  </si>
  <si>
    <t>CUTTER 6898/ 6838</t>
  </si>
  <si>
    <t>CUTTER A-18 TRANSPARAN GUNINDO</t>
  </si>
  <si>
    <t>CUTTER GUNINDO SC 9C TRANS</t>
  </si>
  <si>
    <t>CUT-GL4</t>
  </si>
  <si>
    <t>CUTTER GOLDEN 888 B</t>
  </si>
  <si>
    <t>888 B</t>
  </si>
  <si>
    <t>CUT-GN5</t>
  </si>
  <si>
    <t>CUTTER GUNINDO A 18 TRANS</t>
  </si>
  <si>
    <t>SC01-A18</t>
  </si>
  <si>
    <t>CUT-NB14</t>
  </si>
  <si>
    <t>CUTTER SC08-C9A PUTIH</t>
  </si>
  <si>
    <t>SC08-C9A</t>
  </si>
  <si>
    <t>CUT-TC7</t>
  </si>
  <si>
    <t>CUTTER TACO 78 KECIL TRANSPARAN</t>
  </si>
  <si>
    <t>TC</t>
  </si>
  <si>
    <t>CUT-TC8</t>
  </si>
  <si>
    <t>CUTTER TACO 88 BESAR</t>
  </si>
  <si>
    <t>20 KARTON 35 LSN</t>
  </si>
  <si>
    <t>DIARY</t>
  </si>
  <si>
    <t>DIA-NB1</t>
  </si>
  <si>
    <t>BK DIARY 1273</t>
  </si>
  <si>
    <t>DIA-NB2</t>
  </si>
  <si>
    <t>BK DIARY 1277</t>
  </si>
  <si>
    <t>DIA-NB3</t>
  </si>
  <si>
    <t>BK/ DIARY 1047</t>
  </si>
  <si>
    <t>DIS-KE5</t>
  </si>
  <si>
    <t>DISPENSER KENJOY 25</t>
  </si>
  <si>
    <t>KE</t>
  </si>
  <si>
    <t>0 KARTON 127 PCS</t>
  </si>
  <si>
    <t>DIS-MS2</t>
  </si>
  <si>
    <t>DISPENSER PLAKBAND BESI A 806 MOSHI-MOSHI</t>
  </si>
  <si>
    <t>MS</t>
  </si>
  <si>
    <t>A 806</t>
  </si>
  <si>
    <t>11 KARTON 40 PCS</t>
  </si>
  <si>
    <t>DIS-NB1</t>
  </si>
  <si>
    <t>DISPENSER CAMAT</t>
  </si>
  <si>
    <t>2 KARTON 21 LSN</t>
  </si>
  <si>
    <t>DIS-NB3</t>
  </si>
  <si>
    <t>DISPENSER 0688/ 1000 G-J</t>
  </si>
  <si>
    <t>0 KARTON -72 PCS</t>
  </si>
  <si>
    <t>DIS-TP6</t>
  </si>
  <si>
    <t>DISPENSER TOPLA 805</t>
  </si>
  <si>
    <t>DIS-VE4</t>
  </si>
  <si>
    <t>DISPENSER KEONG V-TECH 216</t>
  </si>
  <si>
    <t>21 KARTON 58 PCS</t>
  </si>
  <si>
    <t>DIS-NB7</t>
  </si>
  <si>
    <t>DISPENSER TAPE TZ 52048</t>
  </si>
  <si>
    <t>0 KARTON -20 PCS</t>
  </si>
  <si>
    <t>DIS-MS8</t>
  </si>
  <si>
    <t>DISPENSER PLAKBAND PLASTIK A 805 MOSHI-MOSHI</t>
  </si>
  <si>
    <t>A 805</t>
  </si>
  <si>
    <t>DOKUMEN</t>
  </si>
  <si>
    <t>DOK-NB1</t>
  </si>
  <si>
    <t>DOKUMEN RISLETING INFINITY</t>
  </si>
  <si>
    <t>COMBI</t>
  </si>
  <si>
    <t>DOK-NB10</t>
  </si>
  <si>
    <t>DOKUMEN RISTLETING ELEGANCE</t>
  </si>
  <si>
    <t>DOK-NB11</t>
  </si>
  <si>
    <t>DOKUMEN RISLETING OPTIMA</t>
  </si>
  <si>
    <t>5 KARTON  LSN</t>
  </si>
  <si>
    <t>DOK-NB2</t>
  </si>
  <si>
    <t>DOKUMEN RISLETING DK 512 AUTENTIK</t>
  </si>
  <si>
    <t>DOK-NB3</t>
  </si>
  <si>
    <t>DOKUMEN RISLETING PRESTIGE</t>
  </si>
  <si>
    <t>DOK-NB4</t>
  </si>
  <si>
    <t>DOKUMEN RISTLETING BATIK KAIN</t>
  </si>
  <si>
    <t>0 KARTON 7.5 LSN</t>
  </si>
  <si>
    <t>DOK-NB5</t>
  </si>
  <si>
    <t>DOKUMEN RISLETING STATEMENT</t>
  </si>
  <si>
    <t>0 KARTON 6.5 LSN</t>
  </si>
  <si>
    <t>DOK-NB6</t>
  </si>
  <si>
    <t>DOKUMEN RISLETING NEW DIPLOMAT</t>
  </si>
  <si>
    <t>DOK-NB7</t>
  </si>
  <si>
    <t>DOKUMEN HD64</t>
  </si>
  <si>
    <t>HD64</t>
  </si>
  <si>
    <t>HONG SIAN</t>
  </si>
  <si>
    <t>DOK-NB8</t>
  </si>
  <si>
    <t>DOKUMEN HD62</t>
  </si>
  <si>
    <t>HD62</t>
  </si>
  <si>
    <t>DOK-NB9</t>
  </si>
  <si>
    <t>DOKUMEN RISLETING BRILLIANT</t>
  </si>
  <si>
    <t>DOK-NB12</t>
  </si>
  <si>
    <t>DOKUMEN RISLETING BOX BATIK</t>
  </si>
  <si>
    <t>DOK-NB13</t>
  </si>
  <si>
    <t>DOKUMEN RISLETING DK-520</t>
  </si>
  <si>
    <t>DK-520</t>
  </si>
  <si>
    <t>DRAWING</t>
  </si>
  <si>
    <t>DRA-</t>
  </si>
  <si>
    <t>MAGIC BOARD TK 701</t>
  </si>
  <si>
    <t>DRA-NB1</t>
  </si>
  <si>
    <t>MAGIC BOARD TK 901</t>
  </si>
  <si>
    <t>TK 901</t>
  </si>
  <si>
    <t>15 KARTON 120 PCS</t>
  </si>
  <si>
    <t>DRA-NB2</t>
  </si>
  <si>
    <t>MAGIC BOARD 105</t>
  </si>
  <si>
    <t>8 KARTON 72 PCS</t>
  </si>
  <si>
    <t>DRA-NB5</t>
  </si>
  <si>
    <t>DRAWING BOARD 2 MUKA DS 25X35 K</t>
  </si>
  <si>
    <t>25 X 35</t>
  </si>
  <si>
    <t>DRA-NB6</t>
  </si>
  <si>
    <t>MAGIC BOARD 106</t>
  </si>
  <si>
    <t>DRA-NB7</t>
  </si>
  <si>
    <t>MAGIC BOARD 108</t>
  </si>
  <si>
    <t>DRA-IM3</t>
  </si>
  <si>
    <t>MAGIC BOARD DJ 2002</t>
  </si>
  <si>
    <t>DJ-2002</t>
  </si>
  <si>
    <t>GAR-10</t>
  </si>
  <si>
    <t>GARISAN 15-30 8903 GIRL</t>
  </si>
  <si>
    <t>GAR-100</t>
  </si>
  <si>
    <t>GARISAN SET PAYU 9811</t>
  </si>
  <si>
    <t>GAR-101</t>
  </si>
  <si>
    <t>GARISAN SET PAYU 9812</t>
  </si>
  <si>
    <t>GAR-102</t>
  </si>
  <si>
    <t>GARISAN SET PAYU PS 8901 / 02 (40)</t>
  </si>
  <si>
    <t>GAR-103</t>
  </si>
  <si>
    <t>GARISAN SET PAYU PS 8903/ 04</t>
  </si>
  <si>
    <t>GAR-104</t>
  </si>
  <si>
    <t>GARISAN SET SL0 0912/ 20CM SR</t>
  </si>
  <si>
    <t>GAR-105</t>
  </si>
  <si>
    <t>GARISAN SET ZX 6110/ 20CM PPK</t>
  </si>
  <si>
    <t>-1 KARTON -8 BOX</t>
  </si>
  <si>
    <t>GAR-106</t>
  </si>
  <si>
    <t>GARISAN SET ZX 6138</t>
  </si>
  <si>
    <t>-1 KARTON -9 BOX</t>
  </si>
  <si>
    <t>GAR-107</t>
  </si>
  <si>
    <t>GARISAN SET Î” 9102 PONY</t>
  </si>
  <si>
    <t>GAR-108</t>
  </si>
  <si>
    <t>GARISAN SI REI A 1101 JIYU</t>
  </si>
  <si>
    <t>4 KARTON 0 SET</t>
  </si>
  <si>
    <t>GAR-109</t>
  </si>
  <si>
    <t>GARISAN SO 7235 HEART STATIONERY 24CM BESI</t>
  </si>
  <si>
    <t>GAR-11</t>
  </si>
  <si>
    <t>GARISAN 8240 SET</t>
  </si>
  <si>
    <t>GAR-110</t>
  </si>
  <si>
    <t>GARISAN TF 1190 BUSUR 180 B</t>
  </si>
  <si>
    <t>GAR-112</t>
  </si>
  <si>
    <t>GARISAN TF-360</t>
  </si>
  <si>
    <t>GAR-113</t>
  </si>
  <si>
    <t>GARISAN UMPTN (50)</t>
  </si>
  <si>
    <t>GAR-114</t>
  </si>
  <si>
    <t>GARISAN XD 1516/ 15CM LENTUR 1X36 PR (1)</t>
  </si>
  <si>
    <t>11 KARTON 0 BOX</t>
  </si>
  <si>
    <t>GAR-115</t>
  </si>
  <si>
    <t>GARISAN XT 997 (1X60)</t>
  </si>
  <si>
    <t>GAR-118</t>
  </si>
  <si>
    <t>GARISAN ZH-231</t>
  </si>
  <si>
    <t>GAR-12</t>
  </si>
  <si>
    <t>GARISAN 858A</t>
  </si>
  <si>
    <t>GAR-121</t>
  </si>
  <si>
    <t>GARISAN ZX-014</t>
  </si>
  <si>
    <t>GAR-123</t>
  </si>
  <si>
    <t>GARISAN ZX-019</t>
  </si>
  <si>
    <t>GAR-129</t>
  </si>
  <si>
    <t>GARISAN 18CM 322 (84) TRANSFORMER</t>
  </si>
  <si>
    <t>GAR-13</t>
  </si>
  <si>
    <t>GARISAN 8830 1 BOX (60 PC)</t>
  </si>
  <si>
    <t>GAR-130</t>
  </si>
  <si>
    <t>GARISAN 18CM 5014</t>
  </si>
  <si>
    <t>GAR-131</t>
  </si>
  <si>
    <t>GARISAN 18CM DISNEY (4D)</t>
  </si>
  <si>
    <t>GAR-132</t>
  </si>
  <si>
    <t>GARISAN 18CM SY-1308 (24 PC) HK(1)/ HP(8)</t>
  </si>
  <si>
    <t>GAR-133</t>
  </si>
  <si>
    <t>GARISAN 20CM 109 (100)</t>
  </si>
  <si>
    <t>GAR-134</t>
  </si>
  <si>
    <t>GARISAN 20CM 2011(10)/ 2010(2)</t>
  </si>
  <si>
    <t>GAR-135</t>
  </si>
  <si>
    <t>GARISAN 20CM 2020 DISNEY 1X36</t>
  </si>
  <si>
    <t>GAR-136</t>
  </si>
  <si>
    <t>GARISAN 20CM 8803 AB (40)</t>
  </si>
  <si>
    <t>GAR-137</t>
  </si>
  <si>
    <t>GARISAN 20CM FANCY BABY MOUSE</t>
  </si>
  <si>
    <t>GAR-138</t>
  </si>
  <si>
    <t>GARISAN 20CM FANCY CUT MOUSE</t>
  </si>
  <si>
    <t>GAR-139</t>
  </si>
  <si>
    <t>GARISAN 20CM FANCY MOUSE</t>
  </si>
  <si>
    <t>GAR-14</t>
  </si>
  <si>
    <t>GARISAN 15CM 311 (84)</t>
  </si>
  <si>
    <t>GAR-140</t>
  </si>
  <si>
    <t>GARISAN 20CM FANCY PAVIA BEAR</t>
  </si>
  <si>
    <t>GAR-141</t>
  </si>
  <si>
    <t>GARISAN 20CM FANCY PRETTY WHITE</t>
  </si>
  <si>
    <t>54 KARTON 0 LSN</t>
  </si>
  <si>
    <t>GAR-142</t>
  </si>
  <si>
    <t>GARISAN 20CM FANCY SPIDERMAN BIRU</t>
  </si>
  <si>
    <t>GAR-143</t>
  </si>
  <si>
    <t>GARISAN 20CM FANCY SUPERMAN</t>
  </si>
  <si>
    <t>GAR-145</t>
  </si>
  <si>
    <t>GARISAN 308</t>
  </si>
  <si>
    <t>0 KARTON -100 PCS</t>
  </si>
  <si>
    <t>GAR-146</t>
  </si>
  <si>
    <t>GARISAN 30CM (ABJAD &amp; ANGKA) 3008</t>
  </si>
  <si>
    <t>GAR-147</t>
  </si>
  <si>
    <t>GARISAN 30CM 008 (ISI 24)</t>
  </si>
  <si>
    <t>GAR-15</t>
  </si>
  <si>
    <t>GARISAN BESI 100 YOEKER (70100)</t>
  </si>
  <si>
    <t>GAR-150</t>
  </si>
  <si>
    <t>GARISAN 30CM 2109 LEBAR</t>
  </si>
  <si>
    <t>GAR-151</t>
  </si>
  <si>
    <t>GARISAN 30CM 704 (60)</t>
  </si>
  <si>
    <t>GAR-152</t>
  </si>
  <si>
    <t>GARISAN 30CM 854 1X48</t>
  </si>
  <si>
    <t>GAR-153</t>
  </si>
  <si>
    <t>GARISAN 30CM AB K30</t>
  </si>
  <si>
    <t>GAR-154</t>
  </si>
  <si>
    <t>GARISAN 30CM ALUMINIUM 1530</t>
  </si>
  <si>
    <t>GAR-155</t>
  </si>
  <si>
    <t>GARISAN 30CM BESI 5030 YOEKER ORANGE</t>
  </si>
  <si>
    <t>GAR-156</t>
  </si>
  <si>
    <t>GARISAN 30CM BESI GLITER HS 1906 (9030)</t>
  </si>
  <si>
    <t>GAR-157</t>
  </si>
  <si>
    <t>GARISAN 30CM BESI JOS (PETI) IMPORTER</t>
  </si>
  <si>
    <t>39 KARTON 0 LSN</t>
  </si>
  <si>
    <t>GAR-159</t>
  </si>
  <si>
    <t>GARISAN 30CM BESI PMJP</t>
  </si>
  <si>
    <t>GAR-162</t>
  </si>
  <si>
    <t>GARISAN 30CM DF 3109</t>
  </si>
  <si>
    <t>GAR-163</t>
  </si>
  <si>
    <t>GARISAN 30CM DF 69 69</t>
  </si>
  <si>
    <t>GAR-165</t>
  </si>
  <si>
    <t>GARISAN 30CM ENTER</t>
  </si>
  <si>
    <t>-5 KARTON -170 LSN</t>
  </si>
  <si>
    <t>GAR-167</t>
  </si>
  <si>
    <t>GARISAN 30CM FANCY K300 AB/ A 30</t>
  </si>
  <si>
    <t>GAR-168</t>
  </si>
  <si>
    <t>GARISAN 30CM FANCY KM 7101</t>
  </si>
  <si>
    <t>GAR-169</t>
  </si>
  <si>
    <t>GARISAN 14CM GERGAJI 8102 (64) COOL CAT</t>
  </si>
  <si>
    <t>GAR-17</t>
  </si>
  <si>
    <t>GARISAN BESI 30CM FANCY A 300</t>
  </si>
  <si>
    <t>GAR-170</t>
  </si>
  <si>
    <t>GARISAN 30CM HK 6970</t>
  </si>
  <si>
    <t>GAR-171</t>
  </si>
  <si>
    <t>GARISAN 30CM JNT 678 (60)</t>
  </si>
  <si>
    <t>GAR-172</t>
  </si>
  <si>
    <t>GARISAN 30CM KAYAGI 3121</t>
  </si>
  <si>
    <t>0 KARTON 76 LSN</t>
  </si>
  <si>
    <t>GAR-174</t>
  </si>
  <si>
    <t>GARISAN 30CM KAYAGI 3123</t>
  </si>
  <si>
    <t>GAR-KY175</t>
  </si>
  <si>
    <t>GARISAN KAYAGI 3124 30CM</t>
  </si>
  <si>
    <t>KY</t>
  </si>
  <si>
    <t>GAR-176</t>
  </si>
  <si>
    <t>GARISAN 30CM KAYAGI 3125</t>
  </si>
  <si>
    <t>0 KARTON 72 LSN</t>
  </si>
  <si>
    <t>GAR-177</t>
  </si>
  <si>
    <t>GARISAN 30CM KAYAGI 3127 B</t>
  </si>
  <si>
    <t>GAR-178</t>
  </si>
  <si>
    <t>GARISAN 30CM KAYAGI 3139</t>
  </si>
  <si>
    <t>GAR-179</t>
  </si>
  <si>
    <t>GARISAN 30CM KAYAGI 3140</t>
  </si>
  <si>
    <t>GAR-18</t>
  </si>
  <si>
    <t>GARISAN 15CM 536-750 CARTOON NETWORK (48)</t>
  </si>
  <si>
    <t>60 KARTON 76 LSN</t>
  </si>
  <si>
    <t>GAR-181</t>
  </si>
  <si>
    <t>GARISAN 30CM KAYAGI 3141</t>
  </si>
  <si>
    <t>GAR-182</t>
  </si>
  <si>
    <t>GARISAN 30CM LEBAR BIG LENS (36)</t>
  </si>
  <si>
    <t>GAR-183</t>
  </si>
  <si>
    <t>GARISAN 30CM LEBAR DISNEY CINDERELLA</t>
  </si>
  <si>
    <t>GAR-184</t>
  </si>
  <si>
    <t xml:space="preserve">GARISAN 30CM LEBAR DISNEY DONALD DUCK </t>
  </si>
  <si>
    <t>GAR-185</t>
  </si>
  <si>
    <t>GARISAN 30CM LEBAR DISNEY DONALD DUCK FAMILY</t>
  </si>
  <si>
    <t>GAR-186</t>
  </si>
  <si>
    <t>GARISAN 30CM LEBAR DISNEY MICKEY MOUSE</t>
  </si>
  <si>
    <t>0 KARTON 119 LSN</t>
  </si>
  <si>
    <t>GAR-187</t>
  </si>
  <si>
    <t>GARISAN 30CM LEBAR DISNEY MIN MIE CUTE</t>
  </si>
  <si>
    <t>GAR-188</t>
  </si>
  <si>
    <t>GARISAN 30CM LEBAR DISNEY MIN MIE TR 01</t>
  </si>
  <si>
    <t>45 KARTON 0 LSN</t>
  </si>
  <si>
    <t>GAR-189</t>
  </si>
  <si>
    <t>GARISAN 30CM LEBAR DISNEY P AURORA</t>
  </si>
  <si>
    <t>GAR-19</t>
  </si>
  <si>
    <t>GARISAN BESI 30CM FANCY A 9030</t>
  </si>
  <si>
    <t>SINAR MAS</t>
  </si>
  <si>
    <t>GAR-190</t>
  </si>
  <si>
    <t>GARISAN 30CM LEBAR DISNEY SPD ABU</t>
  </si>
  <si>
    <t>GAR-191</t>
  </si>
  <si>
    <t>GARISAN 14CM GERGAJI 9358 BEAR (1 DISP=12)</t>
  </si>
  <si>
    <t>GAR-192</t>
  </si>
  <si>
    <t>GARISAN 30CM LEBAR DISNEY SPD BIRU</t>
  </si>
  <si>
    <t>GAR-193</t>
  </si>
  <si>
    <t>GARISAN 30CM LEBAR DISNEY SPD K</t>
  </si>
  <si>
    <t>GAR-194</t>
  </si>
  <si>
    <t>GARISAN 30CM LEBAR KUNING</t>
  </si>
  <si>
    <t>41 KARTON 0 LSN</t>
  </si>
  <si>
    <t>GAR-195</t>
  </si>
  <si>
    <t>GARISAN 30CM LENTUR FANCY 0030</t>
  </si>
  <si>
    <t>GAR-196</t>
  </si>
  <si>
    <t>GARISAN 30CM LENTUR FANCY 0031</t>
  </si>
  <si>
    <t>GAR-199</t>
  </si>
  <si>
    <t>GARISAN 30CM MICROTOP 930</t>
  </si>
  <si>
    <t>2 KARTON 98 LSN</t>
  </si>
  <si>
    <t>GAR-20</t>
  </si>
  <si>
    <t>GARISAN BESI FANCY 30CM 11030</t>
  </si>
  <si>
    <t>GAR-200</t>
  </si>
  <si>
    <t>GARISAN 30CM LIPAT CV-5012 (24)</t>
  </si>
  <si>
    <t>GAR-201</t>
  </si>
  <si>
    <t>GARISAN 30CM MILL. DELUXE (120)</t>
  </si>
  <si>
    <t>GAR-23</t>
  </si>
  <si>
    <t>GARISAN BT 172-06 BESAR</t>
  </si>
  <si>
    <t>GAR-24</t>
  </si>
  <si>
    <t>GARISAN BT 180/ 12CM</t>
  </si>
  <si>
    <t>-2 KARTON 0 LSN</t>
  </si>
  <si>
    <t>GAR-26</t>
  </si>
  <si>
    <t>GARISAN BT 840</t>
  </si>
  <si>
    <t>GAR-27</t>
  </si>
  <si>
    <t>GARISAN BT NO 15 SEGITIGA</t>
  </si>
  <si>
    <t>GAR-28</t>
  </si>
  <si>
    <t>GARISAN BT NO.10</t>
  </si>
  <si>
    <t>GAR-29</t>
  </si>
  <si>
    <t>GARISAN 15CM AB 0067</t>
  </si>
  <si>
    <t>GAR-3</t>
  </si>
  <si>
    <t>GARISAN 30CM SP 6968</t>
  </si>
  <si>
    <t>GAR-30</t>
  </si>
  <si>
    <t>GARISAN BT NO.12</t>
  </si>
  <si>
    <t>-5 KARTON 0 LSN</t>
  </si>
  <si>
    <t>GAR-31</t>
  </si>
  <si>
    <t>GARISAN BT NO.8</t>
  </si>
  <si>
    <t>GAR-32</t>
  </si>
  <si>
    <t>GARISAN BT-123 A</t>
  </si>
  <si>
    <t>GAR-34</t>
  </si>
  <si>
    <t>GARISAN BUSUR 180/ 10CM NEW</t>
  </si>
  <si>
    <t>0 KARTON -57 LSN</t>
  </si>
  <si>
    <t>GAR-38</t>
  </si>
  <si>
    <t>GARISAN ENTER TEBAL NO.4</t>
  </si>
  <si>
    <t>0 KARTON -240 LSN</t>
  </si>
  <si>
    <t>GAR-39</t>
  </si>
  <si>
    <t>GARISAN FJ 2011/15CM SABLON 4PC (24)</t>
  </si>
  <si>
    <t>GAR-4</t>
  </si>
  <si>
    <t>GARISAN 30CM PLASTIK K 8805/ 7703</t>
  </si>
  <si>
    <t>GAR-40</t>
  </si>
  <si>
    <t>GARISAN 15CM AB 851 (200 PC)</t>
  </si>
  <si>
    <t>GAR-41</t>
  </si>
  <si>
    <t>GARISAN FS/ 1331 (48)</t>
  </si>
  <si>
    <t>GAR-42</t>
  </si>
  <si>
    <t>GARISAN GASTA 0731 POLKADOT</t>
  </si>
  <si>
    <t>GAR-43</t>
  </si>
  <si>
    <t>GARISAN GASTA 0732</t>
  </si>
  <si>
    <t>GAR-44</t>
  </si>
  <si>
    <t>GARISAN GASTA 0733 POLKADOT</t>
  </si>
  <si>
    <t>GAR-45</t>
  </si>
  <si>
    <t>GARISAN GB-40</t>
  </si>
  <si>
    <t>GAR-46</t>
  </si>
  <si>
    <t>GARISAN GB-60</t>
  </si>
  <si>
    <t>GAR-47</t>
  </si>
  <si>
    <t>GARISAN HK XM 7010</t>
  </si>
  <si>
    <t>GAR-48</t>
  </si>
  <si>
    <t>GARISAN KAYAGI 30CM 3127</t>
  </si>
  <si>
    <t>GAR-49</t>
  </si>
  <si>
    <t>GARISAN 15CM ANT 006 NIKE</t>
  </si>
  <si>
    <t>GAR-50</t>
  </si>
  <si>
    <t>GARISAN KAYAGI 30CM 3136</t>
  </si>
  <si>
    <t>GAR-51</t>
  </si>
  <si>
    <t>GARISAN KAYAGI 30CM 3139</t>
  </si>
  <si>
    <t>GAR-52</t>
  </si>
  <si>
    <t>GARISAN KAYAGI 30CM 3151</t>
  </si>
  <si>
    <t>GAR-53</t>
  </si>
  <si>
    <t>GARISAN KAYAGI 30CM KY 3131</t>
  </si>
  <si>
    <t>GAR-54</t>
  </si>
  <si>
    <t>GAR-55</t>
  </si>
  <si>
    <t>GAR-56</t>
  </si>
  <si>
    <t>GARISAN KJ 003</t>
  </si>
  <si>
    <t>GAR-58</t>
  </si>
  <si>
    <t>GARISAN KJ 013</t>
  </si>
  <si>
    <t>GAR-59</t>
  </si>
  <si>
    <t>GARISAN 15CM B-30 PALU BEAR</t>
  </si>
  <si>
    <t>GAR-60</t>
  </si>
  <si>
    <t>GARISAN PBI-61-002</t>
  </si>
  <si>
    <t>GAR-61</t>
  </si>
  <si>
    <t>GARISAN RL 15 RB/ ROLLER (24)</t>
  </si>
  <si>
    <t>GAR-62</t>
  </si>
  <si>
    <t>GARISAN RL 15 WD (1X36)</t>
  </si>
  <si>
    <t>GAR-63</t>
  </si>
  <si>
    <t>GARISAN ROTARY 1020 (JOS) BSR</t>
  </si>
  <si>
    <t>23 KARTON 976 PCS</t>
  </si>
  <si>
    <t>GAR-64</t>
  </si>
  <si>
    <t>GARISAN ROTARY 5 KLG</t>
  </si>
  <si>
    <t>GAR-65</t>
  </si>
  <si>
    <t>GARISAN 15CM LENTUR SMURF 1100-2 (1X36)</t>
  </si>
  <si>
    <t>GAR-66</t>
  </si>
  <si>
    <t>GARISAN ROTARY 9043</t>
  </si>
  <si>
    <t>GAR-67</t>
  </si>
  <si>
    <t>GARISAN SABLON 290</t>
  </si>
  <si>
    <t>GAR-68</t>
  </si>
  <si>
    <t>GARISAN SABLON 430</t>
  </si>
  <si>
    <t>GAR-69</t>
  </si>
  <si>
    <t>GARISAN SABLON IKAN 633 N-324</t>
  </si>
  <si>
    <t>GAR-70</t>
  </si>
  <si>
    <t>GARISAN SET 1011 18CM</t>
  </si>
  <si>
    <t>GAR-71</t>
  </si>
  <si>
    <t>GARISAN SET 1206 (BC 618)(60)</t>
  </si>
  <si>
    <t>GAR-72</t>
  </si>
  <si>
    <t>GARISAN SET 1411</t>
  </si>
  <si>
    <t>GAR-73</t>
  </si>
  <si>
    <t>GARISAN SET 15CM 815 GIRL (30)</t>
  </si>
  <si>
    <t>GAR-75</t>
  </si>
  <si>
    <t>GARISAN SET 20143 (200CM)</t>
  </si>
  <si>
    <t>GAR-76</t>
  </si>
  <si>
    <t>GARISAN 15CM LIPAT 0229 (40)</t>
  </si>
  <si>
    <t>GAR-77</t>
  </si>
  <si>
    <t>GARISAN SET 2107</t>
  </si>
  <si>
    <t>GAR-78</t>
  </si>
  <si>
    <t>GARISAN SET 2108 (200CM)</t>
  </si>
  <si>
    <t>GAR-79</t>
  </si>
  <si>
    <t>GARISAN SET 2175 PVC 20CM (50)</t>
  </si>
  <si>
    <t>GAR-80</t>
  </si>
  <si>
    <t>GARISAN SET 3 30CM YENCHENG</t>
  </si>
  <si>
    <t>GAR-81</t>
  </si>
  <si>
    <t>GARISAN SET 30CM 5010 (M.MOUSE, BRB, WTP, DINOSAURUS)</t>
  </si>
  <si>
    <t>GAR-82</t>
  </si>
  <si>
    <t>GARISAN SET 340-01/ 3019</t>
  </si>
  <si>
    <t>GAR-83</t>
  </si>
  <si>
    <t>GARISAN SET 608/ 15CM (50)</t>
  </si>
  <si>
    <t>GAR-84</t>
  </si>
  <si>
    <t>GARISAN SET 7006 BLK</t>
  </si>
  <si>
    <t>51 KARTON 0 SET</t>
  </si>
  <si>
    <t>GAR-85</t>
  </si>
  <si>
    <t>GARISAN SET 8020</t>
  </si>
  <si>
    <t>GAR-86</t>
  </si>
  <si>
    <t>GARISAN SET 818</t>
  </si>
  <si>
    <t>GAR-87</t>
  </si>
  <si>
    <t>GARISAN 15CM YD 1516 (30)</t>
  </si>
  <si>
    <t>GAR-88</t>
  </si>
  <si>
    <t>GARISAN SET 8253 (50 SET)</t>
  </si>
  <si>
    <t>GAR-89</t>
  </si>
  <si>
    <t>GARISAN SET B.013/ B.019 (50)</t>
  </si>
  <si>
    <t>GAR-90</t>
  </si>
  <si>
    <t>GARISAN SET COW 2016 (60)</t>
  </si>
  <si>
    <t>GAR-91</t>
  </si>
  <si>
    <t>GARISAN SET ELEPHANT 2016 (60)</t>
  </si>
  <si>
    <t>GAR-92</t>
  </si>
  <si>
    <t>GARISAN SET FS 9810 UNICORN</t>
  </si>
  <si>
    <t>GAR-93</t>
  </si>
  <si>
    <t>GARISAN SET LM 0190 HERO</t>
  </si>
  <si>
    <t>GAR-94</t>
  </si>
  <si>
    <t>GARISAN SET PAYU 8801 20CM</t>
  </si>
  <si>
    <t>GAR-95</t>
  </si>
  <si>
    <t>GARISAN SET PAYU 8803 20CM</t>
  </si>
  <si>
    <t>GAR-96</t>
  </si>
  <si>
    <t>GARISAN SET PAYU 8804 20CM</t>
  </si>
  <si>
    <t>GAR-97</t>
  </si>
  <si>
    <t>GARISAN SET PAYU 8805 20CM</t>
  </si>
  <si>
    <t>GAR-98</t>
  </si>
  <si>
    <t>GARISAN SET PAYU 8905</t>
  </si>
  <si>
    <t>GAR-PY99</t>
  </si>
  <si>
    <t>GARISAN SET PAYU 9810 20CM</t>
  </si>
  <si>
    <t>20 CM</t>
  </si>
  <si>
    <t>0 KARTON -2 BOX</t>
  </si>
  <si>
    <t>GAR-BT21</t>
  </si>
  <si>
    <t>GARISAN BT 15CM</t>
  </si>
  <si>
    <t>BT</t>
  </si>
  <si>
    <t>PPW</t>
  </si>
  <si>
    <t>2 KARTON 22 LSN</t>
  </si>
  <si>
    <t>GAR-BT22</t>
  </si>
  <si>
    <t>GARISAN BT 20 CM</t>
  </si>
  <si>
    <t>3 KARTON 61 LSN</t>
  </si>
  <si>
    <t>GAR-BT25</t>
  </si>
  <si>
    <t>GARISAN BT 30 CM</t>
  </si>
  <si>
    <t>27 KARTON 26 LSN</t>
  </si>
  <si>
    <t>GAR-BT252</t>
  </si>
  <si>
    <t>GARISAN BT R5</t>
  </si>
  <si>
    <t>R5</t>
  </si>
  <si>
    <t>GAR-DB36</t>
  </si>
  <si>
    <t>GARISAN DB P 072 30CM</t>
  </si>
  <si>
    <t>1 KARTON 77 LSN</t>
  </si>
  <si>
    <t>GAR-EN1</t>
  </si>
  <si>
    <t>GARISAN BUSUR ENTER 3.5 MIKA</t>
  </si>
  <si>
    <t>ETJ</t>
  </si>
  <si>
    <t>0 KARTON 577 LSN</t>
  </si>
  <si>
    <t>GAR-EN2</t>
  </si>
  <si>
    <t>GARISAN ENTER 675 30 CM</t>
  </si>
  <si>
    <t>22 KARTON 36 LSN</t>
  </si>
  <si>
    <t>GAR-EN203</t>
  </si>
  <si>
    <t>GARISAN KAYU ENTER 1 METER</t>
  </si>
  <si>
    <t>KAYU</t>
  </si>
  <si>
    <t>GAR-EN253</t>
  </si>
  <si>
    <t>GARISAN MIKA ENTER 60 CM</t>
  </si>
  <si>
    <t>0 KARTON 31 LSN</t>
  </si>
  <si>
    <t>GAR-EN33</t>
  </si>
  <si>
    <t>GARISAN BUSUR MIKA ENTER 4CM BIRU</t>
  </si>
  <si>
    <t>4 CM</t>
  </si>
  <si>
    <t>0 KARTON 994 LSN</t>
  </si>
  <si>
    <t>GAR-EN37</t>
  </si>
  <si>
    <t>GARISAN MIKA ENTER 40CM</t>
  </si>
  <si>
    <t>0 KARTON 93 LSN</t>
  </si>
  <si>
    <t>GAR-EN8</t>
  </si>
  <si>
    <t>GARISAN MIKA ENTER 50CM</t>
  </si>
  <si>
    <t>12 KARTON 54 LSN</t>
  </si>
  <si>
    <t>GAR-IM119</t>
  </si>
  <si>
    <t>GARISAN SET 20 CM ZX-012</t>
  </si>
  <si>
    <t>ZX-012</t>
  </si>
  <si>
    <t>GAR-IM120</t>
  </si>
  <si>
    <t>GARISAN SET ZX-013 20 CM</t>
  </si>
  <si>
    <t>ZX-013</t>
  </si>
  <si>
    <t>GAR-IM122</t>
  </si>
  <si>
    <t>GARISAN SET ZX-015 20 CM</t>
  </si>
  <si>
    <t>ZX-015</t>
  </si>
  <si>
    <t>0 KARTON -2 PCS</t>
  </si>
  <si>
    <t>GAR-IM127</t>
  </si>
  <si>
    <t>GARISAN SET ZX-021 20 CM</t>
  </si>
  <si>
    <t>ZX-021</t>
  </si>
  <si>
    <t>GAR-IM202</t>
  </si>
  <si>
    <t>GARISAN 1516</t>
  </si>
  <si>
    <t>GAR-IM204</t>
  </si>
  <si>
    <t>GARISAN 4311</t>
  </si>
  <si>
    <t>GAR-IM205</t>
  </si>
  <si>
    <t>GARISAN 4317</t>
  </si>
  <si>
    <t>0 KARTON 708 PCS</t>
  </si>
  <si>
    <t>GAR-IM207</t>
  </si>
  <si>
    <t>GARISAN 6605</t>
  </si>
  <si>
    <t>IMPORT B2 + B3 + 2019</t>
  </si>
  <si>
    <t>GAR-IM209</t>
  </si>
  <si>
    <t>GARISAN 6606</t>
  </si>
  <si>
    <t>GAR-IM210</t>
  </si>
  <si>
    <t>GARISAN 8418</t>
  </si>
  <si>
    <t>2 KARTON 474 PCS</t>
  </si>
  <si>
    <t>GAR-IM211</t>
  </si>
  <si>
    <t>GARISAN 9443</t>
  </si>
  <si>
    <t>3 KARTON 408 PCS</t>
  </si>
  <si>
    <t>GAR-IM212</t>
  </si>
  <si>
    <t>GARISAN 9443-17</t>
  </si>
  <si>
    <t>3 KARTON 474 PCS</t>
  </si>
  <si>
    <t>GAR-IM213</t>
  </si>
  <si>
    <t>GARISAN 9443-18</t>
  </si>
  <si>
    <t>GAR-IM214</t>
  </si>
  <si>
    <t>GARISAN 95</t>
  </si>
  <si>
    <t>GAR-IM215</t>
  </si>
  <si>
    <t>GARISAN 984</t>
  </si>
  <si>
    <t>GAR-IM216</t>
  </si>
  <si>
    <t>GARISAN BC-6018</t>
  </si>
  <si>
    <t>BC-6018</t>
  </si>
  <si>
    <t>5 KARTON 1199 PCS</t>
  </si>
  <si>
    <t>GAR-IM217</t>
  </si>
  <si>
    <t>GARISAN BC-8996</t>
  </si>
  <si>
    <t>4 KARTON 450 PCS</t>
  </si>
  <si>
    <t>GAR-IM218</t>
  </si>
  <si>
    <t>GARISAN BESI 15CM (ALUMINIUM)</t>
  </si>
  <si>
    <t>GAR-IM219</t>
  </si>
  <si>
    <t>GARISAN BESI 20CM</t>
  </si>
  <si>
    <t>GAR-IM220</t>
  </si>
  <si>
    <t>GARISAN BESI 30CM (8301)</t>
  </si>
  <si>
    <t>GAR-IM221</t>
  </si>
  <si>
    <t>GARISAN GB-100</t>
  </si>
  <si>
    <t>GAR-IM222</t>
  </si>
  <si>
    <t>GARISAN GB-30</t>
  </si>
  <si>
    <t>72 KARTON 0 PCS</t>
  </si>
  <si>
    <t>GAR-IM223</t>
  </si>
  <si>
    <t>GARISAN KM-7733</t>
  </si>
  <si>
    <t>16 KARTON 912 PCS</t>
  </si>
  <si>
    <t>GAR-IM224</t>
  </si>
  <si>
    <t>GARISAN KM-7733L</t>
  </si>
  <si>
    <t>39 KARTON 0 PCS</t>
  </si>
  <si>
    <t>GAR-IM225</t>
  </si>
  <si>
    <t>GARISAN KM-8833</t>
  </si>
  <si>
    <t>21 KARTON 912 PCS</t>
  </si>
  <si>
    <t>GAR-IM226</t>
  </si>
  <si>
    <t>GARISAN KM-8833L</t>
  </si>
  <si>
    <t>30 KARTON 0 PCS</t>
  </si>
  <si>
    <t>GAR-IM227</t>
  </si>
  <si>
    <t>GARISAN KT005</t>
  </si>
  <si>
    <t>GAR-IM228</t>
  </si>
  <si>
    <t>GARISAN NO.2030</t>
  </si>
  <si>
    <t>GAR-IM229</t>
  </si>
  <si>
    <t>GARISAN SET ALM 1820</t>
  </si>
  <si>
    <t>2 KARTON 38 LSN</t>
  </si>
  <si>
    <t>GAR-IM230</t>
  </si>
  <si>
    <t>GARISAN 1862</t>
  </si>
  <si>
    <t>0 KARTON 132 PCS</t>
  </si>
  <si>
    <t>GAR-IM231</t>
  </si>
  <si>
    <t>GARISAN TW-8068</t>
  </si>
  <si>
    <t>GAR-IM232</t>
  </si>
  <si>
    <t>GARISAN 1890</t>
  </si>
  <si>
    <t>GAR-IM233</t>
  </si>
  <si>
    <t>GARISAN XNB-0031</t>
  </si>
  <si>
    <t>GAR-IM234</t>
  </si>
  <si>
    <t>GARISAN ALUMINIUM XNB-1828 (1 METER)</t>
  </si>
  <si>
    <t>XNB-1828</t>
  </si>
  <si>
    <t>2 KARTON 7 LSN</t>
  </si>
  <si>
    <t>GAR-IM235</t>
  </si>
  <si>
    <t>GARISAN ZH-243</t>
  </si>
  <si>
    <t>GAR-IM236</t>
  </si>
  <si>
    <t xml:space="preserve">GARISAN ZH-248 </t>
  </si>
  <si>
    <t>ZH-248</t>
  </si>
  <si>
    <t>0 KARTON -40 PCS</t>
  </si>
  <si>
    <t>GAR-IM237</t>
  </si>
  <si>
    <t>GARISAN 1895</t>
  </si>
  <si>
    <t>3 KARTON 450 PCS</t>
  </si>
  <si>
    <t>GAR-IM238</t>
  </si>
  <si>
    <t>GARISAN ZH-251 20 CM</t>
  </si>
  <si>
    <t>ZH-251</t>
  </si>
  <si>
    <t>0 KARTON 1880 PCS</t>
  </si>
  <si>
    <t>GAR-IM239</t>
  </si>
  <si>
    <t>GARISAN SET ZX-018 20 CM</t>
  </si>
  <si>
    <t>ZX-018</t>
  </si>
  <si>
    <t>0 KARTON 999 PCS</t>
  </si>
  <si>
    <t>GAR-IM240</t>
  </si>
  <si>
    <t>GARISAN SET ZX-022 20 CM</t>
  </si>
  <si>
    <t>ZX-022</t>
  </si>
  <si>
    <t>1 KARTON 995 PCS</t>
  </si>
  <si>
    <t>GAR-IM241</t>
  </si>
  <si>
    <t>GARISAN 1896</t>
  </si>
  <si>
    <t>3 KARTON 468 PCS</t>
  </si>
  <si>
    <t>GAR-IM242</t>
  </si>
  <si>
    <t>GARISAN 030-3</t>
  </si>
  <si>
    <t>2 KARTON 282 PCS</t>
  </si>
  <si>
    <t>GAR-IM243</t>
  </si>
  <si>
    <t>GARISAN 2030</t>
  </si>
  <si>
    <t>3 KARTON 276 PCS</t>
  </si>
  <si>
    <t>GAR-IM244</t>
  </si>
  <si>
    <t>GARISAN 2032</t>
  </si>
  <si>
    <t>GAR-IM245</t>
  </si>
  <si>
    <t>GARISAN 050 (SABLON)</t>
  </si>
  <si>
    <t>GAR-IM246</t>
  </si>
  <si>
    <t>GARISAN MIKA 25100-3 100CM</t>
  </si>
  <si>
    <t>100 CM</t>
  </si>
  <si>
    <t>9 KARTON 2 LSN</t>
  </si>
  <si>
    <t>GAR-IM247</t>
  </si>
  <si>
    <t>GARISAN 23985-1</t>
  </si>
  <si>
    <t>GAR-IM248</t>
  </si>
  <si>
    <t>GARISAN 2540</t>
  </si>
  <si>
    <t>GAR-KJ124</t>
  </si>
  <si>
    <t>GARISAN SEGITIGA KOJIKO NO.10</t>
  </si>
  <si>
    <t>KJ</t>
  </si>
  <si>
    <t>0 KARTON 8.5 LSN</t>
  </si>
  <si>
    <t>GAR-KJ125</t>
  </si>
  <si>
    <t>GARISAN SEGITIGA KOJIKO NO.8</t>
  </si>
  <si>
    <t>GAR-KJ126</t>
  </si>
  <si>
    <t>GARISAN SEGITIGA KOJIKO NO.6</t>
  </si>
  <si>
    <t>0 KARTON 56 LSN</t>
  </si>
  <si>
    <t>GAR-KJ128</t>
  </si>
  <si>
    <t>GARISAN SEGITIGA KOJIKO NO.12</t>
  </si>
  <si>
    <t>0 KARTON 13 LSN</t>
  </si>
  <si>
    <t>GAR-KY173</t>
  </si>
  <si>
    <t>GARISAN 30CM KAYAGI 3122</t>
  </si>
  <si>
    <t>GAR-NB116</t>
  </si>
  <si>
    <t>GARISAN YS 2020</t>
  </si>
  <si>
    <t>8 KARTON 97 LSN</t>
  </si>
  <si>
    <t>GAR-NB117</t>
  </si>
  <si>
    <t>GARISAN YS 3030</t>
  </si>
  <si>
    <t>3 KARTON 98 LSN</t>
  </si>
  <si>
    <t>GAR-NB144</t>
  </si>
  <si>
    <t>GARISAN HOLO 93-20 (1 DISP=10 PC) 20 CM</t>
  </si>
  <si>
    <t>93-20</t>
  </si>
  <si>
    <t>9 KARTON 14 DISP</t>
  </si>
  <si>
    <t>GAR-NB148</t>
  </si>
  <si>
    <t>GARISAN 1105 30CM BT 21</t>
  </si>
  <si>
    <t>BT 21</t>
  </si>
  <si>
    <t>20 KARTON 115 LSN</t>
  </si>
  <si>
    <t>GAR-NB164</t>
  </si>
  <si>
    <t>GARISAN 30CM DISNEY 1105</t>
  </si>
  <si>
    <t>DISNEY</t>
  </si>
  <si>
    <t>GAR-NB197</t>
  </si>
  <si>
    <t>GARISAN LIPAT 008 (24) 30 CM</t>
  </si>
  <si>
    <t>GAR-NB198</t>
  </si>
  <si>
    <t>GARISAN LIPAT 008 (40) 30 CM FANCY</t>
  </si>
  <si>
    <t>GAMBAR</t>
  </si>
  <si>
    <t>8 KARTON 9 BOX</t>
  </si>
  <si>
    <t>GAR-NB35</t>
  </si>
  <si>
    <t>GARISAN LIPAT 6102 1M KUNING</t>
  </si>
  <si>
    <t>GAR-NB57</t>
  </si>
  <si>
    <t>GARISAN BULAT KJ 012</t>
  </si>
  <si>
    <t>KJ 012</t>
  </si>
  <si>
    <t>6 KARTON 275 PCS</t>
  </si>
  <si>
    <t>GAR-NB74</t>
  </si>
  <si>
    <t>GARISAN SET BJ 20136</t>
  </si>
  <si>
    <t>BJ-20136</t>
  </si>
  <si>
    <t>1 KARTON 15 BOX</t>
  </si>
  <si>
    <t>GAR-TF111</t>
  </si>
  <si>
    <t>GARISAN BUSUR TF 1988-180</t>
  </si>
  <si>
    <t>1988-180</t>
  </si>
  <si>
    <t>GAR-TF158</t>
  </si>
  <si>
    <t>GARISAN BESI TF 100 CM</t>
  </si>
  <si>
    <t>GAR-TF160</t>
  </si>
  <si>
    <t>GARISAN BESI TF 30CM</t>
  </si>
  <si>
    <t>GAR-TF249</t>
  </si>
  <si>
    <t>GARISAN TF 1989 LINGKARAN</t>
  </si>
  <si>
    <t>1 KARTON 142 LSN</t>
  </si>
  <si>
    <t>GAR-TF250</t>
  </si>
  <si>
    <t>GARISAN BUSUR TF 1991</t>
  </si>
  <si>
    <t>1 KARTON 42 LSN</t>
  </si>
  <si>
    <t>GAR-TF251</t>
  </si>
  <si>
    <t>GARISAN TF 1992</t>
  </si>
  <si>
    <t>GAR-TF6</t>
  </si>
  <si>
    <t>GARISAN BESI TF 40CM</t>
  </si>
  <si>
    <t>GAR-TF7</t>
  </si>
  <si>
    <t>GARISAN BESI TF 50CM</t>
  </si>
  <si>
    <t>GAR-TF9</t>
  </si>
  <si>
    <t xml:space="preserve">GARISAN BESI TF 60 CM </t>
  </si>
  <si>
    <t>GAR-VO5</t>
  </si>
  <si>
    <t>GARISAN BESI V-TRO 30CM</t>
  </si>
  <si>
    <t>21 KARTON 45 LSN</t>
  </si>
  <si>
    <t>GAR-YK16</t>
  </si>
  <si>
    <t>GARISAN BESI YOEKER (5030) 30 CM</t>
  </si>
  <si>
    <t>37 KARTON 44 LSN</t>
  </si>
  <si>
    <t>GAR-YK254</t>
  </si>
  <si>
    <t>GARISAN BESI YOEKER 40 CM</t>
  </si>
  <si>
    <t>PGB-40</t>
  </si>
  <si>
    <t>YOEKER</t>
  </si>
  <si>
    <t>GAR-YK255</t>
  </si>
  <si>
    <t>GARISAN BESI YOEKER 50 CM</t>
  </si>
  <si>
    <t>PGB-50</t>
  </si>
  <si>
    <t>GAR-YK256</t>
  </si>
  <si>
    <t>GARISAN BESI YOEKER 60 CM</t>
  </si>
  <si>
    <t>PGB-60</t>
  </si>
  <si>
    <t>GLITTER</t>
  </si>
  <si>
    <t>GLI-IM1</t>
  </si>
  <si>
    <t>GLITTER GF-88</t>
  </si>
  <si>
    <t>GF-88</t>
  </si>
  <si>
    <t>6 KARTON 15 LSN</t>
  </si>
  <si>
    <t>GLI-NB2</t>
  </si>
  <si>
    <t>GLITER POWDER 15GR CC888</t>
  </si>
  <si>
    <t>0 KARTON -10 PCS</t>
  </si>
  <si>
    <t>GLI-IM3</t>
  </si>
  <si>
    <t>GLITTER 782-12</t>
  </si>
  <si>
    <t>GLITTER GF-2012</t>
  </si>
  <si>
    <t>GLITTER GF-32</t>
  </si>
  <si>
    <t>GUN-10</t>
  </si>
  <si>
    <t>GUNTING BBL 4401/ SET 3</t>
  </si>
  <si>
    <t>GUN-12</t>
  </si>
  <si>
    <t>GUNTING BENANG KX-GB007</t>
  </si>
  <si>
    <t>GUN-15</t>
  </si>
  <si>
    <t>GUNTING DAVIS M</t>
  </si>
  <si>
    <t>GUN-19</t>
  </si>
  <si>
    <t>GUNTING FM COKLAT</t>
  </si>
  <si>
    <t>GUN-23</t>
  </si>
  <si>
    <t>GUNTING GUNINDO HB-55</t>
  </si>
  <si>
    <t>GUN-24</t>
  </si>
  <si>
    <t>GUNTING GUNINDO HB-60</t>
  </si>
  <si>
    <t>GUN-28</t>
  </si>
  <si>
    <t>GUNTING GUNINDO OPM</t>
  </si>
  <si>
    <t>GUN-3</t>
  </si>
  <si>
    <t>GUNTING 206J-1 COLA</t>
  </si>
  <si>
    <t>GUN-GN30</t>
  </si>
  <si>
    <t>GUN-GN32</t>
  </si>
  <si>
    <t>GUNTING GUNINDO SPM COKLAT</t>
  </si>
  <si>
    <t>SPM</t>
  </si>
  <si>
    <t>GUN-33</t>
  </si>
  <si>
    <t>GUNTING HT 707 T</t>
  </si>
  <si>
    <t>GUN-36</t>
  </si>
  <si>
    <t>GUNTING IDEAL DR 6</t>
  </si>
  <si>
    <t>GUN-4</t>
  </si>
  <si>
    <t>GUNTING 206J-2 K MAS</t>
  </si>
  <si>
    <t>GUN-45</t>
  </si>
  <si>
    <t>GUNTING INFICO SC 100 BLK</t>
  </si>
  <si>
    <t>2 KARTON 28 LSN</t>
  </si>
  <si>
    <t>GUN-46</t>
  </si>
  <si>
    <t>GUNTING INFICO SC 40</t>
  </si>
  <si>
    <t>3 KARTON 38 LSN</t>
  </si>
  <si>
    <t>GUN-47</t>
  </si>
  <si>
    <t>GUNTING INFICO SC 50</t>
  </si>
  <si>
    <t>10 KARTON 38 LSN</t>
  </si>
  <si>
    <t>GUN-5</t>
  </si>
  <si>
    <t>GUNTING 304J-1 KECIL</t>
  </si>
  <si>
    <t>GUN-57</t>
  </si>
  <si>
    <t>GUNTING KERTAS PLASTIK (2807)</t>
  </si>
  <si>
    <t>GUN-6</t>
  </si>
  <si>
    <t>GUNTING 304J-2 K MAS</t>
  </si>
  <si>
    <t>GUN-60</t>
  </si>
  <si>
    <t>GUNTING KUKU 9 MACAM</t>
  </si>
  <si>
    <t>GUN-61</t>
  </si>
  <si>
    <t>GUNTING KUKU GUM 010</t>
  </si>
  <si>
    <t>GUN-62</t>
  </si>
  <si>
    <t>GUNTING KUKU POLOS 602 BORI (BAGUS)</t>
  </si>
  <si>
    <t>GUN-67</t>
  </si>
  <si>
    <t>GUNTING KUKU VANCO GK 605</t>
  </si>
  <si>
    <t>GUN-69</t>
  </si>
  <si>
    <t>GUNTING LIPAT HT KECIL</t>
  </si>
  <si>
    <t>GUN-71</t>
  </si>
  <si>
    <t>GUNTING PRIMA SS-01</t>
  </si>
  <si>
    <t>GUN-72</t>
  </si>
  <si>
    <t>GUNTING RAMBUT T 826</t>
  </si>
  <si>
    <t>GUN-74</t>
  </si>
  <si>
    <t>GUNTING SC 165</t>
  </si>
  <si>
    <t>GUN-75</t>
  </si>
  <si>
    <t>GUNTING SET SC-826</t>
  </si>
  <si>
    <t>GUN-76</t>
  </si>
  <si>
    <t>GUNTING SH-2302 PLST MINI 1X52</t>
  </si>
  <si>
    <t>GUN-79</t>
  </si>
  <si>
    <t>GUNTING STAINLESS SQ 04 C WARNA</t>
  </si>
  <si>
    <t>2 KARTON 49 LSN</t>
  </si>
  <si>
    <t>GUN-8</t>
  </si>
  <si>
    <t>GUNTING 8 (B 021)</t>
  </si>
  <si>
    <t>2 KARTON 228 PCS</t>
  </si>
  <si>
    <t>GUN-80</t>
  </si>
  <si>
    <t>GUNTING STAINLESS SQ 05 B HITAM</t>
  </si>
  <si>
    <t>GUN-81</t>
  </si>
  <si>
    <t>GUNTING STAINLESS SQ 08 B HITAM</t>
  </si>
  <si>
    <t>GUN-82</t>
  </si>
  <si>
    <t>GUNTING STAINLESS SQ 5006 B HITAM</t>
  </si>
  <si>
    <t>3 KARTON 49 LSN</t>
  </si>
  <si>
    <t>GUN-83</t>
  </si>
  <si>
    <t>GUNTING STAINLESS SQ 5006 C WARNA</t>
  </si>
  <si>
    <t>GUN-84</t>
  </si>
  <si>
    <t>GUNTING STAINLESS SQUEZZY SQ04B HITAM</t>
  </si>
  <si>
    <t>GUN-85</t>
  </si>
  <si>
    <t>GUNTING STAINLESS SQUEZZY SQ06C WARNA</t>
  </si>
  <si>
    <t>GUN-89</t>
  </si>
  <si>
    <t xml:space="preserve">GUNTING TREND XL </t>
  </si>
  <si>
    <t>GUN-DV14</t>
  </si>
  <si>
    <t>GUNTING DAVIS DVL 6</t>
  </si>
  <si>
    <t>DV</t>
  </si>
  <si>
    <t>DUL 6</t>
  </si>
  <si>
    <t>GUN-GN1</t>
  </si>
  <si>
    <t>GUNTING GUNINDO MM GU03</t>
  </si>
  <si>
    <t>GU03</t>
  </si>
  <si>
    <t>GUNTING GUNINDO FM COKLAT</t>
  </si>
  <si>
    <t>GA07</t>
  </si>
  <si>
    <t>GUNTING GUNINDO FL COKLAT</t>
  </si>
  <si>
    <t>GA10</t>
  </si>
  <si>
    <t>GUN-GN22</t>
  </si>
  <si>
    <t>GUNTING GUNINDO HB-75</t>
  </si>
  <si>
    <t>GR11</t>
  </si>
  <si>
    <t>GUN-GN25</t>
  </si>
  <si>
    <t xml:space="preserve">GUNTING GUNINDO HB-85 </t>
  </si>
  <si>
    <t>GR13</t>
  </si>
  <si>
    <t>GUN-GN26</t>
  </si>
  <si>
    <t>GUNTING GUNINDO OLL GR16</t>
  </si>
  <si>
    <t>GR16</t>
  </si>
  <si>
    <t>GUN-GN27</t>
  </si>
  <si>
    <t>GUNTING GUNINDO OMM GR19</t>
  </si>
  <si>
    <t>GR19</t>
  </si>
  <si>
    <t>GUN-GN29</t>
  </si>
  <si>
    <t>GUNTING GUNINDO OSS GR15</t>
  </si>
  <si>
    <t>GR15</t>
  </si>
  <si>
    <t>GA04</t>
  </si>
  <si>
    <t>GUN-ID35</t>
  </si>
  <si>
    <t>GUNTING IDEAL DR 5</t>
  </si>
  <si>
    <t>ID</t>
  </si>
  <si>
    <t>DR-5</t>
  </si>
  <si>
    <t>GUN-ID37</t>
  </si>
  <si>
    <t>GUNTING IDEAL DR 7</t>
  </si>
  <si>
    <t>DR 7</t>
  </si>
  <si>
    <t>GUN-ID38</t>
  </si>
  <si>
    <t>GUNTING IDEAL DR 8</t>
  </si>
  <si>
    <t>DR-8</t>
  </si>
  <si>
    <t>DR-ORIGINAL</t>
  </si>
  <si>
    <t>GUN-ID39</t>
  </si>
  <si>
    <t>GUNTING IDEAL DR 9</t>
  </si>
  <si>
    <t>DR 9</t>
  </si>
  <si>
    <t>0 KARTON -14 LSN</t>
  </si>
  <si>
    <t>GUN-ID40</t>
  </si>
  <si>
    <t>GUNTING IDEAL K 100</t>
  </si>
  <si>
    <t>K-100</t>
  </si>
  <si>
    <t>14 KARTON 44 LSN</t>
  </si>
  <si>
    <t>GUN-ID41</t>
  </si>
  <si>
    <t>GUNTING IDEAL K-200</t>
  </si>
  <si>
    <t>K-200</t>
  </si>
  <si>
    <t>2 KARTON 42 LSN</t>
  </si>
  <si>
    <t>GUN-ID42</t>
  </si>
  <si>
    <t>GUNTING IDEAL K-300</t>
  </si>
  <si>
    <t>K-300</t>
  </si>
  <si>
    <t>9 KARTON 17 LSN</t>
  </si>
  <si>
    <t>GUN-ID43</t>
  </si>
  <si>
    <t>GUNTING IDEAL K-400</t>
  </si>
  <si>
    <t>K-400</t>
  </si>
  <si>
    <t>3 KARTON 22 LSN</t>
  </si>
  <si>
    <t>GUN-ID44</t>
  </si>
  <si>
    <t>GUNTING IDEAL K-500</t>
  </si>
  <si>
    <t>K-500</t>
  </si>
  <si>
    <t>14 KARTON 15 LSN</t>
  </si>
  <si>
    <t>GUN-IM13</t>
  </si>
  <si>
    <t>GUNTING CL-6015</t>
  </si>
  <si>
    <t>GUN-IM16</t>
  </si>
  <si>
    <t>GUNTING DS-109</t>
  </si>
  <si>
    <t>GUN-IM17</t>
  </si>
  <si>
    <t>GUNTING DS-203-8</t>
  </si>
  <si>
    <t>GUN-IM18</t>
  </si>
  <si>
    <t>GUNTING DS-9008</t>
  </si>
  <si>
    <t>GUN-IM2</t>
  </si>
  <si>
    <t>GUNTING 16337</t>
  </si>
  <si>
    <t>GUN-IM34</t>
  </si>
  <si>
    <t>GUNTING HY011</t>
  </si>
  <si>
    <t>GUN-IM48</t>
  </si>
  <si>
    <t>GUNTING J-B002</t>
  </si>
  <si>
    <t>GUN-IM49</t>
  </si>
  <si>
    <t>GUNTING J-B003</t>
  </si>
  <si>
    <t>GUN-IM50</t>
  </si>
  <si>
    <t>GUNTING J-B004</t>
  </si>
  <si>
    <t>GUN-IM9</t>
  </si>
  <si>
    <t>GUNTING 9002A</t>
  </si>
  <si>
    <t>GUN-JN51</t>
  </si>
  <si>
    <t>GUNTING JUNIOR J 100</t>
  </si>
  <si>
    <t>JN</t>
  </si>
  <si>
    <t>13 KARTON 31 LSN</t>
  </si>
  <si>
    <t>GUN-JN52</t>
  </si>
  <si>
    <t>GUNTING JUNIOR J 200</t>
  </si>
  <si>
    <t>16 KARTON 40 LSN</t>
  </si>
  <si>
    <t>GUN-JN53</t>
  </si>
  <si>
    <t>GUNTING JUNIOR J-300</t>
  </si>
  <si>
    <t>GUN-JN54</t>
  </si>
  <si>
    <t>GUNTING JUNIOR J 400</t>
  </si>
  <si>
    <t>4 KARTON 17 LSN</t>
  </si>
  <si>
    <t>GUN-JN55</t>
  </si>
  <si>
    <t>GUNTING JUNIOR J-500</t>
  </si>
  <si>
    <t>10 KARTON 12 LSN</t>
  </si>
  <si>
    <t>GUN-KB56</t>
  </si>
  <si>
    <t>GUNTING KAIBO</t>
  </si>
  <si>
    <t>KB</t>
  </si>
  <si>
    <t>2 KARTON 726 PCS</t>
  </si>
  <si>
    <t>GUN-KN58</t>
  </si>
  <si>
    <t>GUNTING ZIGZAG KENKO KS-C 401 BC (4 PC)</t>
  </si>
  <si>
    <t>KS-C 401</t>
  </si>
  <si>
    <t>GUN-NB59</t>
  </si>
  <si>
    <t>GUNTING KUKU 777 H 211 B</t>
  </si>
  <si>
    <t>30 KARTON 46 LSN</t>
  </si>
  <si>
    <t>GUN-NB68</t>
  </si>
  <si>
    <t>GUNTING LIPAT BESAR</t>
  </si>
  <si>
    <t>1 KARTON 45 LSN</t>
  </si>
  <si>
    <t>GUN-NB7</t>
  </si>
  <si>
    <t>GUNTING 6 (B 023)</t>
  </si>
  <si>
    <t>B-023</t>
  </si>
  <si>
    <t>1 KARTON 16 LSN</t>
  </si>
  <si>
    <t>GUN-NB70</t>
  </si>
  <si>
    <t>GUNTING LIPAT TANGGUNG</t>
  </si>
  <si>
    <t>0 KARTON 35 LSN</t>
  </si>
  <si>
    <t>GUN-NB73</t>
  </si>
  <si>
    <t>GUNTING RAMBUT TG 690</t>
  </si>
  <si>
    <t>TG 690</t>
  </si>
  <si>
    <t>0 KARTON 49 LSN</t>
  </si>
  <si>
    <t>GUN-SS77</t>
  </si>
  <si>
    <t xml:space="preserve">GUNTING SISTER MFL </t>
  </si>
  <si>
    <t>SS</t>
  </si>
  <si>
    <t>4 KARTON 18 LSN</t>
  </si>
  <si>
    <t>GUN-SS78</t>
  </si>
  <si>
    <t>GUNTING SISTER MFM</t>
  </si>
  <si>
    <t>GUN-TR86</t>
  </si>
  <si>
    <t>GUNTING TREND LL</t>
  </si>
  <si>
    <t>TR</t>
  </si>
  <si>
    <t>LL</t>
  </si>
  <si>
    <t>3 KARTON 56 LSN</t>
  </si>
  <si>
    <t>GUN-TR87</t>
  </si>
  <si>
    <t>GUNTING TREND MM</t>
  </si>
  <si>
    <t>MM</t>
  </si>
  <si>
    <t>7 KARTON 56 LSN</t>
  </si>
  <si>
    <t>GUN-TR88</t>
  </si>
  <si>
    <t>GUNTING TREND SS</t>
  </si>
  <si>
    <t>17 KARTON 35 LSN</t>
  </si>
  <si>
    <t>GUN-VA63</t>
  </si>
  <si>
    <t>GUNTING KUKU VAN ART F1</t>
  </si>
  <si>
    <t>F1</t>
  </si>
  <si>
    <t>14 KARTON 91 LSN</t>
  </si>
  <si>
    <t>GUN-VA64</t>
  </si>
  <si>
    <t>GUNTING KUKU VAN ART F2</t>
  </si>
  <si>
    <t>F2</t>
  </si>
  <si>
    <t>13 KARTON 91 LSN</t>
  </si>
  <si>
    <t>GUN-VA65</t>
  </si>
  <si>
    <t>GUNTING KUKU VAN ART F3</t>
  </si>
  <si>
    <t>F3</t>
  </si>
  <si>
    <t>GUN-VA66</t>
  </si>
  <si>
    <t>GUNTING KUKU VAN ART F4</t>
  </si>
  <si>
    <t>12 KARTON 89 LSN</t>
  </si>
  <si>
    <t>IBEN</t>
  </si>
  <si>
    <t>IBE-LT1</t>
  </si>
  <si>
    <t>ISI BENSIA LANTU LT 1132</t>
  </si>
  <si>
    <t>LT</t>
  </si>
  <si>
    <t>0 KARTON -86 PAK</t>
  </si>
  <si>
    <t>IDCARD</t>
  </si>
  <si>
    <t>IDC-IM21</t>
  </si>
  <si>
    <t>ID CARD A3</t>
  </si>
  <si>
    <t>A3</t>
  </si>
  <si>
    <t>9 KARTON 3980 PCS</t>
  </si>
  <si>
    <t>IDC-IM22</t>
  </si>
  <si>
    <t>ID CARD B4 IMPORT</t>
  </si>
  <si>
    <t>10 KARTON 1480 PCS</t>
  </si>
  <si>
    <t>IDC-IM7</t>
  </si>
  <si>
    <t>ID CARD B3 IMPORT</t>
  </si>
  <si>
    <t>59 KARTON 2980 PCS</t>
  </si>
  <si>
    <t>IDC-IM8</t>
  </si>
  <si>
    <t>ID CARD B1 IMPORT</t>
  </si>
  <si>
    <t>B1</t>
  </si>
  <si>
    <t>9 KARTON 4920 PCS</t>
  </si>
  <si>
    <t>IDC-IM9</t>
  </si>
  <si>
    <t>ID CARD B2 IMPORT</t>
  </si>
  <si>
    <t>B2</t>
  </si>
  <si>
    <t>45 KARTON 1340 PCS</t>
  </si>
  <si>
    <t>IDC-NB1</t>
  </si>
  <si>
    <t>ID CARD 2 SISI TRANSPARANT HITAM</t>
  </si>
  <si>
    <t>1 KARTON 3550 PCS</t>
  </si>
  <si>
    <t>IDC-NB14</t>
  </si>
  <si>
    <t>TALI ID CARD PEONY BIRU</t>
  </si>
  <si>
    <t>0 KARTON 1000 PCS</t>
  </si>
  <si>
    <t>IDC-NB15</t>
  </si>
  <si>
    <t>TALI ID CARD PEONY KUNING</t>
  </si>
  <si>
    <t>1 KARTON 250 PCS</t>
  </si>
  <si>
    <t>IDC-NB16</t>
  </si>
  <si>
    <t>TALI ID CARD PEONY ORANYE</t>
  </si>
  <si>
    <t>0 KARTON 2000 PCS</t>
  </si>
  <si>
    <t>IDC-NB17</t>
  </si>
  <si>
    <t>TALI ID CARD PEONY HIJAU</t>
  </si>
  <si>
    <t>0 KARTON 1300 PCS</t>
  </si>
  <si>
    <t>IDC-NB18</t>
  </si>
  <si>
    <t>TALI ID CARD PEONY HITAM</t>
  </si>
  <si>
    <t>0 KARTON 700 PCS</t>
  </si>
  <si>
    <t>IDC-NB19</t>
  </si>
  <si>
    <t>TALI ID CARD PEONY MERAH</t>
  </si>
  <si>
    <t>0 KARTON 3700 PCS</t>
  </si>
  <si>
    <t>IDC-NB2</t>
  </si>
  <si>
    <t>ID CARD 2 SISI TRANSPARANT HIJAU</t>
  </si>
  <si>
    <t>1 KARTON 3650 PCS</t>
  </si>
  <si>
    <t>IDC-NB21</t>
  </si>
  <si>
    <t>TALI JEPIT LEBAR 1.5 B</t>
  </si>
  <si>
    <t>1.5 CM</t>
  </si>
  <si>
    <t>1 KARTON 200 PCS</t>
  </si>
  <si>
    <t>IDC-NB20</t>
  </si>
  <si>
    <t>TALI ID CARD PEONY PUTIH</t>
  </si>
  <si>
    <t>0 KARTON 4800 PCS</t>
  </si>
  <si>
    <t>IDC-NB3</t>
  </si>
  <si>
    <t>ID CARD 2 SISI TRANSPARANT PUTIH</t>
  </si>
  <si>
    <t>IDC-NB4</t>
  </si>
  <si>
    <t>ID CARD 2 SISI TRANSPARANT MERAH</t>
  </si>
  <si>
    <t>IDC-NB5</t>
  </si>
  <si>
    <t>ID CARD 2 SISI TRANSPARANT KUNING</t>
  </si>
  <si>
    <t>1 KARTON 3700 PCS</t>
  </si>
  <si>
    <t>IDC-NB6</t>
  </si>
  <si>
    <t>ID CARD 2 SISI TRANSPARANT BIRU</t>
  </si>
  <si>
    <t>1 KARTON 3500 PCS</t>
  </si>
  <si>
    <t>IDC-VA10</t>
  </si>
  <si>
    <t>TALI ID CARD CANTOL PLASTIK VA HITAM</t>
  </si>
  <si>
    <t>IDC-VA11</t>
  </si>
  <si>
    <t>TALI ID CARD CANTOL PLASTIK VA KUNING</t>
  </si>
  <si>
    <t>1 KARTON 14 PAK</t>
  </si>
  <si>
    <t>IDC-VA12</t>
  </si>
  <si>
    <t>TALI ID CARD CANTOL PLASTIK VA BIRU</t>
  </si>
  <si>
    <t>1 KARTON 11 PAK</t>
  </si>
  <si>
    <t>IDC-VA13</t>
  </si>
  <si>
    <t>TALI ID CARD CANTOL PLASTIK VA MERAH</t>
  </si>
  <si>
    <t>1 KARTON 13 PAK</t>
  </si>
  <si>
    <t>CARD 612 K (9), HJ (13)</t>
  </si>
  <si>
    <t>22 KARTON 0 PCS</t>
  </si>
  <si>
    <t>CARD 612 M (14), B (16)</t>
  </si>
  <si>
    <t>CARD 612 P</t>
  </si>
  <si>
    <t>CARD DX 622 (MIX)</t>
  </si>
  <si>
    <t>69 KARTON 0 PCS</t>
  </si>
  <si>
    <t>CARD DX 622 P</t>
  </si>
  <si>
    <t>ID CARD 501 PUTIH</t>
  </si>
  <si>
    <t>IMPORT C5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</si>
  <si>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</si>
  <si>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</si>
  <si>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</si>
  <si>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</si>
  <si>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</si>
  <si>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</si>
  <si>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6612 (WRN HT HABIS)</t>
  </si>
  <si>
    <t>41 KARTON 0 PCS</t>
  </si>
  <si>
    <t>ID CARD 812-B</t>
  </si>
  <si>
    <t>ID CARD 812-W</t>
  </si>
  <si>
    <t>ID CARD A1</t>
  </si>
  <si>
    <t>0 KARTON -60 PCS</t>
  </si>
  <si>
    <t>ID CARD A1 (JELEK)</t>
  </si>
  <si>
    <t>ID CARD A1 AMANDA</t>
  </si>
  <si>
    <t>ID CARD A2</t>
  </si>
  <si>
    <t>0 KARTON -120 PCS</t>
  </si>
  <si>
    <t>ID CARD B2</t>
  </si>
  <si>
    <t>ID CARD B3</t>
  </si>
  <si>
    <t>0 KARTON 3000 PCS</t>
  </si>
  <si>
    <t>ID CARD B3 ENTER</t>
  </si>
  <si>
    <t>ID CARD B4</t>
  </si>
  <si>
    <t>ID CARD B4 (GADING)</t>
  </si>
  <si>
    <t>ID CARD B5</t>
  </si>
  <si>
    <t>ID CARD CASE B4 ENTER</t>
  </si>
  <si>
    <t>ID CARD HOLDER VERTICAL 0174</t>
  </si>
  <si>
    <t>ID CARD ID-168</t>
  </si>
  <si>
    <t>IMPORT D10</t>
  </si>
  <si>
    <t>86 KARTON 0 PCS</t>
  </si>
  <si>
    <t>ID CARD JBS 107 BIRU</t>
  </si>
  <si>
    <t>ID CARD NAMA CD 008 LURUS B</t>
  </si>
  <si>
    <t>ID CARD NAMA CD 008 LURUS M</t>
  </si>
  <si>
    <t>ID CARD SET 612 BM (19), KN (32)</t>
  </si>
  <si>
    <t>42 KARTON 0 PCS</t>
  </si>
  <si>
    <t>ID CARD SET 612 MR (22), BR (18)</t>
  </si>
  <si>
    <t>40 KARTON 0 PCS</t>
  </si>
  <si>
    <t>ID CARD SET 612 OR (10), PINK (16)</t>
  </si>
  <si>
    <t>ID CARD SET DX 622 BR (8), P (3)</t>
  </si>
  <si>
    <t>ID CARD SET DX 622 CAMPUR</t>
  </si>
  <si>
    <t>ID CARD SET DX 622 MR (6), HJ (5)</t>
  </si>
  <si>
    <t>ID CARD SET DX 622 ORANGE (1), KN (4)</t>
  </si>
  <si>
    <t>ID CARD SET DX 622 PINK (1), HT (3)</t>
  </si>
  <si>
    <t>ID CARD T 017</t>
  </si>
  <si>
    <t>ID CARD T-017</t>
  </si>
  <si>
    <t>ID CARD TALI CANTOL B</t>
  </si>
  <si>
    <t>ID CARD TALI CANTOL HT</t>
  </si>
  <si>
    <t>ID CARD TALI PEONY HT (SBS)</t>
  </si>
  <si>
    <t>ID CARD YOYO TRANSPARANT WHITE</t>
  </si>
  <si>
    <t>ID CARD 501 TEBAL BRNING PT/ PINK/ BR</t>
  </si>
  <si>
    <t>IGE-ES10</t>
  </si>
  <si>
    <t>ISI GEL ELSON ES-230 DINO</t>
  </si>
  <si>
    <t>DINO</t>
  </si>
  <si>
    <t>ES</t>
  </si>
  <si>
    <t>ES-230</t>
  </si>
  <si>
    <t>2 KARTON 120 BOX</t>
  </si>
  <si>
    <t>IGE-ES3</t>
  </si>
  <si>
    <t>ISI GEL ELSON ES-220 BTS</t>
  </si>
  <si>
    <t>ES-220</t>
  </si>
  <si>
    <t>2 KARTON 128 BOX</t>
  </si>
  <si>
    <t>IGE-ES4</t>
  </si>
  <si>
    <t>ISI GEL ELSON ES-222 DORAEMON</t>
  </si>
  <si>
    <t>DORAEMON</t>
  </si>
  <si>
    <t>ES-222</t>
  </si>
  <si>
    <t>2 KARTON 180 BOX</t>
  </si>
  <si>
    <t>IGE-ES5</t>
  </si>
  <si>
    <t>ISI GEL ELSON ES-223</t>
  </si>
  <si>
    <t>ES-223</t>
  </si>
  <si>
    <t>0 KARTON 180 BOX</t>
  </si>
  <si>
    <t>IGE-ES6</t>
  </si>
  <si>
    <t>ISI GEL ELSON ES-225 UNICORN</t>
  </si>
  <si>
    <t>UNICORN</t>
  </si>
  <si>
    <t>ES-225</t>
  </si>
  <si>
    <t>0 KARTON -60 BOX</t>
  </si>
  <si>
    <t>IGE-ES7</t>
  </si>
  <si>
    <t>ISI GEL ELSON ES-226 SANRIO</t>
  </si>
  <si>
    <t>SANRIO</t>
  </si>
  <si>
    <t>ES-226</t>
  </si>
  <si>
    <t>0 KARTON 120 BOX</t>
  </si>
  <si>
    <t>IGE-ES8</t>
  </si>
  <si>
    <t>ISI GEL ELSON ES-227 TAYO</t>
  </si>
  <si>
    <t>TAYO</t>
  </si>
  <si>
    <t>ES-227</t>
  </si>
  <si>
    <t>2 KARTON 129 BOX</t>
  </si>
  <si>
    <t>IGE-ES9</t>
  </si>
  <si>
    <t>ISI GEL ELSON ES-228 SUPER HEROES</t>
  </si>
  <si>
    <t>SUPER HEROES</t>
  </si>
  <si>
    <t>ES-228</t>
  </si>
  <si>
    <t>3 KARTON 117 BOX</t>
  </si>
  <si>
    <t>IGE-IM11</t>
  </si>
  <si>
    <t>REFILL PEN GR-089 (ISI 6 PCS)</t>
  </si>
  <si>
    <t>GR-089</t>
  </si>
  <si>
    <t>89 KARTON 48 BOX</t>
  </si>
  <si>
    <t>IGE-IM14</t>
  </si>
  <si>
    <t>REFILL GEL JOSS-268 BIRU</t>
  </si>
  <si>
    <t>8 KARTON 237 LSN</t>
  </si>
  <si>
    <t>IGE-IM15</t>
  </si>
  <si>
    <t>REFILL GEL JOSS-268 HITAM</t>
  </si>
  <si>
    <t>6 KARTON 237 LSN</t>
  </si>
  <si>
    <t>IGE-NB1</t>
  </si>
  <si>
    <t>ISI GEL GR 089 (12PCS TABUNG)</t>
  </si>
  <si>
    <t>GR 089</t>
  </si>
  <si>
    <t>IGE-NB12</t>
  </si>
  <si>
    <t>ISI GEL 2022 TRANSFORMER 20 DOZ</t>
  </si>
  <si>
    <t>TRANSFORMER</t>
  </si>
  <si>
    <t>4 KARTON 125 BOX</t>
  </si>
  <si>
    <t>IGE-NB13</t>
  </si>
  <si>
    <t>ISI GEL 2017 SUPER HERO 20 DOZ</t>
  </si>
  <si>
    <t>SUPER HERO</t>
  </si>
  <si>
    <t>2 KARTON 125 BOX</t>
  </si>
  <si>
    <t>IGE-NB2</t>
  </si>
  <si>
    <t>ISI GEL GR 090 (20PCS TABUNG)</t>
  </si>
  <si>
    <t>GR 090</t>
  </si>
  <si>
    <t>ISTPLER</t>
  </si>
  <si>
    <t>IST-IM1</t>
  </si>
  <si>
    <t>ISI STAPLER 13/8 JOSS</t>
  </si>
  <si>
    <t>-21 KARTON -41 PAK</t>
  </si>
  <si>
    <t>IST-NV2</t>
  </si>
  <si>
    <t>ISI STAPLER NOVUS NO.10</t>
  </si>
  <si>
    <t>0 KARTON -53 PAK</t>
  </si>
  <si>
    <t>JAN-IM6</t>
  </si>
  <si>
    <t>JANGKA MS-4001 KOALA</t>
  </si>
  <si>
    <t>MS-4001</t>
  </si>
  <si>
    <t>IMPORT C1 + C2</t>
  </si>
  <si>
    <t>67 KARTON 11 LSN</t>
  </si>
  <si>
    <t>JAN-NB1</t>
  </si>
  <si>
    <t>JANGKA SET STARMOON 856</t>
  </si>
  <si>
    <t>12 KARTON 18 LSN</t>
  </si>
  <si>
    <t>JAN-NB2</t>
  </si>
  <si>
    <t>JANGKA BESI 4001 BOFA</t>
  </si>
  <si>
    <t>4 KARTON 16 LSN</t>
  </si>
  <si>
    <t>JAN-NB4</t>
  </si>
  <si>
    <t>JANGKA A5 3328 FANCY</t>
  </si>
  <si>
    <t>JAN-NB5</t>
  </si>
  <si>
    <t>JANGKA GM 8186</t>
  </si>
  <si>
    <t>JAN-NB7</t>
  </si>
  <si>
    <t>JANGKA MT 2506</t>
  </si>
  <si>
    <t>JAN-TO3</t>
  </si>
  <si>
    <t>JANGKA TOZCHA TZ 8186</t>
  </si>
  <si>
    <t>TZ 8186</t>
  </si>
  <si>
    <t>7 KARTON 19 LSN</t>
  </si>
  <si>
    <t>JARUM</t>
  </si>
  <si>
    <t>JAR-NB1</t>
  </si>
  <si>
    <t>JARUM PENTOL BUNGA NO.1 (SERUNI)</t>
  </si>
  <si>
    <t>3 KARTON 368 PCS</t>
  </si>
  <si>
    <t>KACA</t>
  </si>
  <si>
    <t>KAC-NB1</t>
  </si>
  <si>
    <t>KACA PEMBESAR+KOMPAS 1000G F</t>
  </si>
  <si>
    <t>1000G</t>
  </si>
  <si>
    <t>6 KARTON 468 SET</t>
  </si>
  <si>
    <t>KAC-NB3</t>
  </si>
  <si>
    <t>TEMPELAN KACA 2,5</t>
  </si>
  <si>
    <t>0 KARTON 7197 PCS</t>
  </si>
  <si>
    <t>KAC-NB4</t>
  </si>
  <si>
    <t>TEMPELAN KACA 3,5</t>
  </si>
  <si>
    <t>2 KARTON 7197 PCS</t>
  </si>
  <si>
    <t>KAC-TF2</t>
  </si>
  <si>
    <t>KACA PEMBESAR TF+KOMPAS Q75 RAKIT</t>
  </si>
  <si>
    <t>2 KARTON 8.5 LSN</t>
  </si>
  <si>
    <t>KADO</t>
  </si>
  <si>
    <t>KAD-NB1</t>
  </si>
  <si>
    <t>KERTAS KADO HOLO KN/ MR/ BR</t>
  </si>
  <si>
    <t>GALAXY</t>
  </si>
  <si>
    <t>LBR</t>
  </si>
  <si>
    <t>6 KARTON 4600 LBR</t>
  </si>
  <si>
    <t>KAD-NB2</t>
  </si>
  <si>
    <t>KERTAS KADO 70-100 BENING POLOS</t>
  </si>
  <si>
    <t>0 KARTON -100 LBR</t>
  </si>
  <si>
    <t>KANTONG</t>
  </si>
  <si>
    <t>KAN-NB1</t>
  </si>
  <si>
    <t>KANTONG PLASTIK 20 X 40</t>
  </si>
  <si>
    <t>20 X 40</t>
  </si>
  <si>
    <t>6 KARTON 515 PCS</t>
  </si>
  <si>
    <t>KAN-NB2</t>
  </si>
  <si>
    <t>KANTONG PLASTIK 18 X 36</t>
  </si>
  <si>
    <t>18 X 36</t>
  </si>
  <si>
    <t>10 KARTON 950 PCS</t>
  </si>
  <si>
    <t>KARBON</t>
  </si>
  <si>
    <t>KAR-NB1</t>
  </si>
  <si>
    <t>3 KARTON 45 PAK</t>
  </si>
  <si>
    <t>KARET</t>
  </si>
  <si>
    <t>KAR-LG1</t>
  </si>
  <si>
    <t>KARET PENTIL LEGENDA KECIL</t>
  </si>
  <si>
    <t>0 KARTON 550 PAK</t>
  </si>
  <si>
    <t>KAR-10</t>
  </si>
  <si>
    <t>KARTU STOCK KWARTO M</t>
  </si>
  <si>
    <t>KAR-11</t>
  </si>
  <si>
    <t>KARTU UCAPAN ANJING(84)</t>
  </si>
  <si>
    <t>KAR-12</t>
  </si>
  <si>
    <t>KARTU UNDANGAN ANAK ALPINDO</t>
  </si>
  <si>
    <t>KAR-13</t>
  </si>
  <si>
    <t>KARTU UNDANGAN ANAK B (TB)</t>
  </si>
  <si>
    <t>KAR-14</t>
  </si>
  <si>
    <t>KARTU UNDANGAN ANAK DELUXE</t>
  </si>
  <si>
    <t>KAR-2</t>
  </si>
  <si>
    <t>KAR-3</t>
  </si>
  <si>
    <t>KARTU NAMA FANCY HOLO</t>
  </si>
  <si>
    <t>8 KARTON 1260 PCS</t>
  </si>
  <si>
    <t>KAR-5</t>
  </si>
  <si>
    <t>KARTU NAMA MIKA B4</t>
  </si>
  <si>
    <t>KAR-6</t>
  </si>
  <si>
    <t>KARTU STOCK FOLIO HJ</t>
  </si>
  <si>
    <t>KAR-7</t>
  </si>
  <si>
    <t>KARTU STOCK FOLIO K</t>
  </si>
  <si>
    <t>KAR-8</t>
  </si>
  <si>
    <t>KARTU STOCK KWARTO B</t>
  </si>
  <si>
    <t>KAR-9</t>
  </si>
  <si>
    <t>KARTU STOCK KWARTO HJ</t>
  </si>
  <si>
    <t>KAR-KJ1</t>
  </si>
  <si>
    <t>KARTU ABSENSI KOJIKO DUS MERAH</t>
  </si>
  <si>
    <t>0 KARTON 95 PAK</t>
  </si>
  <si>
    <t>KAR-NB15</t>
  </si>
  <si>
    <t>KARTU UNDANGAN UTN PANJANG</t>
  </si>
  <si>
    <t>KAR-NB16</t>
  </si>
  <si>
    <t>KARTU UNDANGAN ANAK BESAR A1100</t>
  </si>
  <si>
    <t>A1100</t>
  </si>
  <si>
    <t>TENAGA BARU</t>
  </si>
  <si>
    <t>1 KARTON 90 PAK</t>
  </si>
  <si>
    <t>KASET</t>
  </si>
  <si>
    <t>KAS-NB</t>
  </si>
  <si>
    <t>CD 3680 BESAR</t>
  </si>
  <si>
    <t>CD BAG BOLA TNT 274</t>
  </si>
  <si>
    <t>Bola</t>
  </si>
  <si>
    <t>TNT 274</t>
  </si>
  <si>
    <t>CD BAG DISNEY TNT 277</t>
  </si>
  <si>
    <t>TNT 277</t>
  </si>
  <si>
    <t>KAWAT</t>
  </si>
  <si>
    <t>KAW-NB1</t>
  </si>
  <si>
    <t>KAWAT POTONG WARNA EMAS</t>
  </si>
  <si>
    <t>0 KARTON 1028 PAK</t>
  </si>
  <si>
    <t>KEYRING</t>
  </si>
  <si>
    <t>KEY-IM1</t>
  </si>
  <si>
    <t>KEY RING KC-008</t>
  </si>
  <si>
    <t>KC-008</t>
  </si>
  <si>
    <t>10 KARTON 79 BOX</t>
  </si>
  <si>
    <t>KREP</t>
  </si>
  <si>
    <t>KRE-NB1</t>
  </si>
  <si>
    <t>KERTAS KREP POTONGAN JERSY</t>
  </si>
  <si>
    <t>MIRACLE ABADI</t>
  </si>
  <si>
    <t>1 KARTON 158 PAK</t>
  </si>
  <si>
    <t>KUA-TF1</t>
  </si>
  <si>
    <t>KUAS TF-2620</t>
  </si>
  <si>
    <t>TF-2620</t>
  </si>
  <si>
    <t>0 KARTON 78 SET</t>
  </si>
  <si>
    <t>KUA-TF2</t>
  </si>
  <si>
    <t>KUAS TF ART TF-2023</t>
  </si>
  <si>
    <t>TF-2023</t>
  </si>
  <si>
    <t>6 KARTON 160 SET</t>
  </si>
  <si>
    <t>KUA-IM3</t>
  </si>
  <si>
    <t>KUAS UTN 661-1</t>
  </si>
  <si>
    <t>13 KARTON 340 SET</t>
  </si>
  <si>
    <t>KUA-IM4</t>
  </si>
  <si>
    <t>KUAS UTN 661-2</t>
  </si>
  <si>
    <t>12 KARTON 334 SET</t>
  </si>
  <si>
    <t>KUA-IM5</t>
  </si>
  <si>
    <t>KUAS UTN 661-3</t>
  </si>
  <si>
    <t>8 KARTON 337 SET</t>
  </si>
  <si>
    <t>KUA-IM6</t>
  </si>
  <si>
    <t>KUAS UTN 661-4</t>
  </si>
  <si>
    <t>KUA-IM7</t>
  </si>
  <si>
    <t>KUAS UTN 661-5</t>
  </si>
  <si>
    <t>8 KARTON 340 SET</t>
  </si>
  <si>
    <t>KUA-IM8</t>
  </si>
  <si>
    <t>KUAS UTN 661-6</t>
  </si>
  <si>
    <t>8 KARTON 334 SET</t>
  </si>
  <si>
    <t>KUA-IM9</t>
  </si>
  <si>
    <t>KUAS UTN 661-7</t>
  </si>
  <si>
    <t>3 KARTON 337 SET</t>
  </si>
  <si>
    <t>KUA-IM10</t>
  </si>
  <si>
    <t>KUAS UTN 661-8</t>
  </si>
  <si>
    <t>3 KARTON 340 SET</t>
  </si>
  <si>
    <t>KUA-IM11</t>
  </si>
  <si>
    <t>KUAS UTN 661-9</t>
  </si>
  <si>
    <t>KUA-IM12</t>
  </si>
  <si>
    <t>KUAS UTN 661-10</t>
  </si>
  <si>
    <t>KUA-IM13</t>
  </si>
  <si>
    <t>KUAS UTN 661-11</t>
  </si>
  <si>
    <t>KUA-IM14</t>
  </si>
  <si>
    <t>KUAS UTN 661-12</t>
  </si>
  <si>
    <t>KUA-IM15</t>
  </si>
  <si>
    <t>KUAS 21839-6</t>
  </si>
  <si>
    <t>1 KARTON 570 SET</t>
  </si>
  <si>
    <t>KUA-IM16</t>
  </si>
  <si>
    <t>KUAS 21839-6Q</t>
  </si>
  <si>
    <t>IMPORT D4</t>
  </si>
  <si>
    <t>7 KARTON 594 SET</t>
  </si>
  <si>
    <t>KUA-IM17</t>
  </si>
  <si>
    <t>KUAS 21839-7H</t>
  </si>
  <si>
    <t>1 KARTON 471 SET</t>
  </si>
  <si>
    <t>KUA-NB18</t>
  </si>
  <si>
    <t>KUAS E-02</t>
  </si>
  <si>
    <t>E-02</t>
  </si>
  <si>
    <t>0 KARTON 597 SET</t>
  </si>
  <si>
    <t>KUA-IM19</t>
  </si>
  <si>
    <t>KUAS YS-01</t>
  </si>
  <si>
    <t>YS-01</t>
  </si>
  <si>
    <t>1 KARTON 576 SET</t>
  </si>
  <si>
    <t>KUA-IM20</t>
  </si>
  <si>
    <t>KUAS 21839-7</t>
  </si>
  <si>
    <t>21839-7</t>
  </si>
  <si>
    <t>IMPORT B1</t>
  </si>
  <si>
    <t>3 KARTON 468 SET</t>
  </si>
  <si>
    <t>KUA-IM21</t>
  </si>
  <si>
    <t>KUAS 251-6CB</t>
  </si>
  <si>
    <t>251-6CB</t>
  </si>
  <si>
    <t>KUA-IM22</t>
  </si>
  <si>
    <t>KUAS 251-6CJ</t>
  </si>
  <si>
    <t>251-6CJ</t>
  </si>
  <si>
    <t>IMPORT D4+D5</t>
  </si>
  <si>
    <t>7 KARTON 576 SET</t>
  </si>
  <si>
    <t>KUA-IM23</t>
  </si>
  <si>
    <t>KUAS B-6</t>
  </si>
  <si>
    <t>B-6</t>
  </si>
  <si>
    <t>IMPORT 2019+D4</t>
  </si>
  <si>
    <t>3 KARTON 948 SET</t>
  </si>
  <si>
    <t>KUA-IM24</t>
  </si>
  <si>
    <t>KUAS K7NIL</t>
  </si>
  <si>
    <t>K7NIL</t>
  </si>
  <si>
    <t>2 KARTON 588 SET</t>
  </si>
  <si>
    <t>KUA-IM25</t>
  </si>
  <si>
    <t>KUAS 21839-10B</t>
  </si>
  <si>
    <t>21839-10B</t>
  </si>
  <si>
    <t>3 KARTON 447 SET</t>
  </si>
  <si>
    <t>KUA-IM26</t>
  </si>
  <si>
    <t>KUAS 21839-6HP</t>
  </si>
  <si>
    <t>21839-6HP</t>
  </si>
  <si>
    <t>3 KARTON 576 SET</t>
  </si>
  <si>
    <t>KUA-IM27</t>
  </si>
  <si>
    <t>KUAS 21839-16</t>
  </si>
  <si>
    <t>21839-16</t>
  </si>
  <si>
    <t>1 KARTON 588 PCS</t>
  </si>
  <si>
    <t>KUA-IM28</t>
  </si>
  <si>
    <t>KUAS 251-6TJ</t>
  </si>
  <si>
    <t>251-6TJ</t>
  </si>
  <si>
    <t>2 KARTON 528 PCS</t>
  </si>
  <si>
    <t>KUA-IM29</t>
  </si>
  <si>
    <t>KUAS 21839-6H4</t>
  </si>
  <si>
    <t>21839-6H4</t>
  </si>
  <si>
    <t>3 KARTON 588 PCS</t>
  </si>
  <si>
    <t>KUA-IM30</t>
  </si>
  <si>
    <t>KUAS K5</t>
  </si>
  <si>
    <t>K5</t>
  </si>
  <si>
    <t>5 KARTON 588 PCS</t>
  </si>
  <si>
    <t>KUA-IM31</t>
  </si>
  <si>
    <t>KUAS 251-7 PAGODA</t>
  </si>
  <si>
    <t>0 KARTON 3456 PCS</t>
  </si>
  <si>
    <t>KUA-IM32</t>
  </si>
  <si>
    <t>KUAS 251-8 PAGODA</t>
  </si>
  <si>
    <t>0 KARTON 3578 PCS</t>
  </si>
  <si>
    <t>KUA-IM33</t>
  </si>
  <si>
    <t>KUAS 251-9 PAGODA</t>
  </si>
  <si>
    <t>1 KARTON 3528 PCS</t>
  </si>
  <si>
    <t>KUA-IM34</t>
  </si>
  <si>
    <t>KUAS 251-10 PAGODA</t>
  </si>
  <si>
    <t>1 KARTON 3384 PCS</t>
  </si>
  <si>
    <t>KUA-IM35</t>
  </si>
  <si>
    <t>KUAS 251-11 PAGODA</t>
  </si>
  <si>
    <t>2 KARTON 1584 PCS</t>
  </si>
  <si>
    <t>KUA-IM36</t>
  </si>
  <si>
    <t>KUAS 251-12 PAGODA</t>
  </si>
  <si>
    <t>10 KARTON 1584 PCS</t>
  </si>
  <si>
    <t>KUA-IM37</t>
  </si>
  <si>
    <t>KUAS 929-1 ETERNA YIJIAYI</t>
  </si>
  <si>
    <t>1 KARTON 196 LSN</t>
  </si>
  <si>
    <t>KUA-IM38</t>
  </si>
  <si>
    <t>KUAS 929-2 ETERNA YIJIAYI</t>
  </si>
  <si>
    <t>1 KARTON 186 LSN</t>
  </si>
  <si>
    <t>KUA-IM39</t>
  </si>
  <si>
    <t>KUAS 929-3 ETERNA YIJIAYI</t>
  </si>
  <si>
    <t>3 KARTON 191 LSN</t>
  </si>
  <si>
    <t>KUA-IM40</t>
  </si>
  <si>
    <t>KUAS 929-4 ETERNA YIJIAYI</t>
  </si>
  <si>
    <t>3 KARTON 194 LSN</t>
  </si>
  <si>
    <t>KUA-IM41</t>
  </si>
  <si>
    <t>KUAS 929-5 ETERNA YIJIAYI</t>
  </si>
  <si>
    <t>2 KARTON 191 LSN</t>
  </si>
  <si>
    <t>KUA-IM42</t>
  </si>
  <si>
    <t>KUAS 929-6 ETERNA YIJIAYI</t>
  </si>
  <si>
    <t>2 KARTON 196 LSN</t>
  </si>
  <si>
    <t>KUA-IM43</t>
  </si>
  <si>
    <t>KUAS 929-7 ETERNA YIJIAYI</t>
  </si>
  <si>
    <t>1 KARTON 92 LSN</t>
  </si>
  <si>
    <t>KUA-IM44</t>
  </si>
  <si>
    <t>KUAS 929-8 ETERNA YIJIAYI</t>
  </si>
  <si>
    <t>2 KARTON 92 LSN</t>
  </si>
  <si>
    <t>KUA-IM45</t>
  </si>
  <si>
    <t>KUAS 929-9 ETERNA YIJIAYI</t>
  </si>
  <si>
    <t>2 KARTON 34 LSN</t>
  </si>
  <si>
    <t>KUA-IM46</t>
  </si>
  <si>
    <t>KUAS 929-10 ETERNA YIJIAYI</t>
  </si>
  <si>
    <t>0 KARTON -16 LSN</t>
  </si>
  <si>
    <t>KUA-IM47</t>
  </si>
  <si>
    <t>KUAS 929-11 ETERNA YIJIAYI</t>
  </si>
  <si>
    <t>KUA-IM48</t>
  </si>
  <si>
    <t>KUAS 929-12 ETERNA YIJIAYI</t>
  </si>
  <si>
    <t>2 KARTON 46 LSN</t>
  </si>
  <si>
    <t>KUA-IM49</t>
  </si>
  <si>
    <t>KUAS 251-1 PAGODA</t>
  </si>
  <si>
    <t>0 KARTON -300 PCS</t>
  </si>
  <si>
    <t>KUA-IM50</t>
  </si>
  <si>
    <t>KUAS 251-2 PAGODA</t>
  </si>
  <si>
    <t>0 KARTON -156 PCS</t>
  </si>
  <si>
    <t>KUA-IM51</t>
  </si>
  <si>
    <t>KUAS 251-3 PAGODA</t>
  </si>
  <si>
    <t>KUA-IM52</t>
  </si>
  <si>
    <t>KUAS 251-4 PAGODA</t>
  </si>
  <si>
    <t>KUA-IM53</t>
  </si>
  <si>
    <t>KUAS 251-5 PAGODA</t>
  </si>
  <si>
    <t>KUA-IM54</t>
  </si>
  <si>
    <t>KUAS 251-6 PAGODA</t>
  </si>
  <si>
    <t>0 KARTON -144 PCS</t>
  </si>
  <si>
    <t>KUA-IM55</t>
  </si>
  <si>
    <t>KUAS SET B-6636</t>
  </si>
  <si>
    <t>0 KARTON -12 SET</t>
  </si>
  <si>
    <t>LAB-KE6</t>
  </si>
  <si>
    <t>LABEL KENJOY 103</t>
  </si>
  <si>
    <t>LAB-KJ1</t>
  </si>
  <si>
    <t>LABEL HARGA KOJIKO 103</t>
  </si>
  <si>
    <t>LAB-KJ2</t>
  </si>
  <si>
    <t>LABEL HARGA KOJIKO 112</t>
  </si>
  <si>
    <t>0 KARTON 775 PCS</t>
  </si>
  <si>
    <t>LAB-KJ3</t>
  </si>
  <si>
    <t>LABEL HARGA KOJIKO 99</t>
  </si>
  <si>
    <t>LAB-KJ4</t>
  </si>
  <si>
    <t>LABEL HARGA KOJIKO 113</t>
  </si>
  <si>
    <t>0 KARTON 775 PAK</t>
  </si>
  <si>
    <t>LAB-KJ5</t>
  </si>
  <si>
    <t>LABEL HARGA KOJIKO 111</t>
  </si>
  <si>
    <t>1 KARTON 0 PAK</t>
  </si>
  <si>
    <t>LAKBAN</t>
  </si>
  <si>
    <t>LAK-KJ1</t>
  </si>
  <si>
    <t>DOUBLE FOAM 2 KOJIKO</t>
  </si>
  <si>
    <t>0 KARTON 114 ROL</t>
  </si>
  <si>
    <t>LAMINATING</t>
  </si>
  <si>
    <t>LAM-DB1</t>
  </si>
  <si>
    <t>LAMINATING FILM DEBOZZ 250</t>
  </si>
  <si>
    <t>0 KARTON -92 PCS</t>
  </si>
  <si>
    <t>LEM-</t>
  </si>
  <si>
    <t>LEM CAIR BY 313 30ML (24)</t>
  </si>
  <si>
    <t>LEM GLUE STICK 7028 (23GR) (24)</t>
  </si>
  <si>
    <t>LEM PASTA MINI (LB)</t>
  </si>
  <si>
    <t>LEM PASTA MINI PREMIUM (25 GR)</t>
  </si>
  <si>
    <t>LEM-NB</t>
  </si>
  <si>
    <t xml:space="preserve">LEM TEMBAK B MS PUTIH </t>
  </si>
  <si>
    <t>LEM+GLITER 8891-2</t>
  </si>
  <si>
    <t>RTG</t>
  </si>
  <si>
    <t>0 KARTON 0 RTG</t>
  </si>
  <si>
    <t>LEM-NB12</t>
  </si>
  <si>
    <t>LEM LILIN TEMBAK 1,1 X 30 B (KUNING)</t>
  </si>
  <si>
    <t>17 KARTON 0 PAK</t>
  </si>
  <si>
    <t>LEM-18</t>
  </si>
  <si>
    <t>LEM CAIR B.GLUE 22ML MINI</t>
  </si>
  <si>
    <t>LEM-EX7</t>
  </si>
  <si>
    <t>LEM EXECUTIVE CAIR QMS- A40 (1X12)</t>
  </si>
  <si>
    <t>EX</t>
  </si>
  <si>
    <t>12 KARTON 0 BOX</t>
  </si>
  <si>
    <t>LEM-NB15</t>
  </si>
  <si>
    <t>LEM TEMBAK K PUTIH MS</t>
  </si>
  <si>
    <t>1 KARTON 15 PAK</t>
  </si>
  <si>
    <t>LEM-NB1</t>
  </si>
  <si>
    <t>LEM BAKAR K 7X29 H 538 A POLOS</t>
  </si>
  <si>
    <t>23 KARTON 0 PAK</t>
  </si>
  <si>
    <t>LEM-NB10</t>
  </si>
  <si>
    <t>LEM FANCY MY 105 (12)</t>
  </si>
  <si>
    <t>LEM-NB11</t>
  </si>
  <si>
    <t>LEM GLITER 9006</t>
  </si>
  <si>
    <t>23 KARTON 60 SET</t>
  </si>
  <si>
    <t>LEM-NB13</t>
  </si>
  <si>
    <t>LEM PASTA T PREMIUM (80 GR)</t>
  </si>
  <si>
    <t>LEM-NB14</t>
  </si>
  <si>
    <t>LEM RENTENG 1588</t>
  </si>
  <si>
    <t>LEM-NB16</t>
  </si>
  <si>
    <t>LEM WATER GLUE 50ML</t>
  </si>
  <si>
    <t>LEM-NB3</t>
  </si>
  <si>
    <t>LEM CAIR 15GR 188</t>
  </si>
  <si>
    <t>LEM-NB4</t>
  </si>
  <si>
    <t>LEM CAIR B.GLUE 75ML T</t>
  </si>
  <si>
    <t>10 KARTON 11 LSN</t>
  </si>
  <si>
    <t>LEM-NB5</t>
  </si>
  <si>
    <t>LEM CAIR BY 309 38 ML (24)</t>
  </si>
  <si>
    <t>LEM-NB6</t>
  </si>
  <si>
    <t>LEM CAIR BY 820 30ML (24)</t>
  </si>
  <si>
    <t>30 ML</t>
  </si>
  <si>
    <t>6 KARTON 20 BOX</t>
  </si>
  <si>
    <t>LEM-NB8</t>
  </si>
  <si>
    <t>LEM FANCY 1358 (12)</t>
  </si>
  <si>
    <t>0 KARTON 58 BOX</t>
  </si>
  <si>
    <t>LEM-NB9</t>
  </si>
  <si>
    <t>LEM FANCY HP-191(1X48)</t>
  </si>
  <si>
    <t>LEM-TF20</t>
  </si>
  <si>
    <t>LEM WATER GLUE TF 6038</t>
  </si>
  <si>
    <t>LEM-VO19</t>
  </si>
  <si>
    <t>LEM STICK V-TRO 10 GR (24)</t>
  </si>
  <si>
    <t>10 GR</t>
  </si>
  <si>
    <t>0 KARTON 20 BOX</t>
  </si>
  <si>
    <t>LEM-WM17</t>
  </si>
  <si>
    <t>LEM BAKAR STIK 11X29 WOMY PUTIH B</t>
  </si>
  <si>
    <t>WM</t>
  </si>
  <si>
    <t>3 KARTON 14 PAK</t>
  </si>
  <si>
    <t>LEM BAKAR STIK 7X30 WOMY PUTIH K</t>
  </si>
  <si>
    <t>27 KARTON 12 PAK</t>
  </si>
  <si>
    <t>LILIN</t>
  </si>
  <si>
    <t>LIL-NB1</t>
  </si>
  <si>
    <t>LILIN ANGKA 1 TEBAL M1001/ 1002</t>
  </si>
  <si>
    <t>M1001</t>
  </si>
  <si>
    <t>22 KARTON 264 PCS</t>
  </si>
  <si>
    <t>LIL-NB10</t>
  </si>
  <si>
    <t>LILIN YH 331</t>
  </si>
  <si>
    <t>YH 331</t>
  </si>
  <si>
    <t>4 KARTON 38 LSN</t>
  </si>
  <si>
    <t>LILIN ANGKA TEBAL M1001-1002</t>
  </si>
  <si>
    <t>LILIN ANGKA ULTAH TARUNA NO 4 (1)/ NO 5 (1)</t>
  </si>
  <si>
    <t>LILIN MAGIC ISI 10 HC 77-10M</t>
  </si>
  <si>
    <t>LILIN TY 331</t>
  </si>
  <si>
    <t>LIL-NB11</t>
  </si>
  <si>
    <t>LILIN GOLD NO.1</t>
  </si>
  <si>
    <t>0 KARTON -7 BOX</t>
  </si>
  <si>
    <t>LIL-NB12</t>
  </si>
  <si>
    <t>LILIN GOLD NO.2</t>
  </si>
  <si>
    <t>0 KARTON -3 BOX</t>
  </si>
  <si>
    <t>LIL-NB13</t>
  </si>
  <si>
    <t>LILIN GOLD NO.3</t>
  </si>
  <si>
    <t>LIL-NB5</t>
  </si>
  <si>
    <t>LILIN CANDY TY 020</t>
  </si>
  <si>
    <t>TY 020</t>
  </si>
  <si>
    <t>LIL-NB7</t>
  </si>
  <si>
    <t>LILIN TY 018 MAGIC</t>
  </si>
  <si>
    <t>TY 018</t>
  </si>
  <si>
    <t>17 KARTON 95 LSN</t>
  </si>
  <si>
    <t>LIL-SH2</t>
  </si>
  <si>
    <t>LILIN ANGKA SHINTOENG NO. 1</t>
  </si>
  <si>
    <t>SH</t>
  </si>
  <si>
    <t>HN</t>
  </si>
  <si>
    <t>LIL-SH3</t>
  </si>
  <si>
    <t>LILIN ANGKA SHINTOENG NO. 2</t>
  </si>
  <si>
    <t>LOO-AL12</t>
  </si>
  <si>
    <t>LOOSE LEAF HOLO ALFA A5 HELLO KITTY</t>
  </si>
  <si>
    <t>HELLO KITTY</t>
  </si>
  <si>
    <t>LLP13-037_039</t>
  </si>
  <si>
    <t>LOO-AL13</t>
  </si>
  <si>
    <t>LOOSE LEAF HOLO ALFA A5 ZODIAK</t>
  </si>
  <si>
    <t>ZODIAK</t>
  </si>
  <si>
    <t>LLP-500_502, LLP48-01_09</t>
  </si>
  <si>
    <t>LOO-BS14</t>
  </si>
  <si>
    <t>LOOSE LEAF HOLO BEE SMART A5 MIX</t>
  </si>
  <si>
    <t>AV, CARS</t>
  </si>
  <si>
    <t>BS</t>
  </si>
  <si>
    <t>LLP-1601_1609</t>
  </si>
  <si>
    <t>0 KARTON -100 PAK</t>
  </si>
  <si>
    <t>LOO-BS19</t>
  </si>
  <si>
    <t xml:space="preserve">LOOSE LEAF HOLO BEE SMART BIODATA MIX </t>
  </si>
  <si>
    <t>SUPERHERO, CARS</t>
  </si>
  <si>
    <t>LLP-1633_1636</t>
  </si>
  <si>
    <t>LOO-KO24</t>
  </si>
  <si>
    <t>LOOSE LEAF A5-50 KOTAK KECIL</t>
  </si>
  <si>
    <t>0 KARTON 93 PCS</t>
  </si>
  <si>
    <t>LOO-KO5</t>
  </si>
  <si>
    <t>LOOSE LEAF A5-50LBR DOTED TITIK</t>
  </si>
  <si>
    <t>9 KARTON 150 PAK</t>
  </si>
  <si>
    <t>LOO-KO6</t>
  </si>
  <si>
    <t>LOOSE LEAF A5-50LBR GARIS TIGA/TULIS HALUS</t>
  </si>
  <si>
    <t>0 KARTON 290 PAK</t>
  </si>
  <si>
    <t>LOO-KO7</t>
  </si>
  <si>
    <t>LOOSE LEAF A5-50LBR RAINBOW POLOS</t>
  </si>
  <si>
    <t>1 KARTON 188 PAK</t>
  </si>
  <si>
    <t>LOO-KR16</t>
  </si>
  <si>
    <t>LOOSE LEAF HOLO KARAKTER A5 HELLO KITTY</t>
  </si>
  <si>
    <t>KR</t>
  </si>
  <si>
    <t>LLH A5 0514 HK1_HK2</t>
  </si>
  <si>
    <t>LOO-KR21</t>
  </si>
  <si>
    <t>LOOSE LEAF BIASA KARAKTER A5 MINION</t>
  </si>
  <si>
    <t>MINION</t>
  </si>
  <si>
    <t>LL A5 0214 MN1_MN2</t>
  </si>
  <si>
    <t>LOO-NB1</t>
  </si>
  <si>
    <t>LOOSE LEAF BIASA HELLO KITTY A5 (100GSM)</t>
  </si>
  <si>
    <t>LL A5100 HK</t>
  </si>
  <si>
    <t>2 KARTON 165 PCS</t>
  </si>
  <si>
    <t>LOO-NB10</t>
  </si>
  <si>
    <t>LOOSE LEAF HOLO PRINCESS A5</t>
  </si>
  <si>
    <t>PRINCESS</t>
  </si>
  <si>
    <t>LLP-1528_1530</t>
  </si>
  <si>
    <t>LOO-NB11</t>
  </si>
  <si>
    <t>LOOSE LEAF HOLO MOBILE LEGENDS A5</t>
  </si>
  <si>
    <t>MOBILE LEGENDS</t>
  </si>
  <si>
    <t>LLP-2510-15-D_R</t>
  </si>
  <si>
    <t>-2 KARTON -400 PCS</t>
  </si>
  <si>
    <t>LOO-NB15</t>
  </si>
  <si>
    <t>LOOSE LEAF HOLO A5 SOFIA + PUZZLE DRAGON BALL</t>
  </si>
  <si>
    <t>SOFIA, DRAGON BALL</t>
  </si>
  <si>
    <t>LLP-1531_1533</t>
  </si>
  <si>
    <t>LOO-NB17</t>
  </si>
  <si>
    <t>LOOSE LEAF BIASA A5 HELLO KITTY + PUZZLE DINO</t>
  </si>
  <si>
    <t>HELLO KITTY, DINO</t>
  </si>
  <si>
    <t>LOO-NB18</t>
  </si>
  <si>
    <t>LOOSE LEAF BIASA MINION A5</t>
  </si>
  <si>
    <t>LOO-NB2</t>
  </si>
  <si>
    <t xml:space="preserve">LOOSE LEAF BIASA FROZEN A5 (100GSM) </t>
  </si>
  <si>
    <t>FROZEN</t>
  </si>
  <si>
    <t>LL A5100</t>
  </si>
  <si>
    <t>1 KARTON 40 PAK</t>
  </si>
  <si>
    <t>LOO-NB20</t>
  </si>
  <si>
    <t>LOOSE LEAF BIASA A5 HELLO KITTY, FAIRY</t>
  </si>
  <si>
    <t>HELLO KITTY, FAIRY</t>
  </si>
  <si>
    <t>LLP15</t>
  </si>
  <si>
    <t>LOO-NB23</t>
  </si>
  <si>
    <t>LOOSE LEAF B5-100 KOTAK</t>
  </si>
  <si>
    <t>LOO-NB26</t>
  </si>
  <si>
    <t>LOOSE LEAF HOLO A5 SOFIA</t>
  </si>
  <si>
    <t>SOFIA</t>
  </si>
  <si>
    <t>LLP14-016_018</t>
  </si>
  <si>
    <t>0 KARTON -612 PCS</t>
  </si>
  <si>
    <t>LOO-NB3</t>
  </si>
  <si>
    <t>LOOSE LEAF BIASA UNTANO BIODATA A5 MIX</t>
  </si>
  <si>
    <t>8 KARTON 574 PCS</t>
  </si>
  <si>
    <t>LOO-NB4</t>
  </si>
  <si>
    <t>LOOSE LEAF BIASA TSUM A5 (100GSM)</t>
  </si>
  <si>
    <t>TSUM</t>
  </si>
  <si>
    <t>LL A5100 SM</t>
  </si>
  <si>
    <t>LOO-NB8</t>
  </si>
  <si>
    <t>LOOSE LEAF HOLO AVENGERS A5</t>
  </si>
  <si>
    <t>AVENGERS</t>
  </si>
  <si>
    <t>LLP-1534_1536</t>
  </si>
  <si>
    <t>LOO-NB9</t>
  </si>
  <si>
    <t>LOOSE LEAF HOLO FROZEN A5</t>
  </si>
  <si>
    <t>LLP-1525_1527</t>
  </si>
  <si>
    <t>LOO-NR25</t>
  </si>
  <si>
    <t>PEMBATAS LOOSE LEAF NARIKO 690</t>
  </si>
  <si>
    <t>NR</t>
  </si>
  <si>
    <t>9 KARTON 740 PCS</t>
  </si>
  <si>
    <t>LTRAY</t>
  </si>
  <si>
    <t>LTR-1</t>
  </si>
  <si>
    <t>LETTER 2 TRAY JS 2001/ 2002</t>
  </si>
  <si>
    <t>LTR-2</t>
  </si>
  <si>
    <t>LETTER TRAY 2 SUSUN LT 002 BESI JOS</t>
  </si>
  <si>
    <t>LTR-3</t>
  </si>
  <si>
    <t>LETTER TRAY 3 SUSUN DEBOZZ DT 300</t>
  </si>
  <si>
    <t>LTR-4</t>
  </si>
  <si>
    <t>LETTER TRAY BESI 118 - 3</t>
  </si>
  <si>
    <t>LTR-5</t>
  </si>
  <si>
    <t>LETTER TRAY BESI 3 SUSUN (2003)</t>
  </si>
  <si>
    <t>LTR-6</t>
  </si>
  <si>
    <t>LETTER TRAY BESI 4 SUSUN LT 004 JOS</t>
  </si>
  <si>
    <t>LTR-7</t>
  </si>
  <si>
    <t>LETTER TRAY BESI MICROTOP 2 SUSUN</t>
  </si>
  <si>
    <t>LTR-8</t>
  </si>
  <si>
    <t>LETTER TRAY MT 118 - 3</t>
  </si>
  <si>
    <t>LTR-9</t>
  </si>
  <si>
    <t>LETTER TRAY SUSUN 4 (2004) BESI</t>
  </si>
  <si>
    <t>LTR-ES10</t>
  </si>
  <si>
    <t>LETTER TRAY ESELON DT-03 3 SUSUN</t>
  </si>
  <si>
    <t>DT-03</t>
  </si>
  <si>
    <t>LTR-MC11</t>
  </si>
  <si>
    <t>ELEVATED TRAY MICROTOP 602 BESI</t>
  </si>
  <si>
    <t>MT 602</t>
  </si>
  <si>
    <t>2 KARTON 6 PCS</t>
  </si>
  <si>
    <t>LTR-MC12</t>
  </si>
  <si>
    <t>ELEVATED TRAY MICROTOP 603</t>
  </si>
  <si>
    <t>MT 603</t>
  </si>
  <si>
    <t>0 KARTON 2 PCS</t>
  </si>
  <si>
    <t>LTR-MC13</t>
  </si>
  <si>
    <t>ELEVATED TRAY MICROTOP 604</t>
  </si>
  <si>
    <t>MT 604</t>
  </si>
  <si>
    <t>MAGNET</t>
  </si>
  <si>
    <t>MAG-IM10</t>
  </si>
  <si>
    <t>MAGNET ANGKA H505-2</t>
  </si>
  <si>
    <t>0 KARTON -48 PCS</t>
  </si>
  <si>
    <t>MAG-IM11</t>
  </si>
  <si>
    <t>MAGNET 504</t>
  </si>
  <si>
    <t>239 KARTON 12.5 LSN</t>
  </si>
  <si>
    <t>MAG-IM12</t>
  </si>
  <si>
    <t>MAGNET 002</t>
  </si>
  <si>
    <t>IMPORT 2020 + D11</t>
  </si>
  <si>
    <t>15 KARTON 290 PCS</t>
  </si>
  <si>
    <t>MAG-IM13</t>
  </si>
  <si>
    <t>MAGNET 006</t>
  </si>
  <si>
    <t>IMPORT C6 + D11</t>
  </si>
  <si>
    <t>8 KARTON 210 PCS</t>
  </si>
  <si>
    <t>MAG-IM14</t>
  </si>
  <si>
    <t>MAGNET 009</t>
  </si>
  <si>
    <t>14 KARTON 198 PCS</t>
  </si>
  <si>
    <t>MAG-IM15</t>
  </si>
  <si>
    <t>MAGNET 8076</t>
  </si>
  <si>
    <t>IMPORT D11+C7</t>
  </si>
  <si>
    <t>10 KARTON 204 PCS</t>
  </si>
  <si>
    <t>MAG-IM16</t>
  </si>
  <si>
    <t>MAGNET 8075</t>
  </si>
  <si>
    <t>11 KARTON 204 PCS</t>
  </si>
  <si>
    <t>MAG-IM17</t>
  </si>
  <si>
    <t>MAGNET 005</t>
  </si>
  <si>
    <t>9 KARTON 226 PCS</t>
  </si>
  <si>
    <t>MAG-IM18</t>
  </si>
  <si>
    <t>MAGNET 8011-6</t>
  </si>
  <si>
    <t>8011-6</t>
  </si>
  <si>
    <t>11 KARTON 5 LSN</t>
  </si>
  <si>
    <t>MAG-IM2</t>
  </si>
  <si>
    <t>MAGNET 003</t>
  </si>
  <si>
    <t>4 KARTON 192 PCS</t>
  </si>
  <si>
    <t>MAG-IM3</t>
  </si>
  <si>
    <t>MAGNET 8201 HURUF</t>
  </si>
  <si>
    <t>8 KARTON 17.5 LSN</t>
  </si>
  <si>
    <t>MAG-IM4</t>
  </si>
  <si>
    <t>MAGNET 8203 ANGKA</t>
  </si>
  <si>
    <t>8 KARTON 18.5 LSN</t>
  </si>
  <si>
    <t>MAG-IM5</t>
  </si>
  <si>
    <t>MAGNET 8016</t>
  </si>
  <si>
    <t>7 KARTON 12.5 LSN</t>
  </si>
  <si>
    <t>MAG-IM6</t>
  </si>
  <si>
    <t>MAGNET 034</t>
  </si>
  <si>
    <t>IMPORT C7+D11</t>
  </si>
  <si>
    <t>16 KARTON 758 PCS</t>
  </si>
  <si>
    <t>MAG-IM7</t>
  </si>
  <si>
    <t>MAGNET 007 BENTUK 4 SAMA KOTAK</t>
  </si>
  <si>
    <t>13 KARTON 162 PCS</t>
  </si>
  <si>
    <t>MAG-IM8</t>
  </si>
  <si>
    <t>MAGNET ABJAD H505-1 BESAR</t>
  </si>
  <si>
    <t>MAG-IM9</t>
  </si>
  <si>
    <t>MAGNET ABJAD H505-3 KECIL</t>
  </si>
  <si>
    <t>MAG-NB1</t>
  </si>
  <si>
    <t>MAGNET X-3008</t>
  </si>
  <si>
    <t>X-3008</t>
  </si>
  <si>
    <t>MALAM</t>
  </si>
  <si>
    <t>MAL-SH1</t>
  </si>
  <si>
    <t>MALAM SHINTOENG 1W POLOS K</t>
  </si>
  <si>
    <t>1W K</t>
  </si>
  <si>
    <t>HANSA</t>
  </si>
  <si>
    <t>MAL-SH2</t>
  </si>
  <si>
    <t>MALAM SHINTOENG 6-12W K</t>
  </si>
  <si>
    <t>6-12W K</t>
  </si>
  <si>
    <t>MAL-SH3</t>
  </si>
  <si>
    <t>MALAM SHINTOENG 1W POLOS TG</t>
  </si>
  <si>
    <t>1W TG</t>
  </si>
  <si>
    <t>MAL-SH4</t>
  </si>
  <si>
    <t>MALAM SHINTOENG 6-12W TG</t>
  </si>
  <si>
    <t>6-12W TG</t>
  </si>
  <si>
    <t>MAL-SH5</t>
  </si>
  <si>
    <t>MALAM SHINTOENG 1W POLOS B</t>
  </si>
  <si>
    <t>1W B</t>
  </si>
  <si>
    <t>MAL-SH6</t>
  </si>
  <si>
    <t>MALAM SHINTOENG 6-12W B</t>
  </si>
  <si>
    <t>6-12W B</t>
  </si>
  <si>
    <t>MAP-NB1</t>
  </si>
  <si>
    <t>MAP JARING SLETING B4 5601</t>
  </si>
  <si>
    <t>B4</t>
  </si>
  <si>
    <t>10 KARTON 1 LSN</t>
  </si>
  <si>
    <t>MAP-SK2</t>
  </si>
  <si>
    <t>MAP ZIPPER JALA SIKA BIRU</t>
  </si>
  <si>
    <t>MAP-NB3</t>
  </si>
  <si>
    <t>MAP 3324 G&amp; G F4</t>
  </si>
  <si>
    <t>MAP-NB4</t>
  </si>
  <si>
    <t>MAP A-012 TALI BIRU</t>
  </si>
  <si>
    <t>MAP-NB5</t>
  </si>
  <si>
    <t>MAP A6 KUPU</t>
  </si>
  <si>
    <t>KUPU</t>
  </si>
  <si>
    <t>5 KARTON 69 LSN</t>
  </si>
  <si>
    <t>MAP-JR6</t>
  </si>
  <si>
    <t>MAP BATIK JERSEY</t>
  </si>
  <si>
    <t>JR</t>
  </si>
  <si>
    <t>MAP-SK7</t>
  </si>
  <si>
    <t>MAP BATIK SIKA</t>
  </si>
  <si>
    <t>7 KARTON 350 PCS</t>
  </si>
  <si>
    <t>MAP-NB8</t>
  </si>
  <si>
    <t>MAP BERDIRI RET KUNING</t>
  </si>
  <si>
    <t>MAP-NB9</t>
  </si>
  <si>
    <t>MAP CLEAR PP 802-1</t>
  </si>
  <si>
    <t>MAP-NB10</t>
  </si>
  <si>
    <t>MAP CLEAR PP XS-802 MIX F4 (802-2)</t>
  </si>
  <si>
    <t>MAP-NB11</t>
  </si>
  <si>
    <t xml:space="preserve">MAP DATA 39571 </t>
  </si>
  <si>
    <t>MAP-MS12</t>
  </si>
  <si>
    <t>MAP DOKUMEN KEEPER 40LB TNT 021 MOSHI-MOSHI</t>
  </si>
  <si>
    <t>MAP-TX13</t>
  </si>
  <si>
    <t>MAP FILE EN 1020</t>
  </si>
  <si>
    <t>TX</t>
  </si>
  <si>
    <t>16 KARTON 46 LSN</t>
  </si>
  <si>
    <t>MAP-TX14</t>
  </si>
  <si>
    <t>MAP FILE EN 1023 FC</t>
  </si>
  <si>
    <t>9 KARTON 46 LSN</t>
  </si>
  <si>
    <t>MAP-EN15</t>
  </si>
  <si>
    <t>MAP ENTER TALI M(1)</t>
  </si>
  <si>
    <t>MAP-EN16</t>
  </si>
  <si>
    <t>MAP ENTER TALI B(3)</t>
  </si>
  <si>
    <t>MAP-EN17</t>
  </si>
  <si>
    <t>MAP ENTER TALI K(3)</t>
  </si>
  <si>
    <t>MAP-EN18</t>
  </si>
  <si>
    <t>MAP ENTER TALI HJ(3)</t>
  </si>
  <si>
    <t>MAP-EN19</t>
  </si>
  <si>
    <t>MAP ENTER TALI P(3)</t>
  </si>
  <si>
    <t>MAP-EX20</t>
  </si>
  <si>
    <t>MAP EXECUTIVE 8508/ 85082</t>
  </si>
  <si>
    <t>MAP-21</t>
  </si>
  <si>
    <t>MAP FABRIC CASE</t>
  </si>
  <si>
    <t>MAP-NB22</t>
  </si>
  <si>
    <t>MAP FILE 24361-2 B5 BENING</t>
  </si>
  <si>
    <t>MAP-TX23</t>
  </si>
  <si>
    <t>MAP FILE EN 1105 F</t>
  </si>
  <si>
    <t>9 KARTON 48 LSN</t>
  </si>
  <si>
    <t>MAP-NB24</t>
  </si>
  <si>
    <t>MAP FILE KCG POCKET 881</t>
  </si>
  <si>
    <t>MAP-25</t>
  </si>
  <si>
    <t>MAP FILE RESLETING+JALA A5 1803-2</t>
  </si>
  <si>
    <t>MAP-NB26</t>
  </si>
  <si>
    <t>MAP FILE RET 1801-1</t>
  </si>
  <si>
    <t>MAP-NB27</t>
  </si>
  <si>
    <t>MAP FILE RET 1801-2</t>
  </si>
  <si>
    <t>MAP-NB28</t>
  </si>
  <si>
    <t>MAP FILE RET 1801-3</t>
  </si>
  <si>
    <t>6 KARTON 708 PCS</t>
  </si>
  <si>
    <t>MAP-NB29</t>
  </si>
  <si>
    <t>MAP FILE RET 1801-4</t>
  </si>
  <si>
    <t>MAP-NB30</t>
  </si>
  <si>
    <t>MAP FILE RET 1801-5 B4</t>
  </si>
  <si>
    <t>MAP-NB31</t>
  </si>
  <si>
    <t>MAP FILE RET 1802-1 A6</t>
  </si>
  <si>
    <t>MAP-NB32</t>
  </si>
  <si>
    <t>MAP FILE RET 1802-2 A5</t>
  </si>
  <si>
    <t>MAP-NB33</t>
  </si>
  <si>
    <t>MAP FILE RET 1802-3 B5</t>
  </si>
  <si>
    <t>MAP-NB34</t>
  </si>
  <si>
    <t>MAP FILE RET 1803-1 A6</t>
  </si>
  <si>
    <t>MAP-NB35</t>
  </si>
  <si>
    <t>MAP FILE RET 1803-3 B5</t>
  </si>
  <si>
    <t>MAP-NB36</t>
  </si>
  <si>
    <t>MAP FILE RET 1804-1 A6</t>
  </si>
  <si>
    <t>MAP-NB37</t>
  </si>
  <si>
    <t>MAP FILE RET 1804-3 B5</t>
  </si>
  <si>
    <t>MAP-NB38</t>
  </si>
  <si>
    <t>MAP FILE RESLETING B A5 M</t>
  </si>
  <si>
    <t>0 KARTON 78 LSN</t>
  </si>
  <si>
    <t>MAP-NB39</t>
  </si>
  <si>
    <t>MAP FILE RESLETING B A6 K</t>
  </si>
  <si>
    <t>0 KARTON 98 LSN</t>
  </si>
  <si>
    <t>MAP-NB40</t>
  </si>
  <si>
    <t>MAP FILE RET V2 A5 (M)</t>
  </si>
  <si>
    <t>MAP-NB41</t>
  </si>
  <si>
    <t>MAP FILE RET V2 A6(K)</t>
  </si>
  <si>
    <t>MAP-NB42</t>
  </si>
  <si>
    <t>MAP FILE RET V2 B5 (B)</t>
  </si>
  <si>
    <t>MAP-43</t>
  </si>
  <si>
    <t>MAP FR ZIPPER FROZEN</t>
  </si>
  <si>
    <t>MAP-44</t>
  </si>
  <si>
    <t>MAP HAND BAG DB 201</t>
  </si>
  <si>
    <t>MAP-HJ45</t>
  </si>
  <si>
    <t>MAP HOLDER HUJIN 30F</t>
  </si>
  <si>
    <t>HJ</t>
  </si>
  <si>
    <t>20 KARTON 168 PCS</t>
  </si>
  <si>
    <t>MAP-EN47</t>
  </si>
  <si>
    <t>MAP JALA A5 ENTER KCG 355-2 B</t>
  </si>
  <si>
    <t>MAP-48</t>
  </si>
  <si>
    <t>MAP JALA C WARNA MOSHI KANCING</t>
  </si>
  <si>
    <t>MAP-49</t>
  </si>
  <si>
    <t>MAP JALA REST TRANS JOS B(16)</t>
  </si>
  <si>
    <t>MAP-50</t>
  </si>
  <si>
    <t xml:space="preserve">MAP JALA REST TRANS JOS HJ(18) </t>
  </si>
  <si>
    <t>MAP-51</t>
  </si>
  <si>
    <t>MAP JALA REST TRANS JOS M(9)</t>
  </si>
  <si>
    <t>MAP-52</t>
  </si>
  <si>
    <t>MAP JALA REST TRANS JOS K(17)</t>
  </si>
  <si>
    <t>MAP-53</t>
  </si>
  <si>
    <t>MAP JALA REST TRANS JOS UNGU</t>
  </si>
  <si>
    <t>55 KARTON 0 LSN</t>
  </si>
  <si>
    <t>MAP-KL54</t>
  </si>
  <si>
    <t>MAP CLEAR HOLDER KALUBI CH A5</t>
  </si>
  <si>
    <t>KL</t>
  </si>
  <si>
    <t>2 KARTON 18 LSN</t>
  </si>
  <si>
    <t>MAP-NB55</t>
  </si>
  <si>
    <t>EXPANDING FILE S 5304 F</t>
  </si>
  <si>
    <t>7 KARTON 54 PCS</t>
  </si>
  <si>
    <t>MAP-MC56</t>
  </si>
  <si>
    <t>MAP RESLETING MICROTOP PA 54</t>
  </si>
  <si>
    <t>PA 54</t>
  </si>
  <si>
    <t>MAP-57</t>
  </si>
  <si>
    <t>MAP JARING TZ 6003</t>
  </si>
  <si>
    <t>MAP-58</t>
  </si>
  <si>
    <t>MAP JEPIT 85082</t>
  </si>
  <si>
    <t>4 KARTON 12 PCS</t>
  </si>
  <si>
    <t>MAP-59</t>
  </si>
  <si>
    <t>MAP JUMBO TB 168</t>
  </si>
  <si>
    <t>MAP-60</t>
  </si>
  <si>
    <t>MAP KANCING 2 MICROTOP TN WARNA K/ B</t>
  </si>
  <si>
    <t>MAP-61</t>
  </si>
  <si>
    <t>MAP KANCING FANCY M07</t>
  </si>
  <si>
    <t>MAP-62</t>
  </si>
  <si>
    <t>MAP KANCING FC 519 BIRU MUDA</t>
  </si>
  <si>
    <t>MAP-63</t>
  </si>
  <si>
    <t>MAP KANCING FC 519 HJ</t>
  </si>
  <si>
    <t>MAP-64</t>
  </si>
  <si>
    <t>MAP KANCING FC 519 K</t>
  </si>
  <si>
    <t>MAP-65</t>
  </si>
  <si>
    <t>MAP KANCING FC 519 MERAH</t>
  </si>
  <si>
    <t>MAP-66</t>
  </si>
  <si>
    <t>MAP KANCING FC 519 ORANGE</t>
  </si>
  <si>
    <t>MAP-67</t>
  </si>
  <si>
    <t>MAP KANCING TRANS JOS U(4)</t>
  </si>
  <si>
    <t>MAP-68</t>
  </si>
  <si>
    <t>MAP KCG 1 W/SPIRE M(3)</t>
  </si>
  <si>
    <t>MAP-69</t>
  </si>
  <si>
    <t>MAP KCG 2 CORAK K</t>
  </si>
  <si>
    <t>MAP-70</t>
  </si>
  <si>
    <t>MAP KCG 2 CORAK M</t>
  </si>
  <si>
    <t>MAP-MC71</t>
  </si>
  <si>
    <t>MAP KANCING 2 MICROTOP A6 PARIS</t>
  </si>
  <si>
    <t>PARIS</t>
  </si>
  <si>
    <t>2 KARTON 14 LSN</t>
  </si>
  <si>
    <t>MAP-NB72</t>
  </si>
  <si>
    <t>MAP KANCING 4 UTN BIRU</t>
  </si>
  <si>
    <t>MAP-NB73</t>
  </si>
  <si>
    <t>MAP KANCING 4 UTN KUNING</t>
  </si>
  <si>
    <t>0 KARTON 19 LSN</t>
  </si>
  <si>
    <t>MAP-SK74</t>
  </si>
  <si>
    <t>MAP KANCING SIKA AC-05 BIRU</t>
  </si>
  <si>
    <t>49 KARTON 0.5 LSN</t>
  </si>
  <si>
    <t>MAP-SK75</t>
  </si>
  <si>
    <t>MAP KANCING SIKA AC-05 HIJAU</t>
  </si>
  <si>
    <t>42 KARTON 1 LSN</t>
  </si>
  <si>
    <t>MAP-SK76</t>
  </si>
  <si>
    <t>MAP KANCING SIKA AC-05 KUNING</t>
  </si>
  <si>
    <t>9 KARTON 14 LSN</t>
  </si>
  <si>
    <t>MAP-SK77</t>
  </si>
  <si>
    <t>MAP KANCING SIKA AC-05 MERAH</t>
  </si>
  <si>
    <t>38 KARTON 4 LSN</t>
  </si>
  <si>
    <t>MAP-SK78</t>
  </si>
  <si>
    <t>MAP KANCING SIKA AC-05 PUTIH</t>
  </si>
  <si>
    <t>36 KARTON 10 LSN</t>
  </si>
  <si>
    <t>MAP-NB79</t>
  </si>
  <si>
    <t>MAP KANCING 4 UTN MERAH</t>
  </si>
  <si>
    <t>MAP-SK80</t>
  </si>
  <si>
    <t>MAP L SIKA AC-105  BIRU</t>
  </si>
  <si>
    <t>AC-105</t>
  </si>
  <si>
    <t>14 KARTON 25 LSN</t>
  </si>
  <si>
    <t>MAP-SK81</t>
  </si>
  <si>
    <t>MAP L SIKA AC-105 HIJAU</t>
  </si>
  <si>
    <t>16 KARTON 57 LSN</t>
  </si>
  <si>
    <t>MAP-SK82</t>
  </si>
  <si>
    <t>MAP L SIKA AC-105 KUNING</t>
  </si>
  <si>
    <t>23 KARTON 22 LSN</t>
  </si>
  <si>
    <t>MAP-SK83</t>
  </si>
  <si>
    <t>MAP L SIKA AC-105 MERAH</t>
  </si>
  <si>
    <t>25 KARTON 3 LSN</t>
  </si>
  <si>
    <t>MAP-SK84</t>
  </si>
  <si>
    <t>MAP L SIKA AC-105 PUTIH</t>
  </si>
  <si>
    <t>227 KARTON 44 LSN</t>
  </si>
  <si>
    <t>MAP-85</t>
  </si>
  <si>
    <t>MAP KCG ZIPPER WARNA UNGU</t>
  </si>
  <si>
    <t>MAP-MC86</t>
  </si>
  <si>
    <t>MAP KANCING 1 MICROTOP MT-119 PUTIH</t>
  </si>
  <si>
    <t>4 KARTON 98 LSN</t>
  </si>
  <si>
    <t>MAP-MC87</t>
  </si>
  <si>
    <t>MAP KANCING 1 MICROTOP MT-119 BIRU</t>
  </si>
  <si>
    <t>5 KARTON 98 LSN</t>
  </si>
  <si>
    <t>MAP-88</t>
  </si>
  <si>
    <t>MAP SCHOOL BAG CORAK KCG 2 UNGU</t>
  </si>
  <si>
    <t>MAP-89</t>
  </si>
  <si>
    <t>MAP SCHOOL BAG KCG 2 BR</t>
  </si>
  <si>
    <t>MAP-90</t>
  </si>
  <si>
    <t>MAP SCHOOL BAG KCG 2 HJ TUA</t>
  </si>
  <si>
    <t>MAP-91</t>
  </si>
  <si>
    <t>MAP SCHOOL BAG KCG 2 KN</t>
  </si>
  <si>
    <t>MAP-92</t>
  </si>
  <si>
    <t>MAP SCHOOL BAG KCG 2 MR</t>
  </si>
  <si>
    <t>MAP-93</t>
  </si>
  <si>
    <t>MAP SEKOLAH MNK RET  HT-202</t>
  </si>
  <si>
    <t>MAP-94</t>
  </si>
  <si>
    <t>MAP SMILE JNT 8077 NO B6 5014 F</t>
  </si>
  <si>
    <t>MAP-95</t>
  </si>
  <si>
    <t>MAP SOMSSI 2010 C MINI</t>
  </si>
  <si>
    <t>12 KARTON 228 PCS</t>
  </si>
  <si>
    <t>MAP-96</t>
  </si>
  <si>
    <t>MAP SOMSSI TALI 2015/S (P/K/B/M/HJ/PINK)</t>
  </si>
  <si>
    <t>23 KARTON 84 PCS</t>
  </si>
  <si>
    <t>MAP-97</t>
  </si>
  <si>
    <t>MAP TALI A4 WARNA POLOS 4164</t>
  </si>
  <si>
    <t>MAP-98</t>
  </si>
  <si>
    <t>MAP TALI SIKA BIRU</t>
  </si>
  <si>
    <t>10 KARTON 24 LSN</t>
  </si>
  <si>
    <t>MAP-99</t>
  </si>
  <si>
    <t>MAP TALI SIKA HIJAU</t>
  </si>
  <si>
    <t>6 KARTON 24 LSN</t>
  </si>
  <si>
    <t>MAP-100</t>
  </si>
  <si>
    <t>MAP TALI SIKA KUNING</t>
  </si>
  <si>
    <t>MAP-101</t>
  </si>
  <si>
    <t>MAP AMPLOP BE 55</t>
  </si>
  <si>
    <t>MAP-102</t>
  </si>
  <si>
    <t>MAP TALI SIKA MERAH</t>
  </si>
  <si>
    <t>11 KARTON 24 LSN</t>
  </si>
  <si>
    <t>MAP-SK103</t>
  </si>
  <si>
    <t>MAP TALI SIKA PUTIH</t>
  </si>
  <si>
    <t>12 KARTON 39 LSN</t>
  </si>
  <si>
    <t>MAP-104</t>
  </si>
  <si>
    <t>MAP TENTENG ZF 821 LX</t>
  </si>
  <si>
    <t>MAP-105</t>
  </si>
  <si>
    <t>MAP TENTENG ZF 830</t>
  </si>
  <si>
    <t>4 KARTON 60 PCS</t>
  </si>
  <si>
    <t>MAP-106</t>
  </si>
  <si>
    <t>MAP TOPLA 1928 BR (3), HJ(3)</t>
  </si>
  <si>
    <t>MAP-107</t>
  </si>
  <si>
    <t>MAP TOPLA 1928 MR (3), KN(3)</t>
  </si>
  <si>
    <t>MAP-108</t>
  </si>
  <si>
    <t>MAP TOPLA 1928 UNGU (1), OR(1)</t>
  </si>
  <si>
    <t>MAP-TP109</t>
  </si>
  <si>
    <t>MAP KANCING TOPLA 3080 BIRU</t>
  </si>
  <si>
    <t>MAP-TP110</t>
  </si>
  <si>
    <t>MAP KANCING TOPLA 3080 HITAM</t>
  </si>
  <si>
    <t>1 KARTON 15 LSN</t>
  </si>
  <si>
    <t>MAP-TP111</t>
  </si>
  <si>
    <t>MAP KANCING TOPLA 3080 UNGU</t>
  </si>
  <si>
    <t>MAP-112</t>
  </si>
  <si>
    <t>MAP TOPLA 3080 KN</t>
  </si>
  <si>
    <t>MAP-113</t>
  </si>
  <si>
    <t>MAP TOPLA 3080 MR</t>
  </si>
  <si>
    <t>MAP-114</t>
  </si>
  <si>
    <t>MAP TOPLA 3080 HJ</t>
  </si>
  <si>
    <t>MAP-115</t>
  </si>
  <si>
    <t>MAP TOPLA 3080 ORANGE</t>
  </si>
  <si>
    <t>MAP-116</t>
  </si>
  <si>
    <t>MAP TOPLA 3090 HT</t>
  </si>
  <si>
    <t>MAP-117</t>
  </si>
  <si>
    <t>MAP TOPLA 3090 KN/ U</t>
  </si>
  <si>
    <t>MAP-118</t>
  </si>
  <si>
    <t>MAP TRANSPARANT B4</t>
  </si>
  <si>
    <t>MAP-GS119</t>
  </si>
  <si>
    <t>MAP DATA FC 53</t>
  </si>
  <si>
    <t>Kupu"</t>
  </si>
  <si>
    <t>MAP-120</t>
  </si>
  <si>
    <t>MAP UTN DOVE 2W HJ</t>
  </si>
  <si>
    <t>MAP-121</t>
  </si>
  <si>
    <t>MAP UTN DOVE 2W HJ MUDA(2)</t>
  </si>
  <si>
    <t>MAP-GS122</t>
  </si>
  <si>
    <t>MAP GASTA FC 56</t>
  </si>
  <si>
    <t>Kotak"</t>
  </si>
  <si>
    <t>MAP-123</t>
  </si>
  <si>
    <t>MAP UTN DOVE 2W K(2)/ HJ(10)</t>
  </si>
  <si>
    <t>MAP-124</t>
  </si>
  <si>
    <t>MAP UTN DOVE 2W MIX KCG</t>
  </si>
  <si>
    <t>MAP-VE125</t>
  </si>
  <si>
    <t>MAP V-TECH W209 A3</t>
  </si>
  <si>
    <t>W209</t>
  </si>
  <si>
    <t>2 KARTON 5 LSN</t>
  </si>
  <si>
    <t>MAP-MC126</t>
  </si>
  <si>
    <t>MAP DATA MICROTOP KD 861</t>
  </si>
  <si>
    <t>MAP-127</t>
  </si>
  <si>
    <t>MAP ZF 820</t>
  </si>
  <si>
    <t>MAP-128</t>
  </si>
  <si>
    <t>MAP ZIPPER BINDER RB T1</t>
  </si>
  <si>
    <t>MAP-MC129</t>
  </si>
  <si>
    <t>MAP MICROTOP BM 53</t>
  </si>
  <si>
    <t>Batik</t>
  </si>
  <si>
    <t>MAP-130</t>
  </si>
  <si>
    <t>MAP ZIPPER JALA A5 SIKA BR</t>
  </si>
  <si>
    <t>MAP-131</t>
  </si>
  <si>
    <t>MAP ZIPPER JALA A5 SIKA HJ</t>
  </si>
  <si>
    <t>MAP-MC132</t>
  </si>
  <si>
    <t>MAP MICROTOP CF 56</t>
  </si>
  <si>
    <t>MAP-133</t>
  </si>
  <si>
    <t>MAP ZIPPER JALA A5 SIKA HT</t>
  </si>
  <si>
    <t>MAP-134</t>
  </si>
  <si>
    <t>MAP ZIPPER JALA A5 SIKA KN</t>
  </si>
  <si>
    <t>MAP-MC135</t>
  </si>
  <si>
    <t>MAP DATA MICROTOP CF 57</t>
  </si>
  <si>
    <t>MAP-136</t>
  </si>
  <si>
    <t>MAP ZIPPER JALA A5 SIKA MR</t>
  </si>
  <si>
    <t>MAP-137</t>
  </si>
  <si>
    <t>MAP ZIPPER JALA RET HITAM SIKA</t>
  </si>
  <si>
    <t>MAP-MC138</t>
  </si>
  <si>
    <t>MAP F54</t>
  </si>
  <si>
    <t>F54</t>
  </si>
  <si>
    <t>MAP-139</t>
  </si>
  <si>
    <t>MAP ZIPPER JNT A036</t>
  </si>
  <si>
    <t>MAP-140</t>
  </si>
  <si>
    <t>MAP ZIPPER SIKA KUNING</t>
  </si>
  <si>
    <t>MAP-MC141</t>
  </si>
  <si>
    <t>MAP AMPLOP MICROTOP DATA F 53</t>
  </si>
  <si>
    <t>MAP-142</t>
  </si>
  <si>
    <t>MAP ZIPPER KC POLOS HJ</t>
  </si>
  <si>
    <t>MAP-143</t>
  </si>
  <si>
    <t>MAP ZIPPER M2 13 A5-WARNA HJ MM/ HJ TUA</t>
  </si>
  <si>
    <t>MAP-144</t>
  </si>
  <si>
    <t>MAP ZIPPER NT A037</t>
  </si>
  <si>
    <t>MAP-145</t>
  </si>
  <si>
    <t>MAP ZIPPER PELANGI</t>
  </si>
  <si>
    <t>MAP-146</t>
  </si>
  <si>
    <t>MAP ZIPPER PELANGI D57</t>
  </si>
  <si>
    <t>MAP-TF147</t>
  </si>
  <si>
    <t>MAP ZIPPER TF 22 B6 BF53</t>
  </si>
  <si>
    <t>BF53</t>
  </si>
  <si>
    <t>7 KARTON 99 LSN</t>
  </si>
  <si>
    <t>MAP-TF148</t>
  </si>
  <si>
    <t>MAP ZIPPER TF 23 A5 BF54</t>
  </si>
  <si>
    <t>BF54</t>
  </si>
  <si>
    <t>14 KARTON 73 LSN</t>
  </si>
  <si>
    <t>MAP-TF149</t>
  </si>
  <si>
    <t>MAP ZIPPER TF 24 A4</t>
  </si>
  <si>
    <t>27 KARTON 45 LSN</t>
  </si>
  <si>
    <t>MAP-TF150</t>
  </si>
  <si>
    <t>MAP ZIPPER TF 25 B4</t>
  </si>
  <si>
    <t>31 KARTON 0 PCS</t>
  </si>
  <si>
    <t>MAP-151</t>
  </si>
  <si>
    <t>MAP ZIPPER/ RET JALA HJ SIKA</t>
  </si>
  <si>
    <t>MAP-152</t>
  </si>
  <si>
    <t>MAP ZIPPER/ RET JALA KN SIKA</t>
  </si>
  <si>
    <t>MAP-TX153</t>
  </si>
  <si>
    <t>MAP FILE EN 0103F</t>
  </si>
  <si>
    <t>0103 F</t>
  </si>
  <si>
    <t>MAP-154</t>
  </si>
  <si>
    <t>MAP/ BAG FILE M 6861</t>
  </si>
  <si>
    <t>MAP-155</t>
  </si>
  <si>
    <t>MAP/ SCHOOL BAG KCG 2 ZIP 12</t>
  </si>
  <si>
    <t>MAP-156</t>
  </si>
  <si>
    <t>MAP/ ZIPPER BAG TRIX EN 1101</t>
  </si>
  <si>
    <t>MAP-NB157</t>
  </si>
  <si>
    <t>MAP HUTANG PIUTANG</t>
  </si>
  <si>
    <t>1 KARTON 450 PCS</t>
  </si>
  <si>
    <t>MAP-TP158</t>
  </si>
  <si>
    <t>CARRY FILE TOPLA 8820 BIRU</t>
  </si>
  <si>
    <t>2 KARTON 28 PCS</t>
  </si>
  <si>
    <t>MAP-TP159</t>
  </si>
  <si>
    <t>CARRY FILE TOPLA 8820 MERAH</t>
  </si>
  <si>
    <t>0 KARTON 28 PCS</t>
  </si>
  <si>
    <t>MAP-TP160</t>
  </si>
  <si>
    <t>CARRY FILE TOPLA 8820 PUTIH</t>
  </si>
  <si>
    <t>MAP-TP161</t>
  </si>
  <si>
    <t>CARRY FILE TOPLA 8820 KUNING</t>
  </si>
  <si>
    <t>MAP-TP162</t>
  </si>
  <si>
    <t>CARRY FILE TOPLA 8820 HIJAU</t>
  </si>
  <si>
    <t>MAP-TP163</t>
  </si>
  <si>
    <t>CARRY FILE TOPLA 8830 MERAH</t>
  </si>
  <si>
    <t>MAP-TP164</t>
  </si>
  <si>
    <t>CARRY FILE TOPLA 8830 HIJAU</t>
  </si>
  <si>
    <t>MAP-TP165</t>
  </si>
  <si>
    <t>CARRY FILE TOPLA 8830 BIRU</t>
  </si>
  <si>
    <t>MAP-TP166</t>
  </si>
  <si>
    <t>CARRY FILE TOPLA 8830 KUNING</t>
  </si>
  <si>
    <t>MAP-EN167</t>
  </si>
  <si>
    <t>CLEAR HOLDER 40 ENTER MIX</t>
  </si>
  <si>
    <t>MAP-168</t>
  </si>
  <si>
    <t>MAP 2 SAP ALL WIN2 AS</t>
  </si>
  <si>
    <t>MAP-169</t>
  </si>
  <si>
    <t>MAP 2015C SOMSI</t>
  </si>
  <si>
    <t>MAP-170</t>
  </si>
  <si>
    <t>MAP A6 BATIK</t>
  </si>
  <si>
    <t>MAP-171</t>
  </si>
  <si>
    <t>MAP A6 KOTAK 03</t>
  </si>
  <si>
    <t>0 KARTON -8 LSN</t>
  </si>
  <si>
    <t>MAP-MC173</t>
  </si>
  <si>
    <t>MAP DATA MICROTOP BS-53 A6</t>
  </si>
  <si>
    <t>BS-53</t>
  </si>
  <si>
    <t>SBS</t>
  </si>
  <si>
    <t>0 KARTON -11 LSN</t>
  </si>
  <si>
    <t>MAP-MC174</t>
  </si>
  <si>
    <t>MAP DATA MICROTOP BS-54 A5</t>
  </si>
  <si>
    <t>BS-54</t>
  </si>
  <si>
    <t>MAP-MC175</t>
  </si>
  <si>
    <t>MAP DATA MICROTOP BS-55 B5</t>
  </si>
  <si>
    <t>BS-55</t>
  </si>
  <si>
    <t>0 KARTON 33.5 LSN</t>
  </si>
  <si>
    <t>MAP-MC176</t>
  </si>
  <si>
    <t>MAP DATA MICROTOP BS-56 A4</t>
  </si>
  <si>
    <t>BS-56</t>
  </si>
  <si>
    <t>0 KARTON 21.5 LSN</t>
  </si>
  <si>
    <t>MAP-MC177</t>
  </si>
  <si>
    <t>MAP DATA MICROTOP BS-57 B4</t>
  </si>
  <si>
    <t>BS-57</t>
  </si>
  <si>
    <t>MAP-178</t>
  </si>
  <si>
    <t>MAP DATA MICROTOP PA-53/ A6</t>
  </si>
  <si>
    <t>MAP-179</t>
  </si>
  <si>
    <t>MAP DATA MICROTOP PA-54/ A5</t>
  </si>
  <si>
    <t>MAP-MC180</t>
  </si>
  <si>
    <t>MAP DATA MICROTOP PA-56/ A4</t>
  </si>
  <si>
    <t>PA-56</t>
  </si>
  <si>
    <t>MAP-181</t>
  </si>
  <si>
    <t>MAP DATA MICROTOP PA-57/ B4</t>
  </si>
  <si>
    <t>MAP-182</t>
  </si>
  <si>
    <t>MAP FANCY BATIK KCG 2</t>
  </si>
  <si>
    <t>MAP-183</t>
  </si>
  <si>
    <t>MAP FILE RET 1804-2 A5</t>
  </si>
  <si>
    <t>MAP-184</t>
  </si>
  <si>
    <t>MAP FILE RET B B5(B)</t>
  </si>
  <si>
    <t>MAP-187</t>
  </si>
  <si>
    <t>MAP GAGANG KCG 2 BATIK NARIKO HJ(1) M(1) B(1) COKLAT (1)</t>
  </si>
  <si>
    <t>MAP-188</t>
  </si>
  <si>
    <t>MAP HARMONICA BATIK 3603</t>
  </si>
  <si>
    <t>MAP-189</t>
  </si>
  <si>
    <t>MAP HOLDER HUJIN 60F</t>
  </si>
  <si>
    <t>MAP-190</t>
  </si>
  <si>
    <t>MAP JALA A5 ENTER KCG 355-2 K</t>
  </si>
  <si>
    <t>MAP-NB191</t>
  </si>
  <si>
    <t>MAP JOSS 881</t>
  </si>
  <si>
    <t>MAP-192</t>
  </si>
  <si>
    <t>MAP KCG 05 B/P</t>
  </si>
  <si>
    <t>MAP-193</t>
  </si>
  <si>
    <t>MAP KCG 2 MICROTOP WARNA HJ</t>
  </si>
  <si>
    <t>MAP-194</t>
  </si>
  <si>
    <t>MAP KCG CORAK 2 U</t>
  </si>
  <si>
    <t>MAP-195</t>
  </si>
  <si>
    <t>MAP KCG SIKA 05 MERAH</t>
  </si>
  <si>
    <t>MAP-196</t>
  </si>
  <si>
    <t>MAP KCG SIKA 1 P</t>
  </si>
  <si>
    <t>MAP-197</t>
  </si>
  <si>
    <t>MAP AMPLOP KD 865/ B5</t>
  </si>
  <si>
    <t>MAP-198</t>
  </si>
  <si>
    <t>MAP AMPLOP/ DATA ENVELOPE DE A4</t>
  </si>
  <si>
    <t>MAP-199</t>
  </si>
  <si>
    <t>MAP TRANSPARAN AC 1605 B(9)/ K(8)/ M(2)</t>
  </si>
  <si>
    <t>MAP-200</t>
  </si>
  <si>
    <t>MAP-201</t>
  </si>
  <si>
    <t>MAP L MERAH VTRO</t>
  </si>
  <si>
    <t>MAP-202</t>
  </si>
  <si>
    <t>MAP-203</t>
  </si>
  <si>
    <t>MAP RESLETING JALA BLK/ M</t>
  </si>
  <si>
    <t>MAP-204</t>
  </si>
  <si>
    <t>MAP RESLETING JALA HIJAU</t>
  </si>
  <si>
    <t>MAP-205</t>
  </si>
  <si>
    <t>MAP TALI SIKA AC 06 BIRU</t>
  </si>
  <si>
    <t>MAP-206</t>
  </si>
  <si>
    <t>MAP TOPLA 20 LB</t>
  </si>
  <si>
    <t>MAP-VE207</t>
  </si>
  <si>
    <t>EXPANDING FILE V-TECH 4511 B5</t>
  </si>
  <si>
    <t>3 KARTON 5.25 LSN</t>
  </si>
  <si>
    <t>MAP-VE208</t>
  </si>
  <si>
    <t>EXPANDING FILE V-TECH 4512 B5</t>
  </si>
  <si>
    <t>13 KARTON 1.75 LSN</t>
  </si>
  <si>
    <t>MAP-TS209</t>
  </si>
  <si>
    <t>MAP TESLA BATIK BT 53 S</t>
  </si>
  <si>
    <t>TS</t>
  </si>
  <si>
    <t>0 KARTON 52 LSN</t>
  </si>
  <si>
    <t>MAP-TS210</t>
  </si>
  <si>
    <t>MAP DATA TESLA TS 55 BATIK</t>
  </si>
  <si>
    <t>2 KARTON 47 LSN</t>
  </si>
  <si>
    <t>MAP-211</t>
  </si>
  <si>
    <t>MAP TOPLA 3090 M (1), UNGU (1), ORANGE (1)</t>
  </si>
  <si>
    <t>MAP-212</t>
  </si>
  <si>
    <t>MAP TOPLA 40 LB</t>
  </si>
  <si>
    <t>MAP-213</t>
  </si>
  <si>
    <t>MAP TOPLA 60 LB</t>
  </si>
  <si>
    <t>MAP-214</t>
  </si>
  <si>
    <t>MAP ZIPPER BINDER A5 KOTAK TOPLA</t>
  </si>
  <si>
    <t>MAP-215</t>
  </si>
  <si>
    <t>MAP ZIPPER HCL B4</t>
  </si>
  <si>
    <t>MAP-216</t>
  </si>
  <si>
    <t>MAP ZIPPER JALA HJ (BIASA) RESLETING (2), B(1)</t>
  </si>
  <si>
    <t>MAP-SK217</t>
  </si>
  <si>
    <t>MAP ZIPPER JALA SIKA MERAH</t>
  </si>
  <si>
    <t>MAP-SK218</t>
  </si>
  <si>
    <t>MAP ZIPPER KANCING 2 SIKA BIRU</t>
  </si>
  <si>
    <t>MAP-SK219</t>
  </si>
  <si>
    <t>MAP ZIPPER KANCING 2 SIKA HIJAU</t>
  </si>
  <si>
    <t>MAP-SK220</t>
  </si>
  <si>
    <t>MAP ZIPPER KANCING 2 SIKA MERAH</t>
  </si>
  <si>
    <t>MAP-SK221</t>
  </si>
  <si>
    <t>MAP ZIPPER KANCING 2 SIKA KUNING</t>
  </si>
  <si>
    <t>16 KARTON 16 LSN</t>
  </si>
  <si>
    <t>MAP-NB222</t>
  </si>
  <si>
    <t>CLEAR HOLDER UTN CH 040</t>
  </si>
  <si>
    <t>CH 040</t>
  </si>
  <si>
    <t>0 KARTON -2.25 LSN</t>
  </si>
  <si>
    <t>MAP-NB223</t>
  </si>
  <si>
    <t>CLEAR HOLDER UTN CH 060</t>
  </si>
  <si>
    <t>CH 060</t>
  </si>
  <si>
    <t>MAP-MC224</t>
  </si>
  <si>
    <t xml:space="preserve">EXPANDING FILE MICROTOP MT-631 FOLIO </t>
  </si>
  <si>
    <t>MT-631</t>
  </si>
  <si>
    <t>MAP-MC225</t>
  </si>
  <si>
    <t>EXPANDING FILE MICROTOP MT-632 F4</t>
  </si>
  <si>
    <t>MT-632</t>
  </si>
  <si>
    <t>MAP-MC226</t>
  </si>
  <si>
    <t>EXPANDING FILE MICROTOP MT-625 FOLIO</t>
  </si>
  <si>
    <t>MT-625</t>
  </si>
  <si>
    <t>MAP-IM227</t>
  </si>
  <si>
    <t>MAP KANCING BF-19 WARNA MIX</t>
  </si>
  <si>
    <t>BF-19</t>
  </si>
  <si>
    <t>39 KARTON 115 LSN</t>
  </si>
  <si>
    <t>MAP-SK228</t>
  </si>
  <si>
    <t>BUSINESS FILE SIKA AC-106 BIRU</t>
  </si>
  <si>
    <t>4 KARTON 44 LSN</t>
  </si>
  <si>
    <t>MAP-SK229</t>
  </si>
  <si>
    <t>BUSINESS FILE SIKA AC-106 HIJAU</t>
  </si>
  <si>
    <t>AC-106</t>
  </si>
  <si>
    <t>37 KARTON 14 LSN</t>
  </si>
  <si>
    <t>MAP-SK230</t>
  </si>
  <si>
    <t>BUSINESS FILE SIKA AC-106 KUNING</t>
  </si>
  <si>
    <t>36 KARTON 39 LSN</t>
  </si>
  <si>
    <t>MAP-SK231</t>
  </si>
  <si>
    <t>BUSINESS FILE SIKA AC-106 MERAH</t>
  </si>
  <si>
    <t>22 KARTON 27 LSN</t>
  </si>
  <si>
    <t>MAP-SK232</t>
  </si>
  <si>
    <t>BUSINESS FILE SIKA AC-106 PUTIH</t>
  </si>
  <si>
    <t>45 KARTON 39 LSN</t>
  </si>
  <si>
    <t>MAP RET IMITASI MT 1112</t>
  </si>
  <si>
    <t>MAP-TP233</t>
  </si>
  <si>
    <t>ZIPPER FILE CLEAR HOLDER TOPLA 555 40 FILE MERAH</t>
  </si>
  <si>
    <t>555-40</t>
  </si>
  <si>
    <t>MAP-TP234</t>
  </si>
  <si>
    <t>ZIPPER FILE CLEAR HOLDER TOPLA 555 40 FILE KUNING</t>
  </si>
  <si>
    <t>MAP-TP235</t>
  </si>
  <si>
    <t>ZIPPER FILE CLEAR HOLDER TOPLA 555 40 FILE HIJAU</t>
  </si>
  <si>
    <t>MAP-TP236</t>
  </si>
  <si>
    <t>ZIPPER FILE CLEAR HOLDER TOPLA 555 40 FILE BIRU</t>
  </si>
  <si>
    <t>MAP-TP237</t>
  </si>
  <si>
    <t>ZIPPER FILE CLEAR HOLDER TOPLA 555 60 FILE MERAH</t>
  </si>
  <si>
    <t>555-60</t>
  </si>
  <si>
    <t>MAP-TP238</t>
  </si>
  <si>
    <t>ZIPPER FILE CLEAR HOLDER TOPLA 555 60 FILE KUNING</t>
  </si>
  <si>
    <t>MAP-TP239</t>
  </si>
  <si>
    <t>ZIPPER FILE CLEAR HOLDER TOPLA 555 60 FILE HIJAU</t>
  </si>
  <si>
    <t>MAP-TP240</t>
  </si>
  <si>
    <t>ZIPPER FILE CLEAR HOLDER TOPLA 555 60 FILE BIRU</t>
  </si>
  <si>
    <t>MEC-DB5</t>
  </si>
  <si>
    <t>MECHPEN DEBOZZ DBM P 300</t>
  </si>
  <si>
    <t>31 KARTON 237 LSN</t>
  </si>
  <si>
    <t>MEC-NB2</t>
  </si>
  <si>
    <t>MECHPEN G-09307</t>
  </si>
  <si>
    <t>G-09307</t>
  </si>
  <si>
    <t>0 KARTON 23 PAK</t>
  </si>
  <si>
    <t>MEC-NB3</t>
  </si>
  <si>
    <t>MECHPEN G-09309</t>
  </si>
  <si>
    <t>G-09309</t>
  </si>
  <si>
    <t>0 KARTON 60 PAK</t>
  </si>
  <si>
    <t>MEC-TZ1</t>
  </si>
  <si>
    <t>MEKANIK PENSIL 2.0 TIZO TM01800</t>
  </si>
  <si>
    <t>TM01800</t>
  </si>
  <si>
    <t>PER TGL 25 MAR 24 INPUT MANUAL</t>
  </si>
  <si>
    <t>MEC-TZ4</t>
  </si>
  <si>
    <t>MECHPEN TIZO TM 01500</t>
  </si>
  <si>
    <t>TM01500</t>
  </si>
  <si>
    <t>MEJ-NB2</t>
  </si>
  <si>
    <t>MEJA BELAJAR POLOS JUMBO (DOS MERAH)</t>
  </si>
  <si>
    <t>MEJ-PL1</t>
  </si>
  <si>
    <t>PELNA LAPTOP TABLE</t>
  </si>
  <si>
    <t>PELNA</t>
  </si>
  <si>
    <t>6 KARTON 2 PCS</t>
  </si>
  <si>
    <t>MEJ-NB3</t>
  </si>
  <si>
    <t>MEJA BELAJAR 3D</t>
  </si>
  <si>
    <t>MESIN</t>
  </si>
  <si>
    <t>MES-BS2</t>
  </si>
  <si>
    <t>MESIN LEM TEMBAK BOSCO 5538</t>
  </si>
  <si>
    <t>0 KARTON 71 PCS</t>
  </si>
  <si>
    <t>MES-BX3</t>
  </si>
  <si>
    <t>MESIN TEMBAK BIXDONE HE E2010 K (65 BLK) KECIL</t>
  </si>
  <si>
    <t>BX</t>
  </si>
  <si>
    <t>E2010</t>
  </si>
  <si>
    <t>68 KARTON 89 PCS</t>
  </si>
  <si>
    <t>MES-PC1</t>
  </si>
  <si>
    <t>MESIN LEM KECIL 20W PACMAN 82</t>
  </si>
  <si>
    <t>5 KARTON 102 PCS</t>
  </si>
  <si>
    <t>NAME TAG</t>
  </si>
  <si>
    <t>NAM-NB1</t>
  </si>
  <si>
    <t>NAME TAG DUS MERAH 301</t>
  </si>
  <si>
    <t>2 KARTON 3000 PCS</t>
  </si>
  <si>
    <t>NOTEBOOK</t>
  </si>
  <si>
    <t>NOT-NB1</t>
  </si>
  <si>
    <t>NOTEBOOK YRKQ-A568</t>
  </si>
  <si>
    <t>YRKQ-A568</t>
  </si>
  <si>
    <t>0 KARTON 3 PCS</t>
  </si>
  <si>
    <t>NOT-NB2</t>
  </si>
  <si>
    <t>NOTEBOOK XQ-3223</t>
  </si>
  <si>
    <t>XQ-3223</t>
  </si>
  <si>
    <t>0 KARTON 9 PCS</t>
  </si>
  <si>
    <t>NOT-IM3</t>
  </si>
  <si>
    <t>NOTEBOOK 7050-11</t>
  </si>
  <si>
    <t>7050-11</t>
  </si>
  <si>
    <t>7 KARTON 440 PCS</t>
  </si>
  <si>
    <t>NOT-IM4</t>
  </si>
  <si>
    <t>NOTEBOOK SPIRAL 28825-61 A5</t>
  </si>
  <si>
    <t>28825-61</t>
  </si>
  <si>
    <t>7 KARTON 130 PCS</t>
  </si>
  <si>
    <t>NOT-IM5</t>
  </si>
  <si>
    <t>NOTEBOOK  A5-106</t>
  </si>
  <si>
    <t>1 KARTON 96 PCS</t>
  </si>
  <si>
    <t>NOT-IM6</t>
  </si>
  <si>
    <t>NOTEBOOK 5814</t>
  </si>
  <si>
    <t>4 KARTON 132 PCS</t>
  </si>
  <si>
    <t>NOT-IM7</t>
  </si>
  <si>
    <t>NOTEBOOK 9925</t>
  </si>
  <si>
    <t>1 KARTON 90 PCS</t>
  </si>
  <si>
    <t>NOT-IM8</t>
  </si>
  <si>
    <t>NOTEBOOK 83100</t>
  </si>
  <si>
    <t>NOT-IM9</t>
  </si>
  <si>
    <t>NOTEBOOK 05202</t>
  </si>
  <si>
    <t>IMPORT D7</t>
  </si>
  <si>
    <t>0 KARTON 14 PCS</t>
  </si>
  <si>
    <t>NOT-IM10</t>
  </si>
  <si>
    <t>NOTEBOOK 05203</t>
  </si>
  <si>
    <t>0 KARTON 98 PCS</t>
  </si>
  <si>
    <t>NOT-IM11</t>
  </si>
  <si>
    <t>NOTEBOOK 05204</t>
  </si>
  <si>
    <t>0 KARTON -70 PCS</t>
  </si>
  <si>
    <t>NOT-IM12</t>
  </si>
  <si>
    <t>NOTEBOOK 05205</t>
  </si>
  <si>
    <t>NOT-IM13</t>
  </si>
  <si>
    <t>NOTEBOOK 64834</t>
  </si>
  <si>
    <t>0 KARTON 122 PCS</t>
  </si>
  <si>
    <t>NOT-IM14</t>
  </si>
  <si>
    <t>NOTEBOOK 76203</t>
  </si>
  <si>
    <t>NOT-IM15</t>
  </si>
  <si>
    <t>NOTEBOOK 76205</t>
  </si>
  <si>
    <t>1 KARTON 54 PCS</t>
  </si>
  <si>
    <t>NOT-IM16</t>
  </si>
  <si>
    <t>NOTEBOOK 76208</t>
  </si>
  <si>
    <t>4 KARTON 90 PCS</t>
  </si>
  <si>
    <t>NOT-IM17</t>
  </si>
  <si>
    <t>NOTEBOOK 93846</t>
  </si>
  <si>
    <t>5 KARTON 78 PCS</t>
  </si>
  <si>
    <t>NOT-IM18</t>
  </si>
  <si>
    <t>NOTEBOOK 93848</t>
  </si>
  <si>
    <t>NOT-IM19</t>
  </si>
  <si>
    <t>NOTEBOOK B0200 (A5ï¼‰</t>
  </si>
  <si>
    <t>B0200</t>
  </si>
  <si>
    <t>-1 KARTON -30 PCS</t>
  </si>
  <si>
    <t>NOT-IM20</t>
  </si>
  <si>
    <t>NOTEBOOK B0217 (B5ï¼‰</t>
  </si>
  <si>
    <t>B0217</t>
  </si>
  <si>
    <t>0 KARTON 42 PCS</t>
  </si>
  <si>
    <t>NOT-IM21</t>
  </si>
  <si>
    <t>NOTEBOOK B078 (B5ï¼‰</t>
  </si>
  <si>
    <t>B078</t>
  </si>
  <si>
    <t>4 KARTON 54 PCS</t>
  </si>
  <si>
    <t>NOT-IM22</t>
  </si>
  <si>
    <t>NOTEBOOK B1005 (B5ï¼‰</t>
  </si>
  <si>
    <t>B1005</t>
  </si>
  <si>
    <t>0 KARTON -3 PCS</t>
  </si>
  <si>
    <t>NOT-NB23</t>
  </si>
  <si>
    <t>NB MINI POCKET MB 120 WARNA KULIT</t>
  </si>
  <si>
    <t>KULIT</t>
  </si>
  <si>
    <t>MB 120</t>
  </si>
  <si>
    <t>4 KARTON 15 LSN</t>
  </si>
  <si>
    <t>NOT-IM24</t>
  </si>
  <si>
    <t>NOTEBOOK 7050-18</t>
  </si>
  <si>
    <t>7050-18</t>
  </si>
  <si>
    <t>2 KARTON 434 PCS</t>
  </si>
  <si>
    <t>NOT-IM25</t>
  </si>
  <si>
    <t>NOTEBOOK  707-44</t>
  </si>
  <si>
    <t>707-44</t>
  </si>
  <si>
    <t>3 KARTON 7 LSN</t>
  </si>
  <si>
    <t>NOT-IM26</t>
  </si>
  <si>
    <t>NOTEBOOK  A5-103</t>
  </si>
  <si>
    <t>3 KARTON 5.5 LSN</t>
  </si>
  <si>
    <t>NOT-IM27</t>
  </si>
  <si>
    <t>NOTEBOOK SPIRAL 28850-65</t>
  </si>
  <si>
    <t>28850-65</t>
  </si>
  <si>
    <t>7 KARTON 10.5 LSN</t>
  </si>
  <si>
    <t>NOT-IM28</t>
  </si>
  <si>
    <t>NOTEBOOK SPIRAL 28850-67</t>
  </si>
  <si>
    <t>28850-67</t>
  </si>
  <si>
    <t>6 KARTON 9.5 LSN</t>
  </si>
  <si>
    <t>NOT-IM29</t>
  </si>
  <si>
    <t>NOTEBOOK SPIRAL 28850-68</t>
  </si>
  <si>
    <t>28850-68</t>
  </si>
  <si>
    <t>NOT-IM30</t>
  </si>
  <si>
    <t>NOTEBOOK B1019 (BN) (A5)</t>
  </si>
  <si>
    <t>B1019</t>
  </si>
  <si>
    <t>NOT-IM31</t>
  </si>
  <si>
    <t>NOTEBOOK B0196 (A5ï¼‰</t>
  </si>
  <si>
    <t>B0196</t>
  </si>
  <si>
    <t>0 KARTON -30 PCS</t>
  </si>
  <si>
    <t>NOT-NB32</t>
  </si>
  <si>
    <t>BN TALI AA 0321-16/ 17 A7-80</t>
  </si>
  <si>
    <t>0321-16</t>
  </si>
  <si>
    <t>NOT-NB33</t>
  </si>
  <si>
    <t>NB SPIRAL A6-801 LUCKY NOTE</t>
  </si>
  <si>
    <t>16 KARTON 332 PCS</t>
  </si>
  <si>
    <t>NOT-IM34</t>
  </si>
  <si>
    <t>NOTEBOOK 70100-2</t>
  </si>
  <si>
    <t>70100-2</t>
  </si>
  <si>
    <t>1 KARTON 18.67 LSN</t>
  </si>
  <si>
    <t>NOT-IM35</t>
  </si>
  <si>
    <t>NOTEBOOK 7025-30</t>
  </si>
  <si>
    <t>7025-30</t>
  </si>
  <si>
    <t>0 KARTON 180 PCS</t>
  </si>
  <si>
    <t>NOT-IM36</t>
  </si>
  <si>
    <t>NOTEBOOK SPIRAL 25100-67</t>
  </si>
  <si>
    <t>25100-67</t>
  </si>
  <si>
    <t>5 KARTON 112 PCS</t>
  </si>
  <si>
    <t>NOT-IM37</t>
  </si>
  <si>
    <t>NOTEBOOK SPIRAL 28825-65</t>
  </si>
  <si>
    <t>28825-65</t>
  </si>
  <si>
    <t>NOT-IM38</t>
  </si>
  <si>
    <t>NOTEBOOK SPIRAL 28825-67</t>
  </si>
  <si>
    <t>28825-67</t>
  </si>
  <si>
    <t>10 KARTON 106 PCS</t>
  </si>
  <si>
    <t>NOT-IM39</t>
  </si>
  <si>
    <t>NOTEBOOK SPIRAL 28850-61</t>
  </si>
  <si>
    <t>28850-61</t>
  </si>
  <si>
    <t>8 KARTON 15.5 LSN</t>
  </si>
  <si>
    <t>NOT-EN40</t>
  </si>
  <si>
    <t>BLOCK NOTE SPIRAL ENTER 403</t>
  </si>
  <si>
    <t>1 KARTON 216 PCS</t>
  </si>
  <si>
    <t>NOT-EN41</t>
  </si>
  <si>
    <t>BLOCK NOTE SPIRAL ENTER 501</t>
  </si>
  <si>
    <t>NOT-EN42</t>
  </si>
  <si>
    <t>BLOCK NOTE SPIRAL ENTER 404</t>
  </si>
  <si>
    <t>0 KARTON 456 PCS</t>
  </si>
  <si>
    <t>NOT-IM43</t>
  </si>
  <si>
    <t>NOTEBOOK SPIRAL 50100-71</t>
  </si>
  <si>
    <t>50100-71</t>
  </si>
  <si>
    <t>1 KARTON 18.5 LSN</t>
  </si>
  <si>
    <t>NOT-IM44</t>
  </si>
  <si>
    <t>NOTEBOOK 7050-2</t>
  </si>
  <si>
    <t>7050-2</t>
  </si>
  <si>
    <t>5 KARTON 499 PCS</t>
  </si>
  <si>
    <t>NOT-IM45</t>
  </si>
  <si>
    <t>NOTEBOOK  A5-508</t>
  </si>
  <si>
    <t>A5-508</t>
  </si>
  <si>
    <t>5 KARTON 9.5 LSN</t>
  </si>
  <si>
    <t>NOT-IM46</t>
  </si>
  <si>
    <t>NOTEBOOK  A5-UN</t>
  </si>
  <si>
    <t>A5-UN</t>
  </si>
  <si>
    <t>6 KARTON 8 LSN</t>
  </si>
  <si>
    <t>NOT-IM47</t>
  </si>
  <si>
    <t>NOTEBOOK B1012 (B5ï¼‰</t>
  </si>
  <si>
    <t>3 KARTON 48 PCS</t>
  </si>
  <si>
    <t>NOT-IM48</t>
  </si>
  <si>
    <t>NOTEBOOK B1018 (B5ï¼‰</t>
  </si>
  <si>
    <t>1 KARTON 36 PCS</t>
  </si>
  <si>
    <t>NOT-IM49</t>
  </si>
  <si>
    <t>NOTEBOOK B1012 (A5ï¼‰</t>
  </si>
  <si>
    <t>NOT-IM50</t>
  </si>
  <si>
    <t>NOTEBOOK B1019 (B5ï¼‰</t>
  </si>
  <si>
    <t>2 KARTON 60 PCS</t>
  </si>
  <si>
    <t>NOT-IM51</t>
  </si>
  <si>
    <t>NOTEBOOK  707-19</t>
  </si>
  <si>
    <t>707-19</t>
  </si>
  <si>
    <t>NOT-IM52</t>
  </si>
  <si>
    <t>NOTEBOOK  707-45</t>
  </si>
  <si>
    <t>707-45</t>
  </si>
  <si>
    <t>-1 KARTON -7 LSN</t>
  </si>
  <si>
    <t>NOT-IM53</t>
  </si>
  <si>
    <t>NOTEBOOK  A5-105</t>
  </si>
  <si>
    <t>A5-105</t>
  </si>
  <si>
    <t>0 KARTON -1.5 LSN</t>
  </si>
  <si>
    <t>NOT-IM54</t>
  </si>
  <si>
    <t>NOTEBOOK  A5-110</t>
  </si>
  <si>
    <t>A5-110</t>
  </si>
  <si>
    <t>NOT-IM55</t>
  </si>
  <si>
    <t>NOTEBOOK 18100-36</t>
  </si>
  <si>
    <t>18100-36</t>
  </si>
  <si>
    <t>NOT-IM56</t>
  </si>
  <si>
    <t>NOTEBOOK 18100-61</t>
  </si>
  <si>
    <t>18100-61</t>
  </si>
  <si>
    <t>NOT-IM57</t>
  </si>
  <si>
    <t>NOTEBOOK 18100-62</t>
  </si>
  <si>
    <t>18100-62</t>
  </si>
  <si>
    <t>NOT-IM58</t>
  </si>
  <si>
    <t>NOTEBOOK 18100-71</t>
  </si>
  <si>
    <t>18100-71</t>
  </si>
  <si>
    <t>NOT-IM59</t>
  </si>
  <si>
    <t>NOTEBOOK 25100-56</t>
  </si>
  <si>
    <t>25100-56</t>
  </si>
  <si>
    <t>0 KARTON -42 PCS</t>
  </si>
  <si>
    <t>NOT-IM60</t>
  </si>
  <si>
    <t>NOTEBOOK 25100-62</t>
  </si>
  <si>
    <t>25100-62</t>
  </si>
  <si>
    <t>IMPORT D3+D6</t>
  </si>
  <si>
    <t>NOT-IM61</t>
  </si>
  <si>
    <t>NOTEBOOK 25100-71</t>
  </si>
  <si>
    <t>25100-71</t>
  </si>
  <si>
    <t>IMPORT D3+D7</t>
  </si>
  <si>
    <t>0 KARTON -54 PCS</t>
  </si>
  <si>
    <t>NOT-IM62</t>
  </si>
  <si>
    <t>NOTEBOOK 28825-68</t>
  </si>
  <si>
    <t>28825-68</t>
  </si>
  <si>
    <t>NOT-IM63</t>
  </si>
  <si>
    <t>NOTEBOOK 50100-67</t>
  </si>
  <si>
    <t>50100-67</t>
  </si>
  <si>
    <t>IMPORT D1+D7</t>
  </si>
  <si>
    <t>0 KARTON -9.5 LSN</t>
  </si>
  <si>
    <t>NOT-IM64</t>
  </si>
  <si>
    <t>NOTEBOOK 7025-16</t>
  </si>
  <si>
    <t>7025-16</t>
  </si>
  <si>
    <t>0 KARTON -2.5 LSN</t>
  </si>
  <si>
    <t>NOT-IM65</t>
  </si>
  <si>
    <t>NOTEBOOK 7025-18</t>
  </si>
  <si>
    <t>7025-18</t>
  </si>
  <si>
    <t>NOT-IM66</t>
  </si>
  <si>
    <t>NOTEBOOK 7025-28</t>
  </si>
  <si>
    <t>7025-28</t>
  </si>
  <si>
    <t>-1 KARTON -6.5 LSN</t>
  </si>
  <si>
    <t>NOT-IM67</t>
  </si>
  <si>
    <t>NOTEBOOK 7025-31</t>
  </si>
  <si>
    <t>7025-31</t>
  </si>
  <si>
    <t>0 KARTON -6.5 LSN</t>
  </si>
  <si>
    <t>NOT-IM68</t>
  </si>
  <si>
    <t>NOTEBOOK 7050-19</t>
  </si>
  <si>
    <t>7050-19</t>
  </si>
  <si>
    <t>-2 KARTON -114 PCS</t>
  </si>
  <si>
    <t>NOT-IM69</t>
  </si>
  <si>
    <t>NOTEBOOK 7050-20</t>
  </si>
  <si>
    <t>7050-20</t>
  </si>
  <si>
    <t>-2 KARTON -18 PCS</t>
  </si>
  <si>
    <t>NOT-IM70</t>
  </si>
  <si>
    <t>NOTEBOOK 7025-27</t>
  </si>
  <si>
    <t>7025-27</t>
  </si>
  <si>
    <t>-1 KARTON -1.5 LSN</t>
  </si>
  <si>
    <t>NOT-IM71</t>
  </si>
  <si>
    <t>NOTEBOOK  A5-107</t>
  </si>
  <si>
    <t>A5-107</t>
  </si>
  <si>
    <t>NOT-IM72</t>
  </si>
  <si>
    <t>NOTEBOOK  A5-521</t>
  </si>
  <si>
    <t>A5-521</t>
  </si>
  <si>
    <t>NOT-IM73</t>
  </si>
  <si>
    <t>NOTEBOOK 28850-62</t>
  </si>
  <si>
    <t>28850-62</t>
  </si>
  <si>
    <t>0 KARTON -7 LSN</t>
  </si>
  <si>
    <t>NOT-IM74</t>
  </si>
  <si>
    <t>NOTEBOOK 28850-64</t>
  </si>
  <si>
    <t>28850-64</t>
  </si>
  <si>
    <t>NOT-IM75</t>
  </si>
  <si>
    <t>NOTEBOOK 7025-19</t>
  </si>
  <si>
    <t>7025-19</t>
  </si>
  <si>
    <t>-1 KARTON -0.5 LSN</t>
  </si>
  <si>
    <t>NOT-NB76</t>
  </si>
  <si>
    <t>BN TALI AA 0321-11/A7-80/FRUIT</t>
  </si>
  <si>
    <t>0321-11</t>
  </si>
  <si>
    <t>NOT-NB77</t>
  </si>
  <si>
    <t>BN TALI AA 0321-20/A7-80/SR</t>
  </si>
  <si>
    <t>0321-20</t>
  </si>
  <si>
    <t>NTS</t>
  </si>
  <si>
    <t>NTS-2</t>
  </si>
  <si>
    <t>NOTES BUAH SPIRAL BH/ LC 421 WORRY</t>
  </si>
  <si>
    <t>NTS-3</t>
  </si>
  <si>
    <t>NOTES FANCY 7091 SUNLIGHT</t>
  </si>
  <si>
    <t>NTS-4</t>
  </si>
  <si>
    <t>NOTES SPIRAL 062(2)/ 061(1)</t>
  </si>
  <si>
    <t>NTS-5</t>
  </si>
  <si>
    <t>NOTES SPIRAL 505 KCG + BP</t>
  </si>
  <si>
    <t>NTS-NB1</t>
  </si>
  <si>
    <t>NOTES 156-80</t>
  </si>
  <si>
    <t>156-80</t>
  </si>
  <si>
    <t>16 KARTON 49 LSN</t>
  </si>
  <si>
    <t>NOTES SPIRAL PRINCESS 708 (TENAGA BARU)</t>
  </si>
  <si>
    <t>NOTES SPIRAL PRINCESS BERDIRI (MITRA)</t>
  </si>
  <si>
    <t>NOTES YOYO</t>
  </si>
  <si>
    <t>OIL-DB2</t>
  </si>
  <si>
    <t>OIL PASTEL DEBOZZ 12</t>
  </si>
  <si>
    <t>13 KARTON 10 LSN</t>
  </si>
  <si>
    <t>OIL-DB3</t>
  </si>
  <si>
    <t>OIL PASTEL TBG DEBOZZ 670-24 24W</t>
  </si>
  <si>
    <t>670-24</t>
  </si>
  <si>
    <t>26 KARTON 5 LSN</t>
  </si>
  <si>
    <t>OIL-NB1</t>
  </si>
  <si>
    <t>OIL PASTEL HW 12</t>
  </si>
  <si>
    <t>12 KARTON 11 LSN</t>
  </si>
  <si>
    <t>OIL PASTEL BB 12/ HW 12</t>
  </si>
  <si>
    <t>ORI-AL1</t>
  </si>
  <si>
    <t>KERTAS LIPAT ORIGAMI ALFA FLUORESCENT 12 X 12</t>
  </si>
  <si>
    <t>12X12</t>
  </si>
  <si>
    <t>0 KARTON 968 PCS</t>
  </si>
  <si>
    <t>ORI-AL4</t>
  </si>
  <si>
    <t>K LIPAT FLUORESCENT 14X14</t>
  </si>
  <si>
    <t>14X14</t>
  </si>
  <si>
    <t>ORI-AL5</t>
  </si>
  <si>
    <t>K LIPAT FLUORESCENT 16X16</t>
  </si>
  <si>
    <t>16X16</t>
  </si>
  <si>
    <t>0 KARTON -57 PCS</t>
  </si>
  <si>
    <t>ORI-AL6</t>
  </si>
  <si>
    <t>KERTAS LIPAT ORIGAMI ALFA FLUORESCENT 20 X 20</t>
  </si>
  <si>
    <t>20X20</t>
  </si>
  <si>
    <t>2 KARTON 466 PCS</t>
  </si>
  <si>
    <t>ORI-NB2</t>
  </si>
  <si>
    <t>KERTAS LIPAT ORIGAMI HL 305</t>
  </si>
  <si>
    <t>3 KARTON 238 PCS</t>
  </si>
  <si>
    <t>ORI-NB3</t>
  </si>
  <si>
    <t>KERTAS LIPAT ORIGAMI Z 003</t>
  </si>
  <si>
    <t>0 KARTON 296 PCS</t>
  </si>
  <si>
    <t>PALET</t>
  </si>
  <si>
    <t>PAL-IM6</t>
  </si>
  <si>
    <t>PALET 21839-12</t>
  </si>
  <si>
    <t>2 KARTON 856 PCS</t>
  </si>
  <si>
    <t>PAL-NB1</t>
  </si>
  <si>
    <t>PALET ANGGUR</t>
  </si>
  <si>
    <t>3 KARTON 40 LSN</t>
  </si>
  <si>
    <t>PAL-NB10</t>
  </si>
  <si>
    <t>PALET CAT AIR SAKURA BIASA DOF</t>
  </si>
  <si>
    <t>BUTEK</t>
  </si>
  <si>
    <t>28 KARTON 82 LSN</t>
  </si>
  <si>
    <t>PAL-NB11</t>
  </si>
  <si>
    <t>PALET KEPITING DOP PKD 202</t>
  </si>
  <si>
    <t>1 KARTON 118 LSN</t>
  </si>
  <si>
    <t>PAL-NB12</t>
  </si>
  <si>
    <t>PIRING CAT AIR SEGI (L KU)</t>
  </si>
  <si>
    <t>L KU</t>
  </si>
  <si>
    <t>19 KARTON 62 LSN</t>
  </si>
  <si>
    <t>PAL-NB2</t>
  </si>
  <si>
    <t>PALET APEL</t>
  </si>
  <si>
    <t>3 KARTON 47 LSN</t>
  </si>
  <si>
    <t>PAL-NB3</t>
  </si>
  <si>
    <t>PALET CAT AIR SAKURA TRANS</t>
  </si>
  <si>
    <t>9 KARTON 80 LSN</t>
  </si>
  <si>
    <t>PAL-NB4</t>
  </si>
  <si>
    <t>PALET CAT AIR SAKURA PUTIH UTN</t>
  </si>
  <si>
    <t>15 KARTON 119 LSN</t>
  </si>
  <si>
    <t>PAL-NB5</t>
  </si>
  <si>
    <t>PALET KUMBANG 1011</t>
  </si>
  <si>
    <t>6 KARTON 32 LSN</t>
  </si>
  <si>
    <t>PAL-NB8</t>
  </si>
  <si>
    <t xml:space="preserve">PALET KUMBANG 006 B </t>
  </si>
  <si>
    <t>6 KARTON 46.1666666666667 LSN</t>
  </si>
  <si>
    <t>PAL-NB9</t>
  </si>
  <si>
    <t>PALET PLT 006 JOSS</t>
  </si>
  <si>
    <t>PLT 006</t>
  </si>
  <si>
    <t>PAL-NK7</t>
  </si>
  <si>
    <t>PALET NAKOYA 108</t>
  </si>
  <si>
    <t>NK</t>
  </si>
  <si>
    <t>0 KARTON -2.75 LSN</t>
  </si>
  <si>
    <t>PAPAN WB</t>
  </si>
  <si>
    <t>PAP-4</t>
  </si>
  <si>
    <t>PAPAN W/B BESAR 50X70</t>
  </si>
  <si>
    <t>PAP-NB1</t>
  </si>
  <si>
    <t>PAPAN WHITE BOARD XG POLOS 20 X 30</t>
  </si>
  <si>
    <t>20 X 30</t>
  </si>
  <si>
    <t>PAP-NB2</t>
  </si>
  <si>
    <t>PAPAN WHITE BOARD XG POLOS 25 X 35</t>
  </si>
  <si>
    <t>0 KARTON 64 PCS</t>
  </si>
  <si>
    <t>PAP-NB3</t>
  </si>
  <si>
    <t>PAPAN WHITE BOARD XG POLOS 30 X 40</t>
  </si>
  <si>
    <t>30 X 40</t>
  </si>
  <si>
    <t>PCA-100</t>
  </si>
  <si>
    <t>PENSIL CASE SH-01</t>
  </si>
  <si>
    <t>PCA-102</t>
  </si>
  <si>
    <t>PCA-103</t>
  </si>
  <si>
    <t>PENSIL CASE SH-04</t>
  </si>
  <si>
    <t>PCA-122</t>
  </si>
  <si>
    <t>PENSIL CASE ZL-182</t>
  </si>
  <si>
    <t>PCA-26</t>
  </si>
  <si>
    <t>PENSIL CASE 5245</t>
  </si>
  <si>
    <t>PCA-63</t>
  </si>
  <si>
    <t>PENSIL CASE AC-2829-3</t>
  </si>
  <si>
    <t>PCA-69</t>
  </si>
  <si>
    <t>PENSIL CASE BH-20231</t>
  </si>
  <si>
    <t>PCA-71</t>
  </si>
  <si>
    <t>PENSIL CASE BH-226</t>
  </si>
  <si>
    <t>PCA-72</t>
  </si>
  <si>
    <t>PENSIL CASE BH-227</t>
  </si>
  <si>
    <t>0 KARTON -46 PCS</t>
  </si>
  <si>
    <t>PCA-74</t>
  </si>
  <si>
    <t>PENSIL CASE BH-265</t>
  </si>
  <si>
    <t>PCA-75</t>
  </si>
  <si>
    <t>PENSIL CASE BH-266</t>
  </si>
  <si>
    <t>PCA-76</t>
  </si>
  <si>
    <t>PENSIL CASE BH-268</t>
  </si>
  <si>
    <t>PCA-IM101</t>
  </si>
  <si>
    <t>PENSIL CASE SH-02 (HARUS DIPISAH, ADA 6 MACAM)</t>
  </si>
  <si>
    <t>SH-10</t>
  </si>
  <si>
    <t>23 KARTON 384 PCS</t>
  </si>
  <si>
    <t>PCA-IM104</t>
  </si>
  <si>
    <t>PENSIL CASE SH-07</t>
  </si>
  <si>
    <t>SH-07</t>
  </si>
  <si>
    <t>11 KARTON 432 PCS</t>
  </si>
  <si>
    <t>PCA-IM105</t>
  </si>
  <si>
    <t>PENSIL CASE SH-15</t>
  </si>
  <si>
    <t>PCA-IM106</t>
  </si>
  <si>
    <t>PENSIL CASE SH-16</t>
  </si>
  <si>
    <t>PCA-IM107</t>
  </si>
  <si>
    <t>PENSIL CASE SH-8601</t>
  </si>
  <si>
    <t>8 KARTON 168 PCS</t>
  </si>
  <si>
    <t>PCA-IM108</t>
  </si>
  <si>
    <t>PENSIL CASE SH-8602</t>
  </si>
  <si>
    <t>PCA-IM109</t>
  </si>
  <si>
    <t>PENSIL CASE SH-8603</t>
  </si>
  <si>
    <t>PCA-IM110</t>
  </si>
  <si>
    <t>PENSIL CASE SH-8604</t>
  </si>
  <si>
    <t>PCA-IM111</t>
  </si>
  <si>
    <t>PENSIL CASE SH-8701</t>
  </si>
  <si>
    <t>PCA-IM112</t>
  </si>
  <si>
    <t>PENSIL CASE SH-8702</t>
  </si>
  <si>
    <t>1 KARTON 264 PCS</t>
  </si>
  <si>
    <t>PCA-IM113</t>
  </si>
  <si>
    <t>PENSIL CASE SH-8703</t>
  </si>
  <si>
    <t>PCA-IM114</t>
  </si>
  <si>
    <t>PENSIL CASE SH-8704</t>
  </si>
  <si>
    <t>PCA-IM115</t>
  </si>
  <si>
    <t>PENSIL CASE SH-8705</t>
  </si>
  <si>
    <t>PCA-IM116</t>
  </si>
  <si>
    <t>PENSIL CASE WLT9900</t>
  </si>
  <si>
    <t>8 KARTON 264 PCS</t>
  </si>
  <si>
    <t>PCA-IM117</t>
  </si>
  <si>
    <t>PENSIL CASE WLT9901</t>
  </si>
  <si>
    <t>21 KARTON 276 PCS</t>
  </si>
  <si>
    <t>PCA-IM118</t>
  </si>
  <si>
    <t>PENSIL CASE WLT9902</t>
  </si>
  <si>
    <t>PCA-IM119</t>
  </si>
  <si>
    <t>PENSIL CASE WLT9903</t>
  </si>
  <si>
    <t>PCA-IM12</t>
  </si>
  <si>
    <t>PENSIL CASE 105</t>
  </si>
  <si>
    <t>4 KARTON 138 PCS</t>
  </si>
  <si>
    <t>PCA-IM120</t>
  </si>
  <si>
    <t>PENSIL CASE ZL-139-7</t>
  </si>
  <si>
    <t>7 KARTON 132 PCS</t>
  </si>
  <si>
    <t>PCA-IM121</t>
  </si>
  <si>
    <t>PENSIL CASE ZL-178-1 MOBIL K</t>
  </si>
  <si>
    <t>12 KARTON 148 PCS</t>
  </si>
  <si>
    <t>PCA-IM13</t>
  </si>
  <si>
    <t>PENSIL CASE 168-18</t>
  </si>
  <si>
    <t>IMPORT D4 + D8</t>
  </si>
  <si>
    <t>9 KARTON 120 PCS</t>
  </si>
  <si>
    <t>PCA-IM132</t>
  </si>
  <si>
    <t>PENCIL CASE H-9905 KLG</t>
  </si>
  <si>
    <t>H-9905</t>
  </si>
  <si>
    <t>7 KARTON 128 PCS</t>
  </si>
  <si>
    <t>PCA-IM135</t>
  </si>
  <si>
    <t>PENCIL CASE 588-157 MAGNET</t>
  </si>
  <si>
    <t>8 KARTON 108 PCS</t>
  </si>
  <si>
    <t>PCA-IM136</t>
  </si>
  <si>
    <t>PENCIL CASE DZ-0065 MAGNET</t>
  </si>
  <si>
    <t>13 KARTON 132 PCS</t>
  </si>
  <si>
    <t>PCA-IM137</t>
  </si>
  <si>
    <t>PENCIL CASE 588-181-1 MAGNET</t>
  </si>
  <si>
    <t>13 KARTON 96 PCS</t>
  </si>
  <si>
    <t>PCA-IM138</t>
  </si>
  <si>
    <t xml:space="preserve">PENCIL CASE WLT-9906 </t>
  </si>
  <si>
    <t>WLT-9906</t>
  </si>
  <si>
    <t>10 KARTON 276 PCS</t>
  </si>
  <si>
    <t>PCA-IM15</t>
  </si>
  <si>
    <t>PENSIL CASE 168-20</t>
  </si>
  <si>
    <t>CEWEK COWOK</t>
  </si>
  <si>
    <t>168-20</t>
  </si>
  <si>
    <t>7 KARTON 72 PCS</t>
  </si>
  <si>
    <t>PCA-IM16</t>
  </si>
  <si>
    <t>PENSIL CASE 168-21</t>
  </si>
  <si>
    <t>PCA-IM17</t>
  </si>
  <si>
    <t>PENSIL CASE 168-22 KALENG</t>
  </si>
  <si>
    <t>PCA-IM18</t>
  </si>
  <si>
    <t>PENSIL CASE 168-25</t>
  </si>
  <si>
    <t>PCA-IM19</t>
  </si>
  <si>
    <t>PENSIL CASE 168-26</t>
  </si>
  <si>
    <t>6 KARTON 120 PCS</t>
  </si>
  <si>
    <t>PCA-IM20</t>
  </si>
  <si>
    <t>PENSIL CASE 168-27</t>
  </si>
  <si>
    <t>11 KARTON 120 PCS</t>
  </si>
  <si>
    <t>PCA-IM21</t>
  </si>
  <si>
    <t>PENSIL CASE 168-28</t>
  </si>
  <si>
    <t>PCA-IM22</t>
  </si>
  <si>
    <t>PENSIL CASE 168-35</t>
  </si>
  <si>
    <t>PCA-IM23</t>
  </si>
  <si>
    <t>PENSIL CASE 168-69-3</t>
  </si>
  <si>
    <t>2 KARTON 108 PCS</t>
  </si>
  <si>
    <t>PCA-IM24</t>
  </si>
  <si>
    <t>PENSIL CASE 17-01A</t>
  </si>
  <si>
    <t>PCA-IM27</t>
  </si>
  <si>
    <t>PENCIL CASE 5811</t>
  </si>
  <si>
    <t>1 KARTON 252 PCS</t>
  </si>
  <si>
    <t>PCA-IM28</t>
  </si>
  <si>
    <t>PENSIL CASE 5813</t>
  </si>
  <si>
    <t>PCA-IM29</t>
  </si>
  <si>
    <t>PENCIL CASE 5815</t>
  </si>
  <si>
    <t>6 KARTON 252 PCS</t>
  </si>
  <si>
    <t>PCA-IM30</t>
  </si>
  <si>
    <t>PENCIL CASE DZ-8057 MAGNET</t>
  </si>
  <si>
    <t>DZ-8057</t>
  </si>
  <si>
    <t>7 KARTON 6 LSN</t>
  </si>
  <si>
    <t>PCA-IM31</t>
  </si>
  <si>
    <t>PENSIL CASE 5840</t>
  </si>
  <si>
    <t>IMPORT D5</t>
  </si>
  <si>
    <t>6 KARTON 264 PCS</t>
  </si>
  <si>
    <t>PCA-IM32</t>
  </si>
  <si>
    <t>PENSIL CASE 5842</t>
  </si>
  <si>
    <t>8 KARTON 276 PCS</t>
  </si>
  <si>
    <t>PCA-IM33</t>
  </si>
  <si>
    <t>PENSIL CASE 5843</t>
  </si>
  <si>
    <t>PCA-IM34</t>
  </si>
  <si>
    <t>PENCIL CASE 5848</t>
  </si>
  <si>
    <t>PCA-IM35</t>
  </si>
  <si>
    <t>PENSIL CASE 5850</t>
  </si>
  <si>
    <t>PCA-IM36</t>
  </si>
  <si>
    <t>PENSIL CASE 5851</t>
  </si>
  <si>
    <t>PCA-IM37</t>
  </si>
  <si>
    <t>PENSIL CASE 5853</t>
  </si>
  <si>
    <t>PCA-IM38</t>
  </si>
  <si>
    <t>PENCIL CASE 5864</t>
  </si>
  <si>
    <t>PCA-IM39</t>
  </si>
  <si>
    <t>PENCIL CASE 5866</t>
  </si>
  <si>
    <t>4 KARTON 156 PCS</t>
  </si>
  <si>
    <t>PCA-IM40</t>
  </si>
  <si>
    <t>PENCIL CASE KALENG H-9888</t>
  </si>
  <si>
    <t>MOBIL</t>
  </si>
  <si>
    <t>H-9888</t>
  </si>
  <si>
    <t>PCA-IM41</t>
  </si>
  <si>
    <t>PENSIL CASE 5870</t>
  </si>
  <si>
    <t>2 KARTON 216 PCS</t>
  </si>
  <si>
    <t>PCA-IM42</t>
  </si>
  <si>
    <t>PENSIL CASE 5871</t>
  </si>
  <si>
    <t>IMPORT D5 + D6</t>
  </si>
  <si>
    <t>5 KARTON 156 PCS</t>
  </si>
  <si>
    <t>PCA-IM44</t>
  </si>
  <si>
    <t>PENSIL CASE 5872</t>
  </si>
  <si>
    <t>IMPORT D5+D6</t>
  </si>
  <si>
    <t>3 KARTON 216 PCS</t>
  </si>
  <si>
    <t>PCA-IM46</t>
  </si>
  <si>
    <t>PENSIL CASE 6A-25</t>
  </si>
  <si>
    <t>PCA-IM47</t>
  </si>
  <si>
    <t>PENSIL CASE 6A-26</t>
  </si>
  <si>
    <t>PCA-IM48</t>
  </si>
  <si>
    <t>PENSIL CASE 6A-28</t>
  </si>
  <si>
    <t>PCA-IM49</t>
  </si>
  <si>
    <t>PENSIL CASE 8300AV TIMBUL</t>
  </si>
  <si>
    <t>PCA-IM50</t>
  </si>
  <si>
    <t>PENSIL CASE 8300D TIMBUL</t>
  </si>
  <si>
    <t>2 KARTON 84 PCS</t>
  </si>
  <si>
    <t>PCA-IM51</t>
  </si>
  <si>
    <t>PENSIL CASE 8300SG TIMBUL</t>
  </si>
  <si>
    <t>PCA-IM52</t>
  </si>
  <si>
    <t>PENSIL CASE 8300TK TIMBUL</t>
  </si>
  <si>
    <t>2 KARTON 72 PCS</t>
  </si>
  <si>
    <t>PCA-IM53</t>
  </si>
  <si>
    <t>PENSIL CASE A-1037 + CAL</t>
  </si>
  <si>
    <t>1 KARTON 68 PCS</t>
  </si>
  <si>
    <t>PCA-IM54</t>
  </si>
  <si>
    <t>PENSIL CASE A-1185</t>
  </si>
  <si>
    <t>PCA-IM55</t>
  </si>
  <si>
    <t>PENSIL CASE A-1301</t>
  </si>
  <si>
    <t>PCA-IM56</t>
  </si>
  <si>
    <t>PENSIL CASE A-1359</t>
  </si>
  <si>
    <t>PCA-IM57</t>
  </si>
  <si>
    <t>PENSIL CASE A-207</t>
  </si>
  <si>
    <t>PCA-IM58</t>
  </si>
  <si>
    <t>PENSIL CASE A-3322</t>
  </si>
  <si>
    <t>PCA-IM59</t>
  </si>
  <si>
    <t>PENSIL CASE A-6500</t>
  </si>
  <si>
    <t>IMPORT 2019+2020</t>
  </si>
  <si>
    <t>47 KARTON 0 PCS</t>
  </si>
  <si>
    <t>PCA-IM61</t>
  </si>
  <si>
    <t>PENSIL CASE A-777 + CAL</t>
  </si>
  <si>
    <t>14 KARTON 156 PCS</t>
  </si>
  <si>
    <t>PCA-IM62</t>
  </si>
  <si>
    <t>PENSIL CASE A-870</t>
  </si>
  <si>
    <t>PCA-IM64</t>
  </si>
  <si>
    <t>PENSIL CASE AC-2860-3</t>
  </si>
  <si>
    <t>5 KARTON 36 PCS</t>
  </si>
  <si>
    <t>PCA-IM66</t>
  </si>
  <si>
    <t>PENSIL CASE AC-2893-3</t>
  </si>
  <si>
    <t>COWOK CEWEK</t>
  </si>
  <si>
    <t>24 KARTON 48 PCS</t>
  </si>
  <si>
    <t>PCA-IM67</t>
  </si>
  <si>
    <t>PENSIL CASE AD-062</t>
  </si>
  <si>
    <t>44 KARTON 108 PCS</t>
  </si>
  <si>
    <t>PCA-IM68</t>
  </si>
  <si>
    <t>PENSIL CASE AG-8881</t>
  </si>
  <si>
    <t>PCA-IM70</t>
  </si>
  <si>
    <t>PENCIL CASE KALENG BH-20232</t>
  </si>
  <si>
    <t>BH-20232</t>
  </si>
  <si>
    <t>16 KARTON 60 PCS</t>
  </si>
  <si>
    <t>PCA-IM73</t>
  </si>
  <si>
    <t>PENSIL CASE BH-228</t>
  </si>
  <si>
    <t>0 KARTON 61 PCS</t>
  </si>
  <si>
    <t>PCA-IM77</t>
  </si>
  <si>
    <t>PENSIL CASE BH-278</t>
  </si>
  <si>
    <t>0 KARTON 84 PCS</t>
  </si>
  <si>
    <t>PCA-IM78</t>
  </si>
  <si>
    <t>PENSIL CASE BH-288</t>
  </si>
  <si>
    <t>PCA-IM79</t>
  </si>
  <si>
    <t>PENSIL CASE BX-3971</t>
  </si>
  <si>
    <t>BX-3971</t>
  </si>
  <si>
    <t>26 KARTON 60 PCS</t>
  </si>
  <si>
    <t>PCA-IM80</t>
  </si>
  <si>
    <t>PENSIL CASE C-8023</t>
  </si>
  <si>
    <t>PCA-IM82</t>
  </si>
  <si>
    <t>PENSIL CASE C-9960</t>
  </si>
  <si>
    <t>10 KARTON 216 PCS</t>
  </si>
  <si>
    <t>PCA-IM83</t>
  </si>
  <si>
    <t>PENSIL CASE DZ-0061-3</t>
  </si>
  <si>
    <t>PCA-IM84</t>
  </si>
  <si>
    <t>PENSIL CASE DZ-32 KALENG</t>
  </si>
  <si>
    <t>PCA-IM85</t>
  </si>
  <si>
    <t>PENSIL CASE HB5246</t>
  </si>
  <si>
    <t>PCA-IM86</t>
  </si>
  <si>
    <t>PENSIL CASE KD-50J</t>
  </si>
  <si>
    <t>18 KARTON 144 PCS</t>
  </si>
  <si>
    <t>PCA-IM87</t>
  </si>
  <si>
    <t>PENSIL CASE KW-1616</t>
  </si>
  <si>
    <t>56 KARTON 36 PCS</t>
  </si>
  <si>
    <t>PCA-IM89</t>
  </si>
  <si>
    <t>PENSIL CASE KW-1717</t>
  </si>
  <si>
    <t>20 KARTON 24 PCS</t>
  </si>
  <si>
    <t>PCA-IM90</t>
  </si>
  <si>
    <t>PENSIL CASE KW-1919</t>
  </si>
  <si>
    <t>63 KARTON 48 PCS</t>
  </si>
  <si>
    <t>PCA-IM92</t>
  </si>
  <si>
    <t>PENSIL CASE P-188</t>
  </si>
  <si>
    <t>7 KARTON 136 PCS</t>
  </si>
  <si>
    <t>PCA-IM93</t>
  </si>
  <si>
    <t>PENSIL CASE PC-613-7 KALENG</t>
  </si>
  <si>
    <t>613-7</t>
  </si>
  <si>
    <t>16 KARTON 164 PCS</t>
  </si>
  <si>
    <t>PCA-IM94</t>
  </si>
  <si>
    <t>PENSIL CASE PC-619-3 MOBIL + KODE</t>
  </si>
  <si>
    <t>15 KARTON 132 PCS</t>
  </si>
  <si>
    <t>PCA-IM95</t>
  </si>
  <si>
    <t>PENSIL CASE PC-633-5 MOBIL K</t>
  </si>
  <si>
    <t>1 KARTON 148 PCS</t>
  </si>
  <si>
    <t>PCA-IM96</t>
  </si>
  <si>
    <t>PENSIL CASE PC-658-9</t>
  </si>
  <si>
    <t>4 KARTON 188 PCS</t>
  </si>
  <si>
    <t>PCA-IM97</t>
  </si>
  <si>
    <t>PENSIL CASE QC-771</t>
  </si>
  <si>
    <t>PCA-IM98</t>
  </si>
  <si>
    <t>PENSIL CASE QY-2023 MOBIL</t>
  </si>
  <si>
    <t>PCA-IM99</t>
  </si>
  <si>
    <t>PENSIL CASE S-300</t>
  </si>
  <si>
    <t>16 KARTON 120 PCS</t>
  </si>
  <si>
    <t>PCA-KY139</t>
  </si>
  <si>
    <t>PENCIL CASE RET KY 1203</t>
  </si>
  <si>
    <t>PCA-KY25</t>
  </si>
  <si>
    <t>PENCIL CASE RET KY 6159</t>
  </si>
  <si>
    <t>PCA-KY65</t>
  </si>
  <si>
    <t>PENCIL CASE RET KY 1123</t>
  </si>
  <si>
    <t>0 KARTON 102 PCS</t>
  </si>
  <si>
    <t>PCA-NB1</t>
  </si>
  <si>
    <t>PENCIL CASE RISLETING XLJ 38164-C</t>
  </si>
  <si>
    <t>ROBOT</t>
  </si>
  <si>
    <t>38164-C</t>
  </si>
  <si>
    <t>PER 25 MAR 24 MANUAL DIGANTI</t>
  </si>
  <si>
    <t>PCA-NB123</t>
  </si>
  <si>
    <t>PENCIL CASE KALENG B233 MOBIL</t>
  </si>
  <si>
    <t>B233</t>
  </si>
  <si>
    <t>8 KARTON 12 PCS</t>
  </si>
  <si>
    <t>PCA-NB124</t>
  </si>
  <si>
    <t>PENCIL CASE SET RS 3000 FANCY</t>
  </si>
  <si>
    <t>1 KARTON 18 PCS</t>
  </si>
  <si>
    <t>PCA-NB125</t>
  </si>
  <si>
    <t>PENCIL CASE MAGNET 8631 + CALL</t>
  </si>
  <si>
    <t>PCA-NB126</t>
  </si>
  <si>
    <t>PENCIL CASE KODE 3SSN A 2020D CEWEK</t>
  </si>
  <si>
    <t>CEWEK</t>
  </si>
  <si>
    <t>3SSN</t>
  </si>
  <si>
    <t>-3 KARTON -84 PCS</t>
  </si>
  <si>
    <t>PCA-NB127</t>
  </si>
  <si>
    <t>PENCIL CASE MIKA RAKITAN SQ-803</t>
  </si>
  <si>
    <t>SQ-308</t>
  </si>
  <si>
    <t>37 KARTON 70 LSN</t>
  </si>
  <si>
    <t>PCA-NB128</t>
  </si>
  <si>
    <t>PENCIL CASE B-135</t>
  </si>
  <si>
    <t>B-135</t>
  </si>
  <si>
    <t>PCA-NB129</t>
  </si>
  <si>
    <t>PENCIL CASE B-136</t>
  </si>
  <si>
    <t>B-136</t>
  </si>
  <si>
    <t>PCA-NB130</t>
  </si>
  <si>
    <t>PENCIL CASE B-118</t>
  </si>
  <si>
    <t>B-118</t>
  </si>
  <si>
    <t>PCA-NB131</t>
  </si>
  <si>
    <t>PENCIL CASE KODE 3D 3 SUSUN 1299</t>
  </si>
  <si>
    <t>SURYA PRATAMA</t>
  </si>
  <si>
    <t>PCA-NB133</t>
  </si>
  <si>
    <t>PENCIL CASE MAGNIT AC 2829-5</t>
  </si>
  <si>
    <t>AC 2829-5</t>
  </si>
  <si>
    <t>PCA-NB134</t>
  </si>
  <si>
    <t>PENCIL CASE KARTON KK 1299 3D/ 3 SUSUN</t>
  </si>
  <si>
    <t>KK 1299</t>
  </si>
  <si>
    <t>-2 KARTON 0 PCS</t>
  </si>
  <si>
    <t>PCA-NB140</t>
  </si>
  <si>
    <t>PC KLG B 652</t>
  </si>
  <si>
    <t>B 652</t>
  </si>
  <si>
    <t>13 KARTON 188 PCS</t>
  </si>
  <si>
    <t>PCA-NB141</t>
  </si>
  <si>
    <t>PC KLG WB 1008 + ISI CAL 1008</t>
  </si>
  <si>
    <t>6 KARTON 36 PCS</t>
  </si>
  <si>
    <t>PCA-NB142</t>
  </si>
  <si>
    <t>PC RET IMITASI 385</t>
  </si>
  <si>
    <t>3 KARTON 25 LSN</t>
  </si>
  <si>
    <t>PCA-NB2</t>
  </si>
  <si>
    <t>PENCIL CASE MAGNET 35302</t>
  </si>
  <si>
    <t>PCA-NB3</t>
  </si>
  <si>
    <t>PENCIL CASE LPY99-10</t>
  </si>
  <si>
    <t>LPY99-10</t>
  </si>
  <si>
    <t>GADING</t>
  </si>
  <si>
    <t>0 KARTON 11 PCS</t>
  </si>
  <si>
    <t>PCA-NB4</t>
  </si>
  <si>
    <t>PENCIL CASE LPY99-3</t>
  </si>
  <si>
    <t>LPY99-3</t>
  </si>
  <si>
    <t>-1 KARTON -130.5 PCS</t>
  </si>
  <si>
    <t>PCA-XL10</t>
  </si>
  <si>
    <t>PENCIL CASE XLG BD860</t>
  </si>
  <si>
    <t>BD860</t>
  </si>
  <si>
    <t>PCA-XL11</t>
  </si>
  <si>
    <t>PENCIL CASE XLG BD861</t>
  </si>
  <si>
    <t>BD861</t>
  </si>
  <si>
    <t>3 KARTON 108 PCS</t>
  </si>
  <si>
    <t>PCA-XL5</t>
  </si>
  <si>
    <t>PENCIL CASE XLG BD786</t>
  </si>
  <si>
    <t>BD786</t>
  </si>
  <si>
    <t>2 KARTON 78 PCS</t>
  </si>
  <si>
    <t>PCA-XL6</t>
  </si>
  <si>
    <t>PENCIL CASE XLG BD814</t>
  </si>
  <si>
    <t>BD814</t>
  </si>
  <si>
    <t>2 KARTON 96 PCS</t>
  </si>
  <si>
    <t>PCA-XL7</t>
  </si>
  <si>
    <t>PENCIL CASE XLG BD194-B</t>
  </si>
  <si>
    <t>BD194-B</t>
  </si>
  <si>
    <t>2 KARTON 90 PCS</t>
  </si>
  <si>
    <t>PCA-XL8</t>
  </si>
  <si>
    <t>PENCIL CASE XLG BD838</t>
  </si>
  <si>
    <t>BD838</t>
  </si>
  <si>
    <t>2 KARTON 114 PCS</t>
  </si>
  <si>
    <t>PCA-XL9</t>
  </si>
  <si>
    <t>PENCIL CASE XLG BD954</t>
  </si>
  <si>
    <t>BD954</t>
  </si>
  <si>
    <t>PENCIL CASE B-126</t>
  </si>
  <si>
    <t>B-126</t>
  </si>
  <si>
    <t>PENCIL CASE K-96</t>
  </si>
  <si>
    <t>K-96</t>
  </si>
  <si>
    <t>PC BOX MAGNIT DF 08 (9)</t>
  </si>
  <si>
    <t>PC BOX MAGNIT DF 09 (7)</t>
  </si>
  <si>
    <t>PC KARTON WY 1257</t>
  </si>
  <si>
    <t>PC KLG 3348 MINION</t>
  </si>
  <si>
    <t>PC RET XS 29N LOL GARIS BLACK</t>
  </si>
  <si>
    <t>PC WLT 9907</t>
  </si>
  <si>
    <t>PEMBATAS</t>
  </si>
  <si>
    <t>PEM-IM1</t>
  </si>
  <si>
    <t>BOOK TAB HMB-120</t>
  </si>
  <si>
    <t>104 KARTON 0 PCS</t>
  </si>
  <si>
    <t>PEM-IM2</t>
  </si>
  <si>
    <t>BOOK TAB HMB-220</t>
  </si>
  <si>
    <t>167 KARTON 0 PCS</t>
  </si>
  <si>
    <t>PEM-IM3</t>
  </si>
  <si>
    <t>BOOK TAB HMB-320</t>
  </si>
  <si>
    <t>139 KARTON 0 PCS</t>
  </si>
  <si>
    <t>PEM-IM4</t>
  </si>
  <si>
    <t>BOOK TAB HMB-812</t>
  </si>
  <si>
    <t>IMPORT 2019 POST IT</t>
  </si>
  <si>
    <t>198 KARTON 0 PCS</t>
  </si>
  <si>
    <t>PEM-IM5</t>
  </si>
  <si>
    <t>BOOK TAB HMB-820</t>
  </si>
  <si>
    <t>84 KARTON 0 PCS</t>
  </si>
  <si>
    <t>PEM-JS6</t>
  </si>
  <si>
    <t>BOOK END SB-8877</t>
  </si>
  <si>
    <t>JS</t>
  </si>
  <si>
    <t>PEM-JS7</t>
  </si>
  <si>
    <t>BOOK END SB-8899</t>
  </si>
  <si>
    <t>28 KARTON 0 PCS</t>
  </si>
  <si>
    <t>PEN-CL14</t>
  </si>
  <si>
    <t>PENSIL COLLEN 2B</t>
  </si>
  <si>
    <t>CL</t>
  </si>
  <si>
    <t>1 KARTON 37 BOX</t>
  </si>
  <si>
    <t>PEN-CW7</t>
  </si>
  <si>
    <t>PENSIL 2B COWRY FANCY</t>
  </si>
  <si>
    <t>CW</t>
  </si>
  <si>
    <t>51 KARTON 18 GRS</t>
  </si>
  <si>
    <t>PEN-IM8</t>
  </si>
  <si>
    <t>PENSIL 1921116-8</t>
  </si>
  <si>
    <t>PEN-KY1</t>
  </si>
  <si>
    <t>PENSIL 2B KAYAGI PF3051L</t>
  </si>
  <si>
    <t>PF3051L</t>
  </si>
  <si>
    <t>0 KARTON -5.5 GRS</t>
  </si>
  <si>
    <t>PEN-KY15</t>
  </si>
  <si>
    <t>PENSIL 2B KAYAGI 3041</t>
  </si>
  <si>
    <t>0 KARTON -10 GRS</t>
  </si>
  <si>
    <t>PEN-KY16</t>
  </si>
  <si>
    <t>PENSIL 2B KAYAGI 3056</t>
  </si>
  <si>
    <t>0 KARTON -1 GRS</t>
  </si>
  <si>
    <t>PEN-KY2</t>
  </si>
  <si>
    <t>PENSIL 2B KAYAGI OF122B-2 COKLAT</t>
  </si>
  <si>
    <t>OF122B-2</t>
  </si>
  <si>
    <t>PEN-KY3</t>
  </si>
  <si>
    <t>PENSIL KAYAGI 2B PF3050</t>
  </si>
  <si>
    <t>PF3050</t>
  </si>
  <si>
    <t>0 KARTON -7.5 GRS</t>
  </si>
  <si>
    <t>PEN-KY4</t>
  </si>
  <si>
    <t>PENSIL KAYAGI 3062</t>
  </si>
  <si>
    <t>PEN-KY5</t>
  </si>
  <si>
    <t>PENSIL KAYAGI 2B PF3093</t>
  </si>
  <si>
    <t>PF3093</t>
  </si>
  <si>
    <t>0 KARTON -11.5 GRS</t>
  </si>
  <si>
    <t>PEN-NB13</t>
  </si>
  <si>
    <t>PENSIL UNICORN P588 (50)</t>
  </si>
  <si>
    <t>P588</t>
  </si>
  <si>
    <t>5 KARTON 70 BOX</t>
  </si>
  <si>
    <t>PEN-NB6</t>
  </si>
  <si>
    <t>PENSIL FANCY LUCU (100)</t>
  </si>
  <si>
    <t>14 KARTON 0 BOX</t>
  </si>
  <si>
    <t>PEN-TF10</t>
  </si>
  <si>
    <t>PENSIL TF 488</t>
  </si>
  <si>
    <t>2 KARTON 19.5 GRS</t>
  </si>
  <si>
    <t>PEN-TF11</t>
  </si>
  <si>
    <t>PENSIL TF 688</t>
  </si>
  <si>
    <t>PEN-TF12</t>
  </si>
  <si>
    <t>PENSIL TF 788</t>
  </si>
  <si>
    <t>3 KARTON 19.5 GRS</t>
  </si>
  <si>
    <t>PEN-TF9</t>
  </si>
  <si>
    <t>PENSIL TF 288</t>
  </si>
  <si>
    <t>1 KARTON 19.5 GRS</t>
  </si>
  <si>
    <t>PEN-KY17</t>
  </si>
  <si>
    <t>PENSIL 2B KAYAGI 3053</t>
  </si>
  <si>
    <t>0 KARTON -4 GRS</t>
  </si>
  <si>
    <t>PEN-KY18</t>
  </si>
  <si>
    <t>PENSIL 2B KAYAGI 3060</t>
  </si>
  <si>
    <t>0 KARTON -3 GRS</t>
  </si>
  <si>
    <t>PIANIKA</t>
  </si>
  <si>
    <t>PIA-NB1</t>
  </si>
  <si>
    <t>PIANIKA LOVELY BIRU</t>
  </si>
  <si>
    <t>106 KARTON 3 PCS</t>
  </si>
  <si>
    <t>PIA-NB2</t>
  </si>
  <si>
    <t>PIANIKA LOVELY PINK</t>
  </si>
  <si>
    <t>PIA-NB3</t>
  </si>
  <si>
    <t>PIANIKA ALTOZ KAIN</t>
  </si>
  <si>
    <t>PIA-NB4</t>
  </si>
  <si>
    <t>PIANIKA TOZCHA KAIN PINK (TZ-32PK)</t>
  </si>
  <si>
    <t>PIA-NB6</t>
  </si>
  <si>
    <t>PIANIKA ALTOZ KOPER BIRU</t>
  </si>
  <si>
    <t>PIA-YK5</t>
  </si>
  <si>
    <t>PIANIKA YOEKER MERAH</t>
  </si>
  <si>
    <t>PISAU</t>
  </si>
  <si>
    <t>PIS-NB1</t>
  </si>
  <si>
    <t>PISAU UKIR 3</t>
  </si>
  <si>
    <t>0 KARTON 241 SET</t>
  </si>
  <si>
    <t>PIS-NB2</t>
  </si>
  <si>
    <t>PISAU UKIR 8</t>
  </si>
  <si>
    <t>0 KARTON 144 SET</t>
  </si>
  <si>
    <t>PITA</t>
  </si>
  <si>
    <t>PIT-IM10</t>
  </si>
  <si>
    <t>PITA TH-30</t>
  </si>
  <si>
    <t>TH-30</t>
  </si>
  <si>
    <t>6 KARTON 900 PCS</t>
  </si>
  <si>
    <t>PIT-IM11</t>
  </si>
  <si>
    <t>PITA TH-30-1</t>
  </si>
  <si>
    <t>TH-30-1</t>
  </si>
  <si>
    <t>PIT-IM15</t>
  </si>
  <si>
    <t>PULL RIBBON HC-12</t>
  </si>
  <si>
    <t>HC-12</t>
  </si>
  <si>
    <t>3 KARTON 5900 PCS</t>
  </si>
  <si>
    <t>PIT-IM16</t>
  </si>
  <si>
    <t>PITA JC-30</t>
  </si>
  <si>
    <t>JC-30</t>
  </si>
  <si>
    <t>4 KARTON 950 PCS</t>
  </si>
  <si>
    <t>PIT-IM17</t>
  </si>
  <si>
    <t>PITA LS-50</t>
  </si>
  <si>
    <t>LS-50</t>
  </si>
  <si>
    <t>IMPORT B4+C4</t>
  </si>
  <si>
    <t>11 KARTON 350 PCS</t>
  </si>
  <si>
    <t>PIT-IM18</t>
  </si>
  <si>
    <t>PULL RIBBON LS-18</t>
  </si>
  <si>
    <t>LS-18</t>
  </si>
  <si>
    <t>0 KARTON 2950 PCS</t>
  </si>
  <si>
    <t>PIT-IM19</t>
  </si>
  <si>
    <t>PULL RIBBON LS-23</t>
  </si>
  <si>
    <t>LS-23</t>
  </si>
  <si>
    <t>0 KARTON 1950 PCS</t>
  </si>
  <si>
    <t>PIT-IM2</t>
  </si>
  <si>
    <t>PITA KADO LS50-1</t>
  </si>
  <si>
    <t>LS50-1</t>
  </si>
  <si>
    <t>5 KARTON 30 PAK</t>
  </si>
  <si>
    <t>PIT-IM3</t>
  </si>
  <si>
    <t>PITA THT-30-1</t>
  </si>
  <si>
    <t>THT-30-1</t>
  </si>
  <si>
    <t>4 KARTON 900 PCS</t>
  </si>
  <si>
    <t>PIT-IM4</t>
  </si>
  <si>
    <t>PITA KADO CH50-1</t>
  </si>
  <si>
    <t>CH50-1</t>
  </si>
  <si>
    <t>PIT-IM5</t>
  </si>
  <si>
    <t>PITA KADO THT50-1</t>
  </si>
  <si>
    <t>THT50-1</t>
  </si>
  <si>
    <t>0 KARTON 450 PAK</t>
  </si>
  <si>
    <t>PIT-IM6</t>
  </si>
  <si>
    <t>PITA KADO LS-30</t>
  </si>
  <si>
    <t>LS-30</t>
  </si>
  <si>
    <t>6 KARTON 1300 PCS</t>
  </si>
  <si>
    <t>PIT-IM7</t>
  </si>
  <si>
    <t>PITA KADO THT-30</t>
  </si>
  <si>
    <t>THT-30</t>
  </si>
  <si>
    <t>3 KARTON 900 PCS</t>
  </si>
  <si>
    <t>PIT-IM8</t>
  </si>
  <si>
    <t>PITA KADO XS-30</t>
  </si>
  <si>
    <t>XS-30</t>
  </si>
  <si>
    <t>2 KARTON 900 PCS</t>
  </si>
  <si>
    <t>PIT-IM9</t>
  </si>
  <si>
    <t>PITA CH-30</t>
  </si>
  <si>
    <t>CH-30</t>
  </si>
  <si>
    <t>9 KARTON 900 PCS</t>
  </si>
  <si>
    <t>PIT-NB12</t>
  </si>
  <si>
    <t>PITA JEPANG GARIS EMAS</t>
  </si>
  <si>
    <t>SLOP</t>
  </si>
  <si>
    <t>0 KARTON -13 SLOP</t>
  </si>
  <si>
    <t>PIT-NB13</t>
  </si>
  <si>
    <t>PITA JEPANG POLOS B</t>
  </si>
  <si>
    <t>3 KARTON 12 SLOP</t>
  </si>
  <si>
    <t>PIT-NB14</t>
  </si>
  <si>
    <t>PITA JEPANG MOTIF</t>
  </si>
  <si>
    <t>13 KARTON 24 PCS</t>
  </si>
  <si>
    <t>PIT-NB3</t>
  </si>
  <si>
    <t>PITA JEPANG LIST EMAS</t>
  </si>
  <si>
    <t>EMAS</t>
  </si>
  <si>
    <t>1 KARTON 0 SLOP</t>
  </si>
  <si>
    <t>PIT-VA1</t>
  </si>
  <si>
    <t>PITA JEPANG ROLL VAN ART POLOS</t>
  </si>
  <si>
    <t>VA-10A</t>
  </si>
  <si>
    <t>25 KARTON 0 PAK</t>
  </si>
  <si>
    <t>PULL RIBBON 18CM</t>
  </si>
  <si>
    <t>PIT-NB20</t>
  </si>
  <si>
    <t>PITA 18 RENDA MOTIF</t>
  </si>
  <si>
    <t>RENDA</t>
  </si>
  <si>
    <t>POST IT</t>
  </si>
  <si>
    <t>POS-IM1</t>
  </si>
  <si>
    <t>POST IT WALITO WLT-8839</t>
  </si>
  <si>
    <t>WLT-8839</t>
  </si>
  <si>
    <t>0 KARTON 1152 PCS</t>
  </si>
  <si>
    <t>POS-IM2</t>
  </si>
  <si>
    <t>POST IT WALITO WLT-8909</t>
  </si>
  <si>
    <t>WLT-8909</t>
  </si>
  <si>
    <t>14 KARTON 1098 PCS</t>
  </si>
  <si>
    <t>POS-IM7</t>
  </si>
  <si>
    <t>POST IT WALITO WLT-8838</t>
  </si>
  <si>
    <t>WLT-8838</t>
  </si>
  <si>
    <t>7 KARTON 1152 PCS</t>
  </si>
  <si>
    <t>POS-NB5</t>
  </si>
  <si>
    <t>STICK NOTE POST A</t>
  </si>
  <si>
    <t>A</t>
  </si>
  <si>
    <t>0 KARTON 1060 PCS</t>
  </si>
  <si>
    <t>POST IT WALITO WLT-8952</t>
  </si>
  <si>
    <t>WLT-8952</t>
  </si>
  <si>
    <t>POS-TF10</t>
  </si>
  <si>
    <t>STICK NOTE TF 0245-8C (400)</t>
  </si>
  <si>
    <t>0245-8C</t>
  </si>
  <si>
    <t>POS-TF3</t>
  </si>
  <si>
    <t>STICK NOTE TF-010</t>
  </si>
  <si>
    <t>TF-010</t>
  </si>
  <si>
    <t>0 KARTON 220 PCS</t>
  </si>
  <si>
    <t>POS-TF4</t>
  </si>
  <si>
    <t>STICK NOTE TF 654-8C</t>
  </si>
  <si>
    <t>TF 654-8C</t>
  </si>
  <si>
    <t>POS-TF8</t>
  </si>
  <si>
    <t>STICK NOTE TF 0244 (400LB)</t>
  </si>
  <si>
    <t>POS-TF9</t>
  </si>
  <si>
    <t>STICK NOTE TF 0243</t>
  </si>
  <si>
    <t>24 KARTON 64 PCS</t>
  </si>
  <si>
    <t>PWA-10</t>
  </si>
  <si>
    <t>PW KIKO 12/12W</t>
  </si>
  <si>
    <t>PWA-11</t>
  </si>
  <si>
    <t>PW KIKO 12/24W</t>
  </si>
  <si>
    <t>PWA-12</t>
  </si>
  <si>
    <t>PW KIKO 18/36W</t>
  </si>
  <si>
    <t>PWA-13</t>
  </si>
  <si>
    <t>PW KIKO 6/12W</t>
  </si>
  <si>
    <t>PWA-14</t>
  </si>
  <si>
    <t>PW KLG 12W AB &amp; S5 KYM CP 120T</t>
  </si>
  <si>
    <t>PWA-15</t>
  </si>
  <si>
    <t>PW KLG RRT 12W PENDEK</t>
  </si>
  <si>
    <t>PWA-16</t>
  </si>
  <si>
    <t>PW KY CF 1224</t>
  </si>
  <si>
    <t>PWA-17</t>
  </si>
  <si>
    <t>PW PJG 12/ 24 W 0723</t>
  </si>
  <si>
    <t>PWA-18</t>
  </si>
  <si>
    <t>PW SET 10703/ 12W PANJANG</t>
  </si>
  <si>
    <t>PWA-19</t>
  </si>
  <si>
    <t>PW STATION I PENDEK</t>
  </si>
  <si>
    <t>PWA-2</t>
  </si>
  <si>
    <t>PW 12W JOS 812</t>
  </si>
  <si>
    <t>PWA-20</t>
  </si>
  <si>
    <t>PW SUPER LEAD 3724</t>
  </si>
  <si>
    <t>PWA-22</t>
  </si>
  <si>
    <t>PW TRIFELO 12W TF-128-12 DOUBLE COLOUR</t>
  </si>
  <si>
    <t>PWA-23</t>
  </si>
  <si>
    <t>PW TRIFELO 6/ 12W</t>
  </si>
  <si>
    <t>PWA-24</t>
  </si>
  <si>
    <t>PW TWIN KY CP 1224</t>
  </si>
  <si>
    <t>PWA-25</t>
  </si>
  <si>
    <t>PW 12W DUS MERAH</t>
  </si>
  <si>
    <t>PWA-7</t>
  </si>
  <si>
    <t>PW INFICO 12W PDK 1235</t>
  </si>
  <si>
    <t>PWA-IM26</t>
  </si>
  <si>
    <t>PW 8880-12</t>
  </si>
  <si>
    <t>6 KARTON 17 LSN</t>
  </si>
  <si>
    <t>PWA-IM27</t>
  </si>
  <si>
    <t>PW 9999-12</t>
  </si>
  <si>
    <t>6 KARTON 19 LSN</t>
  </si>
  <si>
    <t>PWA-KO3</t>
  </si>
  <si>
    <t>PW 12W PANJANG KOALA</t>
  </si>
  <si>
    <t>PWA-KY8</t>
  </si>
  <si>
    <t>PW KAYAGI 24W</t>
  </si>
  <si>
    <t>KY-CP0724</t>
  </si>
  <si>
    <t>99/DB STATIONERY</t>
  </si>
  <si>
    <t>PWA-KY9</t>
  </si>
  <si>
    <t>PW KAYAGI 12W PANJANG</t>
  </si>
  <si>
    <t>KY-CP1210</t>
  </si>
  <si>
    <t>PWA-NB1</t>
  </si>
  <si>
    <t>PW 12W PANJANG DEMO CLASSIC</t>
  </si>
  <si>
    <t>PWA-NB4</t>
  </si>
  <si>
    <t>PW 12W PANJANG BTS</t>
  </si>
  <si>
    <t>PWA-TF21</t>
  </si>
  <si>
    <t>PW TF 194 24W</t>
  </si>
  <si>
    <t>TF-194</t>
  </si>
  <si>
    <t>PWA-TF6</t>
  </si>
  <si>
    <t>PW PASTEL TF 195 12W</t>
  </si>
  <si>
    <t>TF-195</t>
  </si>
  <si>
    <t>PWA-VN5</t>
  </si>
  <si>
    <t>PW VANCO 12W PJG ZOO</t>
  </si>
  <si>
    <t>24 KARTON 172 PCS</t>
  </si>
  <si>
    <t>SAM-1</t>
  </si>
  <si>
    <t>SAM-10</t>
  </si>
  <si>
    <t>SAMPUL ROLL 34T KENJOY</t>
  </si>
  <si>
    <t>SAM-12</t>
  </si>
  <si>
    <t>SAMPUL ROLL 45B KENJOY</t>
  </si>
  <si>
    <t>SAM-13</t>
  </si>
  <si>
    <t>SAMPUL ROLL BUAH</t>
  </si>
  <si>
    <t>SAM-16</t>
  </si>
  <si>
    <t>SAMPUL SAMSON KWARTO BATIK</t>
  </si>
  <si>
    <t>SAM-18</t>
  </si>
  <si>
    <t>SAMPUL BOXY FANCY (STOK 26)</t>
  </si>
  <si>
    <t>122 KARTON 0 PCS</t>
  </si>
  <si>
    <t>SAM-2</t>
  </si>
  <si>
    <t>SAMPUL DUST 34</t>
  </si>
  <si>
    <t>SAM-21</t>
  </si>
  <si>
    <t>SAMPUL BUKU COKLAT TEBAL</t>
  </si>
  <si>
    <t>SAM-22</t>
  </si>
  <si>
    <t>SAMPUL BUKU KUNING TIPIS</t>
  </si>
  <si>
    <t>SAM-25</t>
  </si>
  <si>
    <t>SAMPUL DUST 25</t>
  </si>
  <si>
    <t>SAM-26</t>
  </si>
  <si>
    <t>SAMPUL SAMSON BOXY BATIK</t>
  </si>
  <si>
    <t>SAM-4</t>
  </si>
  <si>
    <t>SAMPUL JERSEY FOLIO</t>
  </si>
  <si>
    <t>SAM-5</t>
  </si>
  <si>
    <t>SAMPUL KENJOY 34,5 MOTIF WARNA</t>
  </si>
  <si>
    <t>SAM-7</t>
  </si>
  <si>
    <t>SAMPUL KWARTO FANCY</t>
  </si>
  <si>
    <t>-1 KARTON -60 PCS</t>
  </si>
  <si>
    <t>SAM-8</t>
  </si>
  <si>
    <t>SAMPUL KWARTO OPP ALEXANDER</t>
  </si>
  <si>
    <t>SAM-9</t>
  </si>
  <si>
    <t>SAMPUL OPP ALEX KWARTO LEM (1Q 296 PK)</t>
  </si>
  <si>
    <t>SAM-AL17</t>
  </si>
  <si>
    <t>SAMPUL COKLAT BOXY FANCY</t>
  </si>
  <si>
    <t>1 KARTON 197 PCS</t>
  </si>
  <si>
    <t>SAM-AX19</t>
  </si>
  <si>
    <t>SAMPUL BOXY OPP ALEXANDER</t>
  </si>
  <si>
    <t>AX</t>
  </si>
  <si>
    <t>0 KARTON 288 PAK</t>
  </si>
  <si>
    <t>SAM-AX3</t>
  </si>
  <si>
    <t>SAMPUL FOLIO LEM ALEXANDER</t>
  </si>
  <si>
    <t>22 KARTON 0 PAK</t>
  </si>
  <si>
    <t>SAM-DU14</t>
  </si>
  <si>
    <t>SAMPUL ROLL DUST 254</t>
  </si>
  <si>
    <t>DU</t>
  </si>
  <si>
    <t>1 KARTON 432 ROL</t>
  </si>
  <si>
    <t>SAM-DU23</t>
  </si>
  <si>
    <t>SAMPUL ROLL DUST 344</t>
  </si>
  <si>
    <t>0 KARTON 420 ROL</t>
  </si>
  <si>
    <t>SAM-DU24</t>
  </si>
  <si>
    <t>SAMPUL ROLL DUST 454</t>
  </si>
  <si>
    <t>2 KARTON 127 ROL</t>
  </si>
  <si>
    <t>SAM-NB6</t>
  </si>
  <si>
    <t>SAMPUL KWARTO BATIK UTN</t>
  </si>
  <si>
    <t>0 KARTON -79 PCS</t>
  </si>
  <si>
    <t>SAM-SK15</t>
  </si>
  <si>
    <t>SAMPUL BUKU BOXY SIKA BATIK</t>
  </si>
  <si>
    <t>5 KARTON 0 PAK</t>
  </si>
  <si>
    <t>SELANG</t>
  </si>
  <si>
    <t>SEL-NB1</t>
  </si>
  <si>
    <t>SELANG PIANIKA SP 12 (1) 246</t>
  </si>
  <si>
    <t>20 KARTON 148 PCS</t>
  </si>
  <si>
    <t>SEMPOA</t>
  </si>
  <si>
    <t>SEM-2</t>
  </si>
  <si>
    <t>SEMPOA JAYA 13 BARIS</t>
  </si>
  <si>
    <t>SEM-3</t>
  </si>
  <si>
    <t>SEMPOA MOSHI-MOSHI JUMBO 1803</t>
  </si>
  <si>
    <t>SEM-IT8</t>
  </si>
  <si>
    <t>SIPOA ITOSEN 13 BARIS BARU</t>
  </si>
  <si>
    <t>IT</t>
  </si>
  <si>
    <t>0 KARTON 276 PCS</t>
  </si>
  <si>
    <t>SEM-MS4</t>
  </si>
  <si>
    <t>SIPOA MOSHI-MOSHI K</t>
  </si>
  <si>
    <t>SEM-MS6</t>
  </si>
  <si>
    <t>SIPOA KAKI B 808 MOSHI MOSHI</t>
  </si>
  <si>
    <t>SEM-MS7</t>
  </si>
  <si>
    <t>SIPOA KAKI K 807 MOSHI MOSHI</t>
  </si>
  <si>
    <t>SEM-NB1</t>
  </si>
  <si>
    <t>SEMPOA 8025</t>
  </si>
  <si>
    <t>22 KARTON 8.25 LSN</t>
  </si>
  <si>
    <t>SEM-NB5</t>
  </si>
  <si>
    <t>SIPOA 8013</t>
  </si>
  <si>
    <t>SEM-NB9</t>
  </si>
  <si>
    <t>SEMPOA 8022</t>
  </si>
  <si>
    <t>SILET</t>
  </si>
  <si>
    <t>SIL-VO1</t>
  </si>
  <si>
    <t>SILET RENTENG V-TRO</t>
  </si>
  <si>
    <t>3 KARTON 14 GRS</t>
  </si>
  <si>
    <t>SPA-HR2</t>
  </si>
  <si>
    <t>STAMP PAD HERO K</t>
  </si>
  <si>
    <t>6 KARTON 6 LSN</t>
  </si>
  <si>
    <t>SPA-HR3</t>
  </si>
  <si>
    <t>STAMP PAD HERO BESAR</t>
  </si>
  <si>
    <t>4 KARTON 12 LSN</t>
  </si>
  <si>
    <t>SPA-NB1</t>
  </si>
  <si>
    <t>STAMP PAD SK 1602 FANCY</t>
  </si>
  <si>
    <t>FANCY</t>
  </si>
  <si>
    <t>SK-1602</t>
  </si>
  <si>
    <t>1 KARTON 34 LSN</t>
  </si>
  <si>
    <t>SPI-1</t>
  </si>
  <si>
    <t>SPIDOL 12W + KUAS DB 218-12</t>
  </si>
  <si>
    <t>SPI-10</t>
  </si>
  <si>
    <t>SPIDOL TABUNG 661-8</t>
  </si>
  <si>
    <t>SPI-11</t>
  </si>
  <si>
    <t>SPIDOL VTRO GREAT PEN 12W</t>
  </si>
  <si>
    <t>SPI-4</t>
  </si>
  <si>
    <t>SPIDOL 1F WP 634-12 INFICO</t>
  </si>
  <si>
    <t>SPI-5</t>
  </si>
  <si>
    <t>SPIDOL 1F WP 636-12 INFICO</t>
  </si>
  <si>
    <t>SPI-6</t>
  </si>
  <si>
    <t>SPIDOL HITAM XUE SI WT-8009 EXECUTIVE</t>
  </si>
  <si>
    <t>SPI-7</t>
  </si>
  <si>
    <t>SPIDOL INFICO 886-12</t>
  </si>
  <si>
    <t>SPI-8</t>
  </si>
  <si>
    <t>SPIDOL MARKER CHAGLI PM 9905</t>
  </si>
  <si>
    <t>SPI-9</t>
  </si>
  <si>
    <t>SPIDOL SHOW 8 WARNA</t>
  </si>
  <si>
    <t>SPI-GL3</t>
  </si>
  <si>
    <t>SPIDOL GOLDEN 838 12W</t>
  </si>
  <si>
    <t>HENDRA SUKSES ABADI</t>
  </si>
  <si>
    <t>17 KARTON 7 LSN</t>
  </si>
  <si>
    <t>SPI-NB12</t>
  </si>
  <si>
    <t>SPIDOL WARNA BRUSH PEN MK 833-12</t>
  </si>
  <si>
    <t>MK 833-12</t>
  </si>
  <si>
    <t>1 KARTON 106 PCS</t>
  </si>
  <si>
    <t>SPI-NB14</t>
  </si>
  <si>
    <t>STICK COLOR 04 HITAM</t>
  </si>
  <si>
    <t>SPI-TF13</t>
  </si>
  <si>
    <t>ACRYLIC MARKER TF-AM 301-12</t>
  </si>
  <si>
    <t>301-12</t>
  </si>
  <si>
    <t>2 KARTON 136 SET</t>
  </si>
  <si>
    <t>SPI-YK2</t>
  </si>
  <si>
    <t>SPIDOL 12W 555 YOEKER</t>
  </si>
  <si>
    <t>555-12</t>
  </si>
  <si>
    <t>20 KARTON 39 LSN</t>
  </si>
  <si>
    <t>STAPLER</t>
  </si>
  <si>
    <t>STA-IM1</t>
  </si>
  <si>
    <t>STAPLER (GUN TACKER) 1008F JOSS</t>
  </si>
  <si>
    <t>1008F</t>
  </si>
  <si>
    <t>75 KARTON 44 PCS</t>
  </si>
  <si>
    <t>STA-VE2</t>
  </si>
  <si>
    <t>STAPLER V-TECH NR 10</t>
  </si>
  <si>
    <t>NR 10</t>
  </si>
  <si>
    <t>7 KARTON 29 LSN</t>
  </si>
  <si>
    <t>STB-1</t>
  </si>
  <si>
    <t>STABILLO 12W DB SP 701</t>
  </si>
  <si>
    <t>STB-10</t>
  </si>
  <si>
    <t>STABILLO PR 9002</t>
  </si>
  <si>
    <t>STB-14</t>
  </si>
  <si>
    <t>STABILLO TF-1147 (5W)</t>
  </si>
  <si>
    <t>STB-18</t>
  </si>
  <si>
    <t>STABILLO VANCO 2W HL 219 ZENDI</t>
  </si>
  <si>
    <t>STB-19</t>
  </si>
  <si>
    <t>STABILLO WT-7002 (@ 10PC) EXECUTIVE</t>
  </si>
  <si>
    <t>STB-20</t>
  </si>
  <si>
    <t>STABILLO XDM MH 545 (48 PC)</t>
  </si>
  <si>
    <t>STB-21</t>
  </si>
  <si>
    <t>STABILLO ZRM 103 KUNING</t>
  </si>
  <si>
    <t>STB-3</t>
  </si>
  <si>
    <t>STABILLO 6608</t>
  </si>
  <si>
    <t>STB-4</t>
  </si>
  <si>
    <t>STABILLO CS 187</t>
  </si>
  <si>
    <t>STB-5</t>
  </si>
  <si>
    <t>STABILLO CS 2001 COSH BLK</t>
  </si>
  <si>
    <t>STB-6</t>
  </si>
  <si>
    <t>STABILLO CS 2002</t>
  </si>
  <si>
    <t>STB-7</t>
  </si>
  <si>
    <t>STABILLO FANCY STF-2588 MINI</t>
  </si>
  <si>
    <t>STB-8</t>
  </si>
  <si>
    <t>STABILLO GELL GH 789/ 808 JOSS</t>
  </si>
  <si>
    <t>STB-9</t>
  </si>
  <si>
    <t>STABILLO HP 6608A K</t>
  </si>
  <si>
    <t>26 KARTON 0 PCS</t>
  </si>
  <si>
    <t>STB-DB23</t>
  </si>
  <si>
    <t>STABILO DEBOZZ SB 007</t>
  </si>
  <si>
    <t>SB-007</t>
  </si>
  <si>
    <t>0 KARTON -40 LSN</t>
  </si>
  <si>
    <t>STB-NB24</t>
  </si>
  <si>
    <t>STABILLO + HAPUS 935</t>
  </si>
  <si>
    <t>0 KARTON 128 SET</t>
  </si>
  <si>
    <t>STB-TF11</t>
  </si>
  <si>
    <t>STABILLO TF JHP 789 JELLY</t>
  </si>
  <si>
    <t>STB-TF12</t>
  </si>
  <si>
    <t>STABILLO TF MINI 105(4)</t>
  </si>
  <si>
    <t>STB-TF13</t>
  </si>
  <si>
    <t>STABILLO TF-1145 LIVE COLOUR PASTEL</t>
  </si>
  <si>
    <t>PASTEL</t>
  </si>
  <si>
    <t>TF-1145</t>
  </si>
  <si>
    <t>4 KARTON 39 LSN</t>
  </si>
  <si>
    <t>STB-TF15</t>
  </si>
  <si>
    <t>STABILLO TF-616</t>
  </si>
  <si>
    <t>TF-616</t>
  </si>
  <si>
    <t>0 KARTON 3 PAK</t>
  </si>
  <si>
    <t>STB-TF22</t>
  </si>
  <si>
    <t>STABILLO BRUSH MARKER PEN WB TF-1050 12W</t>
  </si>
  <si>
    <t>TF-1050</t>
  </si>
  <si>
    <t>0 KARTON 19 SET</t>
  </si>
  <si>
    <t>STB-TO17</t>
  </si>
  <si>
    <t>STABILLO TOZCHA TZ 8001</t>
  </si>
  <si>
    <t>TZ 8001</t>
  </si>
  <si>
    <t>STB-TZ16</t>
  </si>
  <si>
    <t>STABILLO TIZO TF610</t>
  </si>
  <si>
    <t>TF610</t>
  </si>
  <si>
    <t>0 KARTON 18 BOX</t>
  </si>
  <si>
    <t>STB-VN2</t>
  </si>
  <si>
    <t>STABILLO 2W HL 221(6)</t>
  </si>
  <si>
    <t>HL-221</t>
  </si>
  <si>
    <t>5 KARTON 143 LSN</t>
  </si>
  <si>
    <t>STCKER</t>
  </si>
  <si>
    <t>STC-IM1</t>
  </si>
  <si>
    <t>STICKER JN-H</t>
  </si>
  <si>
    <t>JN-H</t>
  </si>
  <si>
    <t>0 KARTON 1700 PCS</t>
  </si>
  <si>
    <t>STC-IM10</t>
  </si>
  <si>
    <t>STICKER KL 68</t>
  </si>
  <si>
    <t>KL 68</t>
  </si>
  <si>
    <t>8 KARTON 298 PCS</t>
  </si>
  <si>
    <t>STC-IM11</t>
  </si>
  <si>
    <t>STICKER XTQ-E</t>
  </si>
  <si>
    <t>XTQ-E</t>
  </si>
  <si>
    <t>6 KARTON 1163 PCS</t>
  </si>
  <si>
    <t>STC-IM12</t>
  </si>
  <si>
    <t>STICKER JBE-SD</t>
  </si>
  <si>
    <t>JBE-SD</t>
  </si>
  <si>
    <t>3 KARTON 204 PCS</t>
  </si>
  <si>
    <t>STC-IM13</t>
  </si>
  <si>
    <t>STICKER JBE-30</t>
  </si>
  <si>
    <t>JBE-30</t>
  </si>
  <si>
    <t>3 KARTON 286 PCS</t>
  </si>
  <si>
    <t>STC-IM14</t>
  </si>
  <si>
    <t>STICKER JBE-43</t>
  </si>
  <si>
    <t>JBE-43</t>
  </si>
  <si>
    <t>8 KARTON 2399 PCS</t>
  </si>
  <si>
    <t>STC-IM15</t>
  </si>
  <si>
    <t>STICKER JBE-24</t>
  </si>
  <si>
    <t>JBE-24</t>
  </si>
  <si>
    <t>6 KARTON 321 PCS</t>
  </si>
  <si>
    <t>STC-IM16</t>
  </si>
  <si>
    <t>STICKER JBE-34</t>
  </si>
  <si>
    <t>JBE-34</t>
  </si>
  <si>
    <t>6 KARTON 384 PCS</t>
  </si>
  <si>
    <t>STC-IM17</t>
  </si>
  <si>
    <t>STICKER KL-63</t>
  </si>
  <si>
    <t>KL-63</t>
  </si>
  <si>
    <t>3 KARTON 166 PCS</t>
  </si>
  <si>
    <t>STC-IM18</t>
  </si>
  <si>
    <t>STICKER KL-70</t>
  </si>
  <si>
    <t>KL-70</t>
  </si>
  <si>
    <t>2 KARTON 234 PCS</t>
  </si>
  <si>
    <t>STC-IM19</t>
  </si>
  <si>
    <t>STICKER JN-S</t>
  </si>
  <si>
    <t>JN-S</t>
  </si>
  <si>
    <t>0 KARTON 1248 PCS</t>
  </si>
  <si>
    <t>STC-IM2</t>
  </si>
  <si>
    <t>STICKER YLD</t>
  </si>
  <si>
    <t>3 KARTON 46 PAK</t>
  </si>
  <si>
    <t>STC-IM3</t>
  </si>
  <si>
    <t>STICKY XTQï¼ˆ333ï¼‰</t>
  </si>
  <si>
    <t>5 KARTON 528 PCS</t>
  </si>
  <si>
    <t>STC-IM4</t>
  </si>
  <si>
    <t>STICKER DH-2356</t>
  </si>
  <si>
    <t>0 KARTON 198 PCS</t>
  </si>
  <si>
    <t>STC-IM5</t>
  </si>
  <si>
    <t>STICKER JBE-SA</t>
  </si>
  <si>
    <t>JBE-SA</t>
  </si>
  <si>
    <t>75 KARTON 144 PCS</t>
  </si>
  <si>
    <t>STC-IM6</t>
  </si>
  <si>
    <t>STICKER QJF-A</t>
  </si>
  <si>
    <t>8 KARTON 336 PCS</t>
  </si>
  <si>
    <t>STC-IM7</t>
  </si>
  <si>
    <t>STICKER XTQ-F</t>
  </si>
  <si>
    <t>XTQ-F</t>
  </si>
  <si>
    <t>6 KARTON 1078 PCS</t>
  </si>
  <si>
    <t>STC-IM8</t>
  </si>
  <si>
    <t>STICKER JBE-SV</t>
  </si>
  <si>
    <t>JBE-SV</t>
  </si>
  <si>
    <t>7 KARTON 198 PCS</t>
  </si>
  <si>
    <t>STC-IM9</t>
  </si>
  <si>
    <t>STICKER JBE-35</t>
  </si>
  <si>
    <t>JBE-35</t>
  </si>
  <si>
    <t>5 KARTON 1503 PCS</t>
  </si>
  <si>
    <t>STC-IM20</t>
  </si>
  <si>
    <t>STICKER KL-AH (I PAK=24 PCS)</t>
  </si>
  <si>
    <t>KL-AH</t>
  </si>
  <si>
    <t>IMPORT D7+D4</t>
  </si>
  <si>
    <t>0 KARTON -10 PAK</t>
  </si>
  <si>
    <t>STEMPEL</t>
  </si>
  <si>
    <t>STE-IM1</t>
  </si>
  <si>
    <t>STAMP 1000</t>
  </si>
  <si>
    <t>STI-DB4</t>
  </si>
  <si>
    <t>STIP DEBOZZ HITAM</t>
  </si>
  <si>
    <t>DBH-40H</t>
  </si>
  <si>
    <t>STI-EN14</t>
  </si>
  <si>
    <t>STIP W/B ENTER 803 B</t>
  </si>
  <si>
    <t>2 KARTON 45 LSN</t>
  </si>
  <si>
    <t>STI-EN15</t>
  </si>
  <si>
    <t>STIP W/B ENTER 823 K</t>
  </si>
  <si>
    <t>2 KARTON 57 LSN</t>
  </si>
  <si>
    <t>STI-EN6</t>
  </si>
  <si>
    <t>STIP W/B ENTER 802K</t>
  </si>
  <si>
    <t>802K</t>
  </si>
  <si>
    <t>0 KARTON 59 LSN</t>
  </si>
  <si>
    <t>STI-GN7</t>
  </si>
  <si>
    <t>STIP W/B GUNINDO 803</t>
  </si>
  <si>
    <t>STI-KE13</t>
  </si>
  <si>
    <t>STIP W/B KENJOY LUBANG K</t>
  </si>
  <si>
    <t>STI-NB8</t>
  </si>
  <si>
    <t>STIP W/B CLEAR B</t>
  </si>
  <si>
    <t>10 KARTON 32 LSN</t>
  </si>
  <si>
    <t>STI-NB9</t>
  </si>
  <si>
    <t>STIP W/B CLEAR K</t>
  </si>
  <si>
    <t>2 KARTON 44 LSN</t>
  </si>
  <si>
    <t>STI-RC1</t>
  </si>
  <si>
    <t>STIP RENCAI RC 700</t>
  </si>
  <si>
    <t>3 KARTON 123 LSN</t>
  </si>
  <si>
    <t>STI-RC10</t>
  </si>
  <si>
    <t>STIP RENCAI RC 6031 (48)</t>
  </si>
  <si>
    <t>STI-RC2</t>
  </si>
  <si>
    <t>STIP RENCAI RC 6008</t>
  </si>
  <si>
    <t>32 KARTON 62 LSN</t>
  </si>
  <si>
    <t>STI-RC3</t>
  </si>
  <si>
    <t>STIP RENCAI RC 6016</t>
  </si>
  <si>
    <t>STI-RC5</t>
  </si>
  <si>
    <t>STIP RC 6034</t>
  </si>
  <si>
    <t>0 KARTON 45 BOX</t>
  </si>
  <si>
    <t>STI-TF12</t>
  </si>
  <si>
    <t>STIP TRIFELLO TF-377 (24)</t>
  </si>
  <si>
    <t>TF-377</t>
  </si>
  <si>
    <t>2 KARTON 38 BOX</t>
  </si>
  <si>
    <t>STUDYSET</t>
  </si>
  <si>
    <t>STU-NB1</t>
  </si>
  <si>
    <t>FANCY SET XD 8005</t>
  </si>
  <si>
    <t>XD 8005</t>
  </si>
  <si>
    <t>STU-NB2</t>
  </si>
  <si>
    <t>FANCY SET 2062</t>
  </si>
  <si>
    <t>10 KARTON 132 PCS</t>
  </si>
  <si>
    <t>STU-NB3</t>
  </si>
  <si>
    <t>FANCY SET XD 4062</t>
  </si>
  <si>
    <t>XD 4062</t>
  </si>
  <si>
    <t>TALI</t>
  </si>
  <si>
    <t>TAL-NB1</t>
  </si>
  <si>
    <t>TALI YOYO BUTEK BIRU</t>
  </si>
  <si>
    <t>2 KARTON 1800 PCS</t>
  </si>
  <si>
    <t>TAPE</t>
  </si>
  <si>
    <t>TAP-IM1</t>
  </si>
  <si>
    <t>TAPE LK-22305</t>
  </si>
  <si>
    <t>LK-22305</t>
  </si>
  <si>
    <t>0 KARTON 11 BOX</t>
  </si>
  <si>
    <t>TAP-IM6</t>
  </si>
  <si>
    <t>TAPE 1505 FANCY</t>
  </si>
  <si>
    <t>1 KARTON 67 PCS</t>
  </si>
  <si>
    <t>TAP-NB3</t>
  </si>
  <si>
    <t>DOUBLE TAPE FOAM 24MM</t>
  </si>
  <si>
    <t>TAP-NB5</t>
  </si>
  <si>
    <t>ISOLASI WARNA POLOS KECIL (BO 5076)</t>
  </si>
  <si>
    <t>BO 5076</t>
  </si>
  <si>
    <t>5 KARTON 198 PCS</t>
  </si>
  <si>
    <t>TAP-NP4</t>
  </si>
  <si>
    <t>DOUBLE TAPE NIPPON 1 HJ</t>
  </si>
  <si>
    <t>NP</t>
  </si>
  <si>
    <t>73 KARTON 114 PCS</t>
  </si>
  <si>
    <t>TAP-NT2</t>
  </si>
  <si>
    <t>ISOLASI NATIONAL 20M</t>
  </si>
  <si>
    <t>20 M</t>
  </si>
  <si>
    <t>NT</t>
  </si>
  <si>
    <t>TRI MITRA SEJATI</t>
  </si>
  <si>
    <t>22 KARTON 20 ROL</t>
  </si>
  <si>
    <t>TAS-1</t>
  </si>
  <si>
    <t>TAS 017</t>
  </si>
  <si>
    <t>TAS-2</t>
  </si>
  <si>
    <t>TAS 109-L (TANGGUNG)</t>
  </si>
  <si>
    <t>TAS-3</t>
  </si>
  <si>
    <t>TAS 109-XL (BESAR)</t>
  </si>
  <si>
    <t>TAS-NB4</t>
  </si>
  <si>
    <t>TAS 16 X 21</t>
  </si>
  <si>
    <t>0 KARTON -20 LSN</t>
  </si>
  <si>
    <t>TAS-IM5</t>
  </si>
  <si>
    <t>TAS 16X25</t>
  </si>
  <si>
    <t>15 KARTON 1775 PCS</t>
  </si>
  <si>
    <t>TAS-IM6</t>
  </si>
  <si>
    <t>TAS 1838-L (TANGGUNG GLITTER)</t>
  </si>
  <si>
    <t>TAS-IM7</t>
  </si>
  <si>
    <t>TAS 1838-XL  (BESAR GLITTER)</t>
  </si>
  <si>
    <t>0 KARTON 324 PCS</t>
  </si>
  <si>
    <t>TAS-IM8</t>
  </si>
  <si>
    <t>TAS 1839-L  (TANGGUNG)</t>
  </si>
  <si>
    <t>TAS-9</t>
  </si>
  <si>
    <t>TAS 1839-XL  (BESAR)</t>
  </si>
  <si>
    <t>TAS-10</t>
  </si>
  <si>
    <t>TAS 1840-L  (TANGGUNG)</t>
  </si>
  <si>
    <t>TAS-11</t>
  </si>
  <si>
    <t>TAS 1840-XL  (BESAR)</t>
  </si>
  <si>
    <t>TAS-IM12</t>
  </si>
  <si>
    <t>TAS 1842-L  (TANGGUNG)</t>
  </si>
  <si>
    <t>1842-L</t>
  </si>
  <si>
    <t>TAS-13</t>
  </si>
  <si>
    <t>TAS 1842-XL (BESAR)</t>
  </si>
  <si>
    <t>TAS-14</t>
  </si>
  <si>
    <t>TAS 1846-L (TANGGUNG)</t>
  </si>
  <si>
    <t>TAS-15</t>
  </si>
  <si>
    <t>TAS 1846-XL (BESAR)</t>
  </si>
  <si>
    <t>TAS-IM16</t>
  </si>
  <si>
    <t>TAS 1847-L (TANGGUNG)</t>
  </si>
  <si>
    <t>TAS-17</t>
  </si>
  <si>
    <t>TAS 1847-XL (BESAR)</t>
  </si>
  <si>
    <t>TAS-IM18</t>
  </si>
  <si>
    <t>TAS 1854-L (TANGGUNG)</t>
  </si>
  <si>
    <t>TAS-19</t>
  </si>
  <si>
    <t>TAS 1854-XL (BESAR)</t>
  </si>
  <si>
    <t>TAS-IM20</t>
  </si>
  <si>
    <t>TAS 22X32 KANTONG ULTAH</t>
  </si>
  <si>
    <t>3 KARTON 1175 PCS</t>
  </si>
  <si>
    <t>TAS-IM21</t>
  </si>
  <si>
    <t>TAS 24X20</t>
  </si>
  <si>
    <t>6 KARTON 828 PCS</t>
  </si>
  <si>
    <t>TAS-IM22</t>
  </si>
  <si>
    <t>TAS KARUNG BERDIRI 27X33</t>
  </si>
  <si>
    <t>27 X 33</t>
  </si>
  <si>
    <t>19 KARTON 67 LSN</t>
  </si>
  <si>
    <t>TAS-IM23</t>
  </si>
  <si>
    <t>TAS 2850-L (TANGGUNG TIMBUL GLITTER)</t>
  </si>
  <si>
    <t>1 KARTON 38 LSN</t>
  </si>
  <si>
    <t>TAS-IM24</t>
  </si>
  <si>
    <t>TAS 2850-XL (BESAR GLITTER)</t>
  </si>
  <si>
    <t>TAS-IM25</t>
  </si>
  <si>
    <t>TAS 28X32</t>
  </si>
  <si>
    <t>TAS-IM26</t>
  </si>
  <si>
    <t>TAS 30X20</t>
  </si>
  <si>
    <t>13 KARTON 468 PCS</t>
  </si>
  <si>
    <t>TAS-IM28</t>
  </si>
  <si>
    <t>TAS 30X23</t>
  </si>
  <si>
    <t>16 KARTON 59 LSN</t>
  </si>
  <si>
    <t>TAS-IM29</t>
  </si>
  <si>
    <t>TAS 30X24</t>
  </si>
  <si>
    <t>TAS-SP30</t>
  </si>
  <si>
    <t>TAS SPUNBOUND POLOS 30 X 40 TANGGUNG</t>
  </si>
  <si>
    <t>SP</t>
  </si>
  <si>
    <t>TAS-SP31</t>
  </si>
  <si>
    <t>TAS SPUNBOUND POLOS 38 X 45 BESAR</t>
  </si>
  <si>
    <t>TAS-IM33</t>
  </si>
  <si>
    <t>TAS 33X27 B</t>
  </si>
  <si>
    <t>TAS-IM34</t>
  </si>
  <si>
    <t>TAS 33X27 L TIDUR</t>
  </si>
  <si>
    <t>TAS 34X31</t>
  </si>
  <si>
    <t>TAS 35X40</t>
  </si>
  <si>
    <t>TAS 3858-L (TANGGUNG)</t>
  </si>
  <si>
    <t>TAS 3858-XL (BESAR)</t>
  </si>
  <si>
    <t>TAS-IM37</t>
  </si>
  <si>
    <t>TAS KARUNG TIDUR 40X30</t>
  </si>
  <si>
    <t>40 X 30</t>
  </si>
  <si>
    <t>9 KARTON 45 LSN</t>
  </si>
  <si>
    <t>TAS-IM38</t>
  </si>
  <si>
    <t>TAS KARUNG 45X33</t>
  </si>
  <si>
    <t>45 X 33</t>
  </si>
  <si>
    <t>15 KARTON 47 LSN</t>
  </si>
  <si>
    <t>TAS-39</t>
  </si>
  <si>
    <t>TAS 602(2)/ 601 L/ 621(1)</t>
  </si>
  <si>
    <t>TAS-40</t>
  </si>
  <si>
    <t>TAS 8185 4S</t>
  </si>
  <si>
    <t>TAS-IM41</t>
  </si>
  <si>
    <t>TAS A4</t>
  </si>
  <si>
    <t>TAS-IM42</t>
  </si>
  <si>
    <t>TAS A5</t>
  </si>
  <si>
    <t>TAS-43</t>
  </si>
  <si>
    <t>TAS A5 FANCY (HK+BB)</t>
  </si>
  <si>
    <t>TAS-IM45</t>
  </si>
  <si>
    <t>TAS A6</t>
  </si>
  <si>
    <t>TAS-46</t>
  </si>
  <si>
    <t>TAS BATIK B (BS)</t>
  </si>
  <si>
    <t>TAS BATIK B ALPINDO</t>
  </si>
  <si>
    <t>-2 KARTON -14 LSN</t>
  </si>
  <si>
    <t>TAS-NB48</t>
  </si>
  <si>
    <t>TAS BATIK BESAR 30 X 40 GADING</t>
  </si>
  <si>
    <t>TAS-NB49</t>
  </si>
  <si>
    <t>TAS BATIK KECIL 20.5 X 25.5 GADING</t>
  </si>
  <si>
    <t>1 KARTON 46 LSN</t>
  </si>
  <si>
    <t>TAS-50</t>
  </si>
  <si>
    <t>TAS BATIK KECIL T ETJ</t>
  </si>
  <si>
    <t>TAS-51</t>
  </si>
  <si>
    <t>TAS BATIK MAS BUKU KECIL</t>
  </si>
  <si>
    <t>TAS-NB52</t>
  </si>
  <si>
    <t>TAS BATIK MJ 1 KECIL</t>
  </si>
  <si>
    <t>MJ-1</t>
  </si>
  <si>
    <t>10 KARTON 22 LSN</t>
  </si>
  <si>
    <t>TAS-54</t>
  </si>
  <si>
    <t>TAS BATIK MJ 1 KECIL (BARU)</t>
  </si>
  <si>
    <t>12 KARTON 50 LSN</t>
  </si>
  <si>
    <t>TAS-55</t>
  </si>
  <si>
    <t>TAS BATIK MJ 2 (T)</t>
  </si>
  <si>
    <t>TAS-56</t>
  </si>
  <si>
    <t>TAS BATIK MJ1</t>
  </si>
  <si>
    <t>46 KARTON 0 LSN</t>
  </si>
  <si>
    <t>TAS-57</t>
  </si>
  <si>
    <t>TAS BATIK MJ-1 COKLAT (BARU)</t>
  </si>
  <si>
    <t>TAS-58</t>
  </si>
  <si>
    <t>TAS BATIK MOTIF B 30 X 10 X 40</t>
  </si>
  <si>
    <t>TAS-59</t>
  </si>
  <si>
    <t>TAS BATIK MOTIF K 20 X 9 X 25</t>
  </si>
  <si>
    <t>TAS-60</t>
  </si>
  <si>
    <t>TAS BATIK MOTIF T (B5)</t>
  </si>
  <si>
    <t>TAS-61</t>
  </si>
  <si>
    <t>TAS BATIK MOTIF TG 25 X 9 X 35</t>
  </si>
  <si>
    <t>TAS-62</t>
  </si>
  <si>
    <t>TAS BATIK PANJANG/ SARUNG (BARU)</t>
  </si>
  <si>
    <t>TAS-NB63</t>
  </si>
  <si>
    <t>TAS BATIK T 25 X 9X 35</t>
  </si>
  <si>
    <t>25 X 9 X 35</t>
  </si>
  <si>
    <t>BINTANG JAYA</t>
  </si>
  <si>
    <t xml:space="preserve">TAS BATIK T ALPINDO </t>
  </si>
  <si>
    <t>ALPINDO</t>
  </si>
  <si>
    <t>TAS-NB65</t>
  </si>
  <si>
    <t>TAS BATIK TANGGUNG 25 X 35 GADING</t>
  </si>
  <si>
    <t>TAS-66</t>
  </si>
  <si>
    <t>TAS BATIK TOPLINE K</t>
  </si>
  <si>
    <t>TAS-NB67</t>
  </si>
  <si>
    <t>TAS BATIK XXL BUKA SAMPING 30X40</t>
  </si>
  <si>
    <t>30X40</t>
  </si>
  <si>
    <t>9 KARTON 12 LSN</t>
  </si>
  <si>
    <t>TAS-68</t>
  </si>
  <si>
    <t>TAS BEAUTY B</t>
  </si>
  <si>
    <t>TAS-69</t>
  </si>
  <si>
    <t>TAS BG 13-021 (55X65)</t>
  </si>
  <si>
    <t>TAS-70</t>
  </si>
  <si>
    <t>TAS BG 15-025</t>
  </si>
  <si>
    <t>TAS-71</t>
  </si>
  <si>
    <t>TAS BG 15-026 (40X45X20)</t>
  </si>
  <si>
    <t>TAS-72</t>
  </si>
  <si>
    <t>TAS BG 15-029</t>
  </si>
  <si>
    <t>TAS-73</t>
  </si>
  <si>
    <t>TAS BG 16-033B (45X60X20)</t>
  </si>
  <si>
    <t>TAS-74</t>
  </si>
  <si>
    <t>TAS BIRU MIX BESAR POHON(2)/ BULAT(2)</t>
  </si>
  <si>
    <t>TAS-NB75</t>
  </si>
  <si>
    <t>TAS BRANDED BUKA SAMPING BESAR</t>
  </si>
  <si>
    <t>4 KARTON 34 LSN</t>
  </si>
  <si>
    <t>TAS-NB76</t>
  </si>
  <si>
    <t>TAS BRANDED KECIL SB 115</t>
  </si>
  <si>
    <t>TAS-NB77</t>
  </si>
  <si>
    <t>TAS BRANDED TANGGUNG SB-116</t>
  </si>
  <si>
    <t>SB-116</t>
  </si>
  <si>
    <t>3 KARTON 20 LSN</t>
  </si>
  <si>
    <t>TAS-78</t>
  </si>
  <si>
    <t>TAS-79</t>
  </si>
  <si>
    <t>TAS-80</t>
  </si>
  <si>
    <t>TAS-NB81</t>
  </si>
  <si>
    <t>TAS COKLAT TEBAL BESAR</t>
  </si>
  <si>
    <t>-4 KARTON -19 LSN</t>
  </si>
  <si>
    <t>TAS-NB82</t>
  </si>
  <si>
    <t xml:space="preserve">TAS COKLAT TEBAL KECIL </t>
  </si>
  <si>
    <t>TAS-NB83</t>
  </si>
  <si>
    <t xml:space="preserve">TAS COKLAT TEBAL TANGGUNG </t>
  </si>
  <si>
    <t>1 KARTON 5 LSN</t>
  </si>
  <si>
    <t>TAS-IM84</t>
  </si>
  <si>
    <t>TAS F-2016-S (NEW)</t>
  </si>
  <si>
    <t>TAS-85</t>
  </si>
  <si>
    <t>TAS FABRIC CK F6</t>
  </si>
  <si>
    <t>TAS-86</t>
  </si>
  <si>
    <t>TAS FABRIC XMY 106 MOTIF HORSE</t>
  </si>
  <si>
    <t>TAS-87</t>
  </si>
  <si>
    <t>TAS FABRIC XMY 15A</t>
  </si>
  <si>
    <t>TAS-88</t>
  </si>
  <si>
    <t>TAS FABRIC XMY 1714-15</t>
  </si>
  <si>
    <t>TAS-89</t>
  </si>
  <si>
    <t>TAS FABRIC XMY JDG 32X32 GAGANG</t>
  </si>
  <si>
    <t>TAS-90</t>
  </si>
  <si>
    <t>TAS FABRIC XMY JDG/ MOTIF KOREA</t>
  </si>
  <si>
    <t>TAS-91</t>
  </si>
  <si>
    <t>TAS FANCY PLASTIK K 18X22 (T1,75)</t>
  </si>
  <si>
    <t>TAS-92</t>
  </si>
  <si>
    <t>TAS FANCY PLASTIK T 22X28 (T1,76)</t>
  </si>
  <si>
    <t>TAS-93</t>
  </si>
  <si>
    <t xml:space="preserve">IMPORT </t>
  </si>
  <si>
    <t>TAS-94</t>
  </si>
  <si>
    <t>TAS-95</t>
  </si>
  <si>
    <t>TAS-96</t>
  </si>
  <si>
    <t>TAS-97</t>
  </si>
  <si>
    <t>TAS FOLIO TALI 1 BOLA BALE</t>
  </si>
  <si>
    <t>TAS-98</t>
  </si>
  <si>
    <t>TAS FOLIO TALI 1 FANCY(2)/ TALI 1 MINION(1)</t>
  </si>
  <si>
    <t>TAS-99</t>
  </si>
  <si>
    <t>TAS FOLIO TALI 2 FANCY MINION</t>
  </si>
  <si>
    <t>TAS-100</t>
  </si>
  <si>
    <t>TAS GAGANG BUTEK PUTIH B KCG</t>
  </si>
  <si>
    <t>TAS-101</t>
  </si>
  <si>
    <t>TAS GAGANG TRANSPARAN B (AD 25)</t>
  </si>
  <si>
    <t>TAS-102</t>
  </si>
  <si>
    <t>TAS GAGANG TRANSPARAN K (AD 27)</t>
  </si>
  <si>
    <t>TAS-103</t>
  </si>
  <si>
    <t>TAS GG 02 HZD 711/ 263</t>
  </si>
  <si>
    <t>TAS-104</t>
  </si>
  <si>
    <t>TAS GG 02 HZD 793(4)/ 955</t>
  </si>
  <si>
    <t>4 KARTON 37 LSN</t>
  </si>
  <si>
    <t>TAS-105</t>
  </si>
  <si>
    <t>TAS GG 02 HZD 9093/ 750</t>
  </si>
  <si>
    <t>TAS-106</t>
  </si>
  <si>
    <t>TAS GG 02 HZD MIX</t>
  </si>
  <si>
    <t>TAS-107</t>
  </si>
  <si>
    <t>TAS GG 03 2063/ 2064/ 2065</t>
  </si>
  <si>
    <t>TAS-108</t>
  </si>
  <si>
    <t>TAS GG 03 6012</t>
  </si>
  <si>
    <t>TAS-109</t>
  </si>
  <si>
    <t>TAS GG 03 721(1)/ 929(2)</t>
  </si>
  <si>
    <t>TAS-110</t>
  </si>
  <si>
    <t>TAS GG 03 9060</t>
  </si>
  <si>
    <t>TAS-IM111</t>
  </si>
  <si>
    <t>TAS TALI GG-01 KECIL BIASA</t>
  </si>
  <si>
    <t>BIASA</t>
  </si>
  <si>
    <t>IMPORT B2 + B3 + D5</t>
  </si>
  <si>
    <t>TAS-IM112</t>
  </si>
  <si>
    <t>TAS TALI GG-02 TANGGUNG BIASA</t>
  </si>
  <si>
    <t>IMPORT C1 + C2 + D5</t>
  </si>
  <si>
    <t>44 KARTON 24.9166666666667 LSN</t>
  </si>
  <si>
    <t>TAS-IM113</t>
  </si>
  <si>
    <t>TAS TALI GG-03 BESAR BIASA</t>
  </si>
  <si>
    <t>IMPORT C1 + C2 + C5 + D5</t>
  </si>
  <si>
    <t>62 KARTON 17 LSN</t>
  </si>
  <si>
    <t>TAS-IM114</t>
  </si>
  <si>
    <t>TAS TALI GG-01 KECIL GILAP</t>
  </si>
  <si>
    <t>GILAP</t>
  </si>
  <si>
    <t>-1 KARTON -19 LSN</t>
  </si>
  <si>
    <t>TAS-IM115</t>
  </si>
  <si>
    <t>TAS TALI GG-02 TANGGUNG GILAP</t>
  </si>
  <si>
    <t>-1 KARTON -22 LSN</t>
  </si>
  <si>
    <t>TAS-IM116</t>
  </si>
  <si>
    <t>TAS TALI GG-03 BESAR GILAP</t>
  </si>
  <si>
    <t>-2 KARTON -27 LSN</t>
  </si>
  <si>
    <t>TAS-IM117</t>
  </si>
  <si>
    <t>TAS TALI GG-01 KECIL TIMBUL</t>
  </si>
  <si>
    <t>TIMBUL</t>
  </si>
  <si>
    <t>TAS-IM118</t>
  </si>
  <si>
    <t>TAS TALI GG-02 TANGGUNG TIMBUL</t>
  </si>
  <si>
    <t>TAS-IM119</t>
  </si>
  <si>
    <t>TAS TALI GG-03 BESAR TIMBUL</t>
  </si>
  <si>
    <t>TAS-IM120</t>
  </si>
  <si>
    <t>TAS TALI GG-01 KECIL GLITTER</t>
  </si>
  <si>
    <t>-1 KARTON -9 LSN</t>
  </si>
  <si>
    <t>TAS-IM121</t>
  </si>
  <si>
    <t>TAS TALI GG-02 TANGGUNG GLITTER</t>
  </si>
  <si>
    <t>0 KARTON -37 LSN</t>
  </si>
  <si>
    <t>TAS-IM122</t>
  </si>
  <si>
    <t>TAS TALI GG-03 BESAR GLITTER</t>
  </si>
  <si>
    <t>-1 KARTON -18 LSN</t>
  </si>
  <si>
    <t>TAS-123</t>
  </si>
  <si>
    <t>TAS-124</t>
  </si>
  <si>
    <t>TAS-125</t>
  </si>
  <si>
    <t>TAS H-4007-M BIASA KECIL</t>
  </si>
  <si>
    <t>TAS-IM126</t>
  </si>
  <si>
    <t>TAS H-8114</t>
  </si>
  <si>
    <t>TAS-IM127</t>
  </si>
  <si>
    <t>TAS H-8233-M BIASA KECIL</t>
  </si>
  <si>
    <t>TAS-128</t>
  </si>
  <si>
    <t>TAS HB T01 TALI KUR BATIK</t>
  </si>
  <si>
    <t>TAS-129</t>
  </si>
  <si>
    <t>TAS HBE 06/M TALI BENDERA</t>
  </si>
  <si>
    <t>TAS-130</t>
  </si>
  <si>
    <t>TAS HD 095</t>
  </si>
  <si>
    <t>TAS-131</t>
  </si>
  <si>
    <t>TAS HD 158</t>
  </si>
  <si>
    <t>TAS-132</t>
  </si>
  <si>
    <t>TAS HD 197</t>
  </si>
  <si>
    <t>TAS-133</t>
  </si>
  <si>
    <t>TAS HD 22006</t>
  </si>
  <si>
    <t>TAS-134</t>
  </si>
  <si>
    <t>TAS HD 234</t>
  </si>
  <si>
    <t>TAS-135</t>
  </si>
  <si>
    <t>TAS HD POLOS (823)</t>
  </si>
  <si>
    <t>TAS-136</t>
  </si>
  <si>
    <t>TAS IDUL FITRI 30 X 40</t>
  </si>
  <si>
    <t>NEW GOTO</t>
  </si>
  <si>
    <t>TAS-137</t>
  </si>
  <si>
    <t>TAS IDUL FITRI 30X40X8 WBY KN</t>
  </si>
  <si>
    <t>TAS-138</t>
  </si>
  <si>
    <t>TAS IDUL FITRI 30X40X8 WSG HJ</t>
  </si>
  <si>
    <t>TAS-139</t>
  </si>
  <si>
    <t>TAS IDUL FITRI 32X46/ 40X12 WBY KN</t>
  </si>
  <si>
    <t>TAS-140</t>
  </si>
  <si>
    <t>TAS IDUL FITRI 32X46/ 40X12 WSG HJ</t>
  </si>
  <si>
    <t>TAS-NB141</t>
  </si>
  <si>
    <t>TAS IDUL FITRI KAIN 38 X 45</t>
  </si>
  <si>
    <t>38 X 45</t>
  </si>
  <si>
    <t>0 KARTON 95 LSN</t>
  </si>
  <si>
    <t>TAS-NB142</t>
  </si>
  <si>
    <t>TAS IDUL FITRI 38X45X8 WBY KN</t>
  </si>
  <si>
    <t>38 X 45 X 8</t>
  </si>
  <si>
    <t>TAS-NB143</t>
  </si>
  <si>
    <t>TAS IDUL FITRI 38X45X8 WSG HJ</t>
  </si>
  <si>
    <t>TAS-144</t>
  </si>
  <si>
    <t>TAS J 0053</t>
  </si>
  <si>
    <t>TAS-145</t>
  </si>
  <si>
    <t>TAS J 1706</t>
  </si>
  <si>
    <t>TAS-146</t>
  </si>
  <si>
    <t>TAS J 2729</t>
  </si>
  <si>
    <t>TAS-NB147</t>
  </si>
  <si>
    <t>TAS JASMIN BESAR</t>
  </si>
  <si>
    <t>16 KARTON 10 LSN</t>
  </si>
  <si>
    <t>TAS-NB148</t>
  </si>
  <si>
    <t>TAS JASMIN KECIL</t>
  </si>
  <si>
    <t>TAS-NB149</t>
  </si>
  <si>
    <t>TAS JASMIN TANGGUNG</t>
  </si>
  <si>
    <t>9 KARTON 5 LSN</t>
  </si>
  <si>
    <t>TAS-150</t>
  </si>
  <si>
    <t>TAS JINJING 912 KECIL</t>
  </si>
  <si>
    <t>TAS-151</t>
  </si>
  <si>
    <t>TAS K 20X25 ETJ</t>
  </si>
  <si>
    <t>18 KARTON 0 LSN</t>
  </si>
  <si>
    <t>TAS-152</t>
  </si>
  <si>
    <t>TAS KADO FG L/19</t>
  </si>
  <si>
    <t>TAS-153</t>
  </si>
  <si>
    <t>TAS KADO FG XL</t>
  </si>
  <si>
    <t>TAS-154</t>
  </si>
  <si>
    <t>TAS KADO GG2 2048 (10), 249 (4)</t>
  </si>
  <si>
    <t>13 KARTON 39 LSN</t>
  </si>
  <si>
    <t>TAS-155</t>
  </si>
  <si>
    <t>TAS KADO GG2 248</t>
  </si>
  <si>
    <t>TAS-156</t>
  </si>
  <si>
    <t>TAS KADO GG2 3021-3024</t>
  </si>
  <si>
    <t>TAS-157</t>
  </si>
  <si>
    <t>TAS KADO GG2 787</t>
  </si>
  <si>
    <t>TAS-158</t>
  </si>
  <si>
    <t>TAS KADO GG2 811 (1), 903 (1)</t>
  </si>
  <si>
    <t>TAS-159</t>
  </si>
  <si>
    <t>TAS KADO GG2 COKLAT TALI RAJUT</t>
  </si>
  <si>
    <t>TAS-160</t>
  </si>
  <si>
    <t>TAS KAIN E 100 A</t>
  </si>
  <si>
    <t>TAS-161</t>
  </si>
  <si>
    <t>TAS KAIN E 101 A</t>
  </si>
  <si>
    <t>TAS-162</t>
  </si>
  <si>
    <t>TAS KAIN FANCY B RESTLETING</t>
  </si>
  <si>
    <t>TAS-163</t>
  </si>
  <si>
    <t>TAS KAIN RET K-27 (HJ/ HTM/ COKLAT/ MR TUA) CREAM</t>
  </si>
  <si>
    <t>TAS-164</t>
  </si>
  <si>
    <t>TAS KARUNG 029</t>
  </si>
  <si>
    <t>TAS-165</t>
  </si>
  <si>
    <t>TAS KARUNG 030</t>
  </si>
  <si>
    <t>TAS-166</t>
  </si>
  <si>
    <t>TAS KARUNG 33X27</t>
  </si>
  <si>
    <t>1 KARTON 29 LSN</t>
  </si>
  <si>
    <t>TAS-NB167</t>
  </si>
  <si>
    <t xml:space="preserve">TAS KARUNG 40X45 </t>
  </si>
  <si>
    <t>40 X 45</t>
  </si>
  <si>
    <t>SURYA</t>
  </si>
  <si>
    <t>15 KARTON 2 LSN</t>
  </si>
  <si>
    <t>TAS-NB168</t>
  </si>
  <si>
    <t>TAS KARUNG 45X50</t>
  </si>
  <si>
    <t>45X50</t>
  </si>
  <si>
    <t>7 KARTON 4 LSN</t>
  </si>
  <si>
    <t>TAS-NB169</t>
  </si>
  <si>
    <t>TAS KARUNG 50X55</t>
  </si>
  <si>
    <t>50X55</t>
  </si>
  <si>
    <t>9 KARTON 8 LSN</t>
  </si>
  <si>
    <t>TAS-170</t>
  </si>
  <si>
    <t>TAS KARUNG 55X65</t>
  </si>
  <si>
    <t>TAS-NB171</t>
  </si>
  <si>
    <t>TAS KARUNG 60X70X25</t>
  </si>
  <si>
    <t>60X70X25</t>
  </si>
  <si>
    <t>5 KARTON 0.5 LSN</t>
  </si>
  <si>
    <t>TAS-NB172</t>
  </si>
  <si>
    <t>TAS KARUNG 70X70</t>
  </si>
  <si>
    <t>70X70</t>
  </si>
  <si>
    <t>TAS-173</t>
  </si>
  <si>
    <t xml:space="preserve">TAS KARUNG A (65X55) </t>
  </si>
  <si>
    <t>TAS-174</t>
  </si>
  <si>
    <t>TAS KARUNG B (55X50)</t>
  </si>
  <si>
    <t>TAS-175</t>
  </si>
  <si>
    <t>TAS KARUNG BG 15 026</t>
  </si>
  <si>
    <t>TAS-176</t>
  </si>
  <si>
    <t>TAS KARUNG BG 15 027</t>
  </si>
  <si>
    <t>TAS-177</t>
  </si>
  <si>
    <t>TAS KARUNG BG 15 028</t>
  </si>
  <si>
    <t>TAS-178</t>
  </si>
  <si>
    <t>TAS KARUNG BG 15-028 60 X 70</t>
  </si>
  <si>
    <t>TAS-179</t>
  </si>
  <si>
    <t>TAS KARUNG BG 16 033 B</t>
  </si>
  <si>
    <t>TAS-180</t>
  </si>
  <si>
    <t>TAS KARUNG BG 21 004J</t>
  </si>
  <si>
    <t>TAS-181</t>
  </si>
  <si>
    <t>TAS KARUNG C (45X50) (50X45)</t>
  </si>
  <si>
    <t>TAS-182</t>
  </si>
  <si>
    <t>TAS KARUNG XY 70X70</t>
  </si>
  <si>
    <t>TAS-183</t>
  </si>
  <si>
    <t>TAS KERTAS (EMAS, SILVER, HJ DAUN) PHS</t>
  </si>
  <si>
    <t>14 KARTON 17 LSN</t>
  </si>
  <si>
    <t>TAS-184</t>
  </si>
  <si>
    <t>TAS KERTAS 1/ SS/ 12,5 X 16</t>
  </si>
  <si>
    <t>TAS-IM185</t>
  </si>
  <si>
    <t>TAS KERTAS 8853A</t>
  </si>
  <si>
    <t>TAS-186</t>
  </si>
  <si>
    <t>TAS KERTAS 8863C/ 181C</t>
  </si>
  <si>
    <t>TAS-IM187</t>
  </si>
  <si>
    <t>TAS KERTAS 8867A</t>
  </si>
  <si>
    <t>TAS-188</t>
  </si>
  <si>
    <t>TAS KERTAS 8891A/ 8875A</t>
  </si>
  <si>
    <t>TAS-189</t>
  </si>
  <si>
    <t>TAS KERTAS 8891C/ 8875C</t>
  </si>
  <si>
    <t>TAS-IM190</t>
  </si>
  <si>
    <t>TAS KERTAS 8913A</t>
  </si>
  <si>
    <t>5 KARTON 336 PCS</t>
  </si>
  <si>
    <t>TAS-191</t>
  </si>
  <si>
    <t>TAS KERTAS 9173M</t>
  </si>
  <si>
    <t>2 KARTON 288 PCS</t>
  </si>
  <si>
    <t>TAS-192</t>
  </si>
  <si>
    <t>TAS KERTAS BL 9173 L</t>
  </si>
  <si>
    <t>TAS-193</t>
  </si>
  <si>
    <t>TAS KERTAS DU BK 9173 H</t>
  </si>
  <si>
    <t>TAS-194</t>
  </si>
  <si>
    <t>TAS KERTAS LY SD 282 B</t>
  </si>
  <si>
    <t>TAS-195</t>
  </si>
  <si>
    <t>TAS KERTAS LY SD 283 B (1)/ 284 B(13)</t>
  </si>
  <si>
    <t>TAS-196</t>
  </si>
  <si>
    <t>TAS KERTAS LY SD 286 B</t>
  </si>
  <si>
    <t>TAS-197</t>
  </si>
  <si>
    <t>TAS KERTAS LY XL 277 B</t>
  </si>
  <si>
    <t>TAS-198</t>
  </si>
  <si>
    <t>TAS KERTAS LY XL 289</t>
  </si>
  <si>
    <t>TAS-199</t>
  </si>
  <si>
    <t>TAS KERTAS PK 10-04/ 31 X381 XL</t>
  </si>
  <si>
    <t>TAS-200</t>
  </si>
  <si>
    <t>TAS L-201</t>
  </si>
  <si>
    <t>TAS-201</t>
  </si>
  <si>
    <t>TAS LL D (K)</t>
  </si>
  <si>
    <t>TAS-202</t>
  </si>
  <si>
    <t>TAS LUX MY 017</t>
  </si>
  <si>
    <t>TAS-203</t>
  </si>
  <si>
    <t>TAS LUX MY 024</t>
  </si>
  <si>
    <t>TAS-204</t>
  </si>
  <si>
    <t>TAS LUX MY 025</t>
  </si>
  <si>
    <t>0 KARTON 188 PCS</t>
  </si>
  <si>
    <t>TAS-205</t>
  </si>
  <si>
    <t>TAS LY 083/ 086 B</t>
  </si>
  <si>
    <t>TAS-206</t>
  </si>
  <si>
    <t>TAS LY HD 126/ 131B</t>
  </si>
  <si>
    <t>TAS-207</t>
  </si>
  <si>
    <t>TAS LY HD 132 B</t>
  </si>
  <si>
    <t>TAS-208</t>
  </si>
  <si>
    <t>TAS LY HD 148 B</t>
  </si>
  <si>
    <t>TAS-NB209</t>
  </si>
  <si>
    <t>TAS LY HD 149 B</t>
  </si>
  <si>
    <t>149 B</t>
  </si>
  <si>
    <t>12 KARTON 25 LSN</t>
  </si>
  <si>
    <t>TAS-210</t>
  </si>
  <si>
    <t>TAS LY HD 150 B</t>
  </si>
  <si>
    <t>2 KARTON 348 PCS</t>
  </si>
  <si>
    <t>TAS-211</t>
  </si>
  <si>
    <t>TAS LY HD 151 B</t>
  </si>
  <si>
    <t>TAS-212</t>
  </si>
  <si>
    <t>TAS LY SD 211B</t>
  </si>
  <si>
    <t>TAS-213</t>
  </si>
  <si>
    <t>TAS LYSD 154 K</t>
  </si>
  <si>
    <t>5 KARTON 468 PCS</t>
  </si>
  <si>
    <t>TAS-214</t>
  </si>
  <si>
    <t>TAS LYSD 229 K</t>
  </si>
  <si>
    <t>TAS-215</t>
  </si>
  <si>
    <t>TAS LYSD 241 K</t>
  </si>
  <si>
    <t>1 KARTON 456 PCS</t>
  </si>
  <si>
    <t>TAS-216</t>
  </si>
  <si>
    <t>TAS LYSD 572 K</t>
  </si>
  <si>
    <t>TAS-217</t>
  </si>
  <si>
    <t>TAS MIKA BESAR TENTENG TANGAN R 013</t>
  </si>
  <si>
    <t>TAS-218</t>
  </si>
  <si>
    <t>TAS MIKA PP ME 812 KECIL</t>
  </si>
  <si>
    <t>TAS-219</t>
  </si>
  <si>
    <t>TAS MIKA PP TM 911</t>
  </si>
  <si>
    <t>TAS-220</t>
  </si>
  <si>
    <t>TAS MIKA+TALI CL MM</t>
  </si>
  <si>
    <t>TAS-221</t>
  </si>
  <si>
    <t>TAS MOTIF BUNGA B</t>
  </si>
  <si>
    <t>TAS-222</t>
  </si>
  <si>
    <t>TAS MOTIF BUNGA K</t>
  </si>
  <si>
    <t>TAS-223</t>
  </si>
  <si>
    <t>TAS NARIKO 4A</t>
  </si>
  <si>
    <t>23 KARTON 0 LSN</t>
  </si>
  <si>
    <t>TAS-IM224</t>
  </si>
  <si>
    <t>TAS NO-003-L/ M M</t>
  </si>
  <si>
    <t>TAS-IM225</t>
  </si>
  <si>
    <t>TAS NO-003-M BIASA KECIL</t>
  </si>
  <si>
    <t>TAS-IM226</t>
  </si>
  <si>
    <t>TAS NO-003-M/ K</t>
  </si>
  <si>
    <t>TAS-IM227</t>
  </si>
  <si>
    <t>TAS NO-1029-L GLITTER TANGGUNG</t>
  </si>
  <si>
    <t>2 KARTON 432 PCS</t>
  </si>
  <si>
    <t>TAS-IM228</t>
  </si>
  <si>
    <t>TAS NO-1029-L/ M</t>
  </si>
  <si>
    <t>TAS-IM229</t>
  </si>
  <si>
    <t>TAS NO-1029-M GLITTER KECIL</t>
  </si>
  <si>
    <t>TAS-IM230</t>
  </si>
  <si>
    <t>TAS NO-1029-M/ K</t>
  </si>
  <si>
    <t>TAS-IM231</t>
  </si>
  <si>
    <t>TAS NO-1036-L BIASA TANGGUNG</t>
  </si>
  <si>
    <t>TAS-IM232</t>
  </si>
  <si>
    <t>TAS NO-1036-L/ M</t>
  </si>
  <si>
    <t>TAS-IM233</t>
  </si>
  <si>
    <t>TAS NO-1036-M BIASA KECIL</t>
  </si>
  <si>
    <t>TAS-IM234</t>
  </si>
  <si>
    <t>TAS NO-1036-M/ K</t>
  </si>
  <si>
    <t>TAS-235</t>
  </si>
  <si>
    <t>TAS NO-1050-L (NEW)</t>
  </si>
  <si>
    <t>TAS-IM236</t>
  </si>
  <si>
    <t>TAS NO-1052-L (NEW)</t>
  </si>
  <si>
    <t>TAS-IM237</t>
  </si>
  <si>
    <t>TAS NO-3026-L GLITTER TANGGUNG</t>
  </si>
  <si>
    <t>TAS-IM238</t>
  </si>
  <si>
    <t>TAS NO-3026-L/ M</t>
  </si>
  <si>
    <t>TAS-IM239</t>
  </si>
  <si>
    <t>TAS NO-3026-M GLITTER KECIL</t>
  </si>
  <si>
    <t>3 KARTON 708 PCS</t>
  </si>
  <si>
    <t>TAS-IM240</t>
  </si>
  <si>
    <t>TAS NO-3026-M/ K</t>
  </si>
  <si>
    <t>TAS-IM241</t>
  </si>
  <si>
    <t>TAS NO-859-L BIASA TANGGUNG</t>
  </si>
  <si>
    <t>TAS-IM242</t>
  </si>
  <si>
    <t>TAS NO-859-L/ M</t>
  </si>
  <si>
    <t>TAS-IM243</t>
  </si>
  <si>
    <t>TAS NO-859-M BIASA KECIL</t>
  </si>
  <si>
    <t>TAS-IM244</t>
  </si>
  <si>
    <t>TAS NO-859-M/ K</t>
  </si>
  <si>
    <t>TAS-IM245</t>
  </si>
  <si>
    <t>TAS NO-893-L/ M</t>
  </si>
  <si>
    <t>TAS-246</t>
  </si>
  <si>
    <t>TAS NO-893-M BIASA KECIL</t>
  </si>
  <si>
    <t>TAS-IM247</t>
  </si>
  <si>
    <t>TAS NO-893-M/ K</t>
  </si>
  <si>
    <t>TAS-IM248</t>
  </si>
  <si>
    <t>TAS NO-934-M (NEW)</t>
  </si>
  <si>
    <t>TAS-IM249</t>
  </si>
  <si>
    <t>TAS NO-939-L (NEW)</t>
  </si>
  <si>
    <t>TAS-250</t>
  </si>
  <si>
    <t>TAS NO-941-L (NEW)</t>
  </si>
  <si>
    <t>TAS-IM251</t>
  </si>
  <si>
    <t>TAS TUTUP PITA KADO FG-101 KECIL</t>
  </si>
  <si>
    <t>FG-101</t>
  </si>
  <si>
    <t>6 KARTON 20 LSN</t>
  </si>
  <si>
    <t>TAS-IM252</t>
  </si>
  <si>
    <t>TAS TUTUP PITA KADO FG-201 TANGGUNG</t>
  </si>
  <si>
    <t>FG-201</t>
  </si>
  <si>
    <t>7 KARTON 14 LSN</t>
  </si>
  <si>
    <t>TAS-IM253</t>
  </si>
  <si>
    <t>TAS TUTUP PITA KADO FG-301 BESAR</t>
  </si>
  <si>
    <t>FG-301</t>
  </si>
  <si>
    <t>0 KARTON -61.5 LSN</t>
  </si>
  <si>
    <t>TAS-IM254</t>
  </si>
  <si>
    <t>TAS TUTUP PITA KADO FG-401 JUMBO</t>
  </si>
  <si>
    <t>FG-401</t>
  </si>
  <si>
    <t>15 KARTON 18 LSN</t>
  </si>
  <si>
    <t>TAS-255</t>
  </si>
  <si>
    <t>TAS-256</t>
  </si>
  <si>
    <t>TAS-257</t>
  </si>
  <si>
    <t>TAS-258</t>
  </si>
  <si>
    <t>TAS-259</t>
  </si>
  <si>
    <t>TAS-260</t>
  </si>
  <si>
    <t>TAS-261</t>
  </si>
  <si>
    <t>TAS-262</t>
  </si>
  <si>
    <t>TAS-263</t>
  </si>
  <si>
    <t>TAS-264</t>
  </si>
  <si>
    <t>TAS-265</t>
  </si>
  <si>
    <t>TAS PLASTIK B C1</t>
  </si>
  <si>
    <t>TAS-267</t>
  </si>
  <si>
    <t>TAS PLASTIK BESAR C1</t>
  </si>
  <si>
    <t>TAS-273</t>
  </si>
  <si>
    <t>TAS PLASTIK KECIL A1</t>
  </si>
  <si>
    <t>31 KARTON 133 PCS</t>
  </si>
  <si>
    <t>TAS-284</t>
  </si>
  <si>
    <t>TAS PLASTIK T B1</t>
  </si>
  <si>
    <t>99 KARTON 0 PCS</t>
  </si>
  <si>
    <t>TAS-289</t>
  </si>
  <si>
    <t>TAS PLASTIK TANGGUNG B1</t>
  </si>
  <si>
    <t>4 KARTON 110 PCS</t>
  </si>
  <si>
    <t>TAS-291</t>
  </si>
  <si>
    <t>TAS PLK 10-06/ M</t>
  </si>
  <si>
    <t>TAS-292</t>
  </si>
  <si>
    <t>TAS PLK 10-07 DY (26X34) TALI L</t>
  </si>
  <si>
    <t>TAS-293</t>
  </si>
  <si>
    <t>TAS PLK 10-08 TALI TENTENG</t>
  </si>
  <si>
    <t>TAS-294</t>
  </si>
  <si>
    <t>TAS POLOS 131 K</t>
  </si>
  <si>
    <t>TAS-295</t>
  </si>
  <si>
    <t>TAS POLOS 804/ 832/ 838</t>
  </si>
  <si>
    <t>TAS-296</t>
  </si>
  <si>
    <t xml:space="preserve">TAS RANSEL SPON BOND FR+HK </t>
  </si>
  <si>
    <t>TAS-297</t>
  </si>
  <si>
    <t>TAS SB 1514-8 SET T</t>
  </si>
  <si>
    <t>TAS-NB298</t>
  </si>
  <si>
    <t>TAS SB-117 PARIS KECIL</t>
  </si>
  <si>
    <t>SB-117</t>
  </si>
  <si>
    <t>TAS-299</t>
  </si>
  <si>
    <t>TAS SEP 194</t>
  </si>
  <si>
    <t>TAS-300</t>
  </si>
  <si>
    <t>TAS SHOES C15 246/ HP 363 (60)</t>
  </si>
  <si>
    <t>TAS-301</t>
  </si>
  <si>
    <t>TAS SHOP LY FD 683</t>
  </si>
  <si>
    <t>TAS-302</t>
  </si>
  <si>
    <t>TAS SHOP LY SD 287 B</t>
  </si>
  <si>
    <t>TAS-303</t>
  </si>
  <si>
    <t>TAS SHOP LY SD 291B</t>
  </si>
  <si>
    <t>TAS-304</t>
  </si>
  <si>
    <t>TAS SHOP LY SD L 280 B</t>
  </si>
  <si>
    <t>TAS-305</t>
  </si>
  <si>
    <t>TAS SHOP LY SD L 288 B</t>
  </si>
  <si>
    <t>TAS-306</t>
  </si>
  <si>
    <t>TAS SHOP LY SD L XL</t>
  </si>
  <si>
    <t>TAS-307</t>
  </si>
  <si>
    <t>TAS SHOP LY SD S TG</t>
  </si>
  <si>
    <t>TAS-308</t>
  </si>
  <si>
    <t>TAS SHOP TENG-TENG SLETING (10 PC) WKD</t>
  </si>
  <si>
    <t>TAS-309</t>
  </si>
  <si>
    <t xml:space="preserve">TAS SHOPCRAFT LYNP 542-1/4 </t>
  </si>
  <si>
    <t>TAS-310</t>
  </si>
  <si>
    <t xml:space="preserve">TAS SHOPCRAFT TLY MP 061/ 064 </t>
  </si>
  <si>
    <t>TAS-311</t>
  </si>
  <si>
    <t>TAS SILVER 18X23</t>
  </si>
  <si>
    <t>TAS-IM312</t>
  </si>
  <si>
    <t>TAS GL-7701 GLITTER KECIL</t>
  </si>
  <si>
    <t>GL-7701</t>
  </si>
  <si>
    <t>1 KARTON 56 LSN</t>
  </si>
  <si>
    <t>TAS-IM313</t>
  </si>
  <si>
    <t>TAS SL-920</t>
  </si>
  <si>
    <t>TAS-314</t>
  </si>
  <si>
    <t>TAS SLERET S</t>
  </si>
  <si>
    <t>TAS-315</t>
  </si>
  <si>
    <t>TAS SLERET XLL</t>
  </si>
  <si>
    <t>TAS-316</t>
  </si>
  <si>
    <t xml:space="preserve">TAS SLETING (A5 52) JARING </t>
  </si>
  <si>
    <t>TAS-317</t>
  </si>
  <si>
    <t>TAS SPON BOND MUKENAH 27X29X12</t>
  </si>
  <si>
    <t>TAS-318</t>
  </si>
  <si>
    <t>TAS T 34X31 ETJ</t>
  </si>
  <si>
    <t>TAS-319</t>
  </si>
  <si>
    <t>TAS T 41X36 ETJ</t>
  </si>
  <si>
    <t>TAS-320</t>
  </si>
  <si>
    <t>TAS TALI 22X22</t>
  </si>
  <si>
    <t>TAS-321</t>
  </si>
  <si>
    <t>TAS TALI 25X35</t>
  </si>
  <si>
    <t>TAS-322</t>
  </si>
  <si>
    <t>TAS TALI BATIK PUTIH ALPIN B</t>
  </si>
  <si>
    <t>TAS-323</t>
  </si>
  <si>
    <t>TAS TALI CARTOON 20X25 TG</t>
  </si>
  <si>
    <t>TAS-324</t>
  </si>
  <si>
    <t>TAS TALI FOLIO 1 FROZEN</t>
  </si>
  <si>
    <t>TAS-325</t>
  </si>
  <si>
    <t>TAS TALI KECIL KUR JB S2-2 JOS MIMIKADO</t>
  </si>
  <si>
    <t>TAS-326</t>
  </si>
  <si>
    <t>TAS TALI KERTAS KADO BSR AL (1 PK=10 PC)</t>
  </si>
  <si>
    <t>2 KARTON 0 PAK</t>
  </si>
  <si>
    <t>TAS-327</t>
  </si>
  <si>
    <t>TAS TALI KERTAS TG (PELANGI/ BIRU GRS/ SILVER BUNGA/ MRH GARIS) 25X25</t>
  </si>
  <si>
    <t>TAS-328</t>
  </si>
  <si>
    <t>TAS TALI KUR BATIK S</t>
  </si>
  <si>
    <t>TAS-329</t>
  </si>
  <si>
    <t xml:space="preserve">TAS TALI METALIK (1 PK=12 PC) GOLD SILVER </t>
  </si>
  <si>
    <t>TAS-NB330</t>
  </si>
  <si>
    <t>TAS TALI METALIK (1 PK=12 PC) GOLD/ SILVER 20X25</t>
  </si>
  <si>
    <t>2 KARTON 53 LSN</t>
  </si>
  <si>
    <t>TAS-331</t>
  </si>
  <si>
    <t>TAS TALI METALIK 15X20 (K)</t>
  </si>
  <si>
    <t>4 KARTON 87 LSN</t>
  </si>
  <si>
    <t>TAS-332</t>
  </si>
  <si>
    <t>TAS TALI METALIK 15X20 KCL</t>
  </si>
  <si>
    <t>TAS-333</t>
  </si>
  <si>
    <t>TAS TALI PLST 222 A (K)</t>
  </si>
  <si>
    <t>TAS-334</t>
  </si>
  <si>
    <t>TAS TALI PLST K (B545)</t>
  </si>
  <si>
    <t>TAS-JO335</t>
  </si>
  <si>
    <t>TAS TALI PLASTIK MINI JOS JBS 4-5</t>
  </si>
  <si>
    <t>JO</t>
  </si>
  <si>
    <t>JBS 4-5</t>
  </si>
  <si>
    <t>11 KARTON 95 LSN</t>
  </si>
  <si>
    <t>TAS-336</t>
  </si>
  <si>
    <t>TAS TALI POT MIKA</t>
  </si>
  <si>
    <t>4 KARTON 40 LSN</t>
  </si>
  <si>
    <t>TAS-338</t>
  </si>
  <si>
    <t>TAS TALI TRANSP RD-L/ TG (PHS)</t>
  </si>
  <si>
    <t>TAS-339</t>
  </si>
  <si>
    <t>TAS TALI TULISAN KECIL CAMPUR</t>
  </si>
  <si>
    <t>TAS-340</t>
  </si>
  <si>
    <t>TAS TALI ULTAH KCL ICHING</t>
  </si>
  <si>
    <t>TAS-341</t>
  </si>
  <si>
    <t>TAS TENTENG BUTEK 184 B</t>
  </si>
  <si>
    <t>4 KARTON 22 LSN</t>
  </si>
  <si>
    <t>TAS-342</t>
  </si>
  <si>
    <t>TAS TENTENG TRANS/ HANDBAG XS</t>
  </si>
  <si>
    <t>TAS-343</t>
  </si>
  <si>
    <t>TAS TENTENG TRANSPARENT 10-06 M</t>
  </si>
  <si>
    <t>TAS-344</t>
  </si>
  <si>
    <t>TAS TRANSPARAN L(TANGGUNG) TALI</t>
  </si>
  <si>
    <t>TAS-345</t>
  </si>
  <si>
    <t>TAS TULISAN 20X25</t>
  </si>
  <si>
    <t>4 KARTON 50 LSN</t>
  </si>
  <si>
    <t>TAS-347</t>
  </si>
  <si>
    <t>TAS ULTAH 5W</t>
  </si>
  <si>
    <t>TAS-348</t>
  </si>
  <si>
    <t>TAS ULTAH POLKADOT KECIL 15X25</t>
  </si>
  <si>
    <t>TAS-349</t>
  </si>
  <si>
    <t>TAS ULTAH WARNA WARNA</t>
  </si>
  <si>
    <t>3 KARTON 0 PAK</t>
  </si>
  <si>
    <t>TAS-IM350</t>
  </si>
  <si>
    <t>TAS XL-301</t>
  </si>
  <si>
    <t>TAS-351</t>
  </si>
  <si>
    <t>TAS XM-2019-L GLITTER TANGGUNG</t>
  </si>
  <si>
    <t>TAS-352</t>
  </si>
  <si>
    <t>TAS XM-2019-M GLITTER KECIL</t>
  </si>
  <si>
    <t>TAS-IM353</t>
  </si>
  <si>
    <t>TAS XM2083-L GLITTER TANGGUNG</t>
  </si>
  <si>
    <t>TAS-IM354</t>
  </si>
  <si>
    <t>TAS XM2083-M GLITTER KECIL</t>
  </si>
  <si>
    <t>TAS-355</t>
  </si>
  <si>
    <t>TAS XM-3003-M BIASA KECIL</t>
  </si>
  <si>
    <t>TAS-356</t>
  </si>
  <si>
    <t>TAS XMY 1609-12</t>
  </si>
  <si>
    <t>TAS-357</t>
  </si>
  <si>
    <t>TAS XMY JDL (1609-04)</t>
  </si>
  <si>
    <t>TAS-358</t>
  </si>
  <si>
    <t>TAS XMY KT</t>
  </si>
  <si>
    <t>TAS-IM359</t>
  </si>
  <si>
    <t>TAS ZD203-L GLITTER TANGGUNG</t>
  </si>
  <si>
    <t>2 KARTON 444 PCS</t>
  </si>
  <si>
    <t>TAS-IM360</t>
  </si>
  <si>
    <t>TAS 203C GLITTER KECIL</t>
  </si>
  <si>
    <t>203C</t>
  </si>
  <si>
    <t>TAS-IM361</t>
  </si>
  <si>
    <t>TAS ZD-206-M GLITTER KECIL</t>
  </si>
  <si>
    <t>TAS-362</t>
  </si>
  <si>
    <t>TAS ZD-260-S (NEW)</t>
  </si>
  <si>
    <t>TAS-IM363</t>
  </si>
  <si>
    <t>TAS ZD-263-M (NEW)</t>
  </si>
  <si>
    <t>TAS-IM364</t>
  </si>
  <si>
    <t>TAS ZD-265-M (NEW)</t>
  </si>
  <si>
    <t>TAS-IM365</t>
  </si>
  <si>
    <t>TAS ZD-266-M (NEW)</t>
  </si>
  <si>
    <t>TAS-366</t>
  </si>
  <si>
    <t>TAS ZD-278-M (NEW)</t>
  </si>
  <si>
    <t>TAS-IM367</t>
  </si>
  <si>
    <t>TAS ZD-280-M (NEW)</t>
  </si>
  <si>
    <t>TAS-368</t>
  </si>
  <si>
    <t>TAS ZD-835-M (NEW)</t>
  </si>
  <si>
    <t>TAS-369</t>
  </si>
  <si>
    <t>TAS ZD-870-M (NEW)</t>
  </si>
  <si>
    <t>TAS-IM370</t>
  </si>
  <si>
    <t>TAS ZD-872-M (NEW)</t>
  </si>
  <si>
    <t>TAS-IM371</t>
  </si>
  <si>
    <t>TAS ZD-892-M (NEW)</t>
  </si>
  <si>
    <t>TAS-372</t>
  </si>
  <si>
    <t>TAS ZD-9089</t>
  </si>
  <si>
    <t>TAS-373</t>
  </si>
  <si>
    <t>TAS ZD-9091</t>
  </si>
  <si>
    <t>TAS-374</t>
  </si>
  <si>
    <t>TAS ZD-9099</t>
  </si>
  <si>
    <t>TAS-376</t>
  </si>
  <si>
    <t>TAS ZD-9134</t>
  </si>
  <si>
    <t>TAS-377</t>
  </si>
  <si>
    <t>TAS ZIPPER FOLIO TALI 1 MM TOPLA</t>
  </si>
  <si>
    <t>TAS-378</t>
  </si>
  <si>
    <t xml:space="preserve">TAS ZIPPER FOLIO TALI 2 MM </t>
  </si>
  <si>
    <t>TAS-379</t>
  </si>
  <si>
    <t>TAS/ MAP JINJING CUTE BEAR</t>
  </si>
  <si>
    <t>TAS-380</t>
  </si>
  <si>
    <t>TAS-381</t>
  </si>
  <si>
    <t>TAS KARUNG 60X70</t>
  </si>
  <si>
    <t>3 KARTON 1 LSN</t>
  </si>
  <si>
    <t>TIN-NB1</t>
  </si>
  <si>
    <t>TINTA 20MM (1 LINE)</t>
  </si>
  <si>
    <t>20 MM</t>
  </si>
  <si>
    <t>3 KARTON 1450 PCS</t>
  </si>
  <si>
    <t>TIP-IM10</t>
  </si>
  <si>
    <t>TIPEX KERTAS 9458</t>
  </si>
  <si>
    <t>8 KARTON 67 LSN</t>
  </si>
  <si>
    <t>TIP-IM11</t>
  </si>
  <si>
    <t>TIPEX KERTAS NO.8522</t>
  </si>
  <si>
    <t>TIP-IM12</t>
  </si>
  <si>
    <t>TIPEX KERTAS NO.8528</t>
  </si>
  <si>
    <t>6 KARTON 42 LSN</t>
  </si>
  <si>
    <t>TIP-IM13</t>
  </si>
  <si>
    <t>TIPEX KERTAS NO.9446</t>
  </si>
  <si>
    <t>0 KARTON 40 LSN</t>
  </si>
  <si>
    <t>TIP-IM15</t>
  </si>
  <si>
    <t>TIPEX KERTAS 8525</t>
  </si>
  <si>
    <t>19 KARTON 38 LSN</t>
  </si>
  <si>
    <t>TIP-IM16</t>
  </si>
  <si>
    <t>TIPEX KERTAS DP-912</t>
  </si>
  <si>
    <t>DP-912</t>
  </si>
  <si>
    <t>1 KARTON 30 LSN</t>
  </si>
  <si>
    <t>TIP-IM17</t>
  </si>
  <si>
    <t>TIPEX KERTAS NO.8527</t>
  </si>
  <si>
    <t>IMPORT D1+D2</t>
  </si>
  <si>
    <t>11 KARTON 33 LSN</t>
  </si>
  <si>
    <t>TIP-IM18</t>
  </si>
  <si>
    <t>TIPEX KERTAS NO.8539</t>
  </si>
  <si>
    <t>8 KARTON 29 LSN</t>
  </si>
  <si>
    <t>TIP-IM19</t>
  </si>
  <si>
    <t>TIPEX KERTAS NO.9442</t>
  </si>
  <si>
    <t>6 KARTON 59 LSN</t>
  </si>
  <si>
    <t>TIP-IM2</t>
  </si>
  <si>
    <t>TIPEX KERTAS NO.9462</t>
  </si>
  <si>
    <t>8 KARTON 56 LSN</t>
  </si>
  <si>
    <t>TIP-IM20</t>
  </si>
  <si>
    <t>TIPEX KERTAS NO.9459</t>
  </si>
  <si>
    <t>5 KARTON 64 LSN</t>
  </si>
  <si>
    <t>TIP-IM21</t>
  </si>
  <si>
    <t>TIPEX KERTAS DP-902</t>
  </si>
  <si>
    <t>DP-902</t>
  </si>
  <si>
    <t>21 KARTON 28 LSN</t>
  </si>
  <si>
    <t>TIP-IM22</t>
  </si>
  <si>
    <t>TIPEX KERTAS NO.5031</t>
  </si>
  <si>
    <t>263 KARTON 48 LSN</t>
  </si>
  <si>
    <t>TIP-IM23</t>
  </si>
  <si>
    <t>TIPEX KERTAS XB-B221</t>
  </si>
  <si>
    <t>XB-B221</t>
  </si>
  <si>
    <t>TIP-IM24</t>
  </si>
  <si>
    <t>TIPEX KERTAS NO.8557</t>
  </si>
  <si>
    <t>TIP-IM25</t>
  </si>
  <si>
    <t>TIPEX KERTAS NO.9304</t>
  </si>
  <si>
    <t>3 KARTON 42 LSN</t>
  </si>
  <si>
    <t>TIP-IM26</t>
  </si>
  <si>
    <t>TIPEX KERTAS NO.9458</t>
  </si>
  <si>
    <t>TIP-IM27</t>
  </si>
  <si>
    <t>TIPEX KERTAS NO.9461</t>
  </si>
  <si>
    <t>6 KARTON 57 LSN</t>
  </si>
  <si>
    <t>TIP-IM28</t>
  </si>
  <si>
    <t>TIPEX KERTAS NO.9480</t>
  </si>
  <si>
    <t>2 KARTON 64 LSN</t>
  </si>
  <si>
    <t>TIP-IM29</t>
  </si>
  <si>
    <t>TIPEX KERTAS NO.9443</t>
  </si>
  <si>
    <t>5 KARTON 70 LSN</t>
  </si>
  <si>
    <t>TIP-IM3</t>
  </si>
  <si>
    <t>TIPEX KERTAS 0831 DISNEY</t>
  </si>
  <si>
    <t>16 KARTON 1554 PCS</t>
  </si>
  <si>
    <t>TIP-IM31</t>
  </si>
  <si>
    <t>TIPEX KERTAS DP-986</t>
  </si>
  <si>
    <t>DP-986</t>
  </si>
  <si>
    <t>0 KARTON 70 LSN</t>
  </si>
  <si>
    <t>TIP-IM32</t>
  </si>
  <si>
    <t>TIPEX KERTAS NO.9473</t>
  </si>
  <si>
    <t>TIP-IM33</t>
  </si>
  <si>
    <t>TIPEX KERTAS NO.8017</t>
  </si>
  <si>
    <t>TIP-IM35</t>
  </si>
  <si>
    <t>TIPEX KERTAS NO.8546</t>
  </si>
  <si>
    <t>TIP-IM36</t>
  </si>
  <si>
    <t>TIPEX KERTAS NO.5037</t>
  </si>
  <si>
    <t>23 KARTON 52 LSN</t>
  </si>
  <si>
    <t>TIP-IM4</t>
  </si>
  <si>
    <t>TIPEX KERTAS NO.6080</t>
  </si>
  <si>
    <t>22 KARTON 45 LSN</t>
  </si>
  <si>
    <t>TIP-IM5</t>
  </si>
  <si>
    <t>TIPEX KERTAS NO.5026</t>
  </si>
  <si>
    <t>23 KARTON 43 LSN</t>
  </si>
  <si>
    <t>TIP-IM6</t>
  </si>
  <si>
    <t>TIPEX KERTAS NO.5039</t>
  </si>
  <si>
    <t>21 KARTON 18 LSN</t>
  </si>
  <si>
    <t>TIP-IM7</t>
  </si>
  <si>
    <t>TIPEX KERTAS XB-B255</t>
  </si>
  <si>
    <t>XB-B255</t>
  </si>
  <si>
    <t>7 KARTON 96 PCS</t>
  </si>
  <si>
    <t>TIP-IM9</t>
  </si>
  <si>
    <t>TIPEX KERTAS 8538</t>
  </si>
  <si>
    <t>2 KARTON 39 LSN</t>
  </si>
  <si>
    <t>TIP-MC1</t>
  </si>
  <si>
    <t>TIPEX MICROTOP MT 737</t>
  </si>
  <si>
    <t>2 KARTON 17 LSN</t>
  </si>
  <si>
    <t>TIP-NB14</t>
  </si>
  <si>
    <t>TIPEX KERTAS 7013 MINI</t>
  </si>
  <si>
    <t>TIP-NB30</t>
  </si>
  <si>
    <t>TIPEX DMS 347</t>
  </si>
  <si>
    <t>7 KARTON 34 LSN</t>
  </si>
  <si>
    <t>TIP-NB34</t>
  </si>
  <si>
    <t>TIPEX KY CT 487</t>
  </si>
  <si>
    <t>CT 487</t>
  </si>
  <si>
    <t>30 KARTON 71 LSN</t>
  </si>
  <si>
    <t>TIP-NB8</t>
  </si>
  <si>
    <t>TIPEX KERTAS 0821</t>
  </si>
  <si>
    <t>0 KARTON 149 LSN</t>
  </si>
  <si>
    <t>TIP-IM37</t>
  </si>
  <si>
    <t>TIPEX KERTAS 8243</t>
  </si>
  <si>
    <t>7 KARTON 65 LSN</t>
  </si>
  <si>
    <t>TIP-NB38</t>
  </si>
  <si>
    <t>TIPEX KERTAS CANDY 4M 3C 507</t>
  </si>
  <si>
    <t>3C 507</t>
  </si>
  <si>
    <t>8 KARTON 42 LSN</t>
  </si>
  <si>
    <t>TIP-MC39</t>
  </si>
  <si>
    <t>TIPEX MICROTOP MT-767</t>
  </si>
  <si>
    <t>MT-767</t>
  </si>
  <si>
    <t>TIP-IM40</t>
  </si>
  <si>
    <t>TIPEX KERTAS 91033HG</t>
  </si>
  <si>
    <t>91033HG</t>
  </si>
  <si>
    <t>TIP-IM41</t>
  </si>
  <si>
    <t>TIPEX KERTAS 91038HG</t>
  </si>
  <si>
    <t>91038HG</t>
  </si>
  <si>
    <t>TUSUK</t>
  </si>
  <si>
    <t>TUS-TF2</t>
  </si>
  <si>
    <t>TUSUK SURAT TF  WR 1-001</t>
  </si>
  <si>
    <t>WR 1-001</t>
  </si>
  <si>
    <t>TUS-XN1</t>
  </si>
  <si>
    <t>TUSUK SURAT XINGLI XL-001</t>
  </si>
  <si>
    <t>XN</t>
  </si>
  <si>
    <t>XL-001</t>
  </si>
  <si>
    <t>11 KARTON 9.5 LSN</t>
  </si>
  <si>
    <t>BP GEL DEBOZZ 0,7 530</t>
  </si>
  <si>
    <t>0 KARTON  LSN</t>
  </si>
  <si>
    <t>BP SF -2991 TWO IN ONE</t>
  </si>
  <si>
    <t>BLOCK NOTE/ NB A4</t>
  </si>
  <si>
    <t>BLOCK NOTE MEMO BATIK SPIRAL T(76)</t>
  </si>
  <si>
    <t xml:space="preserve">NOTEBOOK BNL A2560-37/38/ A5 BESAR 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</si>
  <si>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</si>
  <si>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</si>
  <si>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</si>
  <si>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</si>
  <si>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</si>
  <si>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</si>
  <si>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</si>
  <si>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B156/ A6 INDEX</t>
  </si>
  <si>
    <t>BTS GASTA A5 80-12 BOLA</t>
  </si>
  <si>
    <t>BTS GASTA HA 32-8211/ A5-50 FR</t>
  </si>
  <si>
    <t>BTS GASTA HA 32-8213/ A5-50 FR</t>
  </si>
  <si>
    <t>BUKU MEWARNAI 2206</t>
  </si>
  <si>
    <t>BUKU MEWARNAI 9901</t>
  </si>
  <si>
    <t>NOTEBOOK 593834</t>
  </si>
  <si>
    <t>MAGNET 054/ 504</t>
  </si>
  <si>
    <t>DRAWING BOARD 2 MUKA DS 20X30 K</t>
  </si>
  <si>
    <t>BP USA TP</t>
  </si>
  <si>
    <t>BP 3653 KUDA (48)</t>
  </si>
  <si>
    <t>0 KARTON  BOX</t>
  </si>
  <si>
    <t>BP VC 600 SEGIEMPAT BATIK</t>
  </si>
  <si>
    <t>BP 380 (1X36)</t>
  </si>
  <si>
    <t>ABJAD &amp; ANGKA ABC123 DR</t>
  </si>
  <si>
    <t>ACRYLIC 11X21.5</t>
  </si>
  <si>
    <t>ACRYLIC 30 X 21</t>
  </si>
  <si>
    <t>AGENDA 082/ 90K NO 8390</t>
  </si>
  <si>
    <t>AGENDA 50K 511</t>
  </si>
  <si>
    <t>AGENDA 5148</t>
  </si>
  <si>
    <t>AGENDA 5212</t>
  </si>
  <si>
    <t>AGENDA 6212(2)/ 6213(1)</t>
  </si>
  <si>
    <t>AGENDA 7032 32K BC 334</t>
  </si>
  <si>
    <t>AGENDA 7060 60K BC 336</t>
  </si>
  <si>
    <t>AGENDA BATIK</t>
  </si>
  <si>
    <t>AGENDA JB 2932</t>
  </si>
  <si>
    <t>AGENDA JB 6132</t>
  </si>
  <si>
    <t>AGENDA JB 6160/ 60K</t>
  </si>
  <si>
    <t>AGENDA PC 121 TEBAL</t>
  </si>
  <si>
    <t>AGENDA POLOS 123 HIJAU</t>
  </si>
  <si>
    <t>AGENDA PRO DELUXE PC-121 WK KECIL</t>
  </si>
  <si>
    <t>ALPHABET HURUF ABC 8714</t>
  </si>
  <si>
    <t>AMPLOP DATA BT 53</t>
  </si>
  <si>
    <t>AMPLOP DATA GASTA GD 57</t>
  </si>
  <si>
    <t>AMPLOP DATA/ MAP GASTA GF56</t>
  </si>
  <si>
    <t>AMPLOP GASTA CE 56</t>
  </si>
  <si>
    <t>AMPLOP GASTA GD 56</t>
  </si>
  <si>
    <t>AMPLOP MICROTOP DATA F 54/ A5</t>
  </si>
  <si>
    <t>AMPLOP POLOS 307 TALI</t>
  </si>
  <si>
    <t>AMPLOP/ MAP GASTA BM 56</t>
  </si>
  <si>
    <t>ASAHAN 18106</t>
  </si>
  <si>
    <t>ASAHAN 18107</t>
  </si>
  <si>
    <t>ASAHAN 3082</t>
  </si>
  <si>
    <t>ASAHAN 3083</t>
  </si>
  <si>
    <t>ASAHAN 390</t>
  </si>
  <si>
    <t>ASAHAN 601</t>
  </si>
  <si>
    <t>ASAHAN 6610</t>
  </si>
  <si>
    <t>IMPORT C3 +C4</t>
  </si>
  <si>
    <t>ASAHAN 8077</t>
  </si>
  <si>
    <t>ASAHAN 858</t>
  </si>
  <si>
    <t>ASAHAN 8695</t>
  </si>
  <si>
    <t>ASAHAN 9095</t>
  </si>
  <si>
    <t>ASAHAN 9910</t>
  </si>
  <si>
    <t>ASAHAN A803</t>
  </si>
  <si>
    <t>ASAHAN A906</t>
  </si>
  <si>
    <t>ASAHAN B 752 (1X24 PC)</t>
  </si>
  <si>
    <t>ASAHAN CHANGLI CL 161-2 HOLE</t>
  </si>
  <si>
    <t>ASAHAN CL 106</t>
  </si>
  <si>
    <t>ASAHAN DMS 024</t>
  </si>
  <si>
    <t>ASAHAN FA 15003 (36)</t>
  </si>
  <si>
    <t>0 KARTON  TAB</t>
  </si>
  <si>
    <t>ASAHAN FA 1618-24</t>
  </si>
  <si>
    <t>ASAHAN FC - 2258 OTOPET</t>
  </si>
  <si>
    <t>ASAHAN FX8906</t>
  </si>
  <si>
    <t>ASAHAN G2 405 (36)</t>
  </si>
  <si>
    <t>0 KARTON  PAK</t>
  </si>
  <si>
    <t>ASAHAN KAYAGI KY-393 B</t>
  </si>
  <si>
    <t>ASAHAN KAYAGI KY-394 B</t>
  </si>
  <si>
    <t>ASAHAN KAYAGI KY-395 B</t>
  </si>
  <si>
    <t>ASAHAN KERANG/ IKAN 29-4 BENING/ BE-28 (SM)</t>
  </si>
  <si>
    <t>ASAHAN KERETA API KAYU</t>
  </si>
  <si>
    <t xml:space="preserve">ASAHAN KM 9105 F/ FR </t>
  </si>
  <si>
    <t>ASAHAN MEJA 0618</t>
  </si>
  <si>
    <t>ASAHAN MEJA 1001</t>
  </si>
  <si>
    <t>ASAHAN MEJA 1006 RUMAH</t>
  </si>
  <si>
    <t>ASAHAN MEJA 18107</t>
  </si>
  <si>
    <t>ASAHAN MEJA 18109</t>
  </si>
  <si>
    <t>ASAHAN MEJA 18121</t>
  </si>
  <si>
    <t>ASAHAN MEJA 5528</t>
  </si>
  <si>
    <t>ASAHAN MEJA 610</t>
  </si>
  <si>
    <t>ASAHAN MEJA 615</t>
  </si>
  <si>
    <t>ASAHAN MEJA 7913</t>
  </si>
  <si>
    <t>ASAHAN MEJA 7922 BLK</t>
  </si>
  <si>
    <t>ASAHAN MEJA 8004 A MOTIF</t>
  </si>
  <si>
    <t>ASAHAN MEJA 8005 A</t>
  </si>
  <si>
    <t>ASAHAN MEJA 8621 DRAGON</t>
  </si>
  <si>
    <t>ASAHAN MEJA 8803</t>
  </si>
  <si>
    <t>ASAHAN MEJA 8808A BLK</t>
  </si>
  <si>
    <t>ASAHAN MEJA 8909</t>
  </si>
  <si>
    <t>ASAHAN MEJA CL 204</t>
  </si>
  <si>
    <t>ASAHAN MEJA S 227 TELEPHONE</t>
  </si>
  <si>
    <t>ASAHAN MEJA S 229 EGG</t>
  </si>
  <si>
    <t>ASAHAN MEJA S 5226</t>
  </si>
  <si>
    <t>ASAHAN MEJA S233</t>
  </si>
  <si>
    <t>ASAHAN MEJA TG 3081</t>
  </si>
  <si>
    <t>ASAHAN MEJA XLG SX-0096-02L</t>
  </si>
  <si>
    <t>ASAHAN MEJA XM 8909</t>
  </si>
  <si>
    <t>ASAHAN PAYU 824</t>
  </si>
  <si>
    <t>ASAHAN PAYU 826</t>
  </si>
  <si>
    <t>ASAHAN PAYU 828</t>
  </si>
  <si>
    <t>ASAHAN PAYU 829</t>
  </si>
  <si>
    <t>ASAHAN PAYU 832</t>
  </si>
  <si>
    <t>ASAHAN PAYU 833</t>
  </si>
  <si>
    <t>ASAHAN PAYU 834</t>
  </si>
  <si>
    <t>ASAHAN PAYU 835</t>
  </si>
  <si>
    <t>ASAHAN PAYU 836</t>
  </si>
  <si>
    <t>ASAHAN PAYU 837</t>
  </si>
  <si>
    <t>ASAHAN PAYU 838</t>
  </si>
  <si>
    <t>ASAHAN PAYU 839</t>
  </si>
  <si>
    <t>ASAHAN PAYU 840</t>
  </si>
  <si>
    <t>ASAHAN PAYU 841</t>
  </si>
  <si>
    <t>ASAHAN PAYU 842</t>
  </si>
  <si>
    <t>ASAHAN PAYU 843</t>
  </si>
  <si>
    <t>ASAHAN PAYU 844</t>
  </si>
  <si>
    <t>ASAHAN PAYU 848</t>
  </si>
  <si>
    <t>ASAHAN PAYU 850</t>
  </si>
  <si>
    <t>ASAHAN PAYU 852</t>
  </si>
  <si>
    <t>ASAHAN PAYU 853</t>
  </si>
  <si>
    <t>ASAHAN PAYU 854</t>
  </si>
  <si>
    <t>ASAHAN PAYU 855</t>
  </si>
  <si>
    <t>ASAHAN PAYU 857</t>
  </si>
  <si>
    <t>ASAHAN PAYU 858</t>
  </si>
  <si>
    <t>ASAHAN PAYU 859</t>
  </si>
  <si>
    <t>ASAHAN PAYU 860</t>
  </si>
  <si>
    <t>ASAHAN PAYU 861</t>
  </si>
  <si>
    <t>ASAHAN PAYU 862</t>
  </si>
  <si>
    <t>ASAHAN PAYU 863</t>
  </si>
  <si>
    <t>ASAHAN PAYU 864</t>
  </si>
  <si>
    <t>ASAHAN PAYU 865</t>
  </si>
  <si>
    <t>ASAHAN PAYU 866</t>
  </si>
  <si>
    <t>ASAHAN PAYU 867</t>
  </si>
  <si>
    <t>ASAHAN R-5855 (28 PCS)</t>
  </si>
  <si>
    <t>ASAHAN RC 621 (48)</t>
  </si>
  <si>
    <t>ASAHAN RC 8060/ 2H (24)</t>
  </si>
  <si>
    <t>ASAHAN RC-9057</t>
  </si>
  <si>
    <t>ASAHAN SC 201</t>
  </si>
  <si>
    <t>ASAHAN TIKO 327 CAMERA (24)</t>
  </si>
  <si>
    <t>ASAHAN Y 8189</t>
  </si>
  <si>
    <t>BENSIA 2C BTS 128</t>
  </si>
  <si>
    <t>BENSIA 9939 DADU (32)</t>
  </si>
  <si>
    <t>BENSIA SF 9925 A (PLUIT 42 F)</t>
  </si>
  <si>
    <t>BENSIA SF 9925 B (TANGAN 42 F)</t>
  </si>
  <si>
    <t>BENSIA SF 9925 C (BIASA)</t>
  </si>
  <si>
    <t>BK ASB FOLIO</t>
  </si>
  <si>
    <t>BK ASB KWARTO</t>
  </si>
  <si>
    <t xml:space="preserve">BK BANK FOLIO </t>
  </si>
  <si>
    <t xml:space="preserve">BK BANK KWARTO </t>
  </si>
  <si>
    <t>BK BNPP FOLIO (PAJAK)</t>
  </si>
  <si>
    <t>BK BNPP KWARTO (PAJAK)</t>
  </si>
  <si>
    <t>BK DIARI 64K-1502 CURTISAN 100LBR</t>
  </si>
  <si>
    <t>BK DIARI HL-32-1011</t>
  </si>
  <si>
    <t>BK DIARI HL-32-3014</t>
  </si>
  <si>
    <t>BK DIARI HL-32-3041</t>
  </si>
  <si>
    <t>BK DIARI HL-32-3042</t>
  </si>
  <si>
    <t>BK DIARI HL-32-3045</t>
  </si>
  <si>
    <t>BK DIARI HL-32-3046</t>
  </si>
  <si>
    <t>BK DIARI HL-32-3047</t>
  </si>
  <si>
    <t>BK DIARI HL-32-3049</t>
  </si>
  <si>
    <t>BK MEWARNAI A5/ FULL COLOR</t>
  </si>
  <si>
    <t>BK MEWARNAI ART A4 (8 DESIGN)</t>
  </si>
  <si>
    <t>BK MEWARNAI ART A4 B</t>
  </si>
  <si>
    <t>BK MEWARNAI BT 21</t>
  </si>
  <si>
    <t>BK MEWARNAI BTS 5 2201</t>
  </si>
  <si>
    <t>BK MEWARNAI JUMBO (PUTRI 3) SJ</t>
  </si>
  <si>
    <t>BK MEWARNAI JUMBO 4 SERI IF</t>
  </si>
  <si>
    <t>BK MEWARNAI JUMBO ABJAD ANGKA IF</t>
  </si>
  <si>
    <t>BK MEWARNAI JUMBO ENTER</t>
  </si>
  <si>
    <t>BK MEWARNAI JUMBO KODE 8A4-1</t>
  </si>
  <si>
    <t>BK MEWARNAI JUMBO POND</t>
  </si>
  <si>
    <t>BK/ NB A 318B(1)</t>
  </si>
  <si>
    <t>BK/ NB SPIRAL A6-120 TAB</t>
  </si>
  <si>
    <t>BLOCK NOTE ENTER 404</t>
  </si>
  <si>
    <t>BLOCK NOTE ENTER SPIRAL 403</t>
  </si>
  <si>
    <t>BLOCK NOTE KUNING ENTER</t>
  </si>
  <si>
    <t>BN 7102 A5-20</t>
  </si>
  <si>
    <t>BN A5 64833-32</t>
  </si>
  <si>
    <t>BN A5 64833-32K SLOW LIFE</t>
  </si>
  <si>
    <t>BN A5 64834-32</t>
  </si>
  <si>
    <t>BN A5 64834-32K CORNER</t>
  </si>
  <si>
    <t>BN A5 64835-32</t>
  </si>
  <si>
    <t>BN A5 64835-32K BASKET</t>
  </si>
  <si>
    <t>BN A5 64836-32K CUTE</t>
  </si>
  <si>
    <t>BN A5 93206-32K</t>
  </si>
  <si>
    <t>BN A5 ABSTRAK 1726</t>
  </si>
  <si>
    <t>BN A5 B 0181</t>
  </si>
  <si>
    <t>BN A5 BO.164</t>
  </si>
  <si>
    <t>BN A5 DIYUAN DW.A5-03</t>
  </si>
  <si>
    <t>BN A5 ETJ</t>
  </si>
  <si>
    <t>BN A5 GASTA 1510 JAHIT</t>
  </si>
  <si>
    <t>BN A5 GASTA HP 2005 P</t>
  </si>
  <si>
    <t>BN A5 GASTA HP 2007 F</t>
  </si>
  <si>
    <t>BN A5 GASTA HP 2009 T</t>
  </si>
  <si>
    <t>BN A5 GASTA P 2001 F</t>
  </si>
  <si>
    <t>BN A5 GASTA P 2002 P</t>
  </si>
  <si>
    <t>BN A5 GASTA P 2002 T</t>
  </si>
  <si>
    <t>BN A5 MICROTOP BT 36 BATIK</t>
  </si>
  <si>
    <t>BN A5 MICROTOP CM 36 CAMPUS</t>
  </si>
  <si>
    <t>BN A5 MICROTOP UT 35 UNIVERSITY</t>
  </si>
  <si>
    <t>BN A5 RABBIT/ KOALA</t>
  </si>
  <si>
    <t>BN A5 WALITO BH 1723</t>
  </si>
  <si>
    <t>BN A5-20 H-1</t>
  </si>
  <si>
    <t>BN B5 1909</t>
  </si>
  <si>
    <t>BN B5 26H-3</t>
  </si>
  <si>
    <t>BN B5 5938-32</t>
  </si>
  <si>
    <t>BN B5 8102</t>
  </si>
  <si>
    <t>BN B5 93.833-16K SLOW LIFE</t>
  </si>
  <si>
    <t>BN B5 93.834-16K CORNER</t>
  </si>
  <si>
    <t>BN B5 93.835-16K STREET BASKET</t>
  </si>
  <si>
    <t>BN B5 93.836-16K CUTE ACTIVITY</t>
  </si>
  <si>
    <t>BN B5 93833-16K</t>
  </si>
  <si>
    <t>BN B5 93835-16K</t>
  </si>
  <si>
    <t>BN B5 93836 (1), 93833 (1)</t>
  </si>
  <si>
    <t>BN B5 93836-16K</t>
  </si>
  <si>
    <t>BN B5 ABSTRAK</t>
  </si>
  <si>
    <t>BN B5 B 0181</t>
  </si>
  <si>
    <t>BN B5 GASTA CL 1909 COLLEGE</t>
  </si>
  <si>
    <t>BN B5 GASTA CM 1909 CAMPUS</t>
  </si>
  <si>
    <t>BN B5 GASTA HP 2605 P</t>
  </si>
  <si>
    <t>BN B5 GASTA HP 2606 T</t>
  </si>
  <si>
    <t>BN B5 GASTA HP 2607 F</t>
  </si>
  <si>
    <t>BN B5 GASTA P 2601 F</t>
  </si>
  <si>
    <t>BN B5 GASTA P 2602 P</t>
  </si>
  <si>
    <t>BN B5 GASTA P 2602 T</t>
  </si>
  <si>
    <t>BN B5 GASTA SLIP BT 65 BATIK</t>
  </si>
  <si>
    <t>BN B5 GASTA UN 1909 UNIVERSITY</t>
  </si>
  <si>
    <t>BN B5 WARNA KOALA</t>
  </si>
  <si>
    <t>BN GASTA A5 1510 JAHIT</t>
  </si>
  <si>
    <t>BN GASTA A5 2005</t>
  </si>
  <si>
    <t>BN GASTA A5 W2 77725-25 VINTAGE</t>
  </si>
  <si>
    <t>BN GASTA B5 B 65 BATIK</t>
  </si>
  <si>
    <t>BN MICROTOP A5 CA 35 CAMPUS</t>
  </si>
  <si>
    <t>BN MICROTOP A5 CL 35 COLLEGE</t>
  </si>
  <si>
    <t>BN TALI AA 0321-01/ 02 A6-80</t>
  </si>
  <si>
    <t>BN TALI AA 0321-03/ 04 A6-80</t>
  </si>
  <si>
    <t>BN TALI AA 0321-05 A6-80</t>
  </si>
  <si>
    <t>BN TALI AA 0321-06/A6-80/BEAR</t>
  </si>
  <si>
    <t>BN TALI AA 0321-07 (0) / 08 A6-80 (1)</t>
  </si>
  <si>
    <t>BN TALI AA 0321-09/A6-80/UNIVERSE</t>
  </si>
  <si>
    <t>BN TALI AA 0321-10/A6-80/SR</t>
  </si>
  <si>
    <t>BN TALI AA 0321-12/A7-80/GLOWING</t>
  </si>
  <si>
    <t>BN TALI AA 0321-13/A7-80/BALLOON</t>
  </si>
  <si>
    <t>BN TALI AA 0321-14 A7-80</t>
  </si>
  <si>
    <t>BN TALI AA 0321-18/A7-80/LUCU</t>
  </si>
  <si>
    <t>BN TALI AA 0321-19/A7-80/UNIVERSE</t>
  </si>
  <si>
    <t>BN TALI AA 0321-21 A5-80</t>
  </si>
  <si>
    <t>BN TALI AA 0321-23/ 24 A5-80</t>
  </si>
  <si>
    <t>BN TALI AA 0321-25/ 26 A5-80</t>
  </si>
  <si>
    <t>BN TALI AA 0321-27/ 28 A5-80</t>
  </si>
  <si>
    <t>BN TALI AA 0321-29/ 30 A5-50</t>
  </si>
  <si>
    <t>BN WENGU A5 B0164 3W(4 PC), 4W(92 PC)</t>
  </si>
  <si>
    <t>BNS XB 72K 1400</t>
  </si>
  <si>
    <t>BOLA TENIS WERKON</t>
  </si>
  <si>
    <t>BOX FILE BESI MICROTOP MT 115/ 155</t>
  </si>
  <si>
    <t>BOX FILE ENTER BENTUK</t>
  </si>
  <si>
    <t>BOX FILE ENTER KCG HT(1)/ B(1)</t>
  </si>
  <si>
    <t>BOX FILE MT 115 (SB 221503)</t>
  </si>
  <si>
    <t>BOX FILE V TECH</t>
  </si>
  <si>
    <t>BP 271 LAMPU</t>
  </si>
  <si>
    <t>BP 2801 GANTUNGAN GADING</t>
  </si>
  <si>
    <t>BP 2816 GANTUNGAN GADING</t>
  </si>
  <si>
    <t>BP 313</t>
  </si>
  <si>
    <t>BP 4W BOX (P1081)</t>
  </si>
  <si>
    <t>BP 7035</t>
  </si>
  <si>
    <t>BP 7054</t>
  </si>
  <si>
    <t>BP 9127 GANTUNGAN GADING</t>
  </si>
  <si>
    <t>BP 994 4 WARNA</t>
  </si>
  <si>
    <t>BP AODM 020 HT</t>
  </si>
  <si>
    <t>BP COSH CS 8503</t>
  </si>
  <si>
    <t>BP COSH CS G 10</t>
  </si>
  <si>
    <t>BP D TIAN 801</t>
  </si>
  <si>
    <t>BP DB 550</t>
  </si>
  <si>
    <t>BP DB 550 BIASA</t>
  </si>
  <si>
    <t>BP DB GP 900</t>
  </si>
  <si>
    <t>BP DEBOZZ 0.28 DB-GP 800 BL BIRU</t>
  </si>
  <si>
    <t>BP DEBOZZ 550 + REFILL</t>
  </si>
  <si>
    <t>BP DEBOZZ DB G 07</t>
  </si>
  <si>
    <t>BP DEBOZZ DB G 08</t>
  </si>
  <si>
    <t>BP DEBOZZ DB G 09</t>
  </si>
  <si>
    <t>BP FINE TECH 0.3 HT DONG A</t>
  </si>
  <si>
    <t>BP GEL 8786</t>
  </si>
  <si>
    <t>BP GEL 923</t>
  </si>
  <si>
    <t>BP GEL CS G 163</t>
  </si>
  <si>
    <t>BP GEL CS G 165</t>
  </si>
  <si>
    <t>BP GEL CS G 167</t>
  </si>
  <si>
    <t>BP GEL CS G 168</t>
  </si>
  <si>
    <t>BP GEL HY1020</t>
  </si>
  <si>
    <t>BP GEL HY1020 BIRU</t>
  </si>
  <si>
    <t>BP GEL KOXI KX GP 926</t>
  </si>
  <si>
    <t>BP GEL KOXI KX GP 927</t>
  </si>
  <si>
    <t>BP GEL KOXI KX GP 928</t>
  </si>
  <si>
    <t>BP GEL KOXI KX GP 929</t>
  </si>
  <si>
    <t>BP GEL KOXI KX GP 930</t>
  </si>
  <si>
    <t>BP GEL SQ 103 PARIS</t>
  </si>
  <si>
    <t>BP GEL SQ 112 POPCORN</t>
  </si>
  <si>
    <t>BP GEL SQ 116 HIJAB CUTE</t>
  </si>
  <si>
    <t>BP GEL SQ 118 OWL CUTE</t>
  </si>
  <si>
    <t>BP GEL SQ 119 ROBOT CROSS</t>
  </si>
  <si>
    <t>BP GEL SQ 120 UNITED</t>
  </si>
  <si>
    <t>BP GEL SQ 203 RETRO</t>
  </si>
  <si>
    <t>BP GEL SQ 204 VINTAGE</t>
  </si>
  <si>
    <t>BP GEL SQ 205 TEEN CUTE</t>
  </si>
  <si>
    <t>BP GEL SQ 812 CANDY NOW</t>
  </si>
  <si>
    <t>BP GEL TF 342 B</t>
  </si>
  <si>
    <t>BP GEL TG 33580</t>
  </si>
  <si>
    <t>BP GEL TIZO 30802 E S3</t>
  </si>
  <si>
    <t>BP GEL TIZO 31035 / 30900 MIX</t>
  </si>
  <si>
    <t>BP GEL TZ 1000</t>
  </si>
  <si>
    <t>BP GEL ZHIXIN G 3139</t>
  </si>
  <si>
    <t>BP GELL VC 1602 BTS</t>
  </si>
  <si>
    <t>BP GELTIZO 31475 E</t>
  </si>
  <si>
    <t>BP GELTIZO 348 E</t>
  </si>
  <si>
    <t>BP KOXI 705 A/ 706 A</t>
  </si>
  <si>
    <t>BP KOXI 707 A/ 708 A</t>
  </si>
  <si>
    <t>BP ODOMEI GP-0906</t>
  </si>
  <si>
    <t>BP PEN TX 155</t>
  </si>
  <si>
    <t>BP SQ 112</t>
  </si>
  <si>
    <t>BP SQ 116</t>
  </si>
  <si>
    <t>BP SQ 118</t>
  </si>
  <si>
    <t>BP SQ 119</t>
  </si>
  <si>
    <t>BP SQ 203</t>
  </si>
  <si>
    <t>BP SQ 204</t>
  </si>
  <si>
    <t>BP SQ 205</t>
  </si>
  <si>
    <t>BP TF 719</t>
  </si>
  <si>
    <t>BP TF 729</t>
  </si>
  <si>
    <t>BP TG 32610</t>
  </si>
  <si>
    <t>BP TG 340 HT(1), B(2)</t>
  </si>
  <si>
    <t>BP TG 346 E</t>
  </si>
  <si>
    <t>BP TIZO TG 30735</t>
  </si>
  <si>
    <t>BP TIZO TG-340</t>
  </si>
  <si>
    <t>BP TIZO TG-396-D</t>
  </si>
  <si>
    <t>BP TIZO TG-630</t>
  </si>
  <si>
    <t>BP TX 152</t>
  </si>
  <si>
    <t>BP TYLO F271 FOUNTAINMARMER</t>
  </si>
  <si>
    <t>BP VTRO 213 BT 21</t>
  </si>
  <si>
    <t>BP VTRO 223 BTS</t>
  </si>
  <si>
    <t>BP WEIYADA E 681 B</t>
  </si>
  <si>
    <t>BP X DATA M2</t>
  </si>
  <si>
    <t>0 KARTON  GRS</t>
  </si>
  <si>
    <t>BP XDM 860</t>
  </si>
  <si>
    <t>BP XDM GP.851</t>
  </si>
  <si>
    <t xml:space="preserve">BP ZHIXIN </t>
  </si>
  <si>
    <t>BP ZHIXIN 2963</t>
  </si>
  <si>
    <t>BP ZHIXIN 3027 (2)</t>
  </si>
  <si>
    <t>BP ZHIXIN 3033 (2)/ 3037 (1)</t>
  </si>
  <si>
    <t>BP ZHIXIN 3035</t>
  </si>
  <si>
    <t>BP ZHIXIN 3036 (1)/ 3078 (1)</t>
  </si>
  <si>
    <t>BP ZHIXIN 3039/ 3050/ 3053</t>
  </si>
  <si>
    <t>BP ZHIXIN 3060 (1)/ 3062 (2)</t>
  </si>
  <si>
    <t>BP ZHIXIN 3068/ 3086</t>
  </si>
  <si>
    <t>BP ZHIXIN 3087</t>
  </si>
  <si>
    <t>BP ZHIXIN 3096</t>
  </si>
  <si>
    <t>BP ZHIXIN 3102</t>
  </si>
  <si>
    <t>BP ZHIXIN 3108 (1), 3117 (3)</t>
  </si>
  <si>
    <t>BP ZHIXIN 3108/ 3131</t>
  </si>
  <si>
    <t>BP ZHIXIN 3110 (1), 3112 (1)</t>
  </si>
  <si>
    <t>BP ZHIXIN 3115</t>
  </si>
  <si>
    <t>BP ZHIXIN 3116/ 3119/ 3129</t>
  </si>
  <si>
    <t>BP ZHIXIN 3117, 3118</t>
  </si>
  <si>
    <t>BP ZHIXIN 3118/ 3119/ 3116</t>
  </si>
  <si>
    <t>BP ZHIXIN 3118/ 5016/ 3109</t>
  </si>
  <si>
    <t>BP ZHIXIN 3120 (1), 3121 (2)</t>
  </si>
  <si>
    <t>BP ZHIXIN 3120/ 3151</t>
  </si>
  <si>
    <t>BP ZHIXIN 3123</t>
  </si>
  <si>
    <t>BP ZHIXIN 3125 (2), 3126 (1)</t>
  </si>
  <si>
    <t>BP ZHIXIN 3126</t>
  </si>
  <si>
    <t>BP ZHIXIN 3126/ 3129</t>
  </si>
  <si>
    <t>BP ZHIXIN 3128</t>
  </si>
  <si>
    <t>BP ZHIXIN 3129</t>
  </si>
  <si>
    <t>BP ZHIXIN 3138</t>
  </si>
  <si>
    <t>BP ZHIXIN 3150 (2)/ 3152 (1)</t>
  </si>
  <si>
    <t>BP ZHIXIN 3150/ 3152</t>
  </si>
  <si>
    <t>BP ZHIXIN 3153</t>
  </si>
  <si>
    <t>BP ZHIXIN 3154/3153</t>
  </si>
  <si>
    <t>BP ZHIXIN 3155</t>
  </si>
  <si>
    <t>BP ZHIXIN 3555A</t>
  </si>
  <si>
    <t>BP ZHIXIN 3567</t>
  </si>
  <si>
    <t>BP ZHIXIN 3568</t>
  </si>
  <si>
    <t>BP ZHIXIN 5008</t>
  </si>
  <si>
    <t>BP ZHIXIN 5013</t>
  </si>
  <si>
    <t>BP ZHIXIN 5013/ 3128/ 3153</t>
  </si>
  <si>
    <t>BP ZHIXIN 5014</t>
  </si>
  <si>
    <t>BP ZHIXIN 5034</t>
  </si>
  <si>
    <t>BP ZHIXIN 5037</t>
  </si>
  <si>
    <t>BP ZHIXIN G 5001/ 5016</t>
  </si>
  <si>
    <t>BP ZHIXIN G 5009</t>
  </si>
  <si>
    <t>BP ZHIXIN G 5034/ 3132</t>
  </si>
  <si>
    <t>BP ZHIXIN ZH 101</t>
  </si>
  <si>
    <t>BP ZHIXIN ZH 102</t>
  </si>
  <si>
    <t>BP ZHXIN 3112</t>
  </si>
  <si>
    <t>BP/ VULLPEN 3096</t>
  </si>
  <si>
    <t>BT BATIK ENTER</t>
  </si>
  <si>
    <t>BTS GASTA A5-60 BIASA 6001/ 6002</t>
  </si>
  <si>
    <t>BTS GASTA A5-60 BIASA 6003/ 6005</t>
  </si>
  <si>
    <t>BTS GASTA A5-60 BIASA 6006</t>
  </si>
  <si>
    <t>BTS GASTA A6-801</t>
  </si>
  <si>
    <t>BTS NB A666/ A6</t>
  </si>
  <si>
    <t>BTS W2 A5-80 28825-36</t>
  </si>
  <si>
    <t>BTS W2 A5-80 28825-50</t>
  </si>
  <si>
    <t>BTS W2 A5-80 28825-65</t>
  </si>
  <si>
    <t>BTS W2 A6-80 50100-62W</t>
  </si>
  <si>
    <t>BTS W2 A6-80 50100-68W</t>
  </si>
  <si>
    <t>BTS W2 A6-80 50100-72W</t>
  </si>
  <si>
    <t>BTS WZ A5 25100-64 W</t>
  </si>
  <si>
    <t>BTS WZ A5 BIASA 25100-59 WARNA</t>
  </si>
  <si>
    <t>BTS WZ A5 BIASA 25100-65</t>
  </si>
  <si>
    <t>BTS WZ A5 BIASA 25100-70</t>
  </si>
  <si>
    <t>BTS WZ A5 BIASA 28825-64</t>
  </si>
  <si>
    <t>BTS WZ A5 BIASA 28825-65</t>
  </si>
  <si>
    <t>BTS WZ A6 80/ TALI 5110-15W</t>
  </si>
  <si>
    <t>BTS WZ A6-80 28850-19 W</t>
  </si>
  <si>
    <t>BTS WZ A6-80 28850-41 PUTIH</t>
  </si>
  <si>
    <t>BTS WZ A6-80 28850-51 PUTIH</t>
  </si>
  <si>
    <t>BTS WZ A6-80 50100-43 PUTIH</t>
  </si>
  <si>
    <t>BTS WZ A6-80 50100-58 P</t>
  </si>
  <si>
    <t>BTS WZ A6-80 50100-68 W</t>
  </si>
  <si>
    <t>BUKU MEWARNAI 6001</t>
  </si>
  <si>
    <t>BUKU MEWARNAI HT-018</t>
  </si>
  <si>
    <t>BUKU MEWARNAI HT-081</t>
  </si>
  <si>
    <t>BUKU MEWARNAI JUMBO ENTER</t>
  </si>
  <si>
    <t>BULLDOG CLIP JOSS BC 0023 (4) ETJ</t>
  </si>
  <si>
    <t>BUSINESS FILE D FILE P</t>
  </si>
  <si>
    <t>BUSSINES FILE ENTER K</t>
  </si>
  <si>
    <t>CALL BELL QJ125</t>
  </si>
  <si>
    <t>CALL BELL QJ126</t>
  </si>
  <si>
    <t>CARD DX 612 (13M BIRU)</t>
  </si>
  <si>
    <t>CARD DX 622 (10 BIRU)</t>
  </si>
  <si>
    <t>CARD DX 622 (ETJ) P(2)</t>
  </si>
  <si>
    <t>CARD DY 612 JOS 10M</t>
  </si>
  <si>
    <t>CARRY FILE 8030 P</t>
  </si>
  <si>
    <t>CELENGAN BULAT 310</t>
  </si>
  <si>
    <t>CELENGAN L</t>
  </si>
  <si>
    <t>CELENGAN M</t>
  </si>
  <si>
    <t>CELENGAN S</t>
  </si>
  <si>
    <t>CELENGAN XL</t>
  </si>
  <si>
    <t>CIP BOARD KAYU KOTAK CANDY</t>
  </si>
  <si>
    <t>CLEAR HOLDER 20 LB GM HIJAU</t>
  </si>
  <si>
    <t>CLEAR HOLDER 20 LB GM MERAH</t>
  </si>
  <si>
    <t>CLEAR HOLDER 40LB FANCY (4903)/ (3386)</t>
  </si>
  <si>
    <t>CLEAR HOLDER 60L TRAMBO/ SNOW PEAK</t>
  </si>
  <si>
    <t>CLEAR HOLDER 60LB FANCY (4906)</t>
  </si>
  <si>
    <t>CLEAR HOLDER A-LOT 20 LBR ABU/HJ/PINK/HTM</t>
  </si>
  <si>
    <t>CLEAR HOLDER AMANDA F4 20 LB</t>
  </si>
  <si>
    <t xml:space="preserve">CLEAR HOLDER CH 020 UTN </t>
  </si>
  <si>
    <t xml:space="preserve">CLEAR HOLDER CH 080 UTN </t>
  </si>
  <si>
    <t>CLEAR HOLDER CH-100</t>
  </si>
  <si>
    <t>CLEAR HOLDER HUAJIE 60 LB BUTEK</t>
  </si>
  <si>
    <t>CLEAR HOLDER HUAJIE 60 LB TRANS</t>
  </si>
  <si>
    <t>CLEAR HOLDER JOS 20</t>
  </si>
  <si>
    <t>CLEAR HOLDER JOS 80 FL</t>
  </si>
  <si>
    <t>CLEAR HOLDER KENKO METALIK ABU2</t>
  </si>
  <si>
    <t>CLEAR HOLDER KENKO METALIK BR</t>
  </si>
  <si>
    <t>CLEAR HOLDER KENKO METALIK HJ</t>
  </si>
  <si>
    <t>CLEAR HOLDER METAL CH 840 A4</t>
  </si>
  <si>
    <t>CLEAR HOLDER METAL CH 860 A4</t>
  </si>
  <si>
    <t>CLEAR HOLDER SNOWPEAK 20 LBR (UNGU/ HJ/PINK/ ORANGE)</t>
  </si>
  <si>
    <t>CLEAR HOLDER TIZO BR VTRO</t>
  </si>
  <si>
    <t>CLEAR HOLDER V-TECH VTF 20K HT(1) HJ(4)</t>
  </si>
  <si>
    <t>CLIP 1.0SLG</t>
  </si>
  <si>
    <t>CLIP 145MM-6"</t>
  </si>
  <si>
    <t>CLIP BOARD 303 (CLIP BESAR)</t>
  </si>
  <si>
    <t>CLIP BOARD 307 S WORRY KECIL</t>
  </si>
  <si>
    <t>CLIP BOARD CB 888 DOVE</t>
  </si>
  <si>
    <t>CLIP BOARD ENTER ANTI API</t>
  </si>
  <si>
    <t>CLIP BOARD F4 MOSHIÂ²</t>
  </si>
  <si>
    <t>CLIP BOARD FANCY DISNEY HOLO</t>
  </si>
  <si>
    <t>CLIP BOARD FANCY LOVE HOLO</t>
  </si>
  <si>
    <t>CLIP BOARD FANCY MIKA GALAXY</t>
  </si>
  <si>
    <t>CLIP BOARD FANCY MS 168 (SMART)</t>
  </si>
  <si>
    <t>CLIP BOARD FANCY NT TOPLA</t>
  </si>
  <si>
    <t>CLIP BOARD FOLIO FANCY SMM DELUXE</t>
  </si>
  <si>
    <t>CLIP BOARD KAYU CANDY</t>
  </si>
  <si>
    <t xml:space="preserve">CLIP BOARD KAYU ENTER </t>
  </si>
  <si>
    <t>CLIP BOARD KAYU ETJ</t>
  </si>
  <si>
    <t xml:space="preserve">CLIP BOARD KWALITAS </t>
  </si>
  <si>
    <t>CLIP BOARD KWALITAS FANCY</t>
  </si>
  <si>
    <t>CLIP BOARD MIKA BATIK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</si>
  <si>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</si>
  <si>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</si>
  <si>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</si>
  <si>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</si>
  <si>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</si>
  <si>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SG 9 A PUTIH</t>
  </si>
  <si>
    <t>CLIP BOARD TRANS FOLIO FANCY TR 2335</t>
  </si>
  <si>
    <t>CLIP BOARD W/B HOLO 2 MK</t>
  </si>
  <si>
    <t>CLIP CANDY NO 1</t>
  </si>
  <si>
    <t>CLIP FILE TOPLA WRN HJ/ HT/ M/ B</t>
  </si>
  <si>
    <t>CLIP FILE YUSHINCA 318 B.MUDA</t>
  </si>
  <si>
    <t>CLIP FILE YUSHINCA 323</t>
  </si>
  <si>
    <t>CLIP FILE YUSHINCA 324</t>
  </si>
  <si>
    <t>CLIP FILE YUSHINCA 324 A5</t>
  </si>
  <si>
    <t>CLIP FILE YUSHINCA 325</t>
  </si>
  <si>
    <t>CLIP JP-38</t>
  </si>
  <si>
    <t>CLIP TALI 1,0 BLK K B M</t>
  </si>
  <si>
    <t>CLIP WC-88</t>
  </si>
  <si>
    <t>CLIPBOARD KAYU KOTAK</t>
  </si>
  <si>
    <t>COIN BANK BULAT BTS</t>
  </si>
  <si>
    <t>COINBANK 2647 (6)/ 8090 (3)</t>
  </si>
  <si>
    <t>COINBANK 8811-8815 | MUSIC AB</t>
  </si>
  <si>
    <t>COINBANK DME 001</t>
  </si>
  <si>
    <t>COMPAS DC 45-2A</t>
  </si>
  <si>
    <t>COMPAS DC 45-3A</t>
  </si>
  <si>
    <t>COMPASS 44MM</t>
  </si>
  <si>
    <t>COMPASS 60MM</t>
  </si>
  <si>
    <t>COMPASS GOLD CA 026 I GOLD</t>
  </si>
  <si>
    <t>CRAYON 01-01 12Y BABY DRAGON BARU</t>
  </si>
  <si>
    <t>CRAYON 1012 PANJANG</t>
  </si>
  <si>
    <t>CRAYON 12W PDK FANCY 1011</t>
  </si>
  <si>
    <t>CRAYON 12W SQUEEZY</t>
  </si>
  <si>
    <t>CRAYON 59918</t>
  </si>
  <si>
    <t>CRAYON KOJICO 12W</t>
  </si>
  <si>
    <t>CRAYON NAVANTA 55W</t>
  </si>
  <si>
    <t>0 KARTON  SET</t>
  </si>
  <si>
    <t>CRAYON PUTAR 12W 1012 PJG MIX (B JAYA)</t>
  </si>
  <si>
    <t>CRAYON PUTAR 12W 1012 PJG MIX WOMY (WIN S)</t>
  </si>
  <si>
    <t>CRAYON PUTAR 12W NO 208 PENDEK</t>
  </si>
  <si>
    <t>CRAYON PUTAR 12W PANJANG KARAKTER CP 1012 (DOS)</t>
  </si>
  <si>
    <t>CRAYON PUTAR 12W PDK DEBOZZ</t>
  </si>
  <si>
    <t>CRAYON PUTAR 24W DEBOZZ</t>
  </si>
  <si>
    <t>CRAYON PUTAR 602 ZHENDI</t>
  </si>
  <si>
    <t>CRAYON PUTAR DISNEY 12W PJG 1012 VANART</t>
  </si>
  <si>
    <t>CRAYON PUTAR FANCY 1012 PANJANG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</si>
  <si>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</si>
  <si>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</si>
  <si>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</si>
  <si>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</si>
  <si>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</si>
  <si>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</si>
  <si>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DESK ORGANISER 838</t>
  </si>
  <si>
    <t>DESK SET 9058 (MT 113) BESI</t>
  </si>
  <si>
    <t>DESK SET BULAT 802 HT</t>
  </si>
  <si>
    <t>DESK SET DELUXE 5098 BENING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</si>
  <si>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</si>
  <si>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</si>
  <si>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</si>
  <si>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</si>
  <si>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</si>
  <si>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</si>
  <si>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</si>
  <si>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</si>
  <si>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</si>
  <si>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</si>
  <si>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</si>
  <si>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</si>
  <si>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</si>
  <si>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</si>
  <si>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</si>
  <si>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</si>
  <si>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</si>
  <si>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</si>
  <si>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</si>
  <si>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</si>
  <si>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DIARY SPIRAL COVER PP A6</t>
  </si>
  <si>
    <t>DIARY SPIRAL PA ROHAMA</t>
  </si>
  <si>
    <t>DIARY SPOON FD 2000 HK/ MM/ WTP/ TLTB</t>
  </si>
  <si>
    <t>DIARY SYSTEM 1000 EL 3M 593 WITH LOCK</t>
  </si>
  <si>
    <t>DIARY SYSTEM JSL D-1078 BSR</t>
  </si>
  <si>
    <t>DIARY TG DIGIMON</t>
  </si>
  <si>
    <t>DISPENSER + SOLASI 10604</t>
  </si>
  <si>
    <t>DISPENSER BESI ENTER</t>
  </si>
  <si>
    <t>DISPENSER DTD 888/ 889</t>
  </si>
  <si>
    <t>DISPENSER KENJOY 50</t>
  </si>
  <si>
    <t>DISPENSER MICROTOP M 200</t>
  </si>
  <si>
    <t>DISPENSER MICROTOP M 700</t>
  </si>
  <si>
    <t>DISPENSER MINI+REFILL 20ST</t>
  </si>
  <si>
    <t>DISPENSER SY 9013 (97013) HARRY POTTER</t>
  </si>
  <si>
    <t>DISPENSER TF 100</t>
  </si>
  <si>
    <t>DISPENSER TOPLA 801</t>
  </si>
  <si>
    <t>DOC REST CONCEPTION</t>
  </si>
  <si>
    <t>DOCUMENT BAG FILE F 001</t>
  </si>
  <si>
    <t>DOK CHP 20 FLORECION/ YOEKER</t>
  </si>
  <si>
    <t>DOK CHP 60 FLORECION/ YOEKER</t>
  </si>
  <si>
    <t>DOK KEEPER 20LB YUSHINCA</t>
  </si>
  <si>
    <t>DOK KEEPER 40LB YUSHINCA</t>
  </si>
  <si>
    <t>DOK KEEPER 60LB YUSHINCA</t>
  </si>
  <si>
    <t>DOK KEEPER MICROTOP KT 340H</t>
  </si>
  <si>
    <t>DOKUMEN BAG 1935/ 1937</t>
  </si>
  <si>
    <t>DOKUMEN KEEPER HD 50</t>
  </si>
  <si>
    <t xml:space="preserve">DOKUMEN MICROTOP KT 320 </t>
  </si>
  <si>
    <t>DOKUMEN UTN 201</t>
  </si>
  <si>
    <t>DOUBLE FOAM POLAR SP 015 (2)/ F(2)</t>
  </si>
  <si>
    <t>DOUBLE FOAM POLAR SP 016 (2)/ F(4)</t>
  </si>
  <si>
    <t>DRAWING BOARD 216</t>
  </si>
  <si>
    <t>DRAWING BOARD BT 21 NO.216</t>
  </si>
  <si>
    <t>DRAWING BOARD FANCY KECIL FD-057</t>
  </si>
  <si>
    <t>DRAWING BOARD KERTAS (29X21)</t>
  </si>
  <si>
    <t>DRAWING BOARD KERTAS 29X21</t>
  </si>
  <si>
    <t>DRAWING BOARD SH 0902 D/ 20X30</t>
  </si>
  <si>
    <t>ELEVATED TRAY TIER 605</t>
  </si>
  <si>
    <t>EXPANDING FILE 8402</t>
  </si>
  <si>
    <t>EXPANDING FILE TF 080</t>
  </si>
  <si>
    <t>EXPANDING FILE TZ 2012</t>
  </si>
  <si>
    <t>EXPANDING FILE TZ 2016</t>
  </si>
  <si>
    <t>FABRIC COLOUR CA 130 (9 ML)</t>
  </si>
  <si>
    <t>FACE SHIELD ANAK (M)</t>
  </si>
  <si>
    <t>FACE SHIELD DEWASA</t>
  </si>
  <si>
    <t>FACE SHIELD KACA MATA</t>
  </si>
  <si>
    <t>FACE SHIELD KACAMATA 12</t>
  </si>
  <si>
    <t>FANCY SET 2067</t>
  </si>
  <si>
    <t>FANCY SET AB JB SM 30 HK 1</t>
  </si>
  <si>
    <t>FANCY SET RS 2008+PCM AB</t>
  </si>
  <si>
    <t>FANCY SET SF 5896 AB(4)/ 5696 SHAUN(1)</t>
  </si>
  <si>
    <t>FANCY SET XD 2012</t>
  </si>
  <si>
    <t>FANCY SET XD 8010 B(2)/ W(5)/ M(4)/ Q(3)/ K(2)/ (2)</t>
  </si>
  <si>
    <t>FILE  CH-020 HITAM</t>
  </si>
  <si>
    <t>FILE 532-A4</t>
  </si>
  <si>
    <t>FILE 532-B4</t>
  </si>
  <si>
    <t>FILE 532-B5</t>
  </si>
  <si>
    <t>FILE 532-B6</t>
  </si>
  <si>
    <t>FILE BF-19 BIRU</t>
  </si>
  <si>
    <t>FILE CH-040</t>
  </si>
  <si>
    <t>FILE CH-060</t>
  </si>
  <si>
    <t>FILE CH-080</t>
  </si>
  <si>
    <t>FILE YS-C55 (B5)</t>
  </si>
  <si>
    <t>FOTO FRAME HJ D2 105 PLST BABY BIRD</t>
  </si>
  <si>
    <t>FOTO FRAME MAGNIT+CLIP SY-1361</t>
  </si>
  <si>
    <t>GANTUNGAN KUNCI LAMPU (1X12)</t>
  </si>
  <si>
    <t>0 KARTON  DISP</t>
  </si>
  <si>
    <t>GIFT CARD HL-847 KOTAK GLITER (250)</t>
  </si>
  <si>
    <t>GK HP DISNEY GT HP 1</t>
  </si>
  <si>
    <t>GLITER 612 (8891)</t>
  </si>
  <si>
    <t>GLITER 806</t>
  </si>
  <si>
    <t>GLITER 9106/ 9006</t>
  </si>
  <si>
    <t>0 KARTON  RTG</t>
  </si>
  <si>
    <t>GLITER CG 8891-2 METALIK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</si>
  <si>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</si>
  <si>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</si>
  <si>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</si>
  <si>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</si>
  <si>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</si>
  <si>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</si>
  <si>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</si>
  <si>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</si>
  <si>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</si>
  <si>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PVC 12 (8891-7)</t>
  </si>
  <si>
    <t>GLITER TABUNG PHS</t>
  </si>
  <si>
    <t>GLITTER 10918</t>
  </si>
  <si>
    <t>GLITTER 191813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</si>
  <si>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</si>
  <si>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</si>
  <si>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</si>
  <si>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</si>
  <si>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</si>
  <si>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</si>
  <si>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</si>
  <si>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</si>
  <si>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</si>
  <si>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</si>
  <si>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 32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</si>
  <si>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</si>
  <si>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</si>
  <si>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</si>
  <si>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</si>
  <si>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</si>
  <si>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</si>
  <si>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</si>
  <si>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</si>
  <si>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</si>
  <si>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 TACKER S 2308</t>
  </si>
  <si>
    <t>HAND COUNTER COMPAS 999</t>
  </si>
  <si>
    <t>HANG MAP ENTER</t>
  </si>
  <si>
    <t>HIGHLIGHTER PEN XL-102-6</t>
  </si>
  <si>
    <t>HOOKS 3.5CM</t>
  </si>
  <si>
    <t>HOOKS 3CM</t>
  </si>
  <si>
    <t>HOOKS 4.5CM</t>
  </si>
  <si>
    <t>HOOKS 4CM</t>
  </si>
  <si>
    <t>HOOKS 5010</t>
  </si>
  <si>
    <t>HOOKS 6CM</t>
  </si>
  <si>
    <t>HOOKS 8CM</t>
  </si>
  <si>
    <t>ISI BENSIA ZC 201</t>
  </si>
  <si>
    <t>ISI CROSS LEPASAN (H-06)</t>
  </si>
  <si>
    <t>ISI CROSS UNICORN</t>
  </si>
  <si>
    <t>ISI GEL 1.0 TC 308 HT</t>
  </si>
  <si>
    <t>ISI GEL 20 DOS 2019</t>
  </si>
  <si>
    <t>ISI GEL 20 DOS 2020</t>
  </si>
  <si>
    <t>ISI GEL 20 DOZ 2018 FORTUNATE</t>
  </si>
  <si>
    <t>ISI GEL 20 DOZ 2021 BARBIE</t>
  </si>
  <si>
    <t>ISI GEL 2015 PR</t>
  </si>
  <si>
    <t>ISI GEL 2016 ANIMAL DOS</t>
  </si>
  <si>
    <t>ISI GEL 2018 TSUM</t>
  </si>
  <si>
    <t>ISI GEL 2019 HELLO DORAEMON</t>
  </si>
  <si>
    <t>ISI GEL 2020 HIJAB LOVE</t>
  </si>
  <si>
    <t>ISI GEL 501 HT</t>
  </si>
  <si>
    <t>ISI GEL FANCY VTRO 2013</t>
  </si>
  <si>
    <t>ISI GEL FANCY VTRO 2015</t>
  </si>
  <si>
    <t>ISI GEL FANCY VTRO 2018</t>
  </si>
  <si>
    <t>ISI GEL FANCY VTRO ISI 20 DOS 4 SERI</t>
  </si>
  <si>
    <t>0 KARTON  DOS</t>
  </si>
  <si>
    <t>ISI GEL SQ 321 MIX</t>
  </si>
  <si>
    <t>ISI GEL TG 308 B</t>
  </si>
  <si>
    <t>ISI GEL TG 308 HT</t>
  </si>
  <si>
    <t>ISI GEL TZ-501 R HITAM</t>
  </si>
  <si>
    <t>ISI GEL VTRO 2016 (2)/ 2015 (1)</t>
  </si>
  <si>
    <t>ISI GELL 21 8013 AVENGER</t>
  </si>
  <si>
    <t>ISI GELL 21 8014 (KUNING)</t>
  </si>
  <si>
    <t>ISI GELL DEBOZZ DB GR 550 (24)</t>
  </si>
  <si>
    <t>ISI GELL NATO</t>
  </si>
  <si>
    <t>ISI GELL RETRACT DB GR-900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</si>
  <si>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</si>
  <si>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</si>
  <si>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</si>
  <si>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</si>
  <si>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</si>
  <si>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</si>
  <si>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</si>
  <si>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</si>
  <si>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</si>
  <si>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ORGANISER HOLOGRAM BB SMART</t>
  </si>
  <si>
    <t>ISI ORGI FANCY</t>
  </si>
  <si>
    <t>ISI ORGI HOLOGRAM ZODIAK</t>
  </si>
  <si>
    <t>ISI PENSIL 229 (210)</t>
  </si>
  <si>
    <t>ISI PENSIL 814-811 EMAS (1 BOX=144)</t>
  </si>
  <si>
    <t>ISI PENSIL 818 WARNA (1 BOX=144)</t>
  </si>
  <si>
    <t>ISI PENSIL DB 062</t>
  </si>
  <si>
    <t>ISI PENSIL GEN VANA K 2284 0,5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</si>
  <si>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</si>
  <si>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</si>
  <si>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</si>
  <si>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</si>
  <si>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</si>
  <si>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</si>
  <si>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REFILL CARD CY RFI BENSIA</t>
  </si>
  <si>
    <t>ISI STAPLES SDI 1213</t>
  </si>
  <si>
    <t>ISI STAPLES SDI 1215</t>
  </si>
  <si>
    <t>ISI STAPLES SDI 1217</t>
  </si>
  <si>
    <t>ISI STAPLES SDI NO.3 (1204)</t>
  </si>
  <si>
    <t>ISI/ MATA PENSIL BESAR C10-0631 666 CAMPUR</t>
  </si>
  <si>
    <t>ISOLASI (DECORATIVE) CARTOON TYPE 1.5X3M</t>
  </si>
  <si>
    <t>ISOLASI 1503</t>
  </si>
  <si>
    <t>ISOLASI FANCY TBG (50)</t>
  </si>
  <si>
    <t>ISOLASI GAMBAR FANCY (1,5 X 2M)</t>
  </si>
  <si>
    <t>ISOLASI HC-25851 APEL</t>
  </si>
  <si>
    <t>ISOLASI TAPE 1.5 X 3M FANCY</t>
  </si>
  <si>
    <t>ISOLASI TAPE C (1,2) HOLOGRAM</t>
  </si>
  <si>
    <t>JANGKA 5001 (J 0363)</t>
  </si>
  <si>
    <t>JANGKA BESI DBC 4001</t>
  </si>
  <si>
    <t>JANGKA JF 8021</t>
  </si>
  <si>
    <t>JANGKA MS-403</t>
  </si>
  <si>
    <t>JANGKA MS-404</t>
  </si>
  <si>
    <t>JANGKA MS-405</t>
  </si>
  <si>
    <t>JANGKA TZ 4001</t>
  </si>
  <si>
    <t>JANGKA V90</t>
  </si>
  <si>
    <t>JANGKA XB5 5001A</t>
  </si>
  <si>
    <t>JARUM HIJAB GP 50 (24)</t>
  </si>
  <si>
    <t>JARUM JAHIT 902</t>
  </si>
  <si>
    <t>JARUM MONTE BESAR</t>
  </si>
  <si>
    <t>JARUM PENTOL JJ 40</t>
  </si>
  <si>
    <t>JARUM PENTOL MIKA (40)</t>
  </si>
  <si>
    <t>JAS HUJAN 57 KARET LENGAN PANJANG</t>
  </si>
  <si>
    <t>JAS HUJAN PONCHO B 201</t>
  </si>
  <si>
    <t>JAS HUJAN TASLAN JAKET CELANA</t>
  </si>
  <si>
    <t>JAS HUJAN TASLAN LG PANJANG</t>
  </si>
  <si>
    <t>JEPITAN ENTER JEP 107 (ETJ)</t>
  </si>
  <si>
    <t>JEPITAN SAJA</t>
  </si>
  <si>
    <t>K LIPAT FLUORESCENT 12X12</t>
  </si>
  <si>
    <t>K LIPAT FLUORESCENT 20X20</t>
  </si>
  <si>
    <t>KACA PEMBESAR 8265</t>
  </si>
  <si>
    <t>KACA PEMBESAR KUNCI SD 8848</t>
  </si>
  <si>
    <t>KACA PEMBESAR N-37 75 D/H</t>
  </si>
  <si>
    <t>KACA PEMBESAR TF BIASA 50</t>
  </si>
  <si>
    <t>KACA PEMBESAR TF BIASA 60</t>
  </si>
  <si>
    <t>KANTONG BUAH KENJOY</t>
  </si>
  <si>
    <t>0 KARTON  ROL</t>
  </si>
  <si>
    <t>KANTONG OPP 18X36</t>
  </si>
  <si>
    <t>KANTONG OPP 20X40</t>
  </si>
  <si>
    <t>KANTONG OPP 25X50</t>
  </si>
  <si>
    <t>KANTONG PLASTIK 25 X 50</t>
  </si>
  <si>
    <t>KANTONG PLASTIK PITA B CH</t>
  </si>
  <si>
    <t>KANTONG ULTAH KECIL DISNEY</t>
  </si>
  <si>
    <t>KARET BEBEK B</t>
  </si>
  <si>
    <t>KARET CANTIK K</t>
  </si>
  <si>
    <t>KARET PENTIL (ANUGRAH MANDALA)</t>
  </si>
  <si>
    <t>KARET PENTIL 1/2 KG</t>
  </si>
  <si>
    <t>KARET PENTIL B RODA MAS</t>
  </si>
  <si>
    <t>KARET PENTIL K</t>
  </si>
  <si>
    <t>KARET PENTIL K BEBEK</t>
  </si>
  <si>
    <t>KARET PENTIL K RODA MAS</t>
  </si>
  <si>
    <t>KARET PENTIL SERI SWAN B</t>
  </si>
  <si>
    <t>KARET PUTIH (A MANDALA)</t>
  </si>
  <si>
    <t>KEMOCENG PANJANG DUSTER</t>
  </si>
  <si>
    <t>KEMOCENG PLASTIK KECIL (B5109) TEBAL</t>
  </si>
  <si>
    <t>KERTAS KADO 50-70 METALIK</t>
  </si>
  <si>
    <t>RIM</t>
  </si>
  <si>
    <t>0 KARTON  RIM</t>
  </si>
  <si>
    <t>KERTAS KADO HOLO 3 DIMENSI (AN)</t>
  </si>
  <si>
    <t>KERTAS KADO HOLO MOTIF 50X70</t>
  </si>
  <si>
    <t>KERTAS KADO HOLO MOTIF POLOS PHS</t>
  </si>
  <si>
    <t>KERTAS KADO HVS</t>
  </si>
  <si>
    <t>KERTAS KADO IMPORT(GD)/ NATAL(3)/ CMPR(8)</t>
  </si>
  <si>
    <t>KERTAS KREP KOALA MIX</t>
  </si>
  <si>
    <t>KERTAS KREP M/P</t>
  </si>
  <si>
    <t>KERTAS KREP MIX KOALA</t>
  </si>
  <si>
    <t>KERTAS LIPAT FLUORESCENT 16 X 16</t>
  </si>
  <si>
    <t>KERTAS LIPAT FLUORESCENT 20 X 20</t>
  </si>
  <si>
    <t>KERTAS LIPAT ORIGAMI 16X16 (7307 KOREA) PRINCESS/ WTP / SNOW WHITE</t>
  </si>
  <si>
    <t>KERTAS LIPAT ORIGAMI ALFA FLUORESCENT 14 X 14</t>
  </si>
  <si>
    <t>KERTAS LIPAT ORIGAMI ALFA FLUORESCENT 16 X 16</t>
  </si>
  <si>
    <t>KERTAS LIPAT ORIGAMI C 037</t>
  </si>
  <si>
    <t>KERTAS LIPAT SUKUNG 12 X 12 IF</t>
  </si>
  <si>
    <t>KERTAS LIPAT SUKUNG 14 X 14 IF</t>
  </si>
  <si>
    <t>KERTAS LIPAT YASAMA MOTIF 12 DPN</t>
  </si>
  <si>
    <t xml:space="preserve">KERTAS ORIGAMI MEWARNAI </t>
  </si>
  <si>
    <t>KEY RING DEBOZZ DBKC 003</t>
  </si>
  <si>
    <t>KOMPAS DL 45-3(GOLD)</t>
  </si>
  <si>
    <t>KS. SET 6F 65</t>
  </si>
  <si>
    <t>KS. SET 6F 77</t>
  </si>
  <si>
    <t>KS. SET ABG ERICA 0288(14)/ 0299(9)</t>
  </si>
  <si>
    <t>KS. SET BONRKS BEAUTY III</t>
  </si>
  <si>
    <t>KS. SET F4 G &amp; G ZODIAC 1621</t>
  </si>
  <si>
    <t>KS. SET F4+DATA PRIBADI</t>
  </si>
  <si>
    <t>KS. SET F4+STICKER SILVIA</t>
  </si>
  <si>
    <t xml:space="preserve">KS. SET FANCY MCN </t>
  </si>
  <si>
    <t>KS. SET GARFIELD</t>
  </si>
  <si>
    <t>KS. SET HK MILL 2000</t>
  </si>
  <si>
    <t>KS. SET MENARA BUNGA</t>
  </si>
  <si>
    <t>KS. SET MONROE</t>
  </si>
  <si>
    <t>KS. SET PIPY &amp; FRIEND</t>
  </si>
  <si>
    <t>KUAS 21839-4</t>
  </si>
  <si>
    <t>KUAS 21839-4Q</t>
  </si>
  <si>
    <t>KUAS 21839-4S</t>
  </si>
  <si>
    <t>KUAS 21839-5H</t>
  </si>
  <si>
    <t>KUAS 21839-5HB</t>
  </si>
  <si>
    <t>KUAS 21839-W</t>
  </si>
  <si>
    <t>KUAS 251-10</t>
  </si>
  <si>
    <t>KUAS 251-11</t>
  </si>
  <si>
    <t>KUAS 251-2</t>
  </si>
  <si>
    <t>KUAS 251-3</t>
  </si>
  <si>
    <t>KUAS 251-6B</t>
  </si>
  <si>
    <t>KUAS 251-6BJ</t>
  </si>
  <si>
    <t>KUAS 251-6LB</t>
  </si>
  <si>
    <t>KUAS 251-6TB</t>
  </si>
  <si>
    <t>KUAS 251-7</t>
  </si>
  <si>
    <t>KUAS 251-73A</t>
  </si>
  <si>
    <t>KUAS 251-8</t>
  </si>
  <si>
    <t>KUAS 251-9</t>
  </si>
  <si>
    <t>KUAS 661-8</t>
  </si>
  <si>
    <t>KUAS 856</t>
  </si>
  <si>
    <t>KUAS 857</t>
  </si>
  <si>
    <t>KUAS 858</t>
  </si>
  <si>
    <t>KUAS 859</t>
  </si>
  <si>
    <t>KUAS A-1</t>
  </si>
  <si>
    <t>KUAS A-10</t>
  </si>
  <si>
    <t>KUAS A-11</t>
  </si>
  <si>
    <t>KUAS A-12</t>
  </si>
  <si>
    <t>KUAS A-2</t>
  </si>
  <si>
    <t>KUAS ATORNA NO 11</t>
  </si>
  <si>
    <t>KUAS ATORNA NO 8</t>
  </si>
  <si>
    <t>KUAS ATORNA NO 9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</si>
  <si>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</si>
  <si>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</si>
  <si>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</si>
  <si>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</si>
  <si>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</si>
  <si>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</si>
  <si>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</si>
  <si>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</si>
  <si>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</si>
  <si>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B-6626</t>
  </si>
  <si>
    <t>KUAS B-7</t>
  </si>
  <si>
    <t>KUAS B-8</t>
  </si>
  <si>
    <t>KUAS B-9</t>
  </si>
  <si>
    <t>KUAS BL-8</t>
  </si>
  <si>
    <t>KUAS CAT 005 (6 PC)</t>
  </si>
  <si>
    <t>KUAS CAT 251-12H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</si>
  <si>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</si>
  <si>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</si>
  <si>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</si>
  <si>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</si>
  <si>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</si>
  <si>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</si>
  <si>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K3NIL</t>
  </si>
  <si>
    <t>KUAS MOFIE CB 02 KECIL</t>
  </si>
  <si>
    <t>KUAS MONTANA NO 1</t>
  </si>
  <si>
    <t>KUAS MONTANA NO 2</t>
  </si>
  <si>
    <t>KUAS MONTANA NO 3</t>
  </si>
  <si>
    <t>KUAS MONTANA NO 4</t>
  </si>
  <si>
    <t>KUAS MONTANA NO 5</t>
  </si>
  <si>
    <t>KUAS MONTANA NO 6</t>
  </si>
  <si>
    <t>KUAS N-006</t>
  </si>
  <si>
    <t>KUAS PAGODA 5(2)/ 6(2)</t>
  </si>
  <si>
    <t>KUAS PAGODA NO 1 (251-1)</t>
  </si>
  <si>
    <t>KUAS PAGODA NO 11</t>
  </si>
  <si>
    <t>KUAS PAGODA SET 1928</t>
  </si>
  <si>
    <t>KUAS PBB 1110 PAGODA</t>
  </si>
  <si>
    <t>KUAS PBB 1111 PAGODA</t>
  </si>
  <si>
    <t>KUAS WALITO 6626</t>
  </si>
  <si>
    <t>KUAS Y12</t>
  </si>
  <si>
    <t>KUAS Y2</t>
  </si>
  <si>
    <t>KUAS Y-2</t>
  </si>
  <si>
    <t>KUAS Y4</t>
  </si>
  <si>
    <t>KUAS Y-4</t>
  </si>
  <si>
    <t>KUAS Y5</t>
  </si>
  <si>
    <t>KUAS Y6</t>
  </si>
  <si>
    <t>KUAS Y7</t>
  </si>
  <si>
    <t>KUAS Y8</t>
  </si>
  <si>
    <t>KUAS Y9</t>
  </si>
  <si>
    <t>KUAS YM-006</t>
  </si>
  <si>
    <t>KUAS YS-02</t>
  </si>
  <si>
    <t>KUT MCN BESAR</t>
  </si>
  <si>
    <t>L LEAF A5 100 HOLOGRAM CAR</t>
  </si>
  <si>
    <t>L LEAF A5 100 LBR KOALA MTK STRIMIN</t>
  </si>
  <si>
    <t>L LEAF A5 100 RAINBOW POLOS</t>
  </si>
  <si>
    <t>L LEAF A5 100 VINTAGE</t>
  </si>
  <si>
    <t>L LEAF A5 1213 PAINT</t>
  </si>
  <si>
    <t>L LEAF A5 50 MTK KOTAK B</t>
  </si>
  <si>
    <t>L LEAF A5 50 RAINBOW GARIS</t>
  </si>
  <si>
    <t>L LEAF A5 FANCY 20 LB CPR JK</t>
  </si>
  <si>
    <t>L LEAF A5 FANCY PS ASIONG</t>
  </si>
  <si>
    <t>L LEAF A5 FANCY+STICKER</t>
  </si>
  <si>
    <t>L LEAF A5 HOLO ALFA CAMPUR</t>
  </si>
  <si>
    <t>L LEAF A5 HOLO PLONG PONY, HK, CAR BIODATA</t>
  </si>
  <si>
    <t>L LEAF A5 HOLO+STICKER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</si>
  <si>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</si>
  <si>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</si>
  <si>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</si>
  <si>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</si>
  <si>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</si>
  <si>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</si>
  <si>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POLOS ALFA 50 LB</t>
  </si>
  <si>
    <t>L LEAF A5-100 LBR GARIS TULIS HALUS</t>
  </si>
  <si>
    <t>L LEAF A5-100 LBR KOALA MTK</t>
  </si>
  <si>
    <t>L LEAF A5-100LBR DOTED TITIK</t>
  </si>
  <si>
    <t>L LEAF B5/ 40 POLOS</t>
  </si>
  <si>
    <t>L LEAF B5-100 LBR KOALA MTK</t>
  </si>
  <si>
    <t>L LEAF B5-50 KOALA MTK</t>
  </si>
  <si>
    <t>L LEAF FANCY A5 20 LB MINION (3)/ BEAR(1)/ RILAKUMA(2)</t>
  </si>
  <si>
    <t>L LEAF HOLO A5 + PUZZLE AV(3)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</si>
  <si>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</si>
  <si>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</si>
  <si>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</si>
  <si>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</si>
  <si>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</si>
  <si>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</si>
  <si>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PON MOBILE LEGEND GO STAR</t>
  </si>
  <si>
    <t>L LEAF PUNCH NEO</t>
  </si>
  <si>
    <t>LAMINATING DB 6898 (KTP)</t>
  </si>
  <si>
    <t>LAMINATING FILM 100 DB 255 340</t>
  </si>
  <si>
    <t>LAMINATING ID CARD DB 100 KTP ATAS</t>
  </si>
  <si>
    <t>LAMINATING TF 100 KTP</t>
  </si>
  <si>
    <t>LCD TAB</t>
  </si>
  <si>
    <t>LEARNING BOARD 8022</t>
  </si>
  <si>
    <t>LOOSE LEAF B550 RAINBOW GARIS</t>
  </si>
  <si>
    <t>MAGIC BOARD 105 HOUSE</t>
  </si>
  <si>
    <t>MAGIC BOARD 106 DOLPHIN</t>
  </si>
  <si>
    <t>MAGIC BOARD 20196</t>
  </si>
  <si>
    <t>MAGIC BOARD 9811</t>
  </si>
  <si>
    <t>MAGIC BOARD TK 2001</t>
  </si>
  <si>
    <t>MAGIC BOARD TK 207</t>
  </si>
  <si>
    <t>MAGIC BOARD TK 606</t>
  </si>
  <si>
    <t>MAGIC BOARD TK 806</t>
  </si>
  <si>
    <t>MAGIC BOARD TK 808</t>
  </si>
  <si>
    <t>MAGIC BOARD TK 9810</t>
  </si>
  <si>
    <t>MAGIC BOARD TK 9811</t>
  </si>
  <si>
    <t>MAGIC BOARD TK 9812</t>
  </si>
  <si>
    <t>MAGIC BOARD TK 9813</t>
  </si>
  <si>
    <t>MAGIC BOARD TK 9903</t>
  </si>
  <si>
    <t>MAGIC BOARD YE 103</t>
  </si>
  <si>
    <t>MAGIC BOARD YE 108</t>
  </si>
  <si>
    <t>MAGNET  3010J SMILE WARNA</t>
  </si>
  <si>
    <t>MAGNET  X3010 SMILE KUNING</t>
  </si>
  <si>
    <t>MAGNET 054</t>
  </si>
  <si>
    <t>MAGNET 2008</t>
  </si>
  <si>
    <t>MAGNET 2010T</t>
  </si>
  <si>
    <t>MAGNET 3008</t>
  </si>
  <si>
    <t>MAGNET 3010T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</si>
  <si>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</si>
  <si>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</si>
  <si>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</si>
  <si>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</si>
  <si>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</si>
  <si>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</si>
  <si>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</si>
  <si>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</si>
  <si>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MAGNET XD-61</t>
  </si>
  <si>
    <t>MAGNET+SET 1000 G-M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</si>
  <si>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</si>
  <si>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</si>
  <si>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</si>
  <si>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</si>
  <si>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</si>
  <si>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</si>
  <si>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</si>
  <si>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</si>
  <si>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</si>
  <si>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</si>
  <si>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</si>
  <si>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</si>
  <si>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</si>
  <si>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</si>
  <si>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</si>
  <si>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MARK PEN ST-1722-12</t>
  </si>
  <si>
    <t>MARK PEN ST1722-24</t>
  </si>
  <si>
    <t>MASKER (BONUS)</t>
  </si>
  <si>
    <t>MASKER 3 PLY</t>
  </si>
  <si>
    <t>MASKER T CARE</t>
  </si>
  <si>
    <t>MECH PENSIL 01609</t>
  </si>
  <si>
    <t>MECH PENSIL TM 01661</t>
  </si>
  <si>
    <t>MECHANIC K 2211 0.5 BENING POLOS</t>
  </si>
  <si>
    <t>MECHPEN 039C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</si>
  <si>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</si>
  <si>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</si>
  <si>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</si>
  <si>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</si>
  <si>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</si>
  <si>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</si>
  <si>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</si>
  <si>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</si>
  <si>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</si>
  <si>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</si>
  <si>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</si>
  <si>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G 09306</t>
  </si>
  <si>
    <t>MECHPEN G 9001</t>
  </si>
  <si>
    <t>MECHPEN G 9002</t>
  </si>
  <si>
    <t>MECHPEN G 9003</t>
  </si>
  <si>
    <t>MECHPEN G 9004</t>
  </si>
  <si>
    <t>MECHPEN G 9005</t>
  </si>
  <si>
    <t>MECHPEN HN 2003 HANARO</t>
  </si>
  <si>
    <t>MECHPEN KUKU MALU HB-258 (@50 PC)</t>
  </si>
  <si>
    <t>MECHPEN MEC 1317 AB 1 BOX 12 PC</t>
  </si>
  <si>
    <t>MECHPEN SEGITIGA NARIKO</t>
  </si>
  <si>
    <t>MECHPEN TIZO 01730</t>
  </si>
  <si>
    <t>MECHPEN TIZO 030 A-1/ 030 B</t>
  </si>
  <si>
    <t>MECHPEN TIZO 030 D</t>
  </si>
  <si>
    <t>MECHPEN TIZO 030 G</t>
  </si>
  <si>
    <t>MECHPEN TIZO 12W TM 02630</t>
  </si>
  <si>
    <t>MECHPEN TIZO 18W TM 02630-18</t>
  </si>
  <si>
    <t>MECHPEN TIZO G 9000 A</t>
  </si>
  <si>
    <t>MECHPEN TIZO G 9001</t>
  </si>
  <si>
    <t>MECHPEN TIZO G 9001 A</t>
  </si>
  <si>
    <t>MECHPEN TIZO G 9002/ 9003/ 9004</t>
  </si>
  <si>
    <t>MECHPEN TIZO G 9003 A</t>
  </si>
  <si>
    <t>MECHPEN TIZO TM 030A-1</t>
  </si>
  <si>
    <t>MECHPEN TIZO TM 030-C</t>
  </si>
  <si>
    <t>MECHPEN TIZO TM 030-F</t>
  </si>
  <si>
    <t>MECHPEN TIZO TM 030-H</t>
  </si>
  <si>
    <t>MECHPEN TIZO TM-01800 A</t>
  </si>
  <si>
    <t>MECHPEN TIZO TM-030 E</t>
  </si>
  <si>
    <t>MECHPEN VANCO 521</t>
  </si>
  <si>
    <t>MEJA BELAJAR FANCY (ISLAMI)</t>
  </si>
  <si>
    <t>MEJA BELAJAR JUMBO KARAKTER SOS (DOS BR)</t>
  </si>
  <si>
    <t>MEJA KARAKTER FANCY KAWAN SETIA</t>
  </si>
  <si>
    <t>MEMO + GIANT 810026</t>
  </si>
  <si>
    <t>MEMO 105/ 104</t>
  </si>
  <si>
    <t>MEMO 5 DSG</t>
  </si>
  <si>
    <t>MEMO FANCY 0248</t>
  </si>
  <si>
    <t>MEMO FANCY 929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</si>
  <si>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</si>
  <si>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</si>
  <si>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</si>
  <si>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</si>
  <si>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</si>
  <si>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MEMO WTP CMP</t>
  </si>
  <si>
    <t>MEMO X161(11)/ 204(4)</t>
  </si>
  <si>
    <t>MESIN LABEL JA MX-3300</t>
  </si>
  <si>
    <t>MESIN TEMBAK 188 JUMBO</t>
  </si>
  <si>
    <t>MESIN TEMBAK 189/ 60W</t>
  </si>
  <si>
    <t>MESIN TEMBAK BESAR BIX DONE</t>
  </si>
  <si>
    <t>MESIN TEMBAK K 20 V HOT MELT</t>
  </si>
  <si>
    <t>METERAN BULAT 5 MT/ K07</t>
  </si>
  <si>
    <t>MEWARNAI PASIR BESAR</t>
  </si>
  <si>
    <t>MIKA ENTER 12 X 18</t>
  </si>
  <si>
    <t>MINI DIARY 120</t>
  </si>
  <si>
    <t>MINYAK MARIES 718 SURABAYA</t>
  </si>
  <si>
    <t>NAME CARD 2 PC FANCY (BARBIE/P. HANA) PP-A282</t>
  </si>
  <si>
    <t>NAME PLATE 10,5X16</t>
  </si>
  <si>
    <t>NAME PLATE 7 X 10 KANCING JEPITAN</t>
  </si>
  <si>
    <t>NAME PLATE 7 X 10 MIRING ENTER</t>
  </si>
  <si>
    <t>NAME PLATE 7X 10 TEGAK ENTER</t>
  </si>
  <si>
    <t>NAME PLATE KOJIKO 10,5 X 14 +2 CM</t>
  </si>
  <si>
    <t>NAME TAG BERDIRI PUTIH</t>
  </si>
  <si>
    <t>NAME TAG DOS BIRU</t>
  </si>
  <si>
    <t>NAME TAG PENITI POLOS H-56</t>
  </si>
  <si>
    <t>NB 7050-9</t>
  </si>
  <si>
    <t>NB A5 BTS 80 BIASA 25100-36</t>
  </si>
  <si>
    <t>NB A5 KY 8811</t>
  </si>
  <si>
    <t>NB A5 KY 8812</t>
  </si>
  <si>
    <t>NB A5 KY 8815</t>
  </si>
  <si>
    <t>NB B64 FRESH FRUIT (8 GAMBAR)</t>
  </si>
  <si>
    <t>NB DIVIDER CXQF-A5819 RAIBOW JELLY</t>
  </si>
  <si>
    <t>NB EXCLUSIVE 0801/ 80</t>
  </si>
  <si>
    <t>NB POCKET 0325 (25K)</t>
  </si>
  <si>
    <t>NB POCKET 2507</t>
  </si>
  <si>
    <t>NB POCKET 25-10</t>
  </si>
  <si>
    <t>NB POCKET NB 4003</t>
  </si>
  <si>
    <t>NB RING A5 801 INDEX</t>
  </si>
  <si>
    <t>NB SPIRAL 3D A6-80</t>
  </si>
  <si>
    <t>NB SPIRAL A6 SQY 190402</t>
  </si>
  <si>
    <t>NB SPIRAL PC 090 (A5)</t>
  </si>
  <si>
    <t>NB SPIRAL PVC A5 80</t>
  </si>
  <si>
    <t>NB SPIRAL XQ 80K-851 (A6)</t>
  </si>
  <si>
    <t>NOTEBOOK  707-24</t>
  </si>
  <si>
    <t>NOTEBOOK  707-63</t>
  </si>
  <si>
    <t>NOTEBOOK  A5-104</t>
  </si>
  <si>
    <t>NOTEBOOK  A5-511</t>
  </si>
  <si>
    <t>NOTEBOOK  A5-ME</t>
  </si>
  <si>
    <t>NOTEBOOK 05201</t>
  </si>
  <si>
    <t>NOTEBOOK 100918</t>
  </si>
  <si>
    <t>NOTEBOOK 18100-52</t>
  </si>
  <si>
    <t>NOTEBOOK 18100-59</t>
  </si>
  <si>
    <t>NOTEBOOK 18100-67</t>
  </si>
  <si>
    <t>NOTEBOOK 18100-68</t>
  </si>
  <si>
    <t>NOTEBOOK 18100-70</t>
  </si>
  <si>
    <t>NOTEBOOK 18100-72</t>
  </si>
  <si>
    <t>NOTEBOOK 18-35</t>
  </si>
  <si>
    <t>NOTEBOOK 2501</t>
  </si>
  <si>
    <t>NOTEBOOK 25100-13</t>
  </si>
  <si>
    <t>NOTEBOOK 25100-36</t>
  </si>
  <si>
    <t>NOTEBOOK 25100-60</t>
  </si>
  <si>
    <t>NOTEBOOK 25100-61</t>
  </si>
  <si>
    <t>NOTEBOOK 25100-64</t>
  </si>
  <si>
    <t>NOTEBOOK 25100-68</t>
  </si>
  <si>
    <t>NOTEBOOK 25100-69</t>
  </si>
  <si>
    <t>NOTEBOOK 25100-70</t>
  </si>
  <si>
    <t>NOTEBOOK 25100-73</t>
  </si>
  <si>
    <t>NOTEBOOK 25-35</t>
  </si>
  <si>
    <t>NOTEBOOK 28825-62</t>
  </si>
  <si>
    <t>NOTEBOOK 28825-63</t>
  </si>
  <si>
    <t>NOTEBOOK 28825-64</t>
  </si>
  <si>
    <t>NOTEBOOK 28850-33</t>
  </si>
  <si>
    <t>NOTEBOOK 28850-57</t>
  </si>
  <si>
    <t>NOTEBOOK 28850-60</t>
  </si>
  <si>
    <t>NOTEBOOK 50100-54</t>
  </si>
  <si>
    <t>NOTEBOOK 50100-59</t>
  </si>
  <si>
    <t>NOTEBOOK 50100-71</t>
  </si>
  <si>
    <t>NOTEBOOK 50100-72</t>
  </si>
  <si>
    <t>NOTEBOOK 70100-11</t>
  </si>
  <si>
    <t>NOTEBOOK 70100-9</t>
  </si>
  <si>
    <t>NOTEBOOK 7025-11</t>
  </si>
  <si>
    <t>NOTEBOOK 7025-29</t>
  </si>
  <si>
    <t>NOTEBOOK 7050-21</t>
  </si>
  <si>
    <t>NOTEBOOK B017 (A5ï¼‰</t>
  </si>
  <si>
    <t>NOTEBOOK B017 (B5ï¼‰</t>
  </si>
  <si>
    <t>NOTEBOOK B0193 (A5ï¼‰</t>
  </si>
  <si>
    <t>NOTEBOOK B0193 (B5ï¼‰</t>
  </si>
  <si>
    <t>NOTEBOOK B0196 (B5ï¼‰</t>
  </si>
  <si>
    <t>NOTEBOOK B0200 (B5ï¼‰</t>
  </si>
  <si>
    <t>NOTEBOOK B0216 (B5ï¼‰</t>
  </si>
  <si>
    <t>NOTEBOOK B0217 (A5ï¼‰</t>
  </si>
  <si>
    <t>NOTEBOOK B078 (A5ï¼‰</t>
  </si>
  <si>
    <t>NOTEBOOK B1010 (A5ï¼‰</t>
  </si>
  <si>
    <t>NOTEBOOK B1010 (B5ï¼‰</t>
  </si>
  <si>
    <t>NOTEBOOK B1018 (A5ï¼‰</t>
  </si>
  <si>
    <t>NOTEBOOK HCB570</t>
  </si>
  <si>
    <t>NOTEBOOK SG-6060</t>
  </si>
  <si>
    <t>NUMBER 349B</t>
  </si>
  <si>
    <t>NUMBER 8550B</t>
  </si>
  <si>
    <t>NUMBER H026</t>
  </si>
  <si>
    <t>OIL COLOUR VANCO CA 140 (9 ML)</t>
  </si>
  <si>
    <t>OIL MARRIES E 1387B 14W</t>
  </si>
  <si>
    <t>OIL MARRIES E 1388B 18W</t>
  </si>
  <si>
    <t>OIL PASTEL ARTIST GREEBLE 12W</t>
  </si>
  <si>
    <t>OIL PASTEL CHUNG HWA 36W</t>
  </si>
  <si>
    <t>OIL PASTEL DADY BEAR JX 8156-12</t>
  </si>
  <si>
    <t>OIL PASTEL DADY BEAR JX 8156-18</t>
  </si>
  <si>
    <t>OIL PASTEL DEBOZZ 18</t>
  </si>
  <si>
    <t>OIL PASTEL DEBOZZ 24</t>
  </si>
  <si>
    <t>OIL PASTEL HOLO MIKA 36W BEAR</t>
  </si>
  <si>
    <t>OIL PASTEL JOY STAR JUMBO OPD 24W</t>
  </si>
  <si>
    <t>OIL PASTEL OP 08</t>
  </si>
  <si>
    <t>OIL PASTEL PUTAR 12W PDK 1011 BOX (CASING)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</si>
  <si>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</si>
  <si>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</si>
  <si>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</si>
  <si>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</si>
  <si>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</si>
  <si>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TWISTER TF 003</t>
  </si>
  <si>
    <t>OIL PASTEL TWISTER TF 029</t>
  </si>
  <si>
    <t>OIL PASTEL USAGI 12W</t>
  </si>
  <si>
    <t>OP DB 12W</t>
  </si>
  <si>
    <t>OP DB 18W</t>
  </si>
  <si>
    <t>OP DB 24W</t>
  </si>
  <si>
    <t>OP DB 36W</t>
  </si>
  <si>
    <t>OP PASTEL 12W PANJANG PUTAR 1012</t>
  </si>
  <si>
    <t>PALET BRUSH 2801</t>
  </si>
  <si>
    <t>PALET CAT AIR 081</t>
  </si>
  <si>
    <t>PALET CAT AIR 1019</t>
  </si>
  <si>
    <t>PALET GAMBAR 1010 BUAH APEL</t>
  </si>
  <si>
    <t>PALET GAMBAR G5321</t>
  </si>
  <si>
    <t>PALET GAMBAR HP 1012 KUMBANG</t>
  </si>
  <si>
    <t>PALET MICKEY TR</t>
  </si>
  <si>
    <t>PALET PLASTIK 21,5 X 27,5/ R B9</t>
  </si>
  <si>
    <t>PALET SAKURA NARIKO</t>
  </si>
  <si>
    <t>PALET SUPER BUTEK</t>
  </si>
  <si>
    <t>PALETTE 21839-10</t>
  </si>
  <si>
    <t>PALETTE 21839-16</t>
  </si>
  <si>
    <t>PALETTE 21839-9</t>
  </si>
  <si>
    <t>PALLETE 840</t>
  </si>
  <si>
    <t>PALLETE 845</t>
  </si>
  <si>
    <t>PALLETE 850</t>
  </si>
  <si>
    <t>PAPER CLIP V TEC KECIL VT 001</t>
  </si>
  <si>
    <t>PAPER CLIP WARNA KECIL 28 (733)</t>
  </si>
  <si>
    <t>PAYET 2008</t>
  </si>
  <si>
    <t>PC 16852 (2)</t>
  </si>
  <si>
    <t>PC 2013/VA 30 PAPAN TULIS</t>
  </si>
  <si>
    <t>PC 2201</t>
  </si>
  <si>
    <t>PC 3D CALCULATOR LT 1060</t>
  </si>
  <si>
    <t>PC 3SS 3D A 2023</t>
  </si>
  <si>
    <t>PC 8425</t>
  </si>
  <si>
    <t>PC 8887 KEPITING</t>
  </si>
  <si>
    <t>PC 9002 (4)/ 9008(1)</t>
  </si>
  <si>
    <t>PC A 6855</t>
  </si>
  <si>
    <t>PC A2-27 PC 8110 KT</t>
  </si>
  <si>
    <t>PC A2-3 PC 3311</t>
  </si>
  <si>
    <t>PC AD 006</t>
  </si>
  <si>
    <t>PC AD 030</t>
  </si>
  <si>
    <t>PC ANGEL RESTLETING/ DM 2-28</t>
  </si>
  <si>
    <t>PC ARC TYPE 3185</t>
  </si>
  <si>
    <t>PC ARC TYPE 8852</t>
  </si>
  <si>
    <t>PC B 249</t>
  </si>
  <si>
    <t>PC BD 180-UN1</t>
  </si>
  <si>
    <t>PC BD 191-25</t>
  </si>
  <si>
    <t>PC BD 194-UN</t>
  </si>
  <si>
    <t>PC BD 940</t>
  </si>
  <si>
    <t>PC BOTOL BTS 1063 (BLK)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</si>
  <si>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</si>
  <si>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</si>
  <si>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</si>
  <si>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</si>
  <si>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</si>
  <si>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</si>
  <si>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</si>
  <si>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</si>
  <si>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</si>
  <si>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</si>
  <si>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GP 9315</t>
  </si>
  <si>
    <t>PC HT 405 A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</si>
  <si>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</si>
  <si>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</si>
  <si>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</si>
  <si>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</si>
  <si>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</si>
  <si>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</si>
  <si>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</si>
  <si>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</si>
  <si>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KAX 210-59 ISS UNICORN</t>
  </si>
  <si>
    <t>PC KARTON KAX 210-60 ISS UNICORN</t>
  </si>
  <si>
    <t>PC KARTON KK 2C8 D</t>
  </si>
  <si>
    <t>PC KARTON MY 001-004 BLK</t>
  </si>
  <si>
    <t>PC KARTON WY 1258</t>
  </si>
  <si>
    <t>PC KARTON WY 1263 SOROK</t>
  </si>
  <si>
    <t>PC KARTON WY 1270 BLK</t>
  </si>
  <si>
    <t>PC KARTON2203 2 SUSUN METALLIK</t>
  </si>
  <si>
    <t>PC KARTONLAMPU 3320</t>
  </si>
  <si>
    <t>PC KAYAGI 1160/ 6159</t>
  </si>
  <si>
    <t>PC KLG 009-3/SET</t>
  </si>
  <si>
    <t>PC KLG 1609</t>
  </si>
  <si>
    <t>PC KLG 17-33</t>
  </si>
  <si>
    <t>PC KLG 19-15</t>
  </si>
  <si>
    <t>PC KLG 3348 HK</t>
  </si>
  <si>
    <t>PC KLG 3348 LUCU BR</t>
  </si>
  <si>
    <t>PC KLG 3348 LUCU HJ</t>
  </si>
  <si>
    <t>PC KLG 3348 LUCU PINK</t>
  </si>
  <si>
    <t>PC KLG 3348 MM</t>
  </si>
  <si>
    <t>PC KLG 3348 TSUM</t>
  </si>
  <si>
    <t>PC KLG 9888 MOBIL 3SS</t>
  </si>
  <si>
    <t>PC KLG AD 070</t>
  </si>
  <si>
    <t>PC KLG AD 122</t>
  </si>
  <si>
    <t>PC KLG B 305</t>
  </si>
  <si>
    <t>PC KLG B 569-05</t>
  </si>
  <si>
    <t>PC KLG B 569-10</t>
  </si>
  <si>
    <t>PC KLG B 597</t>
  </si>
  <si>
    <t>PC KLG B 673 MOBIL ANAK</t>
  </si>
  <si>
    <t>PC KLG B 725 MOBIL 2SS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</si>
  <si>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</si>
  <si>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</si>
  <si>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</si>
  <si>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</si>
  <si>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</si>
  <si>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</si>
  <si>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</si>
  <si>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</si>
  <si>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GP 008</t>
  </si>
  <si>
    <t>PC KLG GP 009</t>
  </si>
  <si>
    <t>PC KLG GP 018</t>
  </si>
  <si>
    <t>PC KLG H 9903</t>
  </si>
  <si>
    <t>PC KLG H1113 SHEEP (C12.014)</t>
  </si>
  <si>
    <t>PC KLG K 367</t>
  </si>
  <si>
    <t>PC KLG K 668</t>
  </si>
  <si>
    <t>PC KLG KARAKTER SN 7109</t>
  </si>
  <si>
    <t>PC KLG KT 6612 + STD SET</t>
  </si>
  <si>
    <t>PC KLG LPY 99-10</t>
  </si>
  <si>
    <t>PC KLG LPY 99-10/ 8X21.5X4.5/ 3S/ D</t>
  </si>
  <si>
    <t>PC KLG LPY 99-12</t>
  </si>
  <si>
    <t>PC KLG LPY 99-2</t>
  </si>
  <si>
    <t>PC KLG LPY 99-8</t>
  </si>
  <si>
    <t>PC KLG QZ 101-1 KALKULATOR</t>
  </si>
  <si>
    <t>PC KLG QZ 5912</t>
  </si>
  <si>
    <t>PC KLG QZ 9011</t>
  </si>
  <si>
    <t>PC KLG RET A - 84</t>
  </si>
  <si>
    <t>PC KLG RET D - 94 KOTAK</t>
  </si>
  <si>
    <t>PC KLG SET KT 6601 (BLK)</t>
  </si>
  <si>
    <t>PC KLG SUSUN-SIKA</t>
  </si>
  <si>
    <t>PC KLG TY 552</t>
  </si>
  <si>
    <t>PC KLG XD 3348 MINION (XHR)</t>
  </si>
  <si>
    <t>PC KLG XD 3348 PEPPA PIG (X2)</t>
  </si>
  <si>
    <t>PC KLG XD 9555 WB</t>
  </si>
  <si>
    <t>PC KLG XDA 3339 DORAEMON  /TSUM</t>
  </si>
  <si>
    <t>PC KLG ZG-6913</t>
  </si>
  <si>
    <t>PC KM 2 WTP</t>
  </si>
  <si>
    <t>PC KM 21(5)/ 311A(2)</t>
  </si>
  <si>
    <t>PC KM 22(11)/ KM 23(7)</t>
  </si>
  <si>
    <t>PC KM 30C (BLK)</t>
  </si>
  <si>
    <t>PC KM 3115</t>
  </si>
  <si>
    <t>PC KODE 1 SUSUN BIASA 8003</t>
  </si>
  <si>
    <t>PC KODE 1 SUSUN KALKULATOR 8003</t>
  </si>
  <si>
    <t>PC KODE 3 SUSUN LAMPU SP 398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</si>
  <si>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</si>
  <si>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</si>
  <si>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</si>
  <si>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</si>
  <si>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</si>
  <si>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</si>
  <si>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</si>
  <si>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</si>
  <si>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</si>
  <si>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</si>
  <si>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</si>
  <si>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</si>
  <si>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</si>
  <si>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</si>
  <si>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LPY 99-6</t>
  </si>
  <si>
    <t>PC M 1758</t>
  </si>
  <si>
    <t>PC M 65071-1</t>
  </si>
  <si>
    <t>PC M 9294</t>
  </si>
  <si>
    <t>PC M 9342</t>
  </si>
  <si>
    <t>PC M 9372</t>
  </si>
  <si>
    <t>PC M 9374</t>
  </si>
  <si>
    <t>PC M GP 65089</t>
  </si>
  <si>
    <t>PC M KT 1111</t>
  </si>
  <si>
    <t>PC M KT 387-1</t>
  </si>
  <si>
    <t>PC M LPY 66-11</t>
  </si>
  <si>
    <t>PC M LPY 66-17</t>
  </si>
  <si>
    <t>PC M XU 0080</t>
  </si>
  <si>
    <t>PC MAGNET A 1190</t>
  </si>
  <si>
    <t>PC MAGNET KT 208</t>
  </si>
  <si>
    <t>PC MAGNET KT 77</t>
  </si>
  <si>
    <t>PC MAGNET LY 99-2</t>
  </si>
  <si>
    <t>PC MAGNIT + CALL 7806</t>
  </si>
  <si>
    <t>PC MAGNIT + CALL PB 11</t>
  </si>
  <si>
    <t>PC MAGNIT + ISI CC 1025</t>
  </si>
  <si>
    <t>PC MAGNIT + KUNCI KOMBINASI B 35113-20</t>
  </si>
  <si>
    <t>PC MAGNIT 0-022 (F)</t>
  </si>
  <si>
    <t>PC MAGNIT 0052</t>
  </si>
  <si>
    <t>PC MAGNIT 0110 DISNEY/ 0110 APPLE BEAR</t>
  </si>
  <si>
    <t>PC MAGNIT 051 MM BLK</t>
  </si>
  <si>
    <t>PC MAGNIT 1151</t>
  </si>
  <si>
    <t>PC MAGNIT 1628 KALKULATOR</t>
  </si>
  <si>
    <t>PC MAGNIT 1628 SP</t>
  </si>
  <si>
    <t>PC MAGNIT 35116-20</t>
  </si>
  <si>
    <t>PC MAGNIT 35122</t>
  </si>
  <si>
    <t>PC MAGNIT 35128</t>
  </si>
  <si>
    <t>PC MAGNIT 35138-21 (BIASA)</t>
  </si>
  <si>
    <t>PC MAGNIT 35138-21 (F)</t>
  </si>
  <si>
    <t>PC MAGNIT 35139</t>
  </si>
  <si>
    <t>PC MAGNIT 3514-17</t>
  </si>
  <si>
    <t>PC MAGNIT 35145 (BIASA)</t>
  </si>
  <si>
    <t>PC MAGNIT 3515-02</t>
  </si>
  <si>
    <t>PC MAGNIT 35165 (BIASA)</t>
  </si>
  <si>
    <t>PC MAGNIT 3535-24</t>
  </si>
  <si>
    <t>PC MAGNIT 3549-18</t>
  </si>
  <si>
    <t>PC MAGNIT 3569-19</t>
  </si>
  <si>
    <t>PC MAGNIT 3578-20</t>
  </si>
  <si>
    <t>PC MAGNIT 3D KT 8158</t>
  </si>
  <si>
    <t>PC MAGNIT 5212</t>
  </si>
  <si>
    <t>PC MAGNIT 5501 BESAR</t>
  </si>
  <si>
    <t>PC MAGNIT 551-7</t>
  </si>
  <si>
    <t>PC MAGNIT 553-11</t>
  </si>
  <si>
    <t>PC MAGNIT 553-3</t>
  </si>
  <si>
    <t>PC MAGNIT 553-7</t>
  </si>
  <si>
    <t>PC MAGNIT 65005 (BARU)</t>
  </si>
  <si>
    <t>PC MAGNIT 65005 FR</t>
  </si>
  <si>
    <t>PC MAGNIT 65005 XQ BIG HERO</t>
  </si>
  <si>
    <t>PC MAGNIT 65009 KB</t>
  </si>
  <si>
    <t>PC MAGNIT 65031</t>
  </si>
  <si>
    <t>PC MAGNIT 65084</t>
  </si>
  <si>
    <t>PC MAGNIT 7806</t>
  </si>
  <si>
    <t>PC MAGNIT 811 KUNGFU PANDA</t>
  </si>
  <si>
    <t>PC MAGNIT 9315</t>
  </si>
  <si>
    <t>PC MAGNIT 9340</t>
  </si>
  <si>
    <t>PC MAGNIT 9342</t>
  </si>
  <si>
    <t>PC MAGNIT 9354</t>
  </si>
  <si>
    <t>PC MAGNIT 9356</t>
  </si>
  <si>
    <t>PC MAGNIT 9357</t>
  </si>
  <si>
    <t>PC MAGNIT 9363</t>
  </si>
  <si>
    <t>PC MAGNIT A 1172</t>
  </si>
  <si>
    <t>PC MAGNIT A 6682</t>
  </si>
  <si>
    <t>PC MAGNIT A6857/ 3 KAL</t>
  </si>
  <si>
    <t>PC MAGNIT A853</t>
  </si>
  <si>
    <t>PC MAGNIT AIR B 35241-1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</si>
  <si>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</si>
  <si>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</si>
  <si>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</si>
  <si>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</si>
  <si>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</si>
  <si>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</si>
  <si>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</si>
  <si>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</si>
  <si>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</si>
  <si>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</si>
  <si>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</si>
  <si>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3513-15 (BIASA)</t>
  </si>
  <si>
    <t>PC MAGNIT B 3513-15 (F)</t>
  </si>
  <si>
    <t>PC MAGNIT B 3513-24</t>
  </si>
  <si>
    <t>PC MAGNIT B 35165</t>
  </si>
  <si>
    <t>PC MAGNIT B 35189</t>
  </si>
  <si>
    <t>PC MAGNIT B 39 Y 262</t>
  </si>
  <si>
    <t>PC MAGNIT B-018 DISNEY</t>
  </si>
  <si>
    <t>PC MAGNIT C 1756</t>
  </si>
  <si>
    <t>PC MAGNIT C 9962 BLK SET</t>
  </si>
  <si>
    <t>PC MAGNIT CALL MC 7121 BLK</t>
  </si>
  <si>
    <t>PC MAGNIT CARD CC 101 2B</t>
  </si>
  <si>
    <t>PC MAGNIT CARD CC 101 7B</t>
  </si>
  <si>
    <t>PC MAGNIT CC 1021 + ISI</t>
  </si>
  <si>
    <t>PC MAGNIT CC 7806 + CALL</t>
  </si>
  <si>
    <t>PC MAGNIT CC 7808</t>
  </si>
  <si>
    <t>PC MAGNIT CC 856</t>
  </si>
  <si>
    <t>PC MAGNIT D 0052</t>
  </si>
  <si>
    <t>PC MAGNIT DKK 9907</t>
  </si>
  <si>
    <t>PC MAGNIT DKK 9908</t>
  </si>
  <si>
    <t>PC MAGNIT DKK 9910</t>
  </si>
  <si>
    <t>PC MAGNIT F 1757</t>
  </si>
  <si>
    <t>PC MAGNIT FY-6823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</si>
  <si>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</si>
  <si>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</si>
  <si>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</si>
  <si>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</si>
  <si>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</si>
  <si>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</si>
  <si>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</si>
  <si>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</si>
  <si>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</si>
  <si>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</si>
  <si>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</si>
  <si>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</si>
  <si>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</si>
  <si>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</si>
  <si>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</si>
  <si>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</si>
  <si>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</si>
  <si>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</si>
  <si>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</si>
  <si>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</si>
  <si>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</si>
  <si>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</si>
  <si>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</si>
  <si>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</si>
  <si>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</si>
  <si>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</si>
  <si>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</si>
  <si>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</si>
  <si>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 9696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</si>
  <si>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</si>
  <si>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</si>
  <si>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</si>
  <si>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</si>
  <si>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</si>
  <si>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0084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</si>
  <si>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</si>
  <si>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</si>
  <si>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</si>
  <si>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</si>
  <si>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</si>
  <si>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</si>
  <si>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OVAL BTS 1067 (BLK)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</si>
  <si>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</si>
  <si>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</si>
  <si>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</si>
  <si>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</si>
  <si>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</si>
  <si>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</si>
  <si>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</si>
  <si>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</si>
  <si>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</si>
  <si>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</si>
  <si>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</si>
  <si>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</si>
  <si>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</si>
  <si>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</si>
  <si>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</si>
  <si>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</si>
  <si>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</si>
  <si>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</si>
  <si>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</si>
  <si>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PS 002</t>
  </si>
  <si>
    <t>PC R 64</t>
  </si>
  <si>
    <t>PC REST BD 17728 A</t>
  </si>
  <si>
    <t>PC REST BD 191</t>
  </si>
  <si>
    <t>PC REST BD 331-22</t>
  </si>
  <si>
    <t>PC REST BD 762</t>
  </si>
  <si>
    <t>PC REST BD 772</t>
  </si>
  <si>
    <t>PC REST BD 866</t>
  </si>
  <si>
    <t>PC RET 1006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</si>
  <si>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</si>
  <si>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</si>
  <si>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</si>
  <si>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</si>
  <si>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</si>
  <si>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</si>
  <si>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4172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</si>
  <si>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</si>
  <si>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</si>
  <si>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</si>
  <si>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</si>
  <si>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</si>
  <si>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</si>
  <si>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</si>
  <si>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</si>
  <si>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</si>
  <si>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8833</t>
  </si>
  <si>
    <t>PC RET 8906</t>
  </si>
  <si>
    <t>PC RET 8963</t>
  </si>
  <si>
    <t>PC RET 906 (6181)</t>
  </si>
  <si>
    <t>PC RET 908</t>
  </si>
  <si>
    <t>PC RET 9207 STRONG</t>
  </si>
  <si>
    <t>PC RET 9308</t>
  </si>
  <si>
    <t>PC RET BD 180 C</t>
  </si>
  <si>
    <t>PC RET BD 180-26</t>
  </si>
  <si>
    <t>PC RET BD 691</t>
  </si>
  <si>
    <t>PC RET BD 715</t>
  </si>
  <si>
    <t>PC RET BD 806</t>
  </si>
  <si>
    <t>PC RET BD 812</t>
  </si>
  <si>
    <t>PC RET BD 828</t>
  </si>
  <si>
    <t>PC RET BD 838</t>
  </si>
  <si>
    <t>PC RET BD 839</t>
  </si>
  <si>
    <t>PC RET BD 858</t>
  </si>
  <si>
    <t>PC RET BD 861</t>
  </si>
  <si>
    <t>PC RET BD 933</t>
  </si>
  <si>
    <t>PC RET BD 942</t>
  </si>
  <si>
    <t>PC RET BEILE DOG 8882 RESTLETING</t>
  </si>
  <si>
    <t>PC RET COOL ZONE 8848</t>
  </si>
  <si>
    <t>PC RET CQ9-052</t>
  </si>
  <si>
    <t>PC RET DM 6210</t>
  </si>
  <si>
    <t>PC RET HJ D 4167</t>
  </si>
  <si>
    <t>PC RET HJ D 4170</t>
  </si>
  <si>
    <t>PC RET IMITASI 252</t>
  </si>
  <si>
    <t>PC RET IMITASI DISNEY MBL/ BEN-10/ BONEKA/ NARUTO/ BRB/ STROBERY/ SPIDER</t>
  </si>
  <si>
    <t>PC RET JX-5626 MM</t>
  </si>
  <si>
    <t>PC RET JX-93007</t>
  </si>
  <si>
    <t>PC RET KAIN 1245 FR(10)/ 3175(1)</t>
  </si>
  <si>
    <t>PC RET KAIN XD 3308 FR</t>
  </si>
  <si>
    <t>PC RET KY 1114</t>
  </si>
  <si>
    <t>PC RET KY 1192</t>
  </si>
  <si>
    <t>PC RET KY 1194</t>
  </si>
  <si>
    <t>PC RET KY 1196</t>
  </si>
  <si>
    <t>PC RET KY 1202</t>
  </si>
  <si>
    <t>PC RET KY 6173</t>
  </si>
  <si>
    <t>PC RET KY 6186</t>
  </si>
  <si>
    <t>PC RET KY 6197</t>
  </si>
  <si>
    <t>PC RET KY 6203(5)/ 6214 (1)</t>
  </si>
  <si>
    <t>PC RET KY A 2009</t>
  </si>
  <si>
    <t>PC RET KY A 6201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</si>
  <si>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</si>
  <si>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</si>
  <si>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</si>
  <si>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</si>
  <si>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</si>
  <si>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</si>
  <si>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</si>
  <si>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</si>
  <si>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</si>
  <si>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ZHILI 8952</t>
  </si>
  <si>
    <t>PC SANDAL KM 16 BK</t>
  </si>
  <si>
    <t>PC SET 8015 (A-008)</t>
  </si>
  <si>
    <t>PC SOROK GASTA 202 HJ</t>
  </si>
  <si>
    <t>PC SPOON M. MOUSE</t>
  </si>
  <si>
    <t>PC SUSUN SAKA 2 SUSUN</t>
  </si>
  <si>
    <t>PC SUSUN SIKA FIR</t>
  </si>
  <si>
    <t>PC TESLA TS 777</t>
  </si>
  <si>
    <t>PC TOPLA 2878</t>
  </si>
  <si>
    <t>PC TOPLA 2879 B</t>
  </si>
  <si>
    <t>PC TOPLA PL 05</t>
  </si>
  <si>
    <t xml:space="preserve">PC WLT 9905 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</si>
  <si>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</si>
  <si>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</si>
  <si>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</si>
  <si>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</si>
  <si>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</si>
  <si>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</si>
  <si>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</si>
  <si>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</si>
  <si>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</si>
  <si>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PEN STAND JX 3811</t>
  </si>
  <si>
    <t>PENGHAPUS W/B B 803</t>
  </si>
  <si>
    <t>PENGHAPUS W/B ENTER 823 KECIL LUBANG</t>
  </si>
  <si>
    <t>PENGHAPUS W/B T 68</t>
  </si>
  <si>
    <t>PENSIL  8009-12</t>
  </si>
  <si>
    <t>PENSIL  8891-12</t>
  </si>
  <si>
    <t>PENSIL  8894-12</t>
  </si>
  <si>
    <t>PENSIL (SBS) 1 SET</t>
  </si>
  <si>
    <t>PENSIL + KUAS STAEDLER 256-261</t>
  </si>
  <si>
    <t>PENSIL + STIP 378 MOBIL (36)</t>
  </si>
  <si>
    <t>PENSIL + STIP 5221 NINJA</t>
  </si>
  <si>
    <t>PENSIL + STIP BONEKA 5520 (36)</t>
  </si>
  <si>
    <t>PENSIL + STIP KLG KB-147 (30)</t>
  </si>
  <si>
    <t>PENSIL + STIP KLG KB-148</t>
  </si>
  <si>
    <t>PENSIL + STIP KODOK 033</t>
  </si>
  <si>
    <t>PENSIL 2B FANCY (36) 8 SERI</t>
  </si>
  <si>
    <t>PENSIL 2B FANCY KY FPP50</t>
  </si>
  <si>
    <t>0 KARTON  POT</t>
  </si>
  <si>
    <t>PENSIL 2B FLOUREN ZENDI 288 (36)</t>
  </si>
  <si>
    <t>PENSIL 2B FLOUREN+STIP 388(36)</t>
  </si>
  <si>
    <t>PENSIL 2B HOLOSCOP</t>
  </si>
  <si>
    <t>PENSIL 6925 A PUTAR</t>
  </si>
  <si>
    <t>PENSIL 6925 ATAS</t>
  </si>
  <si>
    <t>PENSIL 7027</t>
  </si>
  <si>
    <t>PENSIL 711</t>
  </si>
  <si>
    <t>PENSIL 902</t>
  </si>
  <si>
    <t>PENSIL 903</t>
  </si>
  <si>
    <t>PENSIL 907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</si>
  <si>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</si>
  <si>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</si>
  <si>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</si>
  <si>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</si>
  <si>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</si>
  <si>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</si>
  <si>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</si>
  <si>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</si>
  <si>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</si>
  <si>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</si>
  <si>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</si>
  <si>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</si>
  <si>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</si>
  <si>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</si>
  <si>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CARPENTER 500</t>
  </si>
  <si>
    <t>PENSIL CHUNG HWA 2B 6151</t>
  </si>
  <si>
    <t>PENSIL CHUNG HWA 6161 2B</t>
  </si>
  <si>
    <t>PENSIL CHUNG HWA 8899</t>
  </si>
  <si>
    <t>PENSIL DM 5188</t>
  </si>
  <si>
    <t>PENSIL DM 7812</t>
  </si>
  <si>
    <t>PENSIL DW9019-12</t>
  </si>
  <si>
    <t>PENSIL DW9021-12</t>
  </si>
  <si>
    <t>PENSIL DW-9022-12</t>
  </si>
  <si>
    <t>PENSIL E-01</t>
  </si>
  <si>
    <t>PENSIL FANCY 2B DSY TP STIP 001</t>
  </si>
  <si>
    <t>PENSIL GREBELL PAKET UJIAN</t>
  </si>
  <si>
    <t>PENSIL HB RT 6 (MAKRO)</t>
  </si>
  <si>
    <t>PENSIL JUMBO + ASAHAN (458)</t>
  </si>
  <si>
    <t>PENSIL JUMBO BIASA (1058)</t>
  </si>
  <si>
    <t>PENSIL KAYAGI 2022</t>
  </si>
  <si>
    <t>PENSIL KAYAGI 2026</t>
  </si>
  <si>
    <t>PENSIL KAYAGI 3025</t>
  </si>
  <si>
    <t>PENSIL KAYAGI 3039</t>
  </si>
  <si>
    <t>PENSIL KAYAGI 3040</t>
  </si>
  <si>
    <t>PENSIL KAYAGI 3042</t>
  </si>
  <si>
    <t>PENSIL KAYAGI 3052</t>
  </si>
  <si>
    <t>PENSIL L TREE S 3061</t>
  </si>
  <si>
    <t>PENSIL L TREE S 3062</t>
  </si>
  <si>
    <t>PENSIL METALIK WHITE WORD</t>
  </si>
  <si>
    <t>PENSIL PF 3065</t>
  </si>
  <si>
    <t>PENSIL TF 168</t>
  </si>
  <si>
    <t>PENSIL TF 188</t>
  </si>
  <si>
    <t>PENSIL TF 588</t>
  </si>
  <si>
    <t>PENSIL TF 77 S DEPAN KANTOR</t>
  </si>
  <si>
    <t>PENSIL TF 88 S</t>
  </si>
  <si>
    <t>PENSIL TF 888</t>
  </si>
  <si>
    <t>PENSIL TF 988</t>
  </si>
  <si>
    <t>PENSIL TF 99 S</t>
  </si>
  <si>
    <t>PENSIL TUKANG ARROW</t>
  </si>
  <si>
    <t>PENSIL TZ PC LE</t>
  </si>
  <si>
    <t>PENSIL VENOX (BENSIA) (100)</t>
  </si>
  <si>
    <t>PENSIL WARNA KY CP 1224</t>
  </si>
  <si>
    <t>PENSIL XD 2071 (40)</t>
  </si>
  <si>
    <t>PENSIL ZHONG HWA 69 2B</t>
  </si>
  <si>
    <t>PIANIKA ALTOZ KOPER MR</t>
  </si>
  <si>
    <t>PIANIKA BROTHER B</t>
  </si>
  <si>
    <t>PIANIKA BROTHER P</t>
  </si>
  <si>
    <t>PIANIKA D.H BOX PREMIUM</t>
  </si>
  <si>
    <t>PIANIKA GAMBAR CEWEK</t>
  </si>
  <si>
    <t>PIANIKA GAMBAR CEWEK TZ 326</t>
  </si>
  <si>
    <t>PIANIKA GAMBAR COWOK</t>
  </si>
  <si>
    <t>PIANIKA KOPER FLUFFY</t>
  </si>
  <si>
    <t>PIANIKA LOVELY P</t>
  </si>
  <si>
    <t>PIANIKA MARVEL KOPER</t>
  </si>
  <si>
    <t>PIANIKA MARVEL TAS</t>
  </si>
  <si>
    <t>PIANIKA MARVEL TAS BR</t>
  </si>
  <si>
    <t>PIANIKA SUPER PRO TAS</t>
  </si>
  <si>
    <t>PIRING CAT AIR 003 BESAR KATAK</t>
  </si>
  <si>
    <t>PIRING CAT AIR 005 SDG KUMBANG</t>
  </si>
  <si>
    <t>PIRING CAT AIR 009 B BONEKA</t>
  </si>
  <si>
    <t>PIRING CAT AIR BUNGA</t>
  </si>
  <si>
    <t>PITA 18 POLOS MOTIF</t>
  </si>
  <si>
    <t>PITA 30 CM</t>
  </si>
  <si>
    <t>PITA 30 RENDA MOTIF</t>
  </si>
  <si>
    <t>PITA 30CM-1</t>
  </si>
  <si>
    <t>PITA 50 CM</t>
  </si>
  <si>
    <t>PITA 50CM</t>
  </si>
  <si>
    <t>PITA 50CM-1</t>
  </si>
  <si>
    <t>PITA CH-30-1</t>
  </si>
  <si>
    <t>PITA CH-50</t>
  </si>
  <si>
    <t>PITA GOLD 1CM-19/ GOLD GLITTER</t>
  </si>
  <si>
    <t>PITA GOLD 1CM-19/ SILVER GLITTER</t>
  </si>
  <si>
    <t>PITA GOLD 2CM-20/ GOLD GLITTER</t>
  </si>
  <si>
    <t>0 KARTON  SLOP</t>
  </si>
  <si>
    <t>PITA GOLD 2CM-20/ SILVER GLITTER</t>
  </si>
  <si>
    <t>PITA JEPANG LIST GOLD</t>
  </si>
  <si>
    <t>PITA JEPANG LIST GOLD  ONE COLOR</t>
  </si>
  <si>
    <t>PITA JEPANG LIST GOLD MIX</t>
  </si>
  <si>
    <t>PITA JEPANG MOTIF MIX</t>
  </si>
  <si>
    <t>PITA JEPANG MOTIF POLOS MIX</t>
  </si>
  <si>
    <t>PITA JEPANG MOTIF POLOS MIX B</t>
  </si>
  <si>
    <t>PITA KADO LS 30-1</t>
  </si>
  <si>
    <t>PITA KADO MOTIF POLOS</t>
  </si>
  <si>
    <t>PITA LS-30-1</t>
  </si>
  <si>
    <t>PITA SJ-50</t>
  </si>
  <si>
    <t>PITA TARIK 18 RENDA MOTIF</t>
  </si>
  <si>
    <t>PITA TARIK 23 LIST GOLD</t>
  </si>
  <si>
    <t>PITA TARIK 23 MOTIF POLOS</t>
  </si>
  <si>
    <t>PITA TARIK 30 LIST EMAS</t>
  </si>
  <si>
    <t>PITA TARIK 30 MOTIF POLOS</t>
  </si>
  <si>
    <t>PITA TARIK 30 RENDA</t>
  </si>
  <si>
    <t>PITA TH-50</t>
  </si>
  <si>
    <t>PITA TH50-1</t>
  </si>
  <si>
    <t>PITA TH-50-1</t>
  </si>
  <si>
    <t>PITA THY-50</t>
  </si>
  <si>
    <t>PLAKBAND BENING WOMY</t>
  </si>
  <si>
    <t>POMPA BALON 020-1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</si>
  <si>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</si>
  <si>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</si>
  <si>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</si>
  <si>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</si>
  <si>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</si>
  <si>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</si>
  <si>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</si>
  <si>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</si>
  <si>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</si>
  <si>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</si>
  <si>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</si>
  <si>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</si>
  <si>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</si>
  <si>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</si>
  <si>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PLASTIK GAMBAR (FANCY) BIASA/ HOLO</t>
  </si>
  <si>
    <t>POST IT SHF 5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</si>
  <si>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</si>
  <si>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</si>
  <si>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</si>
  <si>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</si>
  <si>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</si>
  <si>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</si>
  <si>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</si>
  <si>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</si>
  <si>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</si>
  <si>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</si>
  <si>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</si>
  <si>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</si>
  <si>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</si>
  <si>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</si>
  <si>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</si>
  <si>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WLT-8953</t>
  </si>
  <si>
    <t>POST IT WALITO WLT-8962</t>
  </si>
  <si>
    <t>PULL RIBBON 12CM</t>
  </si>
  <si>
    <t>PULL RIBBON 18CM-1</t>
  </si>
  <si>
    <t>PULL RIBBON HC-18</t>
  </si>
  <si>
    <t>PULL RIBBON HC-30</t>
  </si>
  <si>
    <t>PULL RIBBON LS-30-1</t>
  </si>
  <si>
    <t>PUNCH 821 STEMPEL</t>
  </si>
  <si>
    <t>PUNCH GENERAL (B) (330)</t>
  </si>
  <si>
    <t>PUNCH GENERAL (K) (220)</t>
  </si>
  <si>
    <t>PUSH PIN WARNA NARIKO</t>
  </si>
  <si>
    <t>PUZZLE M 6662</t>
  </si>
  <si>
    <t>PUZZLE S 6663</t>
  </si>
  <si>
    <t>PUZZLE SPIDERMAN GLORIA</t>
  </si>
  <si>
    <t>PUZZLE TG PO-01 FANCY CMP</t>
  </si>
  <si>
    <t>REFILL CROSS</t>
  </si>
  <si>
    <t>REFILL GEL UTN-1</t>
  </si>
  <si>
    <t>REFILL PEN GR-088</t>
  </si>
  <si>
    <t>REFILL PEN GR-090</t>
  </si>
  <si>
    <t>ROPE DX-612</t>
  </si>
  <si>
    <t>SELONGSONG PENTEL ENTER</t>
  </si>
  <si>
    <t>SILET GAGANG PLASTIK</t>
  </si>
  <si>
    <t>SILET PEMES RENTENG YIN GUANG</t>
  </si>
  <si>
    <t>SIPOA 011</t>
  </si>
  <si>
    <t>SIPOA 17 BARIS KAYU</t>
  </si>
  <si>
    <t>SIPOA 2831</t>
  </si>
  <si>
    <t>SIPOA 8010</t>
  </si>
  <si>
    <t>SIPOA 8011 APEL</t>
  </si>
  <si>
    <t>SIPOA 8012</t>
  </si>
  <si>
    <t>SIPOA 8023</t>
  </si>
  <si>
    <t>SIPOA ANGEL STRAWBERRY</t>
  </si>
  <si>
    <t>SIPOA BESCO BC 117</t>
  </si>
  <si>
    <t>SIPOA CS 816 RABBIT</t>
  </si>
  <si>
    <t>SIPOA MOSHI2 B</t>
  </si>
  <si>
    <t>SIPOA RAINBOW BESAR</t>
  </si>
  <si>
    <t>SIPOA SEDANG 8590</t>
  </si>
  <si>
    <t>SIPOA T 17 BARU ETJ</t>
  </si>
  <si>
    <t>SIPOA TZ 8012</t>
  </si>
  <si>
    <t>SIPOA YM 011</t>
  </si>
  <si>
    <t>SKETCH BOOK A5-3555</t>
  </si>
  <si>
    <t>SLIDE BINDER 7MM K PUTIH</t>
  </si>
  <si>
    <t>STAMP FLASH PKC</t>
  </si>
  <si>
    <t>STAMP PAD 10W</t>
  </si>
  <si>
    <t>STAMP SET 340-02</t>
  </si>
  <si>
    <t>STAMPAD 1000 G</t>
  </si>
  <si>
    <t>STAMPAD DEBOZ DB 03</t>
  </si>
  <si>
    <t>STAMPAD FANCY 25090</t>
  </si>
  <si>
    <t>STAMPAD HERO NO 2</t>
  </si>
  <si>
    <t>STAMPAD KS DB HD 2</t>
  </si>
  <si>
    <t>STAMPAD SET Y2 1603 H</t>
  </si>
  <si>
    <t>STANDART BK V TECH NO 7</t>
  </si>
  <si>
    <t>STANDART BK V-TEC ST-065/ 6.5</t>
  </si>
  <si>
    <t>STAPLER 1007F (BKN JOSS)</t>
  </si>
  <si>
    <t>STAPLER ACHUNA 110</t>
  </si>
  <si>
    <t>STAPLER HD 10 (STHD 10)</t>
  </si>
  <si>
    <t>STAPLER RAPID SOON</t>
  </si>
  <si>
    <t>STAPLER SDI 1104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</si>
  <si>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</si>
  <si>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</si>
  <si>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</si>
  <si>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</si>
  <si>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</si>
  <si>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</si>
  <si>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STANDY 10</t>
  </si>
  <si>
    <t>STAPLES 13/ 6 JOSS (ISI)</t>
  </si>
  <si>
    <t>STAPLES 13/8 (ISI)</t>
  </si>
  <si>
    <t>STATIONERY BOX FY 03 HP</t>
  </si>
  <si>
    <t>STATIONERY SET 8898</t>
  </si>
  <si>
    <t>STATIONERY SET KT-6601</t>
  </si>
  <si>
    <t>STEMPEL SK 849K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</si>
  <si>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</si>
  <si>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</si>
  <si>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</si>
  <si>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</si>
  <si>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</si>
  <si>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</si>
  <si>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</si>
  <si>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</si>
  <si>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</si>
  <si>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</si>
  <si>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</si>
  <si>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</si>
  <si>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 NOTE 654 4C</t>
  </si>
  <si>
    <t>STICK NOTE DF AO 3L (GARIS)</t>
  </si>
  <si>
    <t>STICK NOTE HOLO PLASTIK 9083</t>
  </si>
  <si>
    <t>STICK NOTE KC 5830</t>
  </si>
  <si>
    <t>STICK NOTE PLASTIK 112</t>
  </si>
  <si>
    <t>STICK NOTE TF 0246</t>
  </si>
  <si>
    <t>STICK NOTE TF 654 5C</t>
  </si>
  <si>
    <t>STICK TRANSPARANT MH (WI WW01) BALON</t>
  </si>
  <si>
    <t>STICKER 2U 501-520</t>
  </si>
  <si>
    <t>STICKER BOOK SEAL 500 (1X90)</t>
  </si>
  <si>
    <t>CAD</t>
  </si>
  <si>
    <t>0 KARTON  CAD</t>
  </si>
  <si>
    <t>STICKER JB 96</t>
  </si>
  <si>
    <t>STICKER NAMA DISNEY (BLM JADI) 1 PAK 2PC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</si>
  <si>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</si>
  <si>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</si>
  <si>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</si>
  <si>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</si>
  <si>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</si>
  <si>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</si>
  <si>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</si>
  <si>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</si>
  <si>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</si>
  <si>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</si>
  <si>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</si>
  <si>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</si>
  <si>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</si>
  <si>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</si>
  <si>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</si>
  <si>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</si>
  <si>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</si>
  <si>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</si>
  <si>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</si>
  <si>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</si>
  <si>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</si>
  <si>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</si>
  <si>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</si>
  <si>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</si>
  <si>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</si>
  <si>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</si>
  <si>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</si>
  <si>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</si>
  <si>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</si>
  <si>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</si>
  <si>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</si>
  <si>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</si>
  <si>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</si>
  <si>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</si>
  <si>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</si>
  <si>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TWM 1001-1012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</si>
  <si>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</si>
  <si>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</si>
  <si>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</si>
  <si>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</si>
  <si>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</si>
  <si>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</si>
  <si>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</si>
  <si>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</si>
  <si>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</si>
  <si>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</si>
  <si>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</si>
  <si>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</si>
  <si>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</si>
  <si>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</si>
  <si>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</si>
  <si>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</si>
  <si>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</si>
  <si>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</si>
  <si>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</si>
  <si>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</si>
  <si>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</si>
  <si>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</si>
  <si>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</si>
  <si>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STICKY 101</t>
  </si>
  <si>
    <t>STICKY HTQ(333)</t>
  </si>
  <si>
    <t>STIP 002 BUNGA BEAUTY (1 CARD=12)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</si>
  <si>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</si>
  <si>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</si>
  <si>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</si>
  <si>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</si>
  <si>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</si>
  <si>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</si>
  <si>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</si>
  <si>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</si>
  <si>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</si>
  <si>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</si>
  <si>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</si>
  <si>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</si>
  <si>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</si>
  <si>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</si>
  <si>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</si>
  <si>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</si>
  <si>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</si>
  <si>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</si>
  <si>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</si>
  <si>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</si>
  <si>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0 KARTON  TAS</t>
  </si>
  <si>
    <t>STIP A 089 KUPU2 (1X18)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</si>
  <si>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</si>
  <si>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</si>
  <si>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</si>
  <si>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</si>
  <si>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</si>
  <si>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</si>
  <si>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</si>
  <si>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</si>
  <si>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</si>
  <si>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</si>
  <si>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</si>
  <si>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STIP DEBOZZ 40 PUTIH</t>
  </si>
  <si>
    <t>STIP DEBOZZ DB B20 PUTIH</t>
  </si>
  <si>
    <t>STIP DEBOZZ DB B40 P</t>
  </si>
  <si>
    <t>STIP DORAEMON 0931 (24)</t>
  </si>
  <si>
    <t>STIP ER 02C ZRM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</si>
  <si>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</si>
  <si>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</si>
  <si>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</si>
  <si>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</si>
  <si>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</si>
  <si>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</si>
  <si>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</si>
  <si>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</si>
  <si>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</si>
  <si>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</si>
  <si>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</si>
  <si>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</si>
  <si>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</si>
  <si>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</si>
  <si>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</si>
  <si>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</si>
  <si>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</si>
  <si>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</si>
  <si>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</si>
  <si>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</si>
  <si>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STIP P09/ 2PC (48)</t>
  </si>
  <si>
    <t>STIP RC 6032</t>
  </si>
  <si>
    <t>STIP RC 6035</t>
  </si>
  <si>
    <t>STIP RC 6037</t>
  </si>
  <si>
    <t>STIP SIKA 369 BESAR</t>
  </si>
  <si>
    <t>STIP SK849K</t>
  </si>
  <si>
    <t>STIP TB 1602 (30)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</si>
  <si>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</si>
  <si>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</si>
  <si>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</si>
  <si>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</si>
  <si>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</si>
  <si>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</si>
  <si>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</si>
  <si>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</si>
  <si>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</si>
  <si>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STIP+ASAHAN M-78 (30)</t>
  </si>
  <si>
    <t>STUDY BOARD 11-15</t>
  </si>
  <si>
    <t>STUDY BOARD 1-5</t>
  </si>
  <si>
    <t>STUDY BOARD 16-20</t>
  </si>
  <si>
    <t>STUDY BOARD 3180</t>
  </si>
  <si>
    <t>STUDY BOARD 604</t>
  </si>
  <si>
    <t>STUDY BOARD 8022</t>
  </si>
  <si>
    <t>STUDY BOARD 8025</t>
  </si>
  <si>
    <t>STUDY BOARD 876</t>
  </si>
  <si>
    <t>STUDY BOARD 878</t>
  </si>
  <si>
    <t>STUDY BOARD 9900</t>
  </si>
  <si>
    <t>STUDY BOARD DJ3012</t>
  </si>
  <si>
    <t>STUDY BOARD HT-015</t>
  </si>
  <si>
    <t>STUDY BOARD HT-018</t>
  </si>
  <si>
    <t>STUDY BOARD JQ-969</t>
  </si>
  <si>
    <t>STUDY BOARD STD-2183</t>
  </si>
  <si>
    <t>STUDY BOARD XG-103</t>
  </si>
  <si>
    <t>STUDY BOARD XG-105</t>
  </si>
  <si>
    <t>STUDY BOARD XG-108</t>
  </si>
  <si>
    <t>STUDY BOARD YS-6661</t>
  </si>
  <si>
    <t>STUDY BOARD YS-6662</t>
  </si>
  <si>
    <t>STUDY BOARD YZ6662</t>
  </si>
  <si>
    <t>STUDY BOARD YZ6663</t>
  </si>
  <si>
    <t xml:space="preserve">SULING TREND 900 </t>
  </si>
  <si>
    <t>SULING YAMAHA</t>
  </si>
  <si>
    <t>SUPER BOX TOPLA TP/ SB</t>
  </si>
  <si>
    <t>TALI BATIK PUTIH B ALPINDO</t>
  </si>
  <si>
    <t>TALI BATIK PUTIH T ALPINDO</t>
  </si>
  <si>
    <t>TALI CEPIT CANTOL HT (009)</t>
  </si>
  <si>
    <t>TALI JEPIT CANTOL B (007)</t>
  </si>
  <si>
    <t>TALI JEPIT CANTOL HJ (008)</t>
  </si>
  <si>
    <t>TALI JEPIT CANTOL K</t>
  </si>
  <si>
    <t>TALI JEPIT HT BIASA GADING</t>
  </si>
  <si>
    <t>TALI JEPIT KILAP BIRU/ ID CARD GADING BIRU</t>
  </si>
  <si>
    <t>TALI JEPIT LEBAR 1.5 M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</si>
  <si>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</si>
  <si>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</si>
  <si>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</si>
  <si>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</si>
  <si>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</si>
  <si>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</si>
  <si>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BR</t>
  </si>
  <si>
    <t>TALI METALIK HJ/ K/ M BESAR</t>
  </si>
  <si>
    <t>TALI PLK 10-04 DY 31X38 TALI KUR</t>
  </si>
  <si>
    <t>TALI TRANSPARANT YOYO MONTANA HJ(11)/ B(1)</t>
  </si>
  <si>
    <t>TALI TRANSPARANT YOYO MONTANA HT(3)/ M(7)</t>
  </si>
  <si>
    <t>TALI YOYO BATIK MR</t>
  </si>
  <si>
    <t>TALI YOYO BUTEK HJ</t>
  </si>
  <si>
    <t>TALI YOYO MERAH BUTEK</t>
  </si>
  <si>
    <t>TALI YOYO ORANGE</t>
  </si>
  <si>
    <t>TALI YOYO PUTIH TRANS</t>
  </si>
  <si>
    <t>TAPE 1503-CD</t>
  </si>
  <si>
    <t>TAPE 1510-G</t>
  </si>
  <si>
    <t>TAPE 4505</t>
  </si>
  <si>
    <t>TAPE 451800</t>
  </si>
  <si>
    <t>TEMPELAN KACA 33 D 3,5</t>
  </si>
  <si>
    <t>TEMPELAN KACA 35 D (GANTUNGAN KCL+TG)</t>
  </si>
  <si>
    <t>TEMPELAN KACA 4,5</t>
  </si>
  <si>
    <t>TEMPELAN KACA 8</t>
  </si>
  <si>
    <t>TINTA DAISHEN B</t>
  </si>
  <si>
    <t>TINTA DAISHEN U</t>
  </si>
  <si>
    <t>TINTA DAISHEN U/B</t>
  </si>
  <si>
    <t>TINTA HERO</t>
  </si>
  <si>
    <t>TINTA MOTE 1 LINE 20MM</t>
  </si>
  <si>
    <t>TINTA ROLL 20MM</t>
  </si>
  <si>
    <t>TIPEX 0425 B/ 25/ 4</t>
  </si>
  <si>
    <t>TIPEX 0807 PR</t>
  </si>
  <si>
    <t>TIPEX 0808 H.KITTY</t>
  </si>
  <si>
    <t>TIPEX 1001(3)/ 240(2)</t>
  </si>
  <si>
    <t>TIPEX 1002(13)/ 3010(8)</t>
  </si>
  <si>
    <t>TIPEX 1005(9)/ 3009(6)</t>
  </si>
  <si>
    <t>TIPEX 1007(8)/ 1009(9)</t>
  </si>
  <si>
    <t>TIPEX 1291</t>
  </si>
  <si>
    <t>TIPEX 136(12)/ 202(13)</t>
  </si>
  <si>
    <t>TIPEX 1878 DOS</t>
  </si>
  <si>
    <t>TIPEX 1878 MIKA</t>
  </si>
  <si>
    <t>TIPEX 203</t>
  </si>
  <si>
    <t>TIPEX 2201(53)/ 241(35)</t>
  </si>
  <si>
    <t>TIPEX 2264 (24 PC)</t>
  </si>
  <si>
    <t>TIPEX 242(14)/ 968(2)</t>
  </si>
  <si>
    <t>TIPEX 264(2)</t>
  </si>
  <si>
    <t>TIPEX 3003(6)/ 3006(9)</t>
  </si>
  <si>
    <t>TIPEX 3005(6)/ 302(17)</t>
  </si>
  <si>
    <t>TIPEX 313</t>
  </si>
  <si>
    <t>TIPEX 328/ 338</t>
  </si>
  <si>
    <t>TIPEX 351</t>
  </si>
  <si>
    <t>TIPEX 358</t>
  </si>
  <si>
    <t>TIPEX 636(36)</t>
  </si>
  <si>
    <t>TIPEX 65(10)/ 241(6)</t>
  </si>
  <si>
    <t>TIPEX 715</t>
  </si>
  <si>
    <t>TIPEX 7287(5)/ 327(21)</t>
  </si>
  <si>
    <t>TIPEX 731</t>
  </si>
  <si>
    <t>TIPEX 747 A</t>
  </si>
  <si>
    <t>TIPEX 749</t>
  </si>
  <si>
    <t>TIPEX 757</t>
  </si>
  <si>
    <t>TIPEX 8003</t>
  </si>
  <si>
    <t>TIPEX 8005</t>
  </si>
  <si>
    <t>TIPEX 8014</t>
  </si>
  <si>
    <t>TIPEX 8113</t>
  </si>
  <si>
    <t>TIPEX 8171</t>
  </si>
  <si>
    <t>TIPEX 821(14)/ 612(35)</t>
  </si>
  <si>
    <t>TIPEX 8219 A BEAR (24)</t>
  </si>
  <si>
    <t>TIPEX 835(7)/ 901(11)</t>
  </si>
  <si>
    <t>TIPEX 837(5)</t>
  </si>
  <si>
    <t>TIPEX 889(9)/ 890(11)</t>
  </si>
  <si>
    <t>TIPEX 8958 (24)</t>
  </si>
  <si>
    <t>TIPEX 905</t>
  </si>
  <si>
    <t>TIPEX 9187</t>
  </si>
  <si>
    <t>TIPEX 9189</t>
  </si>
  <si>
    <t>TIPEX A263(2)</t>
  </si>
  <si>
    <t>TIPEX AOPO 939 BESI</t>
  </si>
  <si>
    <t>TIPEX AOPO 953</t>
  </si>
  <si>
    <t>TIPEX AOPO 958</t>
  </si>
  <si>
    <t>TIPEX BENGKE</t>
  </si>
  <si>
    <t>TIPEX BOTOL CT 328/ 325</t>
  </si>
  <si>
    <t>TIPEX CANDY 6M 2C 506</t>
  </si>
  <si>
    <t>TIPEX CANDY CC 5001</t>
  </si>
  <si>
    <t>TIPEX CF 6004</t>
  </si>
  <si>
    <t>TIPEX CP 8237</t>
  </si>
  <si>
    <t>TIPEX CR 811 (BLK)</t>
  </si>
  <si>
    <t>TIPEX CR 837/ 5X3D (1 BOX 24 PC)</t>
  </si>
  <si>
    <t>TIPEX CR 853 (24)</t>
  </si>
  <si>
    <t>TIPEX CR 881</t>
  </si>
  <si>
    <t>TIPEX DEBOZZ 010</t>
  </si>
  <si>
    <t>TIPEX DEBOZZ 013</t>
  </si>
  <si>
    <t>TIPEX DEBOZZ CT 005</t>
  </si>
  <si>
    <t>TIPEX DMS 301</t>
  </si>
  <si>
    <t>TIPEX DMS 304</t>
  </si>
  <si>
    <t>TIPEX DMS 312 (36)</t>
  </si>
  <si>
    <t>TIPEX DMS 332 (48)</t>
  </si>
  <si>
    <t>TIPEX DMS 336</t>
  </si>
  <si>
    <t>TIPEX DMS 338</t>
  </si>
  <si>
    <t>TIPEX DMS 342</t>
  </si>
  <si>
    <t>TIPEX DP 3147 BERISI BOTOL</t>
  </si>
  <si>
    <t>TIPEX DP 8152</t>
  </si>
  <si>
    <t>TIPEX DP 8181</t>
  </si>
  <si>
    <t>TIPEX DT 5050-4</t>
  </si>
  <si>
    <t>TIPEX HK 0810</t>
  </si>
  <si>
    <t>TIPEX JOS CF 01 B</t>
  </si>
  <si>
    <t>TIPEX KC 2088</t>
  </si>
  <si>
    <t>TIPEX KERTAS 8001 M MOUSE</t>
  </si>
  <si>
    <t>TIPEX KERTAS 8242</t>
  </si>
  <si>
    <t>TIPEX KERTAS 91040HG</t>
  </si>
  <si>
    <t>TIPEX KERTAS 9147</t>
  </si>
  <si>
    <t>TIPEX KERTAS DOMINIC DP 8908 FR</t>
  </si>
  <si>
    <t>TIPEX KERTAS DY-8240</t>
  </si>
  <si>
    <t>TIPEX KERTAS DY-8242</t>
  </si>
  <si>
    <t>TIPEX KERTAS DY-8616</t>
  </si>
  <si>
    <t>TIPEX KERTAS NO.726</t>
  </si>
  <si>
    <t>TIPEX KERTAS NO.8018</t>
  </si>
  <si>
    <t>TIPEX KERTAS NO.9360</t>
  </si>
  <si>
    <t>TIPEX KERTAS NO.9362</t>
  </si>
  <si>
    <t>TIPEX KL 409 A ROBOT</t>
  </si>
  <si>
    <t>TIPEX KT 1126/ KITTY</t>
  </si>
  <si>
    <t>TIPEX KY CT 486 BLK</t>
  </si>
  <si>
    <t>TIPEX KY DB 7001</t>
  </si>
  <si>
    <t>TIPEX KY DB 7002</t>
  </si>
  <si>
    <t>TIPEX LABU 1878</t>
  </si>
  <si>
    <t>TIPEX SAKURA 328 PJG</t>
  </si>
  <si>
    <t>TIPEX SENTER 5000 HK MIX TT</t>
  </si>
  <si>
    <t>TIPEX SENTER 5012 SMURF</t>
  </si>
  <si>
    <t>TIPEX XDM 5026</t>
  </si>
  <si>
    <t>TIPEX XDM 5037</t>
  </si>
  <si>
    <t>TIPEX XDM 6080</t>
  </si>
  <si>
    <t>TIPEX XDM 702</t>
  </si>
  <si>
    <t>TIPEX XDM 752 (48)</t>
  </si>
  <si>
    <t>TIPEX YS 1082</t>
  </si>
  <si>
    <t>TOPENG ULTAH 129/ 55 ISI 10</t>
  </si>
  <si>
    <t>TOPI FANCY PARTY CROWN (MAHKOTA)</t>
  </si>
  <si>
    <t>TOPI KERUCUT</t>
  </si>
  <si>
    <t>TOPI KERUCUT (PARAMA)</t>
  </si>
  <si>
    <t>TOPI KERUCUT 3D</t>
  </si>
  <si>
    <t>TOPI KERUCUT ALPINDO</t>
  </si>
  <si>
    <t>TOPI MAHKOTA RATU EMAS</t>
  </si>
  <si>
    <t>TOPI ULTAH DISNEY</t>
  </si>
  <si>
    <t>TOPI ULTAH ISI 5 ETJ</t>
  </si>
  <si>
    <t>TUBE T-1</t>
  </si>
  <si>
    <t>WATER COLOUR VANCO CA 110 (9 ML)</t>
  </si>
  <si>
    <t>WATER COLOUR VTRO</t>
  </si>
  <si>
    <t>WC 110N/ 120 OSAMA</t>
  </si>
  <si>
    <t>WC 12W MOZAKI</t>
  </si>
  <si>
    <t>WC MARRIES E 1337 B/ 14W</t>
  </si>
  <si>
    <t>WRAPPER 5070-1</t>
  </si>
  <si>
    <t>WRAPPER 5070-2</t>
  </si>
  <si>
    <t>WRAPPER 5070-3</t>
  </si>
  <si>
    <t>WRAPPER 5070-5</t>
  </si>
  <si>
    <t>WRAPPER 70100</t>
  </si>
  <si>
    <t>WRITING BOARD 6565</t>
  </si>
  <si>
    <t>WRITING BOARD JQ-666</t>
  </si>
  <si>
    <t>ZIPPER DATA ENVELOPE DE F4 LAMA</t>
  </si>
  <si>
    <t>TAS KARUNG 60 X 70 X 25</t>
  </si>
  <si>
    <t>WINS SENTOSA</t>
  </si>
  <si>
    <t>LILIN TY 18 MINI 1 &amp; 2 (20 PCS)</t>
  </si>
  <si>
    <t>LILIN TY 18 MINI 3 &amp; 4 (20 PCS)</t>
  </si>
  <si>
    <t>LILIN TY 18 MINI 5 &amp; 6 (20 PCS)</t>
  </si>
  <si>
    <t>LILIN TY 18 MINI 7 (20 PCS)</t>
  </si>
  <si>
    <t>MAGNET XD61</t>
  </si>
  <si>
    <t>CLIPS 1.0SLG MR/ BR/ HJ/ KN/ OR/ PT/ HT</t>
  </si>
  <si>
    <t>PENCIL CASE A-1037 MAGNET</t>
  </si>
  <si>
    <t>BINDING WIRE 10CM SILVER 8, B 3, M 3, E 8, U 8, HT 3, HJ 3</t>
  </si>
  <si>
    <t>L LEAF A5/ 40 POLOS</t>
  </si>
  <si>
    <t xml:space="preserve">ISI STAPLER SDI 1210 (23/10) </t>
  </si>
  <si>
    <t xml:space="preserve">ISI STAPLER SDI 1204 NO.3 </t>
  </si>
  <si>
    <t>JUMLAH NOTA</t>
  </si>
  <si>
    <t>SATUAN NOTA</t>
  </si>
  <si>
    <t>PCSLSN</t>
  </si>
  <si>
    <t>LSNPCS</t>
  </si>
  <si>
    <t>PCSGRS</t>
  </si>
  <si>
    <t>SETLSN</t>
  </si>
  <si>
    <t>LSNSET</t>
  </si>
  <si>
    <t>GRSLSN</t>
  </si>
  <si>
    <t>BOX (40)</t>
  </si>
  <si>
    <t>PCSBOX (40)</t>
  </si>
  <si>
    <t>PAK (40)</t>
  </si>
  <si>
    <t>PCSPAK (40)</t>
  </si>
  <si>
    <t>PAK (30)</t>
  </si>
  <si>
    <t>PCSPAK (30)</t>
  </si>
  <si>
    <t>BOX (100)</t>
  </si>
  <si>
    <t>PCSBOX (100)</t>
  </si>
  <si>
    <t>PAK (48)</t>
  </si>
  <si>
    <t>PCSPAK (48)</t>
  </si>
  <si>
    <t>PAK (50)</t>
  </si>
  <si>
    <t>PCSPAK (50)</t>
  </si>
  <si>
    <t>PAK (120)</t>
  </si>
  <si>
    <t>PCSPAK (120)</t>
  </si>
  <si>
    <t>PAK (24)</t>
  </si>
  <si>
    <t>PCSPAK (24)</t>
  </si>
  <si>
    <t>PAK (36)</t>
  </si>
  <si>
    <t>PCSPAK (36)</t>
  </si>
  <si>
    <t>BOX (72)</t>
  </si>
  <si>
    <t>PCSBOX (72)</t>
  </si>
  <si>
    <t>BOX (56)</t>
  </si>
  <si>
    <t>PCSBOX (56)</t>
  </si>
  <si>
    <t>BOX (42)</t>
  </si>
  <si>
    <t>PCSBOX (42)</t>
  </si>
  <si>
    <t>BOX (80)</t>
  </si>
  <si>
    <t>PCSBOX (80)</t>
  </si>
  <si>
    <t>BOX (26)</t>
  </si>
  <si>
    <t>PCSBOX (26)</t>
  </si>
  <si>
    <t>BOX (12)</t>
  </si>
  <si>
    <t>PCSBOX (12)</t>
  </si>
  <si>
    <t>BOX (32)</t>
  </si>
  <si>
    <t>PCSBOX (32)</t>
  </si>
  <si>
    <t>LSNPAK (24)</t>
  </si>
  <si>
    <t>LSNPAK (48)</t>
  </si>
  <si>
    <t>BOX (36)</t>
  </si>
  <si>
    <t>PCSBOX (36)</t>
  </si>
  <si>
    <t>BOX (24)</t>
  </si>
  <si>
    <t>PCSBOX (24)</t>
  </si>
  <si>
    <t>1</t>
  </si>
  <si>
    <t>2</t>
  </si>
  <si>
    <t>3</t>
  </si>
  <si>
    <t>POINTER</t>
  </si>
  <si>
    <t>CONV</t>
  </si>
  <si>
    <t>G</t>
  </si>
  <si>
    <t>_KETERANGAN</t>
  </si>
  <si>
    <t>ISI_CONV</t>
  </si>
  <si>
    <t>SATUAN_CONV</t>
  </si>
  <si>
    <t>HARGA_CONV</t>
  </si>
  <si>
    <t>STOCK BELUM LENGKAP</t>
  </si>
  <si>
    <t>SARJI</t>
  </si>
  <si>
    <t>PURWODADI</t>
  </si>
  <si>
    <t>SBM</t>
  </si>
  <si>
    <t>SEMARANG</t>
  </si>
  <si>
    <t>GARISAN SET 192</t>
  </si>
  <si>
    <t>ARMADA</t>
  </si>
  <si>
    <t>PURWOKERTO</t>
  </si>
  <si>
    <t>RAINBOW NUSANTARA</t>
  </si>
  <si>
    <t>SIDUARJO</t>
  </si>
  <si>
    <t>BLITAR</t>
  </si>
  <si>
    <t>MINI</t>
  </si>
  <si>
    <t>BREBES</t>
  </si>
  <si>
    <t>ANUGERAH SEJAHTERA</t>
  </si>
  <si>
    <t>POJOK</t>
  </si>
  <si>
    <t>BLAURAN</t>
  </si>
  <si>
    <t>STICK NOTE TF 0246-400</t>
  </si>
  <si>
    <t>GOMBONG</t>
  </si>
  <si>
    <t>BP GEL TIZO TG 348 F</t>
  </si>
  <si>
    <t>PATI</t>
  </si>
  <si>
    <t>BRUK MENCENG</t>
  </si>
  <si>
    <t>RENI (JATIMULYO)</t>
  </si>
  <si>
    <t>KEBUMEN</t>
  </si>
  <si>
    <t>SISWA</t>
  </si>
  <si>
    <t>WONOSOBO</t>
  </si>
  <si>
    <t>SUKSES MAKMUR (GROSIR)</t>
  </si>
  <si>
    <t>COMAL</t>
  </si>
  <si>
    <t>RITA</t>
  </si>
  <si>
    <t>MEJA BELAJAR FANCY</t>
  </si>
  <si>
    <t>PIANIKA MARVEL BOX KAIN</t>
  </si>
  <si>
    <t>PERDANA</t>
  </si>
  <si>
    <t>MANGGALA SAKTI</t>
  </si>
  <si>
    <t>MALANG</t>
  </si>
  <si>
    <t>KUTOARJO</t>
  </si>
  <si>
    <t>REJO AGUNG</t>
  </si>
  <si>
    <t>JOMBANG</t>
  </si>
  <si>
    <t>MECHPEN TIZO TM-030 G</t>
  </si>
  <si>
    <t>NIKI SAE</t>
  </si>
  <si>
    <t>TULUNGAGUNG</t>
  </si>
  <si>
    <t>AF TOYS</t>
  </si>
  <si>
    <t>KENDAL</t>
  </si>
  <si>
    <t>Row Labels</t>
  </si>
  <si>
    <t>Grand Total</t>
  </si>
  <si>
    <t>ENTRYID</t>
  </si>
  <si>
    <t>TOKO-KOTA</t>
  </si>
  <si>
    <t>TANGGAL INPUT</t>
  </si>
  <si>
    <t>TANGGAL NOTA_H</t>
  </si>
  <si>
    <t>TANGGAL GUDANG_H</t>
  </si>
  <si>
    <t>TANGGAL UPDATE_H</t>
  </si>
  <si>
    <t>KOMENTAR_H</t>
  </si>
  <si>
    <t>TOKO-KOTA_H</t>
  </si>
  <si>
    <t>TOKO_H</t>
  </si>
  <si>
    <t>KOTA_H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</si>
</sst>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3809]dd\ mmmm\ yyyy;@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3" fontId="0" fillId="0" borderId="0" xfId="0" applyNumberFormat="1"/>
    <xf numFmtId="0" fontId="0" fillId="0" borderId="0" xfId="0" applyNumberFormat="1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1">
    <dxf>
      <numFmt numFmtId="164" formatCode="[$-13809]dd\ mmmm\ yyyy;@"/>
    </dxf>
    <dxf>
      <numFmt numFmtId="164" formatCode="[$-13809]dd\ mmmm\ yy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[$-13809]dd\ mmmm\ yyyy;@"/>
    </dxf>
    <dxf>
      <numFmt numFmtId="164" formatCode="[$-13809]dd\ mmmm\ yyyy;@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416.588064467593" createdVersion="5" refreshedVersion="5" minRefreshableVersion="3" recordCount="98">
  <cacheSource type="worksheet">
    <worksheetSource name="Table1"/>
  </cacheSource>
  <cacheFields count="35">
    <cacheField name="//DBS" numFmtId="0">
      <sharedItems containsMixedTypes="1" containsNumber="1" containsInteger="1" minValue="1613" maxValue="3545"/>
    </cacheField>
    <cacheField name="ENTRYID" numFmtId="0">
      <sharedItems containsMixedTypes="1" containsNumber="1" containsInteger="1" minValue="1" maxValue="98" count="99">
        <n v="1"/>
        <n v="2"/>
        <n v="3"/>
        <n v="4"/>
        <n v="5"/>
        <s v=""/>
        <n v="7"/>
        <n v="8"/>
        <n v="9"/>
        <n v="10"/>
        <n v="11"/>
        <n v="12"/>
        <n v="13"/>
        <n v="14"/>
        <n v="15"/>
        <n v="16"/>
        <n v="18"/>
        <n v="19"/>
        <n v="21"/>
        <n v="23"/>
        <n v="24"/>
        <n v="25"/>
        <n v="26"/>
        <n v="27"/>
        <n v="29"/>
        <n v="30"/>
        <n v="32"/>
        <n v="33"/>
        <n v="35"/>
        <n v="36"/>
        <n v="37"/>
        <n v="38"/>
        <n v="39"/>
        <n v="40"/>
        <n v="41"/>
        <n v="43"/>
        <n v="44"/>
        <n v="45"/>
        <n v="46"/>
        <n v="47"/>
        <n v="48"/>
        <n v="50"/>
        <n v="52"/>
        <n v="53"/>
        <n v="55"/>
        <n v="56"/>
        <n v="57"/>
        <n v="59"/>
        <n v="60"/>
        <n v="61"/>
        <n v="62"/>
        <n v="63"/>
        <n v="65"/>
        <n v="66"/>
        <n v="67"/>
        <n v="68"/>
        <n v="69"/>
        <n v="70"/>
        <n v="72"/>
        <n v="73"/>
        <n v="74"/>
        <n v="75"/>
        <n v="76"/>
        <n v="78"/>
        <n v="80"/>
        <n v="82"/>
        <n v="83"/>
        <n v="85"/>
        <n v="87"/>
        <n v="88"/>
        <n v="90"/>
        <n v="91"/>
        <n v="93"/>
        <n v="95"/>
        <n v="97"/>
        <n v="96" u="1"/>
        <n v="34" u="1"/>
        <n v="79" u="1"/>
        <n v="42" u="1"/>
        <n v="6" u="1"/>
        <n v="17" u="1"/>
        <n v="86" u="1"/>
        <n v="54" u="1"/>
        <n v="20" u="1"/>
        <n v="94" u="1"/>
        <n v="98" u="1"/>
        <n v="58" u="1"/>
        <n v="77" u="1"/>
        <n v="22" u="1"/>
        <n v="81" u="1"/>
        <n v="64" u="1"/>
        <n v="89" u="1"/>
        <n v="28" u="1"/>
        <n v="49" u="1"/>
        <n v="84" u="1"/>
        <n v="51" u="1"/>
        <n v="31" u="1"/>
        <n v="92" u="1"/>
        <n v="71" u="1"/>
      </sharedItems>
    </cacheField>
    <cacheField name="ROWID" numFmtId="0">
      <sharedItems containsMixedTypes="1" containsNumber="1" containsInteger="1" minValue="1" maxValue="97"/>
    </cacheField>
    <cacheField name="ID" numFmtId="0">
      <sharedItems containsMixedTypes="1" containsNumber="1" containsInteger="1" minValue="1" maxValue="97"/>
    </cacheField>
    <cacheField name="TANGGAL NOTA" numFmtId="14">
      <sharedItems containsNonDate="0" containsDate="1" containsString="0" containsBlank="1" minDate="2024-04-25T00:00:00" maxDate="2024-04-26T00:00:00"/>
    </cacheField>
    <cacheField name="TANGGAL UPDATE" numFmtId="14">
      <sharedItems containsNonDate="0" containsDate="1" containsString="0" containsBlank="1" minDate="2024-05-04T00:00:00" maxDate="2024-05-05T00:00:00"/>
    </cacheField>
    <cacheField name="SALES" numFmtId="0">
      <sharedItems containsBlank="1"/>
    </cacheField>
    <cacheField name="NOTA TOKO" numFmtId="0">
      <sharedItems containsString="0" containsBlank="1" containsNumber="1" containsInteger="1" minValue="307" maxValue="4352"/>
    </cacheField>
    <cacheField name="TOKO" numFmtId="0">
      <sharedItems containsBlank="1" containsMixedTypes="1" containsNumber="1" containsInteger="1" minValue="81" maxValue="99"/>
    </cacheField>
    <cacheField name="KOTA" numFmtId="0">
      <sharedItems containsBlank="1"/>
    </cacheField>
    <cacheField name="KODE BARANG" numFmtId="0">
      <sharedItems containsBlank="1"/>
    </cacheField>
    <cacheField name="NAMA BARANG" numFmtId="0">
      <sharedItems/>
    </cacheField>
    <cacheField name="_NAMA BARANG" numFmtId="0">
      <sharedItems containsBlank="1"/>
    </cacheField>
    <cacheField name="_KETERANGAN" numFmtId="0">
      <sharedItems containsBlank="1"/>
    </cacheField>
    <cacheField name="ADA DI DAFTAR STOCK?" numFmtId="0">
      <sharedItems/>
    </cacheField>
    <cacheField name="JUMLAH NOTA" numFmtId="0">
      <sharedItems containsString="0" containsBlank="1" containsNumber="1" minValue="0.5" maxValue="720"/>
    </cacheField>
    <cacheField name="SATUAN NOTA" numFmtId="0">
      <sharedItems containsBlank="1"/>
    </cacheField>
    <cacheField name="ISI" numFmtId="0">
      <sharedItems containsMixedTypes="1" containsNumber="1" containsInteger="1" minValue="8" maxValue="600"/>
    </cacheField>
    <cacheField name="SATUAN" numFmtId="0">
      <sharedItems/>
    </cacheField>
    <cacheField name="HARGA" numFmtId="3">
      <sharedItems containsString="0" containsBlank="1" containsNumber="1" containsInteger="1" minValue="3000" maxValue="400000"/>
    </cacheField>
    <cacheField name="DISKON" numFmtId="10">
      <sharedItems containsString="0" containsBlank="1" containsNumber="1" minValue="0.1" maxValue="0.15"/>
    </cacheField>
    <cacheField name="TANGGAL GUDANG" numFmtId="0">
      <sharedItems containsNonDate="0" containsString="0" containsBlank="1"/>
    </cacheField>
    <cacheField name="CONV" numFmtId="0">
      <sharedItems containsMixedTypes="1" containsNumber="1" containsInteger="1" minValue="12" maxValue="12"/>
    </cacheField>
    <cacheField name="ISI_CONV" numFmtId="0">
      <sharedItems containsMixedTypes="1" containsNumber="1" minValue="0.5" maxValue="720"/>
    </cacheField>
    <cacheField name="SATUAN_CONV" numFmtId="0">
      <sharedItems/>
    </cacheField>
    <cacheField name="HARGA_CONV" numFmtId="3">
      <sharedItems containsMixedTypes="1" containsNumber="1" minValue="3000" maxValue="400000"/>
    </cacheField>
    <cacheField name="TOTAL" numFmtId="3">
      <sharedItems containsMixedTypes="1" containsNumber="1" containsInteger="1" minValue="26000" maxValue="20520000"/>
    </cacheField>
    <cacheField name="TOTAL NOTA" numFmtId="3">
      <sharedItems containsMixedTypes="1" containsNumber="1" containsInteger="1" minValue="446500" maxValue="28508400"/>
    </cacheField>
    <cacheField name="TANGGAL NOTA_H" numFmtId="164">
      <sharedItems containsSemiMixedTypes="0" containsNonDate="0" containsDate="1" containsString="0" minDate="2024-04-25T00:00:00" maxDate="2024-04-26T00:00:00"/>
    </cacheField>
    <cacheField name="TANGGAL GUDANG_H" numFmtId="0">
      <sharedItems containsNonDate="0" containsString="0" containsBlank="1"/>
    </cacheField>
    <cacheField name="TANGGAL UPDATE_H" numFmtId="164">
      <sharedItems containsSemiMixedTypes="0" containsNonDate="0" containsDate="1" containsString="0" minDate="2024-05-04T00:00:00" maxDate="2024-05-05T00:00:00"/>
    </cacheField>
    <cacheField name="KOMENTAR_H" numFmtId="0">
      <sharedItems/>
    </cacheField>
    <cacheField name="TOKO_H" numFmtId="0">
      <sharedItems containsMixedTypes="1" containsNumber="1" containsInteger="1" minValue="81" maxValue="99"/>
    </cacheField>
    <cacheField name="KOTA_H" numFmtId="0">
      <sharedItems/>
    </cacheField>
    <cacheField name="TOKO-KOTA_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n v="3355"/>
    <x v="0"/>
    <n v="1"/>
    <n v="1"/>
    <d v="2024-04-25T00:00:00"/>
    <d v="2024-05-04T00:00:00"/>
    <s v="G"/>
    <n v="4350"/>
    <s v="SARJI"/>
    <s v="PURWODADI"/>
    <s v="PCA-NB131"/>
    <s v="PENCIL CASE KODE 3D 3 SUSUN 1299"/>
    <m/>
    <m/>
    <s v="ADA"/>
    <n v="192"/>
    <s v="PCS"/>
    <n v="96"/>
    <s v="PCS"/>
    <n v="20500"/>
    <m/>
    <m/>
    <s v=""/>
    <n v="192"/>
    <s v="PCS"/>
    <n v="20500"/>
    <n v="3936000"/>
    <s v=""/>
    <d v="2024-04-25T00:00:00"/>
    <m/>
    <d v="2024-05-04T00:00:00"/>
    <s v=""/>
    <s v="SARJI"/>
    <s v="PURWODADI"/>
    <s v="SARJI-PURWODADI"/>
  </r>
  <r>
    <n v="3297"/>
    <x v="1"/>
    <n v="1"/>
    <s v=""/>
    <m/>
    <m/>
    <m/>
    <m/>
    <m/>
    <m/>
    <s v="PCA-IM40"/>
    <s v="PENCIL CASE KALENG H-9888"/>
    <m/>
    <m/>
    <s v="ADA"/>
    <n v="12"/>
    <s v="LSN"/>
    <n v="144"/>
    <s v="PCS"/>
    <n v="140000"/>
    <m/>
    <m/>
    <n v="12"/>
    <n v="144"/>
    <s v="PCS"/>
    <n v="11666.666666666666"/>
    <n v="1680000"/>
    <s v=""/>
    <d v="2024-04-25T00:00:00"/>
    <m/>
    <d v="2024-05-04T00:00:00"/>
    <s v=""/>
    <s v="SARJI"/>
    <s v="PURWODADI"/>
    <s v="SARJI-PURWODADI"/>
  </r>
  <r>
    <n v="3321"/>
    <x v="2"/>
    <n v="1"/>
    <s v=""/>
    <m/>
    <m/>
    <m/>
    <m/>
    <m/>
    <m/>
    <s v="PCA-IM70"/>
    <s v="PENCIL CASE KALENG BH-20232"/>
    <m/>
    <m/>
    <s v="ADA"/>
    <n v="12"/>
    <s v="LSN"/>
    <n v="144"/>
    <s v="PCS"/>
    <n v="93500"/>
    <m/>
    <m/>
    <n v="12"/>
    <n v="144"/>
    <s v="PCS"/>
    <n v="7791.666666666667"/>
    <n v="1122000"/>
    <s v=""/>
    <d v="2024-04-25T00:00:00"/>
    <m/>
    <d v="2024-05-04T00:00:00"/>
    <s v=""/>
    <s v="SARJI"/>
    <s v="PURWODADI"/>
    <s v="SARJI-PURWODADI"/>
  </r>
  <r>
    <s v=""/>
    <x v="3"/>
    <n v="1"/>
    <s v=""/>
    <m/>
    <m/>
    <m/>
    <m/>
    <m/>
    <m/>
    <m/>
    <s v="PC MAGNIT B 120 S 8065"/>
    <s v="PC MAGNIT B 120 S 8065"/>
    <s v="STOCK BELUM LENGKAP"/>
    <s v="ADA"/>
    <n v="12"/>
    <s v="LSN"/>
    <s v=""/>
    <s v=""/>
    <n v="125000"/>
    <m/>
    <m/>
    <s v=""/>
    <n v="12"/>
    <s v="LSN"/>
    <n v="125000"/>
    <n v="1500000"/>
    <s v=""/>
    <d v="2024-04-25T00:00:00"/>
    <m/>
    <d v="2024-05-04T00:00:00"/>
    <s v="STOCK BELUM LENGKAP"/>
    <s v="SARJI"/>
    <s v="PURWODADI"/>
    <s v="SARJI-PURWODADI"/>
  </r>
  <r>
    <s v=""/>
    <x v="4"/>
    <n v="1"/>
    <s v=""/>
    <m/>
    <m/>
    <m/>
    <m/>
    <m/>
    <m/>
    <m/>
    <s v="PC KODE 1 SUSUN KALKULATOR 8003"/>
    <s v="PC KODE 1 SUSUN KALKULATOR 8003"/>
    <s v="STOCK BELUM LENGKAP"/>
    <s v="ADA"/>
    <n v="336"/>
    <s v="PCS"/>
    <s v=""/>
    <s v=""/>
    <n v="15000"/>
    <m/>
    <m/>
    <s v=""/>
    <n v="336"/>
    <s v="PCS"/>
    <n v="15000"/>
    <n v="5040000"/>
    <n v="13278000"/>
    <d v="2024-04-25T00:00:00"/>
    <m/>
    <d v="2024-05-04T00:00:00"/>
    <s v="STOCK BELUM LENGKAP"/>
    <s v="SARJI"/>
    <s v="PURWODADI"/>
    <s v="SARJI-PURWODADI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SARJI"/>
    <s v="PURWODADI"/>
    <s v="SARJI-PURWODADI"/>
  </r>
  <r>
    <n v="3206"/>
    <x v="6"/>
    <n v="7"/>
    <n v="7"/>
    <m/>
    <m/>
    <m/>
    <n v="307"/>
    <s v="SBM"/>
    <s v="SEMARANG"/>
    <s v="NTS-NB1"/>
    <s v="NOTES 156-80"/>
    <m/>
    <m/>
    <s v="ADA"/>
    <n v="3"/>
    <s v="LSN"/>
    <n v="60"/>
    <s v="LSN"/>
    <n v="31000"/>
    <m/>
    <m/>
    <s v=""/>
    <n v="3"/>
    <s v="LSN"/>
    <n v="31000"/>
    <n v="93000"/>
    <s v=""/>
    <d v="2024-04-25T00:00:00"/>
    <m/>
    <d v="2024-05-04T00:00:00"/>
    <s v=""/>
    <s v="SBM"/>
    <s v="SEMARANG"/>
    <s v="SBM-SEMARANG"/>
  </r>
  <r>
    <n v="2149"/>
    <x v="7"/>
    <n v="7"/>
    <s v=""/>
    <m/>
    <m/>
    <m/>
    <m/>
    <m/>
    <m/>
    <s v="CAT-MR20"/>
    <s v="CAT AIR MARRIES 1325 12W GM &amp; BT"/>
    <m/>
    <m/>
    <s v="ADA"/>
    <n v="0.5"/>
    <s v="LSN"/>
    <n v="8"/>
    <s v="LSN"/>
    <n v="215000"/>
    <m/>
    <m/>
    <s v=""/>
    <n v="0.5"/>
    <s v="LSN"/>
    <n v="215000"/>
    <n v="107500"/>
    <s v=""/>
    <d v="2024-04-25T00:00:00"/>
    <m/>
    <d v="2024-05-04T00:00:00"/>
    <s v=""/>
    <s v="SBM"/>
    <s v="SEMARANG"/>
    <s v="SBM-SEMARANG"/>
  </r>
  <r>
    <s v=""/>
    <x v="8"/>
    <n v="7"/>
    <s v=""/>
    <m/>
    <m/>
    <m/>
    <m/>
    <m/>
    <m/>
    <m/>
    <s v="GARISAN SET 192"/>
    <s v="GARISAN SET 192"/>
    <m/>
    <s v="TIDAK ADA"/>
    <n v="1"/>
    <s v="LSN"/>
    <s v=""/>
    <s v=""/>
    <n v="30000"/>
    <m/>
    <m/>
    <s v=""/>
    <n v="1"/>
    <s v="LSN"/>
    <n v="30000"/>
    <n v="30000"/>
    <s v=""/>
    <d v="2024-04-25T00:00:00"/>
    <m/>
    <d v="2024-05-04T00:00:00"/>
    <s v=""/>
    <s v="SBM"/>
    <s v="SEMARANG"/>
    <s v="SBM-SEMARANG"/>
  </r>
  <r>
    <n v="3495"/>
    <x v="9"/>
    <n v="7"/>
    <s v=""/>
    <m/>
    <m/>
    <m/>
    <m/>
    <m/>
    <m/>
    <s v="SEL-NB1"/>
    <s v="SELANG PIANIKA SP 12 (1) 246"/>
    <m/>
    <m/>
    <s v="ADA"/>
    <n v="5"/>
    <s v="PCS"/>
    <n v="250"/>
    <s v="PCS"/>
    <n v="11000"/>
    <m/>
    <m/>
    <s v=""/>
    <n v="5"/>
    <s v="PCS"/>
    <n v="11000"/>
    <n v="55000"/>
    <s v=""/>
    <d v="2024-04-25T00:00:00"/>
    <m/>
    <d v="2024-05-04T00:00:00"/>
    <s v=""/>
    <s v="SBM"/>
    <s v="SEMARANG"/>
    <s v="SBM-SEMARANG"/>
  </r>
  <r>
    <s v=""/>
    <x v="10"/>
    <n v="7"/>
    <s v=""/>
    <m/>
    <m/>
    <m/>
    <m/>
    <m/>
    <m/>
    <m/>
    <s v="ISI PENSIL DB 062"/>
    <s v="ISI PENSIL DB 062"/>
    <s v="STOCK BELUM LENGKAP"/>
    <s v="ADA"/>
    <n v="2"/>
    <s v="LSN"/>
    <s v=""/>
    <s v=""/>
    <n v="13000"/>
    <m/>
    <m/>
    <s v=""/>
    <n v="2"/>
    <s v="LSN"/>
    <n v="13000"/>
    <n v="26000"/>
    <s v=""/>
    <d v="2024-04-25T00:00:00"/>
    <m/>
    <d v="2024-05-04T00:00:00"/>
    <s v="STOCK BELUM LENGKAP"/>
    <s v="SBM"/>
    <s v="SEMARANG"/>
    <s v="SBM-SEMARANG"/>
  </r>
  <r>
    <s v=""/>
    <x v="11"/>
    <n v="7"/>
    <s v=""/>
    <m/>
    <m/>
    <m/>
    <m/>
    <m/>
    <m/>
    <m/>
    <s v="GLITTER Y-01"/>
    <s v="GLITTER Y-01"/>
    <s v="STOCK BELUM LENGKAP"/>
    <s v="ADA"/>
    <n v="2"/>
    <s v="LSN"/>
    <s v=""/>
    <s v=""/>
    <n v="13500"/>
    <m/>
    <m/>
    <s v=""/>
    <n v="2"/>
    <s v="LSN"/>
    <n v="13500"/>
    <n v="27000"/>
    <s v=""/>
    <d v="2024-04-25T00:00:00"/>
    <m/>
    <d v="2024-05-04T00:00:00"/>
    <s v="STOCK BELUM LENGKAP"/>
    <s v="SBM"/>
    <s v="SEMARANG"/>
    <s v="SBM-SEMARANG"/>
  </r>
  <r>
    <s v=""/>
    <x v="12"/>
    <n v="7"/>
    <s v=""/>
    <m/>
    <m/>
    <m/>
    <m/>
    <m/>
    <m/>
    <m/>
    <s v="GLITTER Y-02"/>
    <s v="GLITTER Y-02"/>
    <s v="STOCK BELUM LENGKAP"/>
    <s v="ADA"/>
    <n v="2"/>
    <s v="LSN"/>
    <s v=""/>
    <s v=""/>
    <n v="13500"/>
    <m/>
    <m/>
    <s v=""/>
    <n v="2"/>
    <s v="LSN"/>
    <n v="13500"/>
    <n v="27000"/>
    <s v=""/>
    <d v="2024-04-25T00:00:00"/>
    <m/>
    <d v="2024-05-04T00:00:00"/>
    <s v="STOCK BELUM LENGKAP"/>
    <s v="SBM"/>
    <s v="SEMARANG"/>
    <s v="SBM-SEMARANG"/>
  </r>
  <r>
    <s v=""/>
    <x v="13"/>
    <n v="7"/>
    <s v=""/>
    <m/>
    <m/>
    <m/>
    <m/>
    <m/>
    <m/>
    <m/>
    <s v="GLITTER Y-03"/>
    <s v="GLITTER Y-03"/>
    <s v="STOCK BELUM LENGKAP"/>
    <s v="ADA"/>
    <n v="2"/>
    <s v="LSN"/>
    <s v=""/>
    <s v=""/>
    <n v="13500"/>
    <m/>
    <m/>
    <s v=""/>
    <n v="2"/>
    <s v="LSN"/>
    <n v="13500"/>
    <n v="27000"/>
    <s v=""/>
    <d v="2024-04-25T00:00:00"/>
    <m/>
    <d v="2024-05-04T00:00:00"/>
    <s v="STOCK BELUM LENGKAP"/>
    <s v="SBM"/>
    <s v="SEMARANG"/>
    <s v="SBM-SEMARANG"/>
  </r>
  <r>
    <s v=""/>
    <x v="14"/>
    <n v="7"/>
    <s v=""/>
    <m/>
    <m/>
    <m/>
    <m/>
    <m/>
    <m/>
    <m/>
    <s v="GLITTER Y-04"/>
    <s v="GLITTER Y-04"/>
    <s v="STOCK BELUM LENGKAP"/>
    <s v="ADA"/>
    <n v="2"/>
    <s v="LSN"/>
    <s v=""/>
    <s v=""/>
    <n v="13500"/>
    <m/>
    <m/>
    <s v=""/>
    <n v="2"/>
    <s v="LSN"/>
    <n v="13500"/>
    <n v="27000"/>
    <s v=""/>
    <d v="2024-04-25T00:00:00"/>
    <m/>
    <d v="2024-05-04T00:00:00"/>
    <s v="STOCK BELUM LENGKAP"/>
    <s v="SBM"/>
    <s v="SEMARANG"/>
    <s v="SBM-SEMARANG"/>
  </r>
  <r>
    <n v="2493"/>
    <x v="15"/>
    <n v="7"/>
    <s v=""/>
    <m/>
    <m/>
    <m/>
    <m/>
    <m/>
    <m/>
    <s v="GLI-IM1"/>
    <s v="GLITTER GF-88"/>
    <m/>
    <m/>
    <s v="ADA"/>
    <n v="2"/>
    <s v="LSN"/>
    <n v="24"/>
    <s v="LSN"/>
    <n v="13500"/>
    <m/>
    <m/>
    <s v=""/>
    <n v="2"/>
    <s v="LSN"/>
    <n v="13500"/>
    <n v="27000"/>
    <n v="446500"/>
    <d v="2024-04-25T00:00:00"/>
    <m/>
    <d v="2024-05-04T00:00:00"/>
    <s v=""/>
    <s v="SBM"/>
    <s v="SEMARANG"/>
    <s v="SBM-SEMARANG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SBM"/>
    <s v="SEMARANG"/>
    <s v="SBM-SEMARANG"/>
  </r>
  <r>
    <n v="3122"/>
    <x v="16"/>
    <n v="18"/>
    <n v="18"/>
    <m/>
    <m/>
    <s v="KO"/>
    <n v="4312"/>
    <s v="ARMADA"/>
    <s v="PURWOKERTO"/>
    <s v="MES-BX3"/>
    <s v="MESIN TEMBAK BIXDONE HE E2010 K (65 BLK) KECIL"/>
    <m/>
    <m/>
    <s v="ADA"/>
    <n v="25"/>
    <s v="PCS"/>
    <n v="100"/>
    <s v="PCS"/>
    <n v="25000"/>
    <m/>
    <m/>
    <s v=""/>
    <n v="25"/>
    <s v="PCS"/>
    <n v="25000"/>
    <n v="625000"/>
    <s v=""/>
    <d v="2024-04-25T00:00:00"/>
    <m/>
    <d v="2024-05-04T00:00:00"/>
    <s v=""/>
    <s v="ARMADA"/>
    <s v="PURWOKERTO"/>
    <s v="ARMADA-PURWOKERTO"/>
  </r>
  <r>
    <n v="3539"/>
    <x v="17"/>
    <n v="18"/>
    <s v=""/>
    <m/>
    <m/>
    <m/>
    <m/>
    <m/>
    <m/>
    <s v="STB-DB23"/>
    <s v="STABILO DEBOZZ SB 007"/>
    <m/>
    <m/>
    <s v="ADA"/>
    <n v="36"/>
    <s v="LSN"/>
    <n v="72"/>
    <s v="LSN"/>
    <n v="22000"/>
    <m/>
    <m/>
    <s v=""/>
    <n v="36"/>
    <s v="LSN"/>
    <n v="22000"/>
    <n v="792000"/>
    <n v="1417000"/>
    <d v="2024-04-25T00:00:00"/>
    <m/>
    <d v="2024-05-04T00:00:00"/>
    <s v=""/>
    <s v="ARMADA"/>
    <s v="PURWOKERTO"/>
    <s v="ARMADA-PURWOKERTO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ARMADA"/>
    <s v="PURWOKERTO"/>
    <s v="ARMADA-PURWOKERTO"/>
  </r>
  <r>
    <s v=""/>
    <x v="18"/>
    <n v="21"/>
    <n v="21"/>
    <m/>
    <m/>
    <s v="KO"/>
    <n v="4202"/>
    <s v="RAINBOW NUSANTARA"/>
    <s v="SIDUARJO"/>
    <m/>
    <s v="SULING YAMAHA"/>
    <s v="SULING YAMAHA"/>
    <s v="STOCK BELUM LENGKAP"/>
    <s v="ADA"/>
    <n v="6"/>
    <s v="LSN"/>
    <s v=""/>
    <s v=""/>
    <n v="400000"/>
    <m/>
    <m/>
    <s v=""/>
    <n v="6"/>
    <s v="LSN"/>
    <n v="400000"/>
    <n v="2400000"/>
    <n v="2400000"/>
    <d v="2024-04-25T00:00:00"/>
    <m/>
    <d v="2024-05-04T00:00:00"/>
    <s v="STOCK BELUM LENGKAP"/>
    <s v="RAINBOW NUSANTARA"/>
    <s v="SIDUARJO"/>
    <s v="RAINBOW NUSANTARA-SIDUARJO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RAINBOW NUSANTARA"/>
    <s v="SIDUARJO"/>
    <s v="RAINBOW NUSANTARA-SIDUARJO"/>
  </r>
  <r>
    <n v="1640"/>
    <x v="19"/>
    <n v="23"/>
    <n v="23"/>
    <m/>
    <m/>
    <s v="G"/>
    <n v="4352"/>
    <n v="99"/>
    <s v="BLITAR"/>
    <s v="BAL-NCL3"/>
    <s v="BALON H5 MOTIF CAMPUR ISI 20X5 MC 800"/>
    <m/>
    <m/>
    <s v="ADA"/>
    <n v="96"/>
    <s v="DISP"/>
    <n v="48"/>
    <s v="DISP"/>
    <n v="78500"/>
    <n v="0.1"/>
    <m/>
    <s v=""/>
    <n v="96"/>
    <s v="DISP"/>
    <n v="78500"/>
    <n v="6782400"/>
    <s v=""/>
    <d v="2024-04-25T00:00:00"/>
    <m/>
    <d v="2024-05-04T00:00:00"/>
    <s v=""/>
    <n v="99"/>
    <s v="BLITAR"/>
    <s v="99-BLITAR"/>
  </r>
  <r>
    <n v="1623"/>
    <x v="20"/>
    <n v="23"/>
    <s v=""/>
    <m/>
    <m/>
    <m/>
    <m/>
    <m/>
    <m/>
    <s v="BAL-LK47"/>
    <s v="BALON SMILE KUNING 20X5 LKS 3200SK"/>
    <m/>
    <m/>
    <s v="ADA"/>
    <n v="48"/>
    <s v="DISP"/>
    <n v="72"/>
    <s v="DISP"/>
    <n v="110000"/>
    <n v="0.15"/>
    <m/>
    <s v=""/>
    <n v="48"/>
    <s v="DISP"/>
    <n v="110000"/>
    <n v="4488000"/>
    <s v=""/>
    <d v="2024-04-25T00:00:00"/>
    <m/>
    <d v="2024-05-04T00:00:00"/>
    <s v=""/>
    <n v="99"/>
    <s v="BLITAR"/>
    <s v="99-BLITAR"/>
  </r>
  <r>
    <n v="1639"/>
    <x v="21"/>
    <n v="23"/>
    <s v=""/>
    <m/>
    <m/>
    <m/>
    <m/>
    <m/>
    <m/>
    <s v="BAL-NCL29"/>
    <s v="BALON SMILE WARNA LKS 3200 SW"/>
    <m/>
    <m/>
    <s v="ADA"/>
    <n v="48"/>
    <s v="DISP"/>
    <n v="48"/>
    <s v="DISP"/>
    <n v="110000"/>
    <n v="0.15"/>
    <m/>
    <s v=""/>
    <n v="48"/>
    <s v="DISP"/>
    <n v="110000"/>
    <n v="4488000"/>
    <s v=""/>
    <d v="2024-04-25T00:00:00"/>
    <m/>
    <d v="2024-05-04T00:00:00"/>
    <s v=""/>
    <n v="99"/>
    <s v="BLITAR"/>
    <s v="99-BLITAR"/>
  </r>
  <r>
    <n v="1613"/>
    <x v="22"/>
    <n v="23"/>
    <s v=""/>
    <m/>
    <m/>
    <m/>
    <m/>
    <m/>
    <m/>
    <s v="BAL-LK10"/>
    <s v="BALON FS HS WARNA 20X5 LKF 3200HBW"/>
    <m/>
    <m/>
    <s v="ADA"/>
    <n v="80"/>
    <s v="DISP"/>
    <n v="40"/>
    <s v="DISP"/>
    <n v="125000"/>
    <n v="0.15"/>
    <m/>
    <s v=""/>
    <n v="80"/>
    <s v="DISP"/>
    <n v="125000"/>
    <n v="8500000"/>
    <s v=""/>
    <d v="2024-04-25T00:00:00"/>
    <m/>
    <d v="2024-05-04T00:00:00"/>
    <s v=""/>
    <n v="99"/>
    <s v="BLITAR"/>
    <s v="99-BLITAR"/>
  </r>
  <r>
    <n v="1629"/>
    <x v="23"/>
    <n v="23"/>
    <s v=""/>
    <m/>
    <m/>
    <m/>
    <m/>
    <m/>
    <m/>
    <s v="BAL-NCL19"/>
    <s v="BALON LKF 3200 HB"/>
    <m/>
    <m/>
    <s v="ADA"/>
    <n v="40"/>
    <s v="DISP"/>
    <n v="40"/>
    <s v="DISP"/>
    <n v="125000"/>
    <n v="0.15"/>
    <m/>
    <s v=""/>
    <n v="40"/>
    <s v="DISP"/>
    <n v="125000"/>
    <n v="4250000"/>
    <n v="28508400"/>
    <d v="2024-04-25T00:00:00"/>
    <m/>
    <d v="2024-05-04T00:00:00"/>
    <s v=""/>
    <n v="99"/>
    <s v="BLITAR"/>
    <s v="99-BLITAR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n v="99"/>
    <s v="BLITAR"/>
    <s v="99-BLITAR"/>
  </r>
  <r>
    <n v="2671"/>
    <x v="24"/>
    <n v="29"/>
    <n v="29"/>
    <m/>
    <m/>
    <s v="G"/>
    <n v="4349"/>
    <s v="MINI"/>
    <s v="BREBES"/>
    <s v="IST-IM1"/>
    <s v="ISI STAPLER 13/8 JOSS"/>
    <m/>
    <m/>
    <s v="ADA"/>
    <n v="50"/>
    <s v="PAK"/>
    <n v="100"/>
    <s v="PAK"/>
    <n v="18000"/>
    <m/>
    <m/>
    <s v=""/>
    <n v="50"/>
    <s v="PAK"/>
    <n v="18000"/>
    <n v="900000"/>
    <s v=""/>
    <d v="2024-04-25T00:00:00"/>
    <m/>
    <d v="2024-05-04T00:00:00"/>
    <s v=""/>
    <s v="MINI"/>
    <s v="BREBES"/>
    <s v="MINI-BREBES"/>
  </r>
  <r>
    <n v="3404"/>
    <x v="25"/>
    <n v="29"/>
    <s v=""/>
    <m/>
    <m/>
    <m/>
    <m/>
    <m/>
    <m/>
    <s v="PIA-NB1"/>
    <s v="PIANIKA LOVELY BIRU"/>
    <m/>
    <m/>
    <s v="ADA"/>
    <n v="6"/>
    <s v="PCS"/>
    <n v="12"/>
    <s v="PCS"/>
    <n v="90000"/>
    <m/>
    <m/>
    <s v=""/>
    <n v="6"/>
    <s v="PCS"/>
    <n v="90000"/>
    <n v="540000"/>
    <n v="1440000"/>
    <d v="2024-04-25T00:00:00"/>
    <m/>
    <d v="2024-05-04T00:00:00"/>
    <s v=""/>
    <s v="MINI"/>
    <s v="BREBES"/>
    <s v="MINI-BREBES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MINI"/>
    <s v="BREBES"/>
    <s v="MINI-BREBES"/>
  </r>
  <r>
    <n v="2671"/>
    <x v="26"/>
    <n v="32"/>
    <n v="32"/>
    <m/>
    <m/>
    <s v="KO"/>
    <n v="4309"/>
    <s v="ANUGERAH SEJAHTERA"/>
    <s v="PURWOKERTO"/>
    <s v="IST-IM1"/>
    <s v="ISI STAPLER 13/8 JOSS"/>
    <m/>
    <m/>
    <s v="ADA"/>
    <n v="500"/>
    <s v="PAK"/>
    <n v="100"/>
    <s v="PAK"/>
    <n v="17500"/>
    <m/>
    <m/>
    <s v=""/>
    <n v="500"/>
    <s v="PAK"/>
    <n v="17500"/>
    <n v="8750000"/>
    <s v=""/>
    <d v="2024-04-25T00:00:00"/>
    <m/>
    <d v="2024-05-04T00:00:00"/>
    <s v=""/>
    <s v="ANUGERAH SEJAHTERA"/>
    <s v="PURWOKERTO"/>
    <s v="ANUGERAH SEJAHTERA-PURWOKERTO"/>
  </r>
  <r>
    <n v="3363"/>
    <x v="27"/>
    <n v="32"/>
    <s v=""/>
    <m/>
    <m/>
    <m/>
    <m/>
    <m/>
    <m/>
    <s v="PCA-NB4"/>
    <s v="PENCIL CASE LPY99-3"/>
    <m/>
    <m/>
    <s v="ADA"/>
    <n v="12"/>
    <s v="LSN"/>
    <n v="144"/>
    <s v="PCS"/>
    <n v="175000"/>
    <m/>
    <m/>
    <n v="12"/>
    <n v="144"/>
    <s v="PCS"/>
    <n v="14583.333333333334"/>
    <n v="2100000"/>
    <n v="10850000"/>
    <d v="2024-04-25T00:00:00"/>
    <m/>
    <d v="2024-05-04T00:00:00"/>
    <s v=""/>
    <s v="ANUGERAH SEJAHTERA"/>
    <s v="PURWOKERTO"/>
    <s v="ANUGERAH SEJAHTERA-PURWOKERTO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ANUGERAH SEJAHTERA"/>
    <s v="PURWOKERTO"/>
    <s v="ANUGERAH SEJAHTERA-PURWOKERTO"/>
  </r>
  <r>
    <n v="1800"/>
    <x v="28"/>
    <n v="35"/>
    <n v="35"/>
    <m/>
    <m/>
    <s v="A"/>
    <n v="4029"/>
    <s v="POJOK"/>
    <s v="BLAURAN"/>
    <s v="BOL-DB104"/>
    <s v="BP DEBOZZ DB G 05"/>
    <m/>
    <m/>
    <s v="ADA"/>
    <n v="72"/>
    <s v="LSN"/>
    <n v="120"/>
    <s v="LSN"/>
    <n v="28000"/>
    <m/>
    <m/>
    <s v=""/>
    <n v="72"/>
    <s v="LSN"/>
    <n v="28000"/>
    <n v="2016000"/>
    <s v=""/>
    <d v="2024-04-25T00:00:00"/>
    <m/>
    <d v="2024-05-04T00:00:00"/>
    <s v=""/>
    <s v="POJOK"/>
    <s v="BLAURAN"/>
    <s v="POJOK-BLAURAN"/>
  </r>
  <r>
    <s v=""/>
    <x v="29"/>
    <n v="35"/>
    <s v=""/>
    <m/>
    <m/>
    <m/>
    <m/>
    <m/>
    <m/>
    <m/>
    <s v="STICK NOTE TF 0246-400"/>
    <s v="STICK NOTE TF 0246-400"/>
    <s v="STOCK BELUM LENGKAP"/>
    <s v="ADA"/>
    <n v="60"/>
    <s v="PCS"/>
    <s v=""/>
    <s v=""/>
    <n v="13500"/>
    <m/>
    <m/>
    <s v=""/>
    <n v="60"/>
    <s v="PCS"/>
    <n v="13500"/>
    <n v="810000"/>
    <s v=""/>
    <d v="2024-04-25T00:00:00"/>
    <m/>
    <d v="2024-05-04T00:00:00"/>
    <s v="STOCK BELUM LENGKAP"/>
    <s v="POJOK"/>
    <s v="BLAURAN"/>
    <s v="POJOK-BLAURAN"/>
  </r>
  <r>
    <n v="2079"/>
    <x v="30"/>
    <n v="35"/>
    <s v=""/>
    <m/>
    <m/>
    <m/>
    <m/>
    <m/>
    <m/>
    <s v="BOL-TZ385"/>
    <s v="BP GEL TIZO 30801F S3 FANCY"/>
    <m/>
    <m/>
    <s v="ADA"/>
    <n v="36"/>
    <s v="LSN"/>
    <n v="144"/>
    <s v="LSN"/>
    <n v="17750"/>
    <m/>
    <m/>
    <s v=""/>
    <n v="36"/>
    <s v="LSN"/>
    <n v="17750"/>
    <n v="639000"/>
    <s v=""/>
    <d v="2024-04-25T00:00:00"/>
    <m/>
    <d v="2024-05-04T00:00:00"/>
    <s v=""/>
    <s v="POJOK"/>
    <s v="BLAURAN"/>
    <s v="POJOK-BLAURAN"/>
  </r>
  <r>
    <n v="2042"/>
    <x v="31"/>
    <n v="35"/>
    <s v=""/>
    <m/>
    <m/>
    <m/>
    <m/>
    <m/>
    <m/>
    <s v="BOL-TZ349"/>
    <s v="BP GEL TIZO 30734F FANCY"/>
    <m/>
    <m/>
    <s v="ADA"/>
    <n v="36"/>
    <s v="LSN"/>
    <n v="144"/>
    <s v="LSN"/>
    <n v="17750"/>
    <m/>
    <m/>
    <s v=""/>
    <n v="36"/>
    <s v="LSN"/>
    <n v="17750"/>
    <n v="639000"/>
    <s v=""/>
    <d v="2024-04-25T00:00:00"/>
    <m/>
    <d v="2024-05-04T00:00:00"/>
    <s v=""/>
    <s v="POJOK"/>
    <s v="BLAURAN"/>
    <s v="POJOK-BLAURAN"/>
  </r>
  <r>
    <n v="2047"/>
    <x v="32"/>
    <n v="35"/>
    <s v=""/>
    <m/>
    <m/>
    <m/>
    <m/>
    <m/>
    <m/>
    <s v="BOL-TZ354"/>
    <s v="BP GEL TIZO 31763F FANCY"/>
    <m/>
    <m/>
    <s v="ADA"/>
    <n v="36"/>
    <s v="LSN"/>
    <n v="144"/>
    <s v="LSN"/>
    <n v="17750"/>
    <m/>
    <m/>
    <s v=""/>
    <n v="36"/>
    <s v="LSN"/>
    <n v="17750"/>
    <n v="639000"/>
    <s v=""/>
    <d v="2024-04-25T00:00:00"/>
    <m/>
    <d v="2024-05-04T00:00:00"/>
    <s v=""/>
    <s v="POJOK"/>
    <s v="BLAURAN"/>
    <s v="POJOK-BLAURAN"/>
  </r>
  <r>
    <n v="2063"/>
    <x v="33"/>
    <n v="35"/>
    <s v=""/>
    <m/>
    <m/>
    <m/>
    <m/>
    <m/>
    <m/>
    <s v="BOL-TZ370"/>
    <s v="BP TIZO 31810F FANCY"/>
    <m/>
    <m/>
    <s v="ADA"/>
    <n v="36"/>
    <s v="LSN"/>
    <n v="144"/>
    <s v="LSN"/>
    <n v="17750"/>
    <m/>
    <m/>
    <s v=""/>
    <n v="36"/>
    <s v="LSN"/>
    <n v="17750"/>
    <n v="639000"/>
    <s v=""/>
    <d v="2024-04-25T00:00:00"/>
    <m/>
    <d v="2024-05-04T00:00:00"/>
    <s v=""/>
    <s v="POJOK"/>
    <s v="BLAURAN"/>
    <s v="POJOK-BLAURAN"/>
  </r>
  <r>
    <n v="2082"/>
    <x v="34"/>
    <n v="35"/>
    <s v=""/>
    <m/>
    <m/>
    <m/>
    <m/>
    <m/>
    <m/>
    <s v="BOL-TZ388"/>
    <s v="BP TIZO TG 30541F FANCY"/>
    <m/>
    <m/>
    <s v="ADA"/>
    <n v="36"/>
    <s v="LSN"/>
    <n v="144"/>
    <s v="LSN"/>
    <n v="17750"/>
    <m/>
    <m/>
    <s v=""/>
    <n v="36"/>
    <s v="LSN"/>
    <n v="17750"/>
    <n v="639000"/>
    <n v="6021000"/>
    <d v="2024-04-25T00:00:00"/>
    <m/>
    <d v="2024-05-04T00:00:00"/>
    <s v=""/>
    <s v="POJOK"/>
    <s v="BLAURAN"/>
    <s v="POJOK-BLAURAN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POJOK"/>
    <s v="BLAURAN"/>
    <s v="POJOK-BLAURAN"/>
  </r>
  <r>
    <n v="2081"/>
    <x v="35"/>
    <n v="43"/>
    <n v="43"/>
    <m/>
    <m/>
    <s v="A"/>
    <n v="4028"/>
    <n v="81"/>
    <s v="GOMBONG"/>
    <s v="BOL-TZ387"/>
    <s v="BP TIZO TG 31475F FANCY"/>
    <m/>
    <m/>
    <s v="ADA"/>
    <n v="24"/>
    <s v="LSN"/>
    <n v="144"/>
    <s v="LSN"/>
    <n v="18000"/>
    <m/>
    <m/>
    <s v=""/>
    <n v="24"/>
    <s v="LSN"/>
    <n v="18000"/>
    <n v="432000"/>
    <s v=""/>
    <d v="2024-04-25T00:00:00"/>
    <m/>
    <d v="2024-05-04T00:00:00"/>
    <s v=""/>
    <n v="81"/>
    <s v="GOMBONG"/>
    <s v="81-GOMBONG"/>
  </r>
  <r>
    <n v="2063"/>
    <x v="36"/>
    <n v="43"/>
    <s v=""/>
    <m/>
    <m/>
    <m/>
    <m/>
    <m/>
    <m/>
    <s v="BOL-TZ370"/>
    <s v="BP TIZO 31810F FANCY"/>
    <m/>
    <m/>
    <s v="ADA"/>
    <n v="24"/>
    <s v="LSN"/>
    <n v="144"/>
    <s v="LSN"/>
    <n v="18000"/>
    <m/>
    <m/>
    <s v=""/>
    <n v="24"/>
    <s v="LSN"/>
    <n v="18000"/>
    <n v="432000"/>
    <s v=""/>
    <d v="2024-04-25T00:00:00"/>
    <m/>
    <d v="2024-05-04T00:00:00"/>
    <s v=""/>
    <n v="81"/>
    <s v="GOMBONG"/>
    <s v="81-GOMBONG"/>
  </r>
  <r>
    <n v="2085"/>
    <x v="37"/>
    <n v="43"/>
    <s v=""/>
    <m/>
    <m/>
    <m/>
    <m/>
    <m/>
    <m/>
    <s v="BOL-TZ391"/>
    <s v="BP TIZO TG 30802F S3 FANCY"/>
    <m/>
    <m/>
    <s v="ADA"/>
    <n v="24"/>
    <s v="LSN"/>
    <n v="144"/>
    <s v="LSN"/>
    <n v="18000"/>
    <m/>
    <m/>
    <s v=""/>
    <n v="24"/>
    <s v="LSN"/>
    <n v="18000"/>
    <n v="432000"/>
    <s v=""/>
    <d v="2024-04-25T00:00:00"/>
    <m/>
    <d v="2024-05-04T00:00:00"/>
    <s v=""/>
    <n v="81"/>
    <s v="GOMBONG"/>
    <s v="81-GOMBONG"/>
  </r>
  <r>
    <n v="2087"/>
    <x v="38"/>
    <n v="43"/>
    <s v=""/>
    <m/>
    <m/>
    <m/>
    <m/>
    <m/>
    <m/>
    <s v="BOL-TZ393"/>
    <s v="BP TIZO TG 31035F FANCY"/>
    <m/>
    <m/>
    <s v="ADA"/>
    <n v="24"/>
    <s v="LSN"/>
    <n v="144"/>
    <s v="LSN"/>
    <n v="18000"/>
    <m/>
    <m/>
    <s v=""/>
    <n v="24"/>
    <s v="LSN"/>
    <n v="18000"/>
    <n v="432000"/>
    <s v=""/>
    <d v="2024-04-25T00:00:00"/>
    <m/>
    <d v="2024-05-04T00:00:00"/>
    <s v=""/>
    <n v="81"/>
    <s v="GOMBONG"/>
    <s v="81-GOMBONG"/>
  </r>
  <r>
    <n v="2047"/>
    <x v="39"/>
    <n v="43"/>
    <s v=""/>
    <m/>
    <m/>
    <m/>
    <m/>
    <m/>
    <m/>
    <s v="BOL-TZ354"/>
    <s v="BP GEL TIZO 31763F FANCY"/>
    <m/>
    <m/>
    <s v="ADA"/>
    <n v="24"/>
    <s v="LSN"/>
    <n v="144"/>
    <s v="LSN"/>
    <n v="18000"/>
    <m/>
    <m/>
    <s v=""/>
    <n v="24"/>
    <s v="LSN"/>
    <n v="18000"/>
    <n v="432000"/>
    <s v=""/>
    <d v="2024-04-25T00:00:00"/>
    <m/>
    <d v="2024-05-04T00:00:00"/>
    <s v=""/>
    <n v="81"/>
    <s v="GOMBONG"/>
    <s v="81-GOMBONG"/>
  </r>
  <r>
    <s v=""/>
    <x v="40"/>
    <n v="43"/>
    <s v=""/>
    <m/>
    <m/>
    <m/>
    <m/>
    <m/>
    <m/>
    <m/>
    <s v="BP GEL TIZO TG 348 F"/>
    <s v="BP GEL TIZO TG 348 F"/>
    <s v="STOCK BELUM LENGKAP"/>
    <s v="ADA"/>
    <n v="24"/>
    <s v="LSN"/>
    <s v=""/>
    <s v=""/>
    <n v="18000"/>
    <m/>
    <m/>
    <s v=""/>
    <n v="24"/>
    <s v="LSN"/>
    <n v="18000"/>
    <n v="432000"/>
    <n v="2592000"/>
    <d v="2024-04-25T00:00:00"/>
    <m/>
    <d v="2024-05-04T00:00:00"/>
    <s v="STOCK BELUM LENGKAP"/>
    <n v="81"/>
    <s v="GOMBONG"/>
    <s v="81-GOMBONG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n v="81"/>
    <s v="GOMBONG"/>
    <s v="81-GOMBONG"/>
  </r>
  <r>
    <n v="2029"/>
    <x v="41"/>
    <n v="50"/>
    <n v="50"/>
    <m/>
    <m/>
    <s v="A"/>
    <n v="4027"/>
    <s v="DR"/>
    <s v="PATI"/>
    <s v="BOL-TF336"/>
    <s v="BP GEL TF-1190 0.3MM HIGHTECH (H)"/>
    <m/>
    <m/>
    <s v="ADA"/>
    <n v="144"/>
    <s v="LSN"/>
    <n v="96"/>
    <s v="LSN"/>
    <n v="28500"/>
    <m/>
    <m/>
    <s v=""/>
    <n v="144"/>
    <s v="LSN"/>
    <n v="28500"/>
    <n v="4104000"/>
    <n v="4104000"/>
    <d v="2024-04-25T00:00:00"/>
    <m/>
    <d v="2024-05-04T00:00:00"/>
    <s v=""/>
    <s v="DR"/>
    <s v="PATI"/>
    <s v="DR-PATI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DR"/>
    <s v="PATI"/>
    <s v="DR-PATI"/>
  </r>
  <r>
    <n v="3122"/>
    <x v="42"/>
    <n v="52"/>
    <n v="52"/>
    <m/>
    <m/>
    <s v="A"/>
    <n v="4030"/>
    <s v="BRUK MENCENG"/>
    <m/>
    <s v="MES-BX3"/>
    <s v="MESIN TEMBAK BIXDONE HE E2010 K (65 BLK) KECIL"/>
    <m/>
    <m/>
    <s v="ADA"/>
    <n v="100"/>
    <s v="PCS"/>
    <n v="100"/>
    <s v="PCS"/>
    <n v="26500"/>
    <m/>
    <m/>
    <s v=""/>
    <n v="100"/>
    <s v="PCS"/>
    <n v="26500"/>
    <n v="2650000"/>
    <s v=""/>
    <d v="2024-04-25T00:00:00"/>
    <m/>
    <d v="2024-05-04T00:00:00"/>
    <s v=""/>
    <s v="BRUK MENCENG"/>
    <s v="PATI"/>
    <s v="BRUK MENCENG-PATI"/>
  </r>
  <r>
    <n v="2671"/>
    <x v="43"/>
    <n v="52"/>
    <s v=""/>
    <m/>
    <m/>
    <m/>
    <m/>
    <m/>
    <m/>
    <s v="IST-IM1"/>
    <s v="ISI STAPLER 13/8 JOSS"/>
    <m/>
    <m/>
    <s v="ADA"/>
    <n v="200"/>
    <s v="PAK"/>
    <n v="100"/>
    <s v="PAK"/>
    <n v="18500"/>
    <m/>
    <m/>
    <s v=""/>
    <n v="200"/>
    <s v="PAK"/>
    <n v="18500"/>
    <n v="3700000"/>
    <n v="6350000"/>
    <d v="2024-04-25T00:00:00"/>
    <m/>
    <d v="2024-05-04T00:00:00"/>
    <s v=""/>
    <s v="BRUK MENCENG"/>
    <s v="PATI"/>
    <s v="BRUK MENCENG-PATI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BRUK MENCENG"/>
    <s v="PATI"/>
    <s v="BRUK MENCENG-PATI"/>
  </r>
  <r>
    <n v="2001"/>
    <x v="44"/>
    <n v="55"/>
    <n v="55"/>
    <m/>
    <m/>
    <s v="A"/>
    <n v="4031"/>
    <s v="RENI (JATIMULYO)"/>
    <s v="KEBUMEN"/>
    <s v="BOL-IM308"/>
    <s v="BP HITECH JOSS GP-168 0.28MM"/>
    <m/>
    <m/>
    <s v="ADA"/>
    <n v="144"/>
    <s v="LSN"/>
    <n v="144"/>
    <s v="LSN"/>
    <n v="21000"/>
    <m/>
    <m/>
    <s v=""/>
    <n v="144"/>
    <s v="LSN"/>
    <n v="21000"/>
    <n v="3024000"/>
    <s v=""/>
    <d v="2024-04-25T00:00:00"/>
    <m/>
    <d v="2024-05-04T00:00:00"/>
    <s v=""/>
    <s v="RENI (JATIMULYO)"/>
    <s v="KEBUMEN"/>
    <s v="RENI (JATIMULYO)-KEBUMEN"/>
  </r>
  <r>
    <n v="2671"/>
    <x v="45"/>
    <n v="55"/>
    <s v=""/>
    <m/>
    <m/>
    <m/>
    <m/>
    <m/>
    <m/>
    <s v="IST-IM1"/>
    <s v="ISI STAPLER 13/8 JOSS"/>
    <m/>
    <m/>
    <s v="ADA"/>
    <n v="100"/>
    <s v="PAK"/>
    <n v="100"/>
    <s v="PAK"/>
    <n v="18500"/>
    <m/>
    <m/>
    <s v=""/>
    <n v="100"/>
    <s v="PAK"/>
    <n v="18500"/>
    <n v="1850000"/>
    <s v=""/>
    <d v="2024-04-25T00:00:00"/>
    <m/>
    <d v="2024-05-04T00:00:00"/>
    <s v=""/>
    <s v="RENI (JATIMULYO)"/>
    <s v="KEBUMEN"/>
    <s v="RENI (JATIMULYO)-KEBUMEN"/>
  </r>
  <r>
    <n v="2208"/>
    <x v="46"/>
    <n v="55"/>
    <s v=""/>
    <m/>
    <m/>
    <m/>
    <m/>
    <m/>
    <m/>
    <s v="CUT-TC8"/>
    <s v="CUTTER TACO 88 BESAR"/>
    <m/>
    <m/>
    <s v="ADA"/>
    <n v="60"/>
    <s v="LSN"/>
    <n v="60"/>
    <s v="LSN"/>
    <n v="33000"/>
    <n v="0.1"/>
    <m/>
    <s v=""/>
    <n v="60"/>
    <s v="LSN"/>
    <n v="33000"/>
    <n v="1782000"/>
    <n v="6656000"/>
    <d v="2024-04-25T00:00:00"/>
    <m/>
    <d v="2024-05-04T00:00:00"/>
    <s v=""/>
    <s v="RENI (JATIMULYO)"/>
    <s v="KEBUMEN"/>
    <s v="RENI (JATIMULYO)-KEBUMEN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RENI (JATIMULYO)"/>
    <s v="KEBUMEN"/>
    <s v="RENI (JATIMULYO)-KEBUMEN"/>
  </r>
  <r>
    <n v="2042"/>
    <x v="47"/>
    <n v="59"/>
    <n v="59"/>
    <m/>
    <m/>
    <s v="KO"/>
    <n v="3878"/>
    <s v="SISWA"/>
    <s v="WONOSOBO"/>
    <s v="BOL-TZ349"/>
    <s v="BP GEL TIZO 30734F FANCY"/>
    <m/>
    <m/>
    <s v="ADA"/>
    <n v="36"/>
    <s v="LSN"/>
    <n v="144"/>
    <s v="LSN"/>
    <n v="18000"/>
    <m/>
    <m/>
    <s v=""/>
    <n v="36"/>
    <s v="LSN"/>
    <n v="18000"/>
    <n v="648000"/>
    <s v=""/>
    <d v="2024-04-25T00:00:00"/>
    <m/>
    <d v="2024-05-04T00:00:00"/>
    <s v=""/>
    <s v="SISWA"/>
    <s v="WONOSOBO"/>
    <s v="SISWA-WONOSOBO"/>
  </r>
  <r>
    <n v="2046"/>
    <x v="48"/>
    <n v="59"/>
    <s v=""/>
    <m/>
    <m/>
    <m/>
    <m/>
    <m/>
    <m/>
    <s v="BOL-TZ353"/>
    <s v="BP GEL TIZO 31762F FANCY"/>
    <m/>
    <m/>
    <s v="ADA"/>
    <n v="36"/>
    <s v="LSN"/>
    <n v="144"/>
    <s v="LSN"/>
    <n v="18000"/>
    <m/>
    <m/>
    <s v=""/>
    <n v="36"/>
    <s v="LSN"/>
    <n v="18000"/>
    <n v="648000"/>
    <s v=""/>
    <d v="2024-04-25T00:00:00"/>
    <m/>
    <d v="2024-05-04T00:00:00"/>
    <s v=""/>
    <s v="SISWA"/>
    <s v="WONOSOBO"/>
    <s v="SISWA-WONOSOBO"/>
  </r>
  <r>
    <n v="2085"/>
    <x v="49"/>
    <n v="59"/>
    <s v=""/>
    <m/>
    <m/>
    <m/>
    <m/>
    <m/>
    <m/>
    <s v="BOL-TZ391"/>
    <s v="BP TIZO TG 30802F S3 FANCY"/>
    <m/>
    <m/>
    <s v="ADA"/>
    <n v="36"/>
    <s v="LSN"/>
    <n v="144"/>
    <s v="LSN"/>
    <n v="18000"/>
    <m/>
    <m/>
    <s v=""/>
    <n v="36"/>
    <s v="LSN"/>
    <n v="18000"/>
    <n v="648000"/>
    <s v=""/>
    <d v="2024-04-25T00:00:00"/>
    <m/>
    <d v="2024-05-04T00:00:00"/>
    <s v=""/>
    <s v="SISWA"/>
    <s v="WONOSOBO"/>
    <s v="SISWA-WONOSOBO"/>
  </r>
  <r>
    <n v="2403"/>
    <x v="50"/>
    <n v="59"/>
    <s v=""/>
    <m/>
    <m/>
    <m/>
    <m/>
    <m/>
    <m/>
    <s v="GAR-BT25"/>
    <s v="GARISAN BT 30 CM"/>
    <m/>
    <m/>
    <s v="ADA"/>
    <n v="100"/>
    <s v="LSN"/>
    <n v="100"/>
    <s v="LSN"/>
    <n v="26780"/>
    <n v="0.125"/>
    <m/>
    <s v=""/>
    <n v="100"/>
    <s v="LSN"/>
    <n v="26780"/>
    <n v="2343250"/>
    <s v=""/>
    <d v="2024-04-25T00:00:00"/>
    <m/>
    <d v="2024-05-04T00:00:00"/>
    <s v=""/>
    <s v="SISWA"/>
    <s v="WONOSOBO"/>
    <s v="SISWA-WONOSOBO"/>
  </r>
  <r>
    <n v="2407"/>
    <x v="51"/>
    <n v="59"/>
    <s v=""/>
    <m/>
    <m/>
    <m/>
    <m/>
    <m/>
    <m/>
    <s v="GAR-EN2"/>
    <s v="GARISAN ENTER 675 30 CM"/>
    <m/>
    <m/>
    <s v="ADA"/>
    <n v="200"/>
    <s v="LSN"/>
    <n v="200"/>
    <s v="LSN"/>
    <n v="9000"/>
    <m/>
    <m/>
    <s v=""/>
    <n v="200"/>
    <s v="LSN"/>
    <n v="9000"/>
    <n v="1800000"/>
    <n v="6087250"/>
    <d v="2024-04-25T00:00:00"/>
    <m/>
    <d v="2024-05-04T00:00:00"/>
    <s v=""/>
    <s v="SISWA"/>
    <s v="WONOSOBO"/>
    <s v="SISWA-WONOSOBO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SISWA"/>
    <s v="WONOSOBO"/>
    <s v="SISWA-WONOSOBO"/>
  </r>
  <r>
    <n v="2081"/>
    <x v="52"/>
    <n v="65"/>
    <n v="65"/>
    <m/>
    <m/>
    <s v="KO"/>
    <n v="4086"/>
    <s v="SUKSES MAKMUR (GROSIR)"/>
    <s v="COMAL"/>
    <s v="BOL-TZ387"/>
    <s v="BP TIZO TG 31475F FANCY"/>
    <m/>
    <m/>
    <s v="ADA"/>
    <n v="24"/>
    <s v="LSN"/>
    <n v="144"/>
    <s v="LSN"/>
    <n v="18250"/>
    <m/>
    <m/>
    <s v=""/>
    <n v="24"/>
    <s v="LSN"/>
    <n v="18250"/>
    <n v="438000"/>
    <s v=""/>
    <d v="2024-04-25T00:00:00"/>
    <m/>
    <d v="2024-05-04T00:00:00"/>
    <s v=""/>
    <s v="SUKSES MAKMUR (GROSIR)"/>
    <s v="COMAL"/>
    <s v="SUKSES MAKMUR (GROSIR)-COMAL"/>
  </r>
  <r>
    <n v="2043"/>
    <x v="53"/>
    <n v="65"/>
    <s v=""/>
    <m/>
    <m/>
    <m/>
    <m/>
    <m/>
    <m/>
    <s v="BOL-TZ350"/>
    <s v="BP GEL TIZO 30900F FANCY"/>
    <m/>
    <m/>
    <s v="ADA"/>
    <n v="24"/>
    <s v="LSN"/>
    <n v="144"/>
    <s v="LSN"/>
    <n v="18250"/>
    <m/>
    <m/>
    <s v=""/>
    <n v="24"/>
    <s v="LSN"/>
    <n v="18250"/>
    <n v="438000"/>
    <s v=""/>
    <d v="2024-04-25T00:00:00"/>
    <m/>
    <d v="2024-05-04T00:00:00"/>
    <s v=""/>
    <s v="SUKSES MAKMUR (GROSIR)"/>
    <s v="COMAL"/>
    <s v="SUKSES MAKMUR (GROSIR)-COMAL"/>
  </r>
  <r>
    <s v=""/>
    <x v="54"/>
    <n v="65"/>
    <s v=""/>
    <m/>
    <m/>
    <m/>
    <m/>
    <m/>
    <m/>
    <m/>
    <s v="BP GEL TIZO TG 348 F"/>
    <s v="BP GEL TIZO TG 348 F"/>
    <s v="STOCK BELUM LENGKAP"/>
    <s v="ADA"/>
    <n v="24"/>
    <s v="LSN"/>
    <s v=""/>
    <s v=""/>
    <n v="18250"/>
    <m/>
    <m/>
    <s v=""/>
    <n v="24"/>
    <s v="LSN"/>
    <n v="18250"/>
    <n v="438000"/>
    <s v=""/>
    <d v="2024-04-25T00:00:00"/>
    <m/>
    <d v="2024-05-04T00:00:00"/>
    <s v="STOCK BELUM LENGKAP"/>
    <s v="SUKSES MAKMUR (GROSIR)"/>
    <s v="COMAL"/>
    <s v="SUKSES MAKMUR (GROSIR)-COMAL"/>
  </r>
  <r>
    <n v="2079"/>
    <x v="55"/>
    <n v="65"/>
    <s v=""/>
    <m/>
    <m/>
    <m/>
    <m/>
    <m/>
    <m/>
    <s v="BOL-TZ385"/>
    <s v="BP GEL TIZO 30801F S3 FANCY"/>
    <m/>
    <m/>
    <s v="ADA"/>
    <n v="24"/>
    <s v="LSN"/>
    <n v="144"/>
    <s v="LSN"/>
    <n v="18250"/>
    <m/>
    <m/>
    <s v=""/>
    <n v="24"/>
    <s v="LSN"/>
    <n v="18250"/>
    <n v="438000"/>
    <s v=""/>
    <d v="2024-04-25T00:00:00"/>
    <m/>
    <d v="2024-05-04T00:00:00"/>
    <s v=""/>
    <s v="SUKSES MAKMUR (GROSIR)"/>
    <s v="COMAL"/>
    <s v="SUKSES MAKMUR (GROSIR)-COMAL"/>
  </r>
  <r>
    <n v="2082"/>
    <x v="56"/>
    <n v="65"/>
    <s v=""/>
    <m/>
    <m/>
    <m/>
    <m/>
    <m/>
    <m/>
    <s v="BOL-TZ388"/>
    <s v="BP TIZO TG 30541F FANCY"/>
    <m/>
    <m/>
    <s v="ADA"/>
    <n v="24"/>
    <s v="LSN"/>
    <n v="144"/>
    <s v="LSN"/>
    <n v="18250"/>
    <m/>
    <m/>
    <s v=""/>
    <n v="24"/>
    <s v="LSN"/>
    <n v="18250"/>
    <n v="438000"/>
    <s v=""/>
    <d v="2024-04-25T00:00:00"/>
    <m/>
    <d v="2024-05-04T00:00:00"/>
    <s v=""/>
    <s v="SUKSES MAKMUR (GROSIR)"/>
    <s v="COMAL"/>
    <s v="SUKSES MAKMUR (GROSIR)-COMAL"/>
  </r>
  <r>
    <n v="2044"/>
    <x v="57"/>
    <n v="65"/>
    <s v=""/>
    <m/>
    <m/>
    <m/>
    <m/>
    <m/>
    <m/>
    <s v="BOL-TZ351"/>
    <s v="BP GEL TIZO 31035F FANCY"/>
    <m/>
    <m/>
    <s v="ADA"/>
    <n v="24"/>
    <s v="LSN"/>
    <n v="144"/>
    <s v="LSN"/>
    <n v="18250"/>
    <m/>
    <m/>
    <s v=""/>
    <n v="24"/>
    <s v="LSN"/>
    <n v="18250"/>
    <n v="438000"/>
    <n v="2628000"/>
    <d v="2024-04-25T00:00:00"/>
    <m/>
    <d v="2024-05-04T00:00:00"/>
    <s v=""/>
    <s v="SUKSES MAKMUR (GROSIR)"/>
    <s v="COMAL"/>
    <s v="SUKSES MAKMUR (GROSIR)-COMAL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SUKSES MAKMUR (GROSIR)"/>
    <s v="COMAL"/>
    <s v="SUKSES MAKMUR (GROSIR)-COMAL"/>
  </r>
  <r>
    <n v="2834"/>
    <x v="58"/>
    <n v="72"/>
    <n v="72"/>
    <m/>
    <m/>
    <s v="KO"/>
    <n v="4307"/>
    <s v="RITA"/>
    <s v="PURWOKERTO"/>
    <s v="LOO-NB3"/>
    <s v="LOOSE LEAF BIASA UNTANO BIODATA A5 MIX"/>
    <m/>
    <m/>
    <s v="ADA"/>
    <n v="600"/>
    <s v="PCS"/>
    <n v="600"/>
    <s v="PCS"/>
    <n v="3000"/>
    <n v="0.14499999999999999"/>
    <m/>
    <s v=""/>
    <n v="600"/>
    <s v="PCS"/>
    <n v="3000"/>
    <n v="1539000"/>
    <s v=""/>
    <d v="2024-04-25T00:00:00"/>
    <m/>
    <d v="2024-05-04T00:00:00"/>
    <s v=""/>
    <s v="RITA"/>
    <s v="PURWOKERTO"/>
    <s v="RITA-PURWOKERTO"/>
  </r>
  <r>
    <s v=""/>
    <x v="59"/>
    <n v="72"/>
    <s v=""/>
    <m/>
    <m/>
    <m/>
    <m/>
    <m/>
    <m/>
    <m/>
    <s v="MEJA BELAJAR FANCY"/>
    <s v="MEJA BELAJAR FANCY"/>
    <m/>
    <s v="TIDAK ADA"/>
    <n v="50"/>
    <s v="PCS"/>
    <s v=""/>
    <s v=""/>
    <n v="95000"/>
    <n v="0.14499999999999999"/>
    <m/>
    <s v=""/>
    <n v="50"/>
    <s v="PCS"/>
    <n v="95000"/>
    <n v="4061250"/>
    <s v=""/>
    <d v="2024-04-25T00:00:00"/>
    <m/>
    <d v="2024-05-04T00:00:00"/>
    <s v=""/>
    <s v="RITA"/>
    <s v="PURWOKERTO"/>
    <s v="RITA-PURWOKERTO"/>
  </r>
  <r>
    <s v=""/>
    <x v="60"/>
    <n v="72"/>
    <s v=""/>
    <m/>
    <m/>
    <m/>
    <m/>
    <m/>
    <m/>
    <m/>
    <s v="MEJA BELAJAR POLOS"/>
    <s v="MEJA BELAJAR POLOS"/>
    <m/>
    <s v="TIDAK ADA"/>
    <n v="50"/>
    <s v="PCS"/>
    <s v=""/>
    <s v=""/>
    <n v="95000"/>
    <n v="0.14499999999999999"/>
    <m/>
    <s v=""/>
    <n v="50"/>
    <s v="PCS"/>
    <n v="95000"/>
    <n v="4061250"/>
    <s v=""/>
    <d v="2024-04-25T00:00:00"/>
    <m/>
    <d v="2024-05-04T00:00:00"/>
    <s v=""/>
    <s v="RITA"/>
    <s v="PURWOKERTO"/>
    <s v="RITA-PURWOKERTO"/>
  </r>
  <r>
    <n v="3404"/>
    <x v="61"/>
    <n v="72"/>
    <s v=""/>
    <m/>
    <m/>
    <m/>
    <m/>
    <m/>
    <m/>
    <s v="PIA-NB1"/>
    <s v="PIANIKA LOVELY BIRU"/>
    <m/>
    <m/>
    <s v="ADA"/>
    <n v="24"/>
    <s v="PCS"/>
    <n v="12"/>
    <s v="PCS"/>
    <n v="125000"/>
    <n v="0.14499999999999999"/>
    <m/>
    <s v=""/>
    <n v="24"/>
    <s v="PCS"/>
    <n v="125000"/>
    <n v="2565000"/>
    <s v=""/>
    <d v="2024-04-25T00:00:00"/>
    <m/>
    <d v="2024-05-04T00:00:00"/>
    <s v=""/>
    <s v="RITA"/>
    <s v="PURWOKERTO"/>
    <s v="RITA-PURWOKERTO"/>
  </r>
  <r>
    <s v=""/>
    <x v="62"/>
    <n v="72"/>
    <s v=""/>
    <m/>
    <m/>
    <m/>
    <m/>
    <m/>
    <m/>
    <m/>
    <s v="PIANIKA MARVEL BOX KAIN"/>
    <s v="PIANIKA MARVEL BOX KAIN"/>
    <m/>
    <s v="TIDAK ADA"/>
    <n v="24"/>
    <s v="PCS"/>
    <s v=""/>
    <s v=""/>
    <n v="325000"/>
    <n v="0.14499999999999999"/>
    <m/>
    <s v=""/>
    <n v="24"/>
    <s v="PCS"/>
    <n v="325000"/>
    <n v="6669000"/>
    <n v="18895500"/>
    <d v="2024-04-25T00:00:00"/>
    <m/>
    <d v="2024-05-04T00:00:00"/>
    <s v=""/>
    <s v="RITA"/>
    <s v="PURWOKERTO"/>
    <s v="RITA-PURWOKERTO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RITA"/>
    <s v="PURWOKERTO"/>
    <s v="RITA-PURWOKERTO"/>
  </r>
  <r>
    <n v="2029"/>
    <x v="63"/>
    <n v="78"/>
    <n v="78"/>
    <m/>
    <m/>
    <s v="KO"/>
    <n v="4310"/>
    <s v="SISWA"/>
    <s v="WONOSOBO"/>
    <s v="BOL-TF336"/>
    <s v="BP GEL TF-1190 0.3MM HIGHTECH (H)"/>
    <m/>
    <m/>
    <s v="ADA"/>
    <n v="720"/>
    <s v="LSN"/>
    <n v="96"/>
    <s v="LSN"/>
    <n v="28500"/>
    <m/>
    <m/>
    <s v=""/>
    <n v="720"/>
    <s v="LSN"/>
    <n v="28500"/>
    <n v="20520000"/>
    <n v="20520000"/>
    <d v="2024-04-25T00:00:00"/>
    <m/>
    <d v="2024-05-04T00:00:00"/>
    <s v=""/>
    <s v="SISWA"/>
    <s v="WONOSOBO"/>
    <s v="SISWA-WONOSOBO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SISWA"/>
    <s v="WONOSOBO"/>
    <s v="SISWA-WONOSOBO"/>
  </r>
  <r>
    <n v="2486"/>
    <x v="64"/>
    <n v="80"/>
    <n v="80"/>
    <m/>
    <m/>
    <s v="KO"/>
    <n v="4308"/>
    <s v="PERDANA"/>
    <s v="BREBES"/>
    <s v="GAR-YK16"/>
    <s v="GARISAN BESI YOEKER (5030) 30 CM"/>
    <m/>
    <m/>
    <s v="ADA"/>
    <n v="150"/>
    <s v="LSN"/>
    <n v="50"/>
    <s v="LSN"/>
    <n v="16500"/>
    <m/>
    <m/>
    <s v=""/>
    <n v="150"/>
    <s v="LSN"/>
    <n v="16500"/>
    <n v="2475000"/>
    <n v="2475000"/>
    <d v="2024-04-25T00:00:00"/>
    <m/>
    <d v="2024-05-04T00:00:00"/>
    <s v=""/>
    <s v="PERDANA"/>
    <s v="BREBES"/>
    <s v="PERDANA-BREBES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PERDANA"/>
    <s v="BREBES"/>
    <s v="PERDANA-BREBES"/>
  </r>
  <r>
    <n v="3221"/>
    <x v="65"/>
    <n v="82"/>
    <n v="82"/>
    <m/>
    <m/>
    <s v="KO"/>
    <n v="4201"/>
    <s v="MANGGALA SAKTI"/>
    <s v="MALANG"/>
    <s v="PAL-NB1"/>
    <s v="PALET ANGGUR"/>
    <m/>
    <m/>
    <s v="ADA"/>
    <n v="120"/>
    <s v="LSN"/>
    <n v="60"/>
    <s v="LSN"/>
    <n v="9500"/>
    <m/>
    <m/>
    <s v=""/>
    <n v="120"/>
    <s v="LSN"/>
    <n v="9500"/>
    <n v="1140000"/>
    <s v=""/>
    <d v="2024-04-25T00:00:00"/>
    <m/>
    <d v="2024-05-04T00:00:00"/>
    <s v=""/>
    <s v="MANGGALA SAKTI"/>
    <s v="MALANG"/>
    <s v="MANGGALA SAKTI-MALANG"/>
  </r>
  <r>
    <n v="3225"/>
    <x v="66"/>
    <n v="82"/>
    <s v=""/>
    <m/>
    <m/>
    <m/>
    <m/>
    <m/>
    <m/>
    <s v="PAL-NB2"/>
    <s v="PALET APEL"/>
    <m/>
    <m/>
    <s v="ADA"/>
    <n v="60"/>
    <s v="LSN"/>
    <n v="60"/>
    <s v="LSN"/>
    <n v="9500"/>
    <m/>
    <m/>
    <s v=""/>
    <n v="60"/>
    <s v="LSN"/>
    <n v="9500"/>
    <n v="570000"/>
    <n v="1710000"/>
    <d v="2024-04-25T00:00:00"/>
    <m/>
    <d v="2024-05-04T00:00:00"/>
    <s v=""/>
    <s v="MANGGALA SAKTI"/>
    <s v="MALANG"/>
    <s v="MANGGALA SAKTI-MALANG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MANGGALA SAKTI"/>
    <s v="MALANG"/>
    <s v="MANGGALA SAKTI-MALANG"/>
  </r>
  <r>
    <n v="2153"/>
    <x v="67"/>
    <n v="85"/>
    <n v="85"/>
    <m/>
    <m/>
    <s v="KO"/>
    <n v="1538"/>
    <s v="SISWA"/>
    <s v="KUTOARJO"/>
    <s v="CAT-OP5"/>
    <s v="CAT AIR OPINI 110"/>
    <m/>
    <m/>
    <s v="ADA"/>
    <n v="18"/>
    <s v="LSN"/>
    <n v="18"/>
    <s v="LSN"/>
    <n v="95000"/>
    <m/>
    <m/>
    <s v=""/>
    <n v="18"/>
    <s v="LSN"/>
    <n v="95000"/>
    <n v="1710000"/>
    <n v="1710000"/>
    <d v="2024-04-25T00:00:00"/>
    <m/>
    <d v="2024-05-04T00:00:00"/>
    <s v=""/>
    <s v="SISWA"/>
    <s v="KUTOARJO"/>
    <s v="SISWA-KUTOARJO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SISWA"/>
    <s v="KUTOARJO"/>
    <s v="SISWA-KUTOARJO"/>
  </r>
  <r>
    <n v="2149"/>
    <x v="68"/>
    <n v="87"/>
    <n v="87"/>
    <m/>
    <m/>
    <s v="KO"/>
    <n v="1537"/>
    <s v="SUKSES MAKMUR (GROSIR)"/>
    <s v="COMAL"/>
    <s v="CAT-MR20"/>
    <s v="CAT AIR MARRIES 1325 12W GM &amp; BT"/>
    <m/>
    <m/>
    <s v="ADA"/>
    <n v="12"/>
    <s v="LSN"/>
    <n v="8"/>
    <s v="LSN"/>
    <n v="225000"/>
    <m/>
    <m/>
    <s v=""/>
    <n v="12"/>
    <s v="LSN"/>
    <n v="225000"/>
    <n v="2700000"/>
    <s v=""/>
    <d v="2024-04-25T00:00:00"/>
    <m/>
    <d v="2024-05-04T00:00:00"/>
    <s v=""/>
    <s v="SUKSES MAKMUR (GROSIR)"/>
    <s v="COMAL"/>
    <s v="SUKSES MAKMUR (GROSIR)-COMAL"/>
  </r>
  <r>
    <s v=""/>
    <x v="69"/>
    <n v="87"/>
    <s v=""/>
    <m/>
    <m/>
    <m/>
    <m/>
    <m/>
    <m/>
    <m/>
    <s v="ISI GEL 501 HT"/>
    <s v="ISI GEL 501 HT"/>
    <s v="STOCK BELUM LENGKAP"/>
    <s v="ADA"/>
    <n v="96"/>
    <s v="LSN"/>
    <s v=""/>
    <s v=""/>
    <n v="10000"/>
    <m/>
    <m/>
    <s v=""/>
    <n v="96"/>
    <s v="LSN"/>
    <n v="10000"/>
    <n v="960000"/>
    <n v="3660000"/>
    <d v="2024-04-25T00:00:00"/>
    <m/>
    <d v="2024-05-04T00:00:00"/>
    <s v="STOCK BELUM LENGKAP"/>
    <s v="SUKSES MAKMUR (GROSIR)"/>
    <s v="COMAL"/>
    <s v="SUKSES MAKMUR (GROSIR)-COMAL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SUKSES MAKMUR (GROSIR)"/>
    <s v="COMAL"/>
    <s v="SUKSES MAKMUR (GROSIR)-COMAL"/>
  </r>
  <r>
    <s v=""/>
    <x v="70"/>
    <n v="90"/>
    <n v="90"/>
    <m/>
    <m/>
    <s v="G"/>
    <n v="4348"/>
    <s v="REJO AGUNG"/>
    <s v="JOMBANG"/>
    <m/>
    <s v="MECHPEN TIZO TM-030 E"/>
    <s v="MECHPEN TIZO TM-030 E"/>
    <s v="STOCK BELUM LENGKAP"/>
    <s v="ADA"/>
    <n v="96"/>
    <s v="LSN"/>
    <s v=""/>
    <s v=""/>
    <n v="30500"/>
    <m/>
    <m/>
    <s v=""/>
    <n v="96"/>
    <s v="LSN"/>
    <n v="30500"/>
    <n v="2928000"/>
    <s v=""/>
    <d v="2024-04-25T00:00:00"/>
    <m/>
    <d v="2024-05-04T00:00:00"/>
    <s v="STOCK BELUM LENGKAP"/>
    <s v="REJO AGUNG"/>
    <s v="JOMBANG"/>
    <s v="REJO AGUNG-JOMBANG"/>
  </r>
  <r>
    <s v=""/>
    <x v="71"/>
    <n v="90"/>
    <s v=""/>
    <m/>
    <m/>
    <m/>
    <m/>
    <m/>
    <m/>
    <m/>
    <s v="MECHPEN TIZO TM-030 G"/>
    <s v="MECHPEN TIZO TM-030 G"/>
    <m/>
    <s v="TIDAK ADA"/>
    <n v="96"/>
    <s v="LSN"/>
    <s v=""/>
    <s v=""/>
    <n v="30500"/>
    <m/>
    <m/>
    <s v=""/>
    <n v="96"/>
    <s v="LSN"/>
    <n v="30500"/>
    <n v="2928000"/>
    <n v="5856000"/>
    <d v="2024-04-25T00:00:00"/>
    <m/>
    <d v="2024-05-04T00:00:00"/>
    <s v=""/>
    <s v="REJO AGUNG"/>
    <s v="JOMBANG"/>
    <s v="REJO AGUNG-JOMBANG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REJO AGUNG"/>
    <s v="JOMBANG"/>
    <s v="REJO AGUNG-JOMBANG"/>
  </r>
  <r>
    <n v="2029"/>
    <x v="72"/>
    <n v="93"/>
    <n v="93"/>
    <m/>
    <m/>
    <s v="G"/>
    <n v="4346"/>
    <s v="NIKI SAE"/>
    <s v="TULUNGAGUNG"/>
    <s v="BOL-TF336"/>
    <s v="BP GEL TF-1190 0.3MM HIGHTECH (H)"/>
    <m/>
    <m/>
    <s v="ADA"/>
    <n v="432"/>
    <s v="LSN"/>
    <n v="96"/>
    <s v="LSN"/>
    <n v="28500"/>
    <m/>
    <m/>
    <s v=""/>
    <n v="432"/>
    <s v="LSN"/>
    <n v="28500"/>
    <n v="12312000"/>
    <n v="12312000"/>
    <d v="2024-04-25T00:00:00"/>
    <m/>
    <d v="2024-05-04T00:00:00"/>
    <s v=""/>
    <s v="NIKI SAE"/>
    <s v="TULUNGAGUNG"/>
    <s v="NIKI SAE-TULUNGAGUNG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NIKI SAE"/>
    <s v="TULUNGAGUNG"/>
    <s v="NIKI SAE-TULUNGAGUNG"/>
  </r>
  <r>
    <n v="3206"/>
    <x v="73"/>
    <n v="95"/>
    <n v="95"/>
    <m/>
    <m/>
    <s v="KO"/>
    <n v="4311"/>
    <s v="SISWA"/>
    <s v="WONOSOBO"/>
    <s v="NTS-NB1"/>
    <s v="NOTES 156-80"/>
    <m/>
    <m/>
    <s v="ADA"/>
    <n v="50"/>
    <s v="LSN"/>
    <n v="60"/>
    <s v="LSN"/>
    <n v="32000"/>
    <m/>
    <m/>
    <s v=""/>
    <n v="50"/>
    <s v="LSN"/>
    <n v="32000"/>
    <n v="1600000"/>
    <n v="1600000"/>
    <d v="2024-04-25T00:00:00"/>
    <m/>
    <d v="2024-05-04T00:00:00"/>
    <s v=""/>
    <s v="SISWA"/>
    <s v="WONOSOBO"/>
    <s v="SISWA-WONOSOBO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SISWA"/>
    <s v="WONOSOBO"/>
    <s v="SISWA-WONOSOBO"/>
  </r>
  <r>
    <n v="3545"/>
    <x v="74"/>
    <n v="97"/>
    <n v="97"/>
    <m/>
    <m/>
    <s v="G"/>
    <n v="4347"/>
    <s v="AF TOYS"/>
    <s v="KENDAL"/>
    <s v="STB-TF22"/>
    <s v="STABILLO BRUSH MARKER PEN WB TF-1050 12W"/>
    <m/>
    <m/>
    <s v="ADA"/>
    <n v="144"/>
    <s v="SET"/>
    <n v="144"/>
    <s v="SET"/>
    <n v="15000"/>
    <m/>
    <m/>
    <s v=""/>
    <n v="144"/>
    <s v="SET"/>
    <n v="15000"/>
    <n v="2160000"/>
    <n v="2160000"/>
    <d v="2024-04-25T00:00:00"/>
    <m/>
    <d v="2024-05-04T00:00:00"/>
    <s v=""/>
    <s v="AF TOYS"/>
    <s v="KENDAL"/>
    <s v="AF TOYS-KENDAL"/>
  </r>
  <r>
    <s v=""/>
    <x v="5"/>
    <s v=""/>
    <s v=""/>
    <m/>
    <m/>
    <m/>
    <m/>
    <m/>
    <m/>
    <m/>
    <s v=""/>
    <m/>
    <m/>
    <s v=""/>
    <m/>
    <m/>
    <s v=""/>
    <s v=""/>
    <m/>
    <m/>
    <m/>
    <s v=""/>
    <s v=""/>
    <s v=""/>
    <s v=""/>
    <s v=""/>
    <s v=""/>
    <d v="2024-04-25T00:00:00"/>
    <m/>
    <d v="2024-05-04T00:00:00"/>
    <s v=""/>
    <s v="AF TOYS"/>
    <s v="KENDAL"/>
    <s v="AF TOYS-KEND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A77" firstHeaderRow="1" firstDataRow="1" firstDataCol="1"/>
  <pivotFields count="35">
    <pivotField showAll="0"/>
    <pivotField axis="axisRow" showAll="0" sortType="ascending" defaultSubtotal="0">
      <items count="99">
        <item x="0"/>
        <item x="1"/>
        <item x="2"/>
        <item x="3"/>
        <item x="4"/>
        <item m="1" x="79"/>
        <item x="6"/>
        <item x="7"/>
        <item x="8"/>
        <item x="9"/>
        <item x="10"/>
        <item x="11"/>
        <item x="12"/>
        <item x="13"/>
        <item x="14"/>
        <item x="15"/>
        <item m="1" x="80"/>
        <item x="16"/>
        <item x="17"/>
        <item m="1" x="83"/>
        <item x="18"/>
        <item m="1" x="88"/>
        <item x="19"/>
        <item x="20"/>
        <item x="21"/>
        <item x="22"/>
        <item x="23"/>
        <item m="1" x="92"/>
        <item x="24"/>
        <item x="25"/>
        <item m="1" x="96"/>
        <item x="26"/>
        <item x="27"/>
        <item m="1" x="76"/>
        <item x="28"/>
        <item x="29"/>
        <item x="30"/>
        <item x="31"/>
        <item x="32"/>
        <item x="33"/>
        <item x="34"/>
        <item m="1" x="78"/>
        <item x="35"/>
        <item x="36"/>
        <item x="37"/>
        <item x="38"/>
        <item x="39"/>
        <item x="40"/>
        <item m="1" x="93"/>
        <item x="41"/>
        <item m="1" x="95"/>
        <item x="42"/>
        <item x="43"/>
        <item m="1" x="82"/>
        <item x="44"/>
        <item x="45"/>
        <item x="46"/>
        <item m="1" x="86"/>
        <item x="47"/>
        <item x="48"/>
        <item x="49"/>
        <item x="50"/>
        <item x="51"/>
        <item m="1" x="90"/>
        <item x="52"/>
        <item x="53"/>
        <item x="54"/>
        <item x="55"/>
        <item x="56"/>
        <item x="57"/>
        <item m="1" x="98"/>
        <item x="58"/>
        <item x="59"/>
        <item x="60"/>
        <item x="61"/>
        <item x="62"/>
        <item m="1" x="87"/>
        <item x="63"/>
        <item m="1" x="77"/>
        <item x="64"/>
        <item m="1" x="89"/>
        <item x="65"/>
        <item x="66"/>
        <item m="1" x="94"/>
        <item x="67"/>
        <item m="1" x="81"/>
        <item x="68"/>
        <item x="69"/>
        <item m="1" x="91"/>
        <item x="70"/>
        <item x="71"/>
        <item m="1" x="97"/>
        <item x="72"/>
        <item m="1" x="84"/>
        <item x="73"/>
        <item m="1" x="75"/>
        <item x="74"/>
        <item m="1" x="85"/>
        <item x="5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76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20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9"/>
    </i>
    <i>
      <x v="51"/>
    </i>
    <i>
      <x v="52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1"/>
    </i>
    <i>
      <x v="72"/>
    </i>
    <i>
      <x v="73"/>
    </i>
    <i>
      <x v="74"/>
    </i>
    <i>
      <x v="75"/>
    </i>
    <i>
      <x v="77"/>
    </i>
    <i>
      <x v="79"/>
    </i>
    <i>
      <x v="81"/>
    </i>
    <i>
      <x v="82"/>
    </i>
    <i>
      <x v="84"/>
    </i>
    <i>
      <x v="86"/>
    </i>
    <i>
      <x v="87"/>
    </i>
    <i>
      <x v="89"/>
    </i>
    <i>
      <x v="90"/>
    </i>
    <i>
      <x v="92"/>
    </i>
    <i>
      <x v="94"/>
    </i>
    <i>
      <x v="96"/>
    </i>
    <i>
      <x v="9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I99" totalsRowShown="0">
  <autoFilter ref="A1:AI99"/>
  <tableColumns count="35">
    <tableColumn id="29" name="//DBS" dataDxfId="26">
      <calculatedColumnFormula>IF(Table1[KODE BARANG]="","",MATCH(Table1[KODE BARANG],DBS[KODE BARANG],0))</calculatedColumnFormula>
    </tableColumn>
    <tableColumn id="36" name="ENTRYID" dataDxfId="25">
      <calculatedColumnFormula>IF(Table1[[#This Row],[ROWID]]="","",ROW()-1)</calculatedColumnFormula>
    </tableColumn>
    <tableColumn id="30" name="ROWID" dataDxfId="24">
      <calculatedColumnFormula>IF(Table1[[#This Row],[NAMA BARANG]]="","",IF(Table1[[#This Row],[ID]]="",C1,Table1[[#This Row],[ID]]))</calculatedColumnFormula>
    </tableColumn>
    <tableColumn id="34" name="ID" dataDxfId="23">
      <calculatedColumnFormula>IF(Table1[[#This Row],[NOTA TOKO]]="","",ROW()-1)</calculatedColumnFormula>
    </tableColumn>
    <tableColumn id="1" name="TANGGAL NOTA" dataDxfId="22"/>
    <tableColumn id="2" name="TANGGAL UPDATE" dataDxfId="21"/>
    <tableColumn id="3" name="SALES"/>
    <tableColumn id="4" name="NOTA TOKO"/>
    <tableColumn id="5" name="TOKO"/>
    <tableColumn id="6" name="KOTA"/>
    <tableColumn id="7" name="KODE BARANG"/>
    <tableColumn id="8" name="NAMA BARANG" dataDxfId="20">
      <calculatedColumnFormula>IF(Table1[[#This Row],[_NAMA BARANG]]="",IF(Table1[//DBS]="","",INDEX(DBS[NAMA],Table1[//DBS])),Table1[[#This Row],[_NAMA BARANG]])</calculatedColumnFormula>
    </tableColumn>
    <tableColumn id="9" name="_NAMA BARANG"/>
    <tableColumn id="10" name="_KETERANGAN"/>
    <tableColumn id="11" name="ADA DI DAFTAR STOCK?" dataDxfId="19">
      <calculatedColumnFormula>IF(Table1[[#This Row],[ROWID]]="","",IF(Table1[[#This Row],[_KETERANGAN]]="STOCK BELUM LENGKAP","ADA",IF(Table1[KODE BARANG]="","TIDAK ADA","ADA")))</calculatedColumnFormula>
    </tableColumn>
    <tableColumn id="14" name="JUMLAH NOTA"/>
    <tableColumn id="15" name="SATUAN NOTA"/>
    <tableColumn id="12" name="ISI" dataDxfId="18">
      <calculatedColumnFormula>IF(Table1[//DBS]="","",INDEX(DBS[ISI],Table1[//DBS]))</calculatedColumnFormula>
    </tableColumn>
    <tableColumn id="13" name="SATUAN" dataDxfId="17">
      <calculatedColumnFormula>IF(Table1[//DBS]="","",INDEX(DBS[SATUAN],Table1[//DBS]))</calculatedColumnFormula>
    </tableColumn>
    <tableColumn id="21" name="HARGA" dataDxfId="16"/>
    <tableColumn id="22" name="DISKON" dataDxfId="15"/>
    <tableColumn id="35" name="TANGGAL GUDANG"/>
    <tableColumn id="16" name="CONV" dataDxfId="14">
      <calculatedColumnFormula>IF(OR(Table1[[#This Row],[SATUAN NOTA]]="",Table1[[#This Row],[SATUAN]]=""),"",IF(Table1[[#This Row],[SATUAN]]=Table1[[#This Row],[SATUAN NOTA]],"",INDEX(CONV[3],MATCH(CONCATENATE(Table1[[#This Row],[SATUAN]],Table1[[#This Row],[SATUAN NOTA]]),CONV[POINTER],0))))</calculatedColumnFormula>
    </tableColumn>
    <tableColumn id="33" name="ISI_CONV" dataDxfId="13">
      <calculatedColumnFormula>IF(Table1[[#This Row],[JUMLAH NOTA]]="","",IF(Table1[[#This Row],[CONV]]="",Table1[[#This Row],[JUMLAH NOTA]],Table1[[#This Row],[JUMLAH NOTA]]*Table1[[#This Row],[CONV]]))</calculatedColumnFormula>
    </tableColumn>
    <tableColumn id="32" name="SATUAN_CONV" dataDxfId="12">
      <calculatedColumnFormula>IF(Table1[[#This Row],[ISI_CONV]]="","",IF(Table1[[#This Row],[CONV]]="",Table1[[#This Row],[SATUAN NOTA]],Table1[[#This Row],[SATUAN]]))</calculatedColumnFormula>
    </tableColumn>
    <tableColumn id="31" name="HARGA_CONV" dataDxfId="11">
      <calculatedColumnFormula>IF(Table1[[#This Row],[HARGA]]="","",IF(Table1[[#This Row],[CONV]]="",Table1[[#This Row],[HARGA]],Table1[[#This Row],[HARGA]]/Table1[[#This Row],[CONV]]))</calculatedColumnFormula>
    </tableColumn>
    <tableColumn id="23" name="TOTAL" dataDxfId="10">
      <calculatedColumnFormula>IF(Table1[[#This Row],[HARGA_CONV]]="","",Table1[[#This Row],[HARGA_CONV]]*Table1[[#This Row],[ISI_CONV]]*(100%-Table1[[#This Row],[DISKON]]))</calculatedColumnFormula>
    </tableColumn>
    <tableColumn id="24" name="TOTAL NOTA" dataDxfId="9">
      <calculatedColumnFormula>IF(Table1[ROWID]="","",IF(Table1[[#This Row],[ROWID]]=C3,"",SUMIF(Table1[ROWID],Table1[ROWID],Table1[TOTAL])))</calculatedColumnFormula>
    </tableColumn>
    <tableColumn id="25" name="TANGGAL NOTA_H" dataDxfId="8">
      <calculatedColumnFormula>IF(Table1[[#This Row],[TANGGAL NOTA]]="",AC1,Table1[[#This Row],[TANGGAL NOTA]])</calculatedColumnFormula>
    </tableColumn>
    <tableColumn id="26" name="TANGGAL GUDANG_H"/>
    <tableColumn id="27" name="TANGGAL UPDATE_H" dataDxfId="7">
      <calculatedColumnFormula>IF(Table1[[#This Row],[TANGGAL UPDATE]]="",AE1,Table1[[#This Row],[TANGGAL UPDATE]])</calculatedColumnFormula>
    </tableColumn>
    <tableColumn id="28" name="KOMENTAR_H" dataDxfId="6">
      <calculatedColumnFormula>IF(Table1[[#This Row],[_KETERANGAN]]="","",Table1[[#This Row],[_KETERANGAN]])</calculatedColumnFormula>
    </tableColumn>
    <tableColumn id="17" name="TOKO_H" dataDxfId="5">
      <calculatedColumnFormula>IF(Table1[[#This Row],[TOKO]]="",AG1,Table1[[#This Row],[TOKO]])</calculatedColumnFormula>
    </tableColumn>
    <tableColumn id="18" name="KOTA_H" dataDxfId="4">
      <calculatedColumnFormula>IF(Table1[[#This Row],[KOTA]]="",AH1,Table1[[#This Row],[KOTA]])</calculatedColumnFormula>
    </tableColumn>
    <tableColumn id="19" name="TOKO-KOTA_H" dataDxfId="3">
      <calculatedColumnFormula>CONCATENATE(Table1[[#This Row],[TOKO_H]],"-",Table1[[#This Row],[KOTA_H]])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BS" displayName="DBS" ref="A1:U6252" totalsRowShown="0">
  <autoFilter ref="A1:U6252"/>
  <tableColumns count="21">
    <tableColumn id="1" name="JENIS BARANG"/>
    <tableColumn id="2" name="KODE BARANG"/>
    <tableColumn id="3" name="NAMA"/>
    <tableColumn id="4" name="UKURAN"/>
    <tableColumn id="5" name="WARNA/MOTIF"/>
    <tableColumn id="6" name="MERK"/>
    <tableColumn id="7" name="SERI"/>
    <tableColumn id="8" name="NO URUT"/>
    <tableColumn id="9" name="SUPPLIER"/>
    <tableColumn id="10" name="ASAL BRG"/>
    <tableColumn id="11" name="Stock lama"/>
    <tableColumn id="12" name="Barang datang"/>
    <tableColumn id="13" name="Barang keluar"/>
    <tableColumn id="14" name="Sisa isi"/>
    <tableColumn id="15" name="STOCK KARTON"/>
    <tableColumn id="16" name="ISI"/>
    <tableColumn id="17" name="SATUAN"/>
    <tableColumn id="18" name="SISA BONGKAR"/>
    <tableColumn id="19" name="DATA KOMPUTER"/>
    <tableColumn id="20" name="UPDATE NAMA" dataDxfId="40"/>
    <tableColumn id="21" name="UPDATE JUMLAH" dataDxfId="3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CONV" displayName="CONV" ref="A1:D28" totalsRowShown="0">
  <autoFilter ref="A1:D28"/>
  <tableColumns count="4">
    <tableColumn id="1" name="1"/>
    <tableColumn id="2" name="2"/>
    <tableColumn id="3" name="3" dataDxfId="38"/>
    <tableColumn id="4" name="POINTER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C1:Q75" totalsRowShown="0">
  <autoFilter ref="C1:Q75"/>
  <tableColumns count="15">
    <tableColumn id="1" name="ROWID" dataDxfId="37">
      <calculatedColumnFormula>INDEX(Table1[ROWID],A:A)</calculatedColumnFormula>
    </tableColumn>
    <tableColumn id="5" name="NOTA TOKO" dataDxfId="36">
      <calculatedColumnFormula>INDEX(Table1[NOTA TOKO],Table4[ROWID])</calculatedColumnFormula>
    </tableColumn>
    <tableColumn id="2" name="SALES" dataDxfId="35">
      <calculatedColumnFormula>IF(INDEX(Table1[SALES],Table4[ROWID])=0,"",INDEX(Table1[SALES],Table4[ROWID]))</calculatedColumnFormula>
    </tableColumn>
    <tableColumn id="3" name="TOKO-KOTA" dataDxfId="2">
      <calculatedColumnFormula>INDEX(Table1[TOKO-KOTA_H],A:A)</calculatedColumnFormula>
    </tableColumn>
    <tableColumn id="4" name="KODE BARANG" dataDxfId="34">
      <calculatedColumnFormula>IF(INDEX(Table1[KODE BARANG],A:A)=0,"",INDEX(Table1[KODE BARANG],A:A))</calculatedColumnFormula>
    </tableColumn>
    <tableColumn id="6" name="NAMA BARANG" dataDxfId="33">
      <calculatedColumnFormula>INDEX(Table1[NAMA BARANG],A:A)</calculatedColumnFormula>
    </tableColumn>
    <tableColumn id="11" name="ADA DI DAFTAR STOCK?" dataDxfId="32">
      <calculatedColumnFormula>INDEX(Table1[ADA DI DAFTAR STOCK?],A:A)</calculatedColumnFormula>
    </tableColumn>
    <tableColumn id="12" name="JUMLAH" dataDxfId="31">
      <calculatedColumnFormula>INDEX(Table1[ISI_CONV],A:A)</calculatedColumnFormula>
    </tableColumn>
    <tableColumn id="13" name="SATUAN" dataDxfId="30">
      <calculatedColumnFormula>INDEX(Table1[SATUAN_CONV],A:A)</calculatedColumnFormula>
    </tableColumn>
    <tableColumn id="17" name="HARGA" dataDxfId="29">
      <calculatedColumnFormula>INDEX(Table1[HARGA_CONV],A:A)</calculatedColumnFormula>
    </tableColumn>
    <tableColumn id="18" name="DISKON" dataDxfId="28">
      <calculatedColumnFormula>IF(INDEX(Table1[DISKON],A:A)=0,"",INDEX(Table1[DISKON],A:A))</calculatedColumnFormula>
    </tableColumn>
    <tableColumn id="19" name="TANGGAL NOTA" dataDxfId="1">
      <calculatedColumnFormula>INDEX(Table1[TANGGAL NOTA_H],A:A)</calculatedColumnFormula>
    </tableColumn>
    <tableColumn id="20" name="TANGGAL GUDANG"/>
    <tableColumn id="21" name="TANGGAL INPUT" dataDxfId="0">
      <calculatedColumnFormula>INDEX(Table1[TANGGAL UPDATE_H],A:A)</calculatedColumnFormula>
    </tableColumn>
    <tableColumn id="22" name="KOMENTAR" dataDxfId="27">
      <calculatedColumnFormula>INDEX(Table1[KOMENTAR_H],A:A)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"/>
  <sheetViews>
    <sheetView topLeftCell="N1" workbookViewId="0">
      <selection activeCell="AG2" sqref="AG2"/>
    </sheetView>
  </sheetViews>
  <sheetFormatPr defaultRowHeight="12.75" x14ac:dyDescent="0.2"/>
  <cols>
    <col min="1" max="2" width="5" customWidth="1"/>
    <col min="3" max="4" width="3" customWidth="1"/>
    <col min="5" max="5" width="10.140625" style="7" customWidth="1"/>
    <col min="6" max="6" width="10.140625" style="4" customWidth="1"/>
    <col min="7" max="7" width="3.7109375" customWidth="1"/>
    <col min="8" max="8" width="5" customWidth="1"/>
    <col min="9" max="9" width="23.28515625" customWidth="1"/>
    <col min="10" max="10" width="14.5703125" customWidth="1"/>
    <col min="11" max="11" width="13.28515625" customWidth="1"/>
    <col min="12" max="12" width="49.5703125" customWidth="1"/>
    <col min="13" max="13" width="36.140625" customWidth="1"/>
    <col min="14" max="14" width="24.140625" customWidth="1"/>
    <col min="15" max="15" width="10.7109375" customWidth="1"/>
    <col min="16" max="16" width="4" customWidth="1"/>
    <col min="17" max="17" width="5.28515625" customWidth="1"/>
    <col min="18" max="18" width="4" customWidth="1"/>
    <col min="19" max="19" width="5.28515625" customWidth="1"/>
    <col min="20" max="20" width="7.5703125" style="2" customWidth="1"/>
    <col min="21" max="21" width="7.28515625" style="5" customWidth="1"/>
    <col min="22" max="22" width="6.7109375" customWidth="1"/>
    <col min="23" max="23" width="3" customWidth="1"/>
    <col min="24" max="24" width="4" customWidth="1"/>
    <col min="25" max="25" width="5.28515625" customWidth="1"/>
    <col min="26" max="26" width="7.5703125" style="2" customWidth="1"/>
    <col min="27" max="27" width="14.5703125" style="2" customWidth="1"/>
    <col min="28" max="28" width="10.140625" style="2" customWidth="1"/>
    <col min="29" max="29" width="11.85546875" style="6" customWidth="1"/>
    <col min="30" max="30" width="10.28515625" customWidth="1"/>
    <col min="31" max="31" width="11.7109375" style="6" customWidth="1"/>
    <col min="32" max="32" width="24.140625" customWidth="1"/>
    <col min="33" max="33" width="18.85546875" customWidth="1"/>
    <col min="34" max="34" width="20.7109375" customWidth="1"/>
    <col min="35" max="35" width="21.140625" customWidth="1"/>
    <col min="36" max="36" width="13.5703125" customWidth="1"/>
  </cols>
  <sheetData>
    <row r="1" spans="1:35" x14ac:dyDescent="0.2">
      <c r="A1" t="s">
        <v>2057</v>
      </c>
      <c r="B1" t="s">
        <v>11259</v>
      </c>
      <c r="C1" t="s">
        <v>2058</v>
      </c>
      <c r="D1" t="s">
        <v>5083</v>
      </c>
      <c r="E1" s="7" t="s">
        <v>0</v>
      </c>
      <c r="F1" s="4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11212</v>
      </c>
      <c r="O1" t="s">
        <v>9</v>
      </c>
      <c r="P1" t="s">
        <v>11160</v>
      </c>
      <c r="Q1" t="s">
        <v>11161</v>
      </c>
      <c r="R1" t="s">
        <v>32</v>
      </c>
      <c r="S1" t="s">
        <v>11</v>
      </c>
      <c r="T1" s="2" t="s">
        <v>12</v>
      </c>
      <c r="U1" s="5" t="s">
        <v>13</v>
      </c>
      <c r="V1" t="s">
        <v>16</v>
      </c>
      <c r="W1" t="s">
        <v>11210</v>
      </c>
      <c r="X1" t="s">
        <v>11213</v>
      </c>
      <c r="Y1" t="s">
        <v>11214</v>
      </c>
      <c r="Z1" s="2" t="s">
        <v>11215</v>
      </c>
      <c r="AA1" s="2" t="s">
        <v>14</v>
      </c>
      <c r="AB1" s="2" t="s">
        <v>15</v>
      </c>
      <c r="AC1" s="6" t="s">
        <v>11262</v>
      </c>
      <c r="AD1" t="s">
        <v>11263</v>
      </c>
      <c r="AE1" s="6" t="s">
        <v>11264</v>
      </c>
      <c r="AF1" t="s">
        <v>11265</v>
      </c>
      <c r="AG1" t="s">
        <v>11267</v>
      </c>
      <c r="AH1" t="s">
        <v>11268</v>
      </c>
      <c r="AI1" t="s">
        <v>11266</v>
      </c>
    </row>
    <row r="2" spans="1:35" x14ac:dyDescent="0.2">
      <c r="A2">
        <f>IF(Table1[KODE BARANG]="","",MATCH(Table1[KODE BARANG],DBS[KODE BARANG],0))</f>
        <v>3355</v>
      </c>
      <c r="B2">
        <f>IF(Table1[[#This Row],[ROWID]]="","",ROW()-1)</f>
        <v>1</v>
      </c>
      <c r="C2">
        <f>IF(Table1[[#This Row],[NAMA BARANG]]="","",IF(Table1[[#This Row],[ID]]="",C1,Table1[[#This Row],[ID]]))</f>
        <v>1</v>
      </c>
      <c r="D2">
        <f>IF(Table1[[#This Row],[NOTA TOKO]]="","",ROW()-1)</f>
        <v>1</v>
      </c>
      <c r="E2" s="7">
        <v>45407</v>
      </c>
      <c r="F2" s="4">
        <v>45416</v>
      </c>
      <c r="G2" t="s">
        <v>11211</v>
      </c>
      <c r="H2">
        <v>4350</v>
      </c>
      <c r="I2" t="s">
        <v>11217</v>
      </c>
      <c r="J2" t="s">
        <v>11218</v>
      </c>
      <c r="K2" t="s">
        <v>7326</v>
      </c>
      <c r="L2" t="str">
        <f>IF(Table1[[#This Row],[_NAMA BARANG]]="",IF(Table1[//DBS]="","",INDEX(DBS[NAMA],Table1[//DBS])),Table1[[#This Row],[_NAMA BARANG]])</f>
        <v>PENCIL CASE KODE 3D 3 SUSUN 1299</v>
      </c>
      <c r="O2" t="str">
        <f>IF(Table1[[#This Row],[ROWID]]="","",IF(Table1[[#This Row],[_KETERANGAN]]="STOCK BELUM LENGKAP","ADA",IF(Table1[KODE BARANG]="","TIDAK ADA","ADA")))</f>
        <v>ADA</v>
      </c>
      <c r="P2">
        <v>192</v>
      </c>
      <c r="Q2" t="s">
        <v>50</v>
      </c>
      <c r="R2">
        <f>IF(Table1[//DBS]="","",INDEX(DBS[ISI],Table1[//DBS]))</f>
        <v>96</v>
      </c>
      <c r="S2" t="str">
        <f>IF(Table1[//DBS]="","",INDEX(DBS[SATUAN],Table1[//DBS]))</f>
        <v>PCS</v>
      </c>
      <c r="T2" s="2">
        <v>20500</v>
      </c>
      <c r="W2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2">
        <f>IF(Table1[[#This Row],[JUMLAH NOTA]]="","",IF(Table1[[#This Row],[CONV]]="",Table1[[#This Row],[JUMLAH NOTA]],Table1[[#This Row],[JUMLAH NOTA]]*Table1[[#This Row],[CONV]]))</f>
        <v>192</v>
      </c>
      <c r="Y2" t="str">
        <f>IF(Table1[[#This Row],[ISI_CONV]]="","",IF(Table1[[#This Row],[CONV]]="",Table1[[#This Row],[SATUAN NOTA]],Table1[[#This Row],[SATUAN]]))</f>
        <v>PCS</v>
      </c>
      <c r="Z2" s="2">
        <f>IF(Table1[[#This Row],[HARGA]]="","",IF(Table1[[#This Row],[CONV]]="",Table1[[#This Row],[HARGA]],Table1[[#This Row],[HARGA]]/Table1[[#This Row],[CONV]]))</f>
        <v>20500</v>
      </c>
      <c r="AA2" s="2">
        <f>IF(Table1[[#This Row],[HARGA_CONV]]="","",Table1[[#This Row],[HARGA_CONV]]*Table1[[#This Row],[ISI_CONV]]*(100%-Table1[[#This Row],[DISKON]]))</f>
        <v>3936000</v>
      </c>
      <c r="AB2" s="2" t="str">
        <f>IF(Table1[ROWID]="","",IF(Table1[[#This Row],[ROWID]]=C3,"",SUMIF(Table1[ROWID],Table1[ROWID],Table1[TOTAL])))</f>
        <v/>
      </c>
      <c r="AC2" s="6">
        <f>IF(Table1[[#This Row],[TANGGAL NOTA]]="",AC1,Table1[[#This Row],[TANGGAL NOTA]])</f>
        <v>45407</v>
      </c>
      <c r="AE2" s="6">
        <f>IF(Table1[[#This Row],[TANGGAL UPDATE]]="",AE1,Table1[[#This Row],[TANGGAL UPDATE]])</f>
        <v>45416</v>
      </c>
      <c r="AF2" t="str">
        <f>IF(Table1[[#This Row],[_KETERANGAN]]="","",Table1[[#This Row],[_KETERANGAN]])</f>
        <v/>
      </c>
      <c r="AG2" s="9" t="str">
        <f>IF(Table1[[#This Row],[TOKO]]="",AG1,Table1[[#This Row],[TOKO]])</f>
        <v>SARJI</v>
      </c>
      <c r="AH2" t="str">
        <f>IF(Table1[[#This Row],[KOTA]]="",AH1,Table1[[#This Row],[KOTA]])</f>
        <v>PURWODADI</v>
      </c>
      <c r="AI2" t="str">
        <f>CONCATENATE(Table1[[#This Row],[TOKO_H]],"-",Table1[[#This Row],[KOTA_H]])</f>
        <v>SARJI-PURWODADI</v>
      </c>
    </row>
    <row r="3" spans="1:35" x14ac:dyDescent="0.2">
      <c r="A3">
        <f>IF(Table1[KODE BARANG]="","",MATCH(Table1[KODE BARANG],DBS[KODE BARANG],0))</f>
        <v>3297</v>
      </c>
      <c r="B3">
        <f>IF(Table1[[#This Row],[ROWID]]="","",ROW()-1)</f>
        <v>2</v>
      </c>
      <c r="C3">
        <f>IF(Table1[[#This Row],[NAMA BARANG]]="","",IF(Table1[[#This Row],[ID]]="",C2,Table1[[#This Row],[ID]]))</f>
        <v>1</v>
      </c>
      <c r="D3" t="str">
        <f>IF(Table1[[#This Row],[NOTA TOKO]]="","",ROW()-1)</f>
        <v/>
      </c>
      <c r="K3" t="s">
        <v>7160</v>
      </c>
      <c r="L3" t="str">
        <f>IF(Table1[[#This Row],[_NAMA BARANG]]="",IF(Table1[//DBS]="","",INDEX(DBS[NAMA],Table1[//DBS])),Table1[[#This Row],[_NAMA BARANG]])</f>
        <v>PENCIL CASE KALENG H-9888</v>
      </c>
      <c r="O3" t="str">
        <f>IF(Table1[[#This Row],[ROWID]]="","",IF(Table1[[#This Row],[_KETERANGAN]]="STOCK BELUM LENGKAP","ADA",IF(Table1[KODE BARANG]="","TIDAK ADA","ADA")))</f>
        <v>ADA</v>
      </c>
      <c r="P3">
        <v>12</v>
      </c>
      <c r="Q3" t="s">
        <v>44</v>
      </c>
      <c r="R3">
        <f>IF(Table1[//DBS]="","",INDEX(DBS[ISI],Table1[//DBS]))</f>
        <v>144</v>
      </c>
      <c r="S3" t="str">
        <f>IF(Table1[//DBS]="","",INDEX(DBS[SATUAN],Table1[//DBS]))</f>
        <v>PCS</v>
      </c>
      <c r="T3" s="2">
        <v>140000</v>
      </c>
      <c r="W3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>12</v>
      </c>
      <c r="X3">
        <f>IF(Table1[[#This Row],[JUMLAH NOTA]]="","",IF(Table1[[#This Row],[CONV]]="",Table1[[#This Row],[JUMLAH NOTA]],Table1[[#This Row],[JUMLAH NOTA]]*Table1[[#This Row],[CONV]]))</f>
        <v>144</v>
      </c>
      <c r="Y3" t="str">
        <f>IF(Table1[[#This Row],[ISI_CONV]]="","",IF(Table1[[#This Row],[CONV]]="",Table1[[#This Row],[SATUAN NOTA]],Table1[[#This Row],[SATUAN]]))</f>
        <v>PCS</v>
      </c>
      <c r="Z3" s="2">
        <f>IF(Table1[[#This Row],[HARGA]]="","",IF(Table1[[#This Row],[CONV]]="",Table1[[#This Row],[HARGA]],Table1[[#This Row],[HARGA]]/Table1[[#This Row],[CONV]]))</f>
        <v>11666.666666666666</v>
      </c>
      <c r="AA3" s="2">
        <f>IF(Table1[[#This Row],[HARGA_CONV]]="","",Table1[[#This Row],[HARGA_CONV]]*Table1[[#This Row],[ISI_CONV]]*(100%-Table1[[#This Row],[DISKON]]))</f>
        <v>1680000</v>
      </c>
      <c r="AB3" s="2" t="str">
        <f>IF(Table1[ROWID]="","",IF(Table1[[#This Row],[ROWID]]=C4,"",SUMIF(Table1[ROWID],Table1[ROWID],Table1[TOTAL])))</f>
        <v/>
      </c>
      <c r="AC3" s="6">
        <f>IF(Table1[[#This Row],[TANGGAL NOTA]]="",AC2,Table1[[#This Row],[TANGGAL NOTA]])</f>
        <v>45407</v>
      </c>
      <c r="AE3" s="6">
        <f>IF(Table1[[#This Row],[TANGGAL UPDATE]]="",AE2,Table1[[#This Row],[TANGGAL UPDATE]])</f>
        <v>45416</v>
      </c>
      <c r="AF3" t="str">
        <f>IF(Table1[[#This Row],[_KETERANGAN]]="","",Table1[[#This Row],[_KETERANGAN]])</f>
        <v/>
      </c>
      <c r="AG3" s="9" t="str">
        <f>IF(Table1[[#This Row],[TOKO]]="",AG2,Table1[[#This Row],[TOKO]])</f>
        <v>SARJI</v>
      </c>
      <c r="AH3" t="str">
        <f>IF(Table1[[#This Row],[KOTA]]="",AH2,Table1[[#This Row],[KOTA]])</f>
        <v>PURWODADI</v>
      </c>
      <c r="AI3" t="str">
        <f>CONCATENATE(Table1[[#This Row],[TOKO_H]],"-",Table1[[#This Row],[KOTA_H]])</f>
        <v>SARJI-PURWODADI</v>
      </c>
    </row>
    <row r="4" spans="1:35" x14ac:dyDescent="0.2">
      <c r="A4">
        <f>IF(Table1[KODE BARANG]="","",MATCH(Table1[KODE BARANG],DBS[KODE BARANG],0))</f>
        <v>3321</v>
      </c>
      <c r="B4">
        <f>IF(Table1[[#This Row],[ROWID]]="","",ROW()-1)</f>
        <v>3</v>
      </c>
      <c r="C4">
        <f>IF(Table1[[#This Row],[NAMA BARANG]]="","",IF(Table1[[#This Row],[ID]]="",C3,Table1[[#This Row],[ID]]))</f>
        <v>1</v>
      </c>
      <c r="D4" t="str">
        <f>IF(Table1[[#This Row],[NOTA TOKO]]="","",ROW()-1)</f>
        <v/>
      </c>
      <c r="K4" t="s">
        <v>7225</v>
      </c>
      <c r="L4" t="str">
        <f>IF(Table1[[#This Row],[_NAMA BARANG]]="",IF(Table1[//DBS]="","",INDEX(DBS[NAMA],Table1[//DBS])),Table1[[#This Row],[_NAMA BARANG]])</f>
        <v>PENCIL CASE KALENG BH-20232</v>
      </c>
      <c r="O4" t="str">
        <f>IF(Table1[[#This Row],[ROWID]]="","",IF(Table1[[#This Row],[_KETERANGAN]]="STOCK BELUM LENGKAP","ADA",IF(Table1[KODE BARANG]="","TIDAK ADA","ADA")))</f>
        <v>ADA</v>
      </c>
      <c r="P4">
        <v>12</v>
      </c>
      <c r="Q4" t="s">
        <v>44</v>
      </c>
      <c r="R4">
        <f>IF(Table1[//DBS]="","",INDEX(DBS[ISI],Table1[//DBS]))</f>
        <v>144</v>
      </c>
      <c r="S4" t="str">
        <f>IF(Table1[//DBS]="","",INDEX(DBS[SATUAN],Table1[//DBS]))</f>
        <v>PCS</v>
      </c>
      <c r="T4" s="2">
        <v>93500</v>
      </c>
      <c r="W4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>12</v>
      </c>
      <c r="X4">
        <f>IF(Table1[[#This Row],[JUMLAH NOTA]]="","",IF(Table1[[#This Row],[CONV]]="",Table1[[#This Row],[JUMLAH NOTA]],Table1[[#This Row],[JUMLAH NOTA]]*Table1[[#This Row],[CONV]]))</f>
        <v>144</v>
      </c>
      <c r="Y4" t="str">
        <f>IF(Table1[[#This Row],[ISI_CONV]]="","",IF(Table1[[#This Row],[CONV]]="",Table1[[#This Row],[SATUAN NOTA]],Table1[[#This Row],[SATUAN]]))</f>
        <v>PCS</v>
      </c>
      <c r="Z4" s="2">
        <f>IF(Table1[[#This Row],[HARGA]]="","",IF(Table1[[#This Row],[CONV]]="",Table1[[#This Row],[HARGA]],Table1[[#This Row],[HARGA]]/Table1[[#This Row],[CONV]]))</f>
        <v>7791.666666666667</v>
      </c>
      <c r="AA4" s="2">
        <f>IF(Table1[[#This Row],[HARGA_CONV]]="","",Table1[[#This Row],[HARGA_CONV]]*Table1[[#This Row],[ISI_CONV]]*(100%-Table1[[#This Row],[DISKON]]))</f>
        <v>1122000</v>
      </c>
      <c r="AB4" s="2" t="str">
        <f>IF(Table1[ROWID]="","",IF(Table1[[#This Row],[ROWID]]=C5,"",SUMIF(Table1[ROWID],Table1[ROWID],Table1[TOTAL])))</f>
        <v/>
      </c>
      <c r="AC4" s="6">
        <f>IF(Table1[[#This Row],[TANGGAL NOTA]]="",AC3,Table1[[#This Row],[TANGGAL NOTA]])</f>
        <v>45407</v>
      </c>
      <c r="AE4" s="6">
        <f>IF(Table1[[#This Row],[TANGGAL UPDATE]]="",AE3,Table1[[#This Row],[TANGGAL UPDATE]])</f>
        <v>45416</v>
      </c>
      <c r="AF4" t="str">
        <f>IF(Table1[[#This Row],[_KETERANGAN]]="","",Table1[[#This Row],[_KETERANGAN]])</f>
        <v/>
      </c>
      <c r="AG4" s="9" t="str">
        <f>IF(Table1[[#This Row],[TOKO]]="",AG3,Table1[[#This Row],[TOKO]])</f>
        <v>SARJI</v>
      </c>
      <c r="AH4" t="str">
        <f>IF(Table1[[#This Row],[KOTA]]="",AH3,Table1[[#This Row],[KOTA]])</f>
        <v>PURWODADI</v>
      </c>
      <c r="AI4" t="str">
        <f>CONCATENATE(Table1[[#This Row],[TOKO_H]],"-",Table1[[#This Row],[KOTA_H]])</f>
        <v>SARJI-PURWODADI</v>
      </c>
    </row>
    <row r="5" spans="1:35" x14ac:dyDescent="0.2">
      <c r="A5" t="str">
        <f>IF(Table1[KODE BARANG]="","",MATCH(Table1[KODE BARANG],DBS[KODE BARANG],0))</f>
        <v/>
      </c>
      <c r="B5">
        <f>IF(Table1[[#This Row],[ROWID]]="","",ROW()-1)</f>
        <v>4</v>
      </c>
      <c r="C5">
        <f>IF(Table1[[#This Row],[NAMA BARANG]]="","",IF(Table1[[#This Row],[ID]]="",C4,Table1[[#This Row],[ID]]))</f>
        <v>1</v>
      </c>
      <c r="D5" t="str">
        <f>IF(Table1[[#This Row],[NOTA TOKO]]="","",ROW()-1)</f>
        <v/>
      </c>
      <c r="L5" t="str">
        <f>IF(Table1[[#This Row],[_NAMA BARANG]]="",IF(Table1[//DBS]="","",INDEX(DBS[NAMA],Table1[//DBS])),Table1[[#This Row],[_NAMA BARANG]])</f>
        <v>PC MAGNIT B 120 S 8065</v>
      </c>
      <c r="M5" t="s">
        <v>10372</v>
      </c>
      <c r="N5" t="s">
        <v>11216</v>
      </c>
      <c r="O5" t="str">
        <f>IF(Table1[[#This Row],[ROWID]]="","",IF(Table1[[#This Row],[_KETERANGAN]]="STOCK BELUM LENGKAP","ADA",IF(Table1[KODE BARANG]="","TIDAK ADA","ADA")))</f>
        <v>ADA</v>
      </c>
      <c r="P5">
        <v>12</v>
      </c>
      <c r="Q5" t="s">
        <v>44</v>
      </c>
      <c r="R5" t="str">
        <f>IF(Table1[//DBS]="","",INDEX(DBS[ISI],Table1[//DBS]))</f>
        <v/>
      </c>
      <c r="S5" t="str">
        <f>IF(Table1[//DBS]="","",INDEX(DBS[SATUAN],Table1[//DBS]))</f>
        <v/>
      </c>
      <c r="T5" s="2">
        <v>125000</v>
      </c>
      <c r="V5" s="5"/>
      <c r="W5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5">
        <f>IF(Table1[[#This Row],[JUMLAH NOTA]]="","",IF(Table1[[#This Row],[CONV]]="",Table1[[#This Row],[JUMLAH NOTA]],Table1[[#This Row],[JUMLAH NOTA]]*Table1[[#This Row],[CONV]]))</f>
        <v>12</v>
      </c>
      <c r="Y5" t="str">
        <f>IF(Table1[[#This Row],[ISI_CONV]]="","",IF(Table1[[#This Row],[CONV]]="",Table1[[#This Row],[SATUAN NOTA]],Table1[[#This Row],[SATUAN]]))</f>
        <v>LSN</v>
      </c>
      <c r="Z5" s="2">
        <f>IF(Table1[[#This Row],[HARGA]]="","",IF(Table1[[#This Row],[CONV]]="",Table1[[#This Row],[HARGA]],Table1[[#This Row],[HARGA]]/Table1[[#This Row],[CONV]]))</f>
        <v>125000</v>
      </c>
      <c r="AA5" s="2">
        <f>IF(Table1[[#This Row],[HARGA_CONV]]="","",Table1[[#This Row],[HARGA_CONV]]*Table1[[#This Row],[ISI_CONV]]*(100%-Table1[[#This Row],[DISKON]]))</f>
        <v>1500000</v>
      </c>
      <c r="AB5" s="2" t="str">
        <f>IF(Table1[ROWID]="","",IF(Table1[[#This Row],[ROWID]]=C6,"",SUMIF(Table1[ROWID],Table1[ROWID],Table1[TOTAL])))</f>
        <v/>
      </c>
      <c r="AC5" s="6">
        <f>IF(Table1[[#This Row],[TANGGAL NOTA]]="",AC4,Table1[[#This Row],[TANGGAL NOTA]])</f>
        <v>45407</v>
      </c>
      <c r="AE5" s="6">
        <f>IF(Table1[[#This Row],[TANGGAL UPDATE]]="",AE4,Table1[[#This Row],[TANGGAL UPDATE]])</f>
        <v>45416</v>
      </c>
      <c r="AF5" t="str">
        <f>IF(Table1[[#This Row],[_KETERANGAN]]="","",Table1[[#This Row],[_KETERANGAN]])</f>
        <v>STOCK BELUM LENGKAP</v>
      </c>
      <c r="AG5" s="9" t="str">
        <f>IF(Table1[[#This Row],[TOKO]]="",AG4,Table1[[#This Row],[TOKO]])</f>
        <v>SARJI</v>
      </c>
      <c r="AH5" t="str">
        <f>IF(Table1[[#This Row],[KOTA]]="",AH4,Table1[[#This Row],[KOTA]])</f>
        <v>PURWODADI</v>
      </c>
      <c r="AI5" t="str">
        <f>CONCATENATE(Table1[[#This Row],[TOKO_H]],"-",Table1[[#This Row],[KOTA_H]])</f>
        <v>SARJI-PURWODADI</v>
      </c>
    </row>
    <row r="6" spans="1:35" x14ac:dyDescent="0.2">
      <c r="A6" t="str">
        <f>IF(Table1[KODE BARANG]="","",MATCH(Table1[KODE BARANG],DBS[KODE BARANG],0))</f>
        <v/>
      </c>
      <c r="B6">
        <f>IF(Table1[[#This Row],[ROWID]]="","",ROW()-1)</f>
        <v>5</v>
      </c>
      <c r="C6">
        <f>IF(Table1[[#This Row],[NAMA BARANG]]="","",IF(Table1[[#This Row],[ID]]="",C5,Table1[[#This Row],[ID]]))</f>
        <v>1</v>
      </c>
      <c r="D6" t="str">
        <f>IF(Table1[[#This Row],[NOTA TOKO]]="","",ROW()-1)</f>
        <v/>
      </c>
      <c r="L6" t="str">
        <f>IF(Table1[[#This Row],[_NAMA BARANG]]="",IF(Table1[//DBS]="","",INDEX(DBS[NAMA],Table1[//DBS])),Table1[[#This Row],[_NAMA BARANG]])</f>
        <v>PC KODE 1 SUSUN KALKULATOR 8003</v>
      </c>
      <c r="M6" t="s">
        <v>10282</v>
      </c>
      <c r="N6" t="s">
        <v>11216</v>
      </c>
      <c r="O6" t="str">
        <f>IF(Table1[[#This Row],[ROWID]]="","",IF(Table1[[#This Row],[_KETERANGAN]]="STOCK BELUM LENGKAP","ADA",IF(Table1[KODE BARANG]="","TIDAK ADA","ADA")))</f>
        <v>ADA</v>
      </c>
      <c r="P6">
        <v>336</v>
      </c>
      <c r="Q6" t="s">
        <v>50</v>
      </c>
      <c r="R6" t="str">
        <f>IF(Table1[//DBS]="","",INDEX(DBS[ISI],Table1[//DBS]))</f>
        <v/>
      </c>
      <c r="S6" t="str">
        <f>IF(Table1[//DBS]="","",INDEX(DBS[SATUAN],Table1[//DBS]))</f>
        <v/>
      </c>
      <c r="T6" s="2">
        <v>15000</v>
      </c>
      <c r="V6" s="5"/>
      <c r="W6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6">
        <f>IF(Table1[[#This Row],[JUMLAH NOTA]]="","",IF(Table1[[#This Row],[CONV]]="",Table1[[#This Row],[JUMLAH NOTA]],Table1[[#This Row],[JUMLAH NOTA]]*Table1[[#This Row],[CONV]]))</f>
        <v>336</v>
      </c>
      <c r="Y6" t="str">
        <f>IF(Table1[[#This Row],[ISI_CONV]]="","",IF(Table1[[#This Row],[CONV]]="",Table1[[#This Row],[SATUAN NOTA]],Table1[[#This Row],[SATUAN]]))</f>
        <v>PCS</v>
      </c>
      <c r="Z6" s="2">
        <f>IF(Table1[[#This Row],[HARGA]]="","",IF(Table1[[#This Row],[CONV]]="",Table1[[#This Row],[HARGA]],Table1[[#This Row],[HARGA]]/Table1[[#This Row],[CONV]]))</f>
        <v>15000</v>
      </c>
      <c r="AA6" s="2">
        <f>IF(Table1[[#This Row],[HARGA_CONV]]="","",Table1[[#This Row],[HARGA_CONV]]*Table1[[#This Row],[ISI_CONV]]*(100%-Table1[[#This Row],[DISKON]]))</f>
        <v>5040000</v>
      </c>
      <c r="AB6" s="2">
        <f>IF(Table1[ROWID]="","",IF(Table1[[#This Row],[ROWID]]=C7,"",SUMIF(Table1[ROWID],Table1[ROWID],Table1[TOTAL])))</f>
        <v>13278000</v>
      </c>
      <c r="AC6" s="6">
        <f>IF(Table1[[#This Row],[TANGGAL NOTA]]="",AC5,Table1[[#This Row],[TANGGAL NOTA]])</f>
        <v>45407</v>
      </c>
      <c r="AE6" s="6">
        <f>IF(Table1[[#This Row],[TANGGAL UPDATE]]="",AE5,Table1[[#This Row],[TANGGAL UPDATE]])</f>
        <v>45416</v>
      </c>
      <c r="AF6" t="str">
        <f>IF(Table1[[#This Row],[_KETERANGAN]]="","",Table1[[#This Row],[_KETERANGAN]])</f>
        <v>STOCK BELUM LENGKAP</v>
      </c>
      <c r="AG6" s="9" t="str">
        <f>IF(Table1[[#This Row],[TOKO]]="",AG5,Table1[[#This Row],[TOKO]])</f>
        <v>SARJI</v>
      </c>
      <c r="AH6" t="str">
        <f>IF(Table1[[#This Row],[KOTA]]="",AH5,Table1[[#This Row],[KOTA]])</f>
        <v>PURWODADI</v>
      </c>
      <c r="AI6" t="str">
        <f>CONCATENATE(Table1[[#This Row],[TOKO_H]],"-",Table1[[#This Row],[KOTA_H]])</f>
        <v>SARJI-PURWODADI</v>
      </c>
    </row>
    <row r="7" spans="1:35" x14ac:dyDescent="0.2">
      <c r="A7" t="str">
        <f>IF(Table1[KODE BARANG]="","",MATCH(Table1[KODE BARANG],DBS[KODE BARANG],0))</f>
        <v/>
      </c>
      <c r="B7" t="str">
        <f>IF(Table1[[#This Row],[ROWID]]="","",ROW()-1)</f>
        <v/>
      </c>
      <c r="C7" t="str">
        <f>IF(Table1[[#This Row],[NAMA BARANG]]="","",IF(Table1[[#This Row],[ID]]="",C6,Table1[[#This Row],[ID]]))</f>
        <v/>
      </c>
      <c r="D7" t="str">
        <f>IF(Table1[[#This Row],[NOTA TOKO]]="","",ROW()-1)</f>
        <v/>
      </c>
      <c r="L7" t="str">
        <f>IF(Table1[[#This Row],[_NAMA BARANG]]="",IF(Table1[//DBS]="","",INDEX(DBS[NAMA],Table1[//DBS])),Table1[[#This Row],[_NAMA BARANG]])</f>
        <v/>
      </c>
      <c r="O7" t="str">
        <f>IF(Table1[[#This Row],[ROWID]]="","",IF(Table1[[#This Row],[_KETERANGAN]]="STOCK BELUM LENGKAP","ADA",IF(Table1[KODE BARANG]="","TIDAK ADA","ADA")))</f>
        <v/>
      </c>
      <c r="R7" t="str">
        <f>IF(Table1[//DBS]="","",INDEX(DBS[ISI],Table1[//DBS]))</f>
        <v/>
      </c>
      <c r="S7" t="str">
        <f>IF(Table1[//DBS]="","",INDEX(DBS[SATUAN],Table1[//DBS]))</f>
        <v/>
      </c>
      <c r="V7" s="5"/>
      <c r="W7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7" t="str">
        <f>IF(Table1[[#This Row],[JUMLAH NOTA]]="","",IF(Table1[[#This Row],[CONV]]="",Table1[[#This Row],[JUMLAH NOTA]],Table1[[#This Row],[JUMLAH NOTA]]*Table1[[#This Row],[CONV]]))</f>
        <v/>
      </c>
      <c r="Y7" t="str">
        <f>IF(Table1[[#This Row],[ISI_CONV]]="","",IF(Table1[[#This Row],[CONV]]="",Table1[[#This Row],[SATUAN NOTA]],Table1[[#This Row],[SATUAN]]))</f>
        <v/>
      </c>
      <c r="Z7" s="2" t="str">
        <f>IF(Table1[[#This Row],[HARGA]]="","",IF(Table1[[#This Row],[CONV]]="",Table1[[#This Row],[HARGA]],Table1[[#This Row],[HARGA]]/Table1[[#This Row],[CONV]]))</f>
        <v/>
      </c>
      <c r="AA7" s="2" t="str">
        <f>IF(Table1[[#This Row],[HARGA_CONV]]="","",Table1[[#This Row],[HARGA_CONV]]*Table1[[#This Row],[ISI_CONV]]*(100%-Table1[[#This Row],[DISKON]]))</f>
        <v/>
      </c>
      <c r="AB7" s="2" t="str">
        <f>IF(Table1[ROWID]="","",IF(Table1[[#This Row],[ROWID]]=C8,"",SUMIF(Table1[ROWID],Table1[ROWID],Table1[TOTAL])))</f>
        <v/>
      </c>
      <c r="AC7" s="6">
        <f>IF(Table1[[#This Row],[TANGGAL NOTA]]="",AC6,Table1[[#This Row],[TANGGAL NOTA]])</f>
        <v>45407</v>
      </c>
      <c r="AE7" s="6">
        <f>IF(Table1[[#This Row],[TANGGAL UPDATE]]="",AE6,Table1[[#This Row],[TANGGAL UPDATE]])</f>
        <v>45416</v>
      </c>
      <c r="AF7" t="str">
        <f>IF(Table1[[#This Row],[_KETERANGAN]]="","",Table1[[#This Row],[_KETERANGAN]])</f>
        <v/>
      </c>
      <c r="AG7" s="9" t="str">
        <f>IF(Table1[[#This Row],[TOKO]]="",AG6,Table1[[#This Row],[TOKO]])</f>
        <v>SARJI</v>
      </c>
      <c r="AH7" t="str">
        <f>IF(Table1[[#This Row],[KOTA]]="",AH6,Table1[[#This Row],[KOTA]])</f>
        <v>PURWODADI</v>
      </c>
      <c r="AI7" t="str">
        <f>CONCATENATE(Table1[[#This Row],[TOKO_H]],"-",Table1[[#This Row],[KOTA_H]])</f>
        <v>SARJI-PURWODADI</v>
      </c>
    </row>
    <row r="8" spans="1:35" x14ac:dyDescent="0.2">
      <c r="A8">
        <f>IF(Table1[KODE BARANG]="","",MATCH(Table1[KODE BARANG],DBS[KODE BARANG],0))</f>
        <v>3206</v>
      </c>
      <c r="B8">
        <f>IF(Table1[[#This Row],[ROWID]]="","",ROW()-1)</f>
        <v>7</v>
      </c>
      <c r="C8">
        <f>IF(Table1[[#This Row],[NAMA BARANG]]="","",IF(Table1[[#This Row],[ID]]="",C7,Table1[[#This Row],[ID]]))</f>
        <v>7</v>
      </c>
      <c r="D8">
        <f>IF(Table1[[#This Row],[NOTA TOKO]]="","",ROW()-1)</f>
        <v>7</v>
      </c>
      <c r="H8">
        <v>307</v>
      </c>
      <c r="I8" t="s">
        <v>11219</v>
      </c>
      <c r="J8" t="s">
        <v>11220</v>
      </c>
      <c r="K8" t="s">
        <v>6913</v>
      </c>
      <c r="L8" t="str">
        <f>IF(Table1[[#This Row],[_NAMA BARANG]]="",IF(Table1[//DBS]="","",INDEX(DBS[NAMA],Table1[//DBS])),Table1[[#This Row],[_NAMA BARANG]])</f>
        <v>NOTES 156-80</v>
      </c>
      <c r="O8" t="str">
        <f>IF(Table1[[#This Row],[ROWID]]="","",IF(Table1[[#This Row],[_KETERANGAN]]="STOCK BELUM LENGKAP","ADA",IF(Table1[KODE BARANG]="","TIDAK ADA","ADA")))</f>
        <v>ADA</v>
      </c>
      <c r="P8">
        <v>3</v>
      </c>
      <c r="Q8" t="s">
        <v>44</v>
      </c>
      <c r="R8">
        <f>IF(Table1[//DBS]="","",INDEX(DBS[ISI],Table1[//DBS]))</f>
        <v>60</v>
      </c>
      <c r="S8" t="str">
        <f>IF(Table1[//DBS]="","",INDEX(DBS[SATUAN],Table1[//DBS]))</f>
        <v>LSN</v>
      </c>
      <c r="T8" s="2">
        <v>31000</v>
      </c>
      <c r="W8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8">
        <f>IF(Table1[[#This Row],[JUMLAH NOTA]]="","",IF(Table1[[#This Row],[CONV]]="",Table1[[#This Row],[JUMLAH NOTA]],Table1[[#This Row],[JUMLAH NOTA]]*Table1[[#This Row],[CONV]]))</f>
        <v>3</v>
      </c>
      <c r="Y8" t="str">
        <f>IF(Table1[[#This Row],[ISI_CONV]]="","",IF(Table1[[#This Row],[CONV]]="",Table1[[#This Row],[SATUAN NOTA]],Table1[[#This Row],[SATUAN]]))</f>
        <v>LSN</v>
      </c>
      <c r="Z8" s="2">
        <f>IF(Table1[[#This Row],[HARGA]]="","",IF(Table1[[#This Row],[CONV]]="",Table1[[#This Row],[HARGA]],Table1[[#This Row],[HARGA]]/Table1[[#This Row],[CONV]]))</f>
        <v>31000</v>
      </c>
      <c r="AA8" s="2">
        <f>IF(Table1[[#This Row],[HARGA_CONV]]="","",Table1[[#This Row],[HARGA_CONV]]*Table1[[#This Row],[ISI_CONV]]*(100%-Table1[[#This Row],[DISKON]]))</f>
        <v>93000</v>
      </c>
      <c r="AB8" s="2" t="str">
        <f>IF(Table1[ROWID]="","",IF(Table1[[#This Row],[ROWID]]=C9,"",SUMIF(Table1[ROWID],Table1[ROWID],Table1[TOTAL])))</f>
        <v/>
      </c>
      <c r="AC8" s="6">
        <f>IF(Table1[[#This Row],[TANGGAL NOTA]]="",AC7,Table1[[#This Row],[TANGGAL NOTA]])</f>
        <v>45407</v>
      </c>
      <c r="AE8" s="6">
        <f>IF(Table1[[#This Row],[TANGGAL UPDATE]]="",AE7,Table1[[#This Row],[TANGGAL UPDATE]])</f>
        <v>45416</v>
      </c>
      <c r="AF8" t="str">
        <f>IF(Table1[[#This Row],[_KETERANGAN]]="","",Table1[[#This Row],[_KETERANGAN]])</f>
        <v/>
      </c>
      <c r="AG8" s="9" t="str">
        <f>IF(Table1[[#This Row],[TOKO]]="",AG7,Table1[[#This Row],[TOKO]])</f>
        <v>SBM</v>
      </c>
      <c r="AH8" t="str">
        <f>IF(Table1[[#This Row],[KOTA]]="",AH7,Table1[[#This Row],[KOTA]])</f>
        <v>SEMARANG</v>
      </c>
      <c r="AI8" t="str">
        <f>CONCATENATE(Table1[[#This Row],[TOKO_H]],"-",Table1[[#This Row],[KOTA_H]])</f>
        <v>SBM-SEMARANG</v>
      </c>
    </row>
    <row r="9" spans="1:35" x14ac:dyDescent="0.2">
      <c r="A9">
        <f>IF(Table1[KODE BARANG]="","",MATCH(Table1[KODE BARANG],DBS[KODE BARANG],0))</f>
        <v>2149</v>
      </c>
      <c r="B9">
        <f>IF(Table1[[#This Row],[ROWID]]="","",ROW()-1)</f>
        <v>8</v>
      </c>
      <c r="C9">
        <f>IF(Table1[[#This Row],[NAMA BARANG]]="","",IF(Table1[[#This Row],[ID]]="",C8,Table1[[#This Row],[ID]]))</f>
        <v>7</v>
      </c>
      <c r="D9" t="str">
        <f>IF(Table1[[#This Row],[NOTA TOKO]]="","",ROW()-1)</f>
        <v/>
      </c>
      <c r="K9" t="s">
        <v>4092</v>
      </c>
      <c r="L9" t="str">
        <f>IF(Table1[[#This Row],[_NAMA BARANG]]="",IF(Table1[//DBS]="","",INDEX(DBS[NAMA],Table1[//DBS])),Table1[[#This Row],[_NAMA BARANG]])</f>
        <v>CAT AIR MARRIES 1325 12W GM &amp; BT</v>
      </c>
      <c r="O9" t="str">
        <f>IF(Table1[[#This Row],[ROWID]]="","",IF(Table1[[#This Row],[_KETERANGAN]]="STOCK BELUM LENGKAP","ADA",IF(Table1[KODE BARANG]="","TIDAK ADA","ADA")))</f>
        <v>ADA</v>
      </c>
      <c r="P9">
        <v>0.5</v>
      </c>
      <c r="Q9" t="s">
        <v>44</v>
      </c>
      <c r="R9">
        <f>IF(Table1[//DBS]="","",INDEX(DBS[ISI],Table1[//DBS]))</f>
        <v>8</v>
      </c>
      <c r="S9" t="str">
        <f>IF(Table1[//DBS]="","",INDEX(DBS[SATUAN],Table1[//DBS]))</f>
        <v>LSN</v>
      </c>
      <c r="T9" s="2">
        <v>215000</v>
      </c>
      <c r="W9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9">
        <f>IF(Table1[[#This Row],[JUMLAH NOTA]]="","",IF(Table1[[#This Row],[CONV]]="",Table1[[#This Row],[JUMLAH NOTA]],Table1[[#This Row],[JUMLAH NOTA]]*Table1[[#This Row],[CONV]]))</f>
        <v>0.5</v>
      </c>
      <c r="Y9" t="str">
        <f>IF(Table1[[#This Row],[ISI_CONV]]="","",IF(Table1[[#This Row],[CONV]]="",Table1[[#This Row],[SATUAN NOTA]],Table1[[#This Row],[SATUAN]]))</f>
        <v>LSN</v>
      </c>
      <c r="Z9" s="2">
        <f>IF(Table1[[#This Row],[HARGA]]="","",IF(Table1[[#This Row],[CONV]]="",Table1[[#This Row],[HARGA]],Table1[[#This Row],[HARGA]]/Table1[[#This Row],[CONV]]))</f>
        <v>215000</v>
      </c>
      <c r="AA9" s="2">
        <f>IF(Table1[[#This Row],[HARGA_CONV]]="","",Table1[[#This Row],[HARGA_CONV]]*Table1[[#This Row],[ISI_CONV]]*(100%-Table1[[#This Row],[DISKON]]))</f>
        <v>107500</v>
      </c>
      <c r="AB9" s="2" t="str">
        <f>IF(Table1[ROWID]="","",IF(Table1[[#This Row],[ROWID]]=C10,"",SUMIF(Table1[ROWID],Table1[ROWID],Table1[TOTAL])))</f>
        <v/>
      </c>
      <c r="AC9" s="6">
        <f>IF(Table1[[#This Row],[TANGGAL NOTA]]="",AC8,Table1[[#This Row],[TANGGAL NOTA]])</f>
        <v>45407</v>
      </c>
      <c r="AE9" s="6">
        <f>IF(Table1[[#This Row],[TANGGAL UPDATE]]="",AE8,Table1[[#This Row],[TANGGAL UPDATE]])</f>
        <v>45416</v>
      </c>
      <c r="AF9" t="str">
        <f>IF(Table1[[#This Row],[_KETERANGAN]]="","",Table1[[#This Row],[_KETERANGAN]])</f>
        <v/>
      </c>
      <c r="AG9" s="9" t="str">
        <f>IF(Table1[[#This Row],[TOKO]]="",AG8,Table1[[#This Row],[TOKO]])</f>
        <v>SBM</v>
      </c>
      <c r="AH9" t="str">
        <f>IF(Table1[[#This Row],[KOTA]]="",AH8,Table1[[#This Row],[KOTA]])</f>
        <v>SEMARANG</v>
      </c>
      <c r="AI9" t="str">
        <f>CONCATENATE(Table1[[#This Row],[TOKO_H]],"-",Table1[[#This Row],[KOTA_H]])</f>
        <v>SBM-SEMARANG</v>
      </c>
    </row>
    <row r="10" spans="1:35" x14ac:dyDescent="0.2">
      <c r="A10" t="str">
        <f>IF(Table1[KODE BARANG]="","",MATCH(Table1[KODE BARANG],DBS[KODE BARANG],0))</f>
        <v/>
      </c>
      <c r="B10">
        <f>IF(Table1[[#This Row],[ROWID]]="","",ROW()-1)</f>
        <v>9</v>
      </c>
      <c r="C10">
        <f>IF(Table1[[#This Row],[NAMA BARANG]]="","",IF(Table1[[#This Row],[ID]]="",C9,Table1[[#This Row],[ID]]))</f>
        <v>7</v>
      </c>
      <c r="D10" t="str">
        <f>IF(Table1[[#This Row],[NOTA TOKO]]="","",ROW()-1)</f>
        <v/>
      </c>
      <c r="L10" t="str">
        <f>IF(Table1[[#This Row],[_NAMA BARANG]]="",IF(Table1[//DBS]="","",INDEX(DBS[NAMA],Table1[//DBS])),Table1[[#This Row],[_NAMA BARANG]])</f>
        <v>GARISAN SET 192</v>
      </c>
      <c r="M10" t="s">
        <v>11221</v>
      </c>
      <c r="O10" t="str">
        <f>IF(Table1[[#This Row],[ROWID]]="","",IF(Table1[[#This Row],[_KETERANGAN]]="STOCK BELUM LENGKAP","ADA",IF(Table1[KODE BARANG]="","TIDAK ADA","ADA")))</f>
        <v>TIDAK ADA</v>
      </c>
      <c r="P10">
        <v>1</v>
      </c>
      <c r="Q10" t="s">
        <v>44</v>
      </c>
      <c r="R10" t="str">
        <f>IF(Table1[//DBS]="","",INDEX(DBS[ISI],Table1[//DBS]))</f>
        <v/>
      </c>
      <c r="S10" t="str">
        <f>IF(Table1[//DBS]="","",INDEX(DBS[SATUAN],Table1[//DBS]))</f>
        <v/>
      </c>
      <c r="T10" s="2">
        <v>30000</v>
      </c>
      <c r="W10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10">
        <f>IF(Table1[[#This Row],[JUMLAH NOTA]]="","",IF(Table1[[#This Row],[CONV]]="",Table1[[#This Row],[JUMLAH NOTA]],Table1[[#This Row],[JUMLAH NOTA]]*Table1[[#This Row],[CONV]]))</f>
        <v>1</v>
      </c>
      <c r="Y10" t="str">
        <f>IF(Table1[[#This Row],[ISI_CONV]]="","",IF(Table1[[#This Row],[CONV]]="",Table1[[#This Row],[SATUAN NOTA]],Table1[[#This Row],[SATUAN]]))</f>
        <v>LSN</v>
      </c>
      <c r="Z10" s="2">
        <f>IF(Table1[[#This Row],[HARGA]]="","",IF(Table1[[#This Row],[CONV]]="",Table1[[#This Row],[HARGA]],Table1[[#This Row],[HARGA]]/Table1[[#This Row],[CONV]]))</f>
        <v>30000</v>
      </c>
      <c r="AA10" s="2">
        <f>IF(Table1[[#This Row],[HARGA_CONV]]="","",Table1[[#This Row],[HARGA_CONV]]*Table1[[#This Row],[ISI_CONV]]*(100%-Table1[[#This Row],[DISKON]]))</f>
        <v>30000</v>
      </c>
      <c r="AB10" s="2" t="str">
        <f>IF(Table1[ROWID]="","",IF(Table1[[#This Row],[ROWID]]=C11,"",SUMIF(Table1[ROWID],Table1[ROWID],Table1[TOTAL])))</f>
        <v/>
      </c>
      <c r="AC10" s="6">
        <f>IF(Table1[[#This Row],[TANGGAL NOTA]]="",AC9,Table1[[#This Row],[TANGGAL NOTA]])</f>
        <v>45407</v>
      </c>
      <c r="AE10" s="6">
        <f>IF(Table1[[#This Row],[TANGGAL UPDATE]]="",AE9,Table1[[#This Row],[TANGGAL UPDATE]])</f>
        <v>45416</v>
      </c>
      <c r="AF10" t="str">
        <f>IF(Table1[[#This Row],[_KETERANGAN]]="","",Table1[[#This Row],[_KETERANGAN]])</f>
        <v/>
      </c>
      <c r="AG10" s="9" t="str">
        <f>IF(Table1[[#This Row],[TOKO]]="",AG9,Table1[[#This Row],[TOKO]])</f>
        <v>SBM</v>
      </c>
      <c r="AH10" t="str">
        <f>IF(Table1[[#This Row],[KOTA]]="",AH9,Table1[[#This Row],[KOTA]])</f>
        <v>SEMARANG</v>
      </c>
      <c r="AI10" t="str">
        <f>CONCATENATE(Table1[[#This Row],[TOKO_H]],"-",Table1[[#This Row],[KOTA_H]])</f>
        <v>SBM-SEMARANG</v>
      </c>
    </row>
    <row r="11" spans="1:35" x14ac:dyDescent="0.2">
      <c r="A11">
        <f>IF(Table1[KODE BARANG]="","",MATCH(Table1[KODE BARANG],DBS[KODE BARANG],0))</f>
        <v>3495</v>
      </c>
      <c r="B11">
        <f>IF(Table1[[#This Row],[ROWID]]="","",ROW()-1)</f>
        <v>10</v>
      </c>
      <c r="C11">
        <f>IF(Table1[[#This Row],[NAMA BARANG]]="","",IF(Table1[[#This Row],[ID]]="",C10,Table1[[#This Row],[ID]]))</f>
        <v>7</v>
      </c>
      <c r="D11" t="str">
        <f>IF(Table1[[#This Row],[NOTA TOKO]]="","",ROW()-1)</f>
        <v/>
      </c>
      <c r="K11" t="s">
        <v>7732</v>
      </c>
      <c r="L11" t="str">
        <f>IF(Table1[[#This Row],[_NAMA BARANG]]="",IF(Table1[//DBS]="","",INDEX(DBS[NAMA],Table1[//DBS])),Table1[[#This Row],[_NAMA BARANG]])</f>
        <v>SELANG PIANIKA SP 12 (1) 246</v>
      </c>
      <c r="O11" t="str">
        <f>IF(Table1[[#This Row],[ROWID]]="","",IF(Table1[[#This Row],[_KETERANGAN]]="STOCK BELUM LENGKAP","ADA",IF(Table1[KODE BARANG]="","TIDAK ADA","ADA")))</f>
        <v>ADA</v>
      </c>
      <c r="P11">
        <v>5</v>
      </c>
      <c r="Q11" t="s">
        <v>50</v>
      </c>
      <c r="R11">
        <f>IF(Table1[//DBS]="","",INDEX(DBS[ISI],Table1[//DBS]))</f>
        <v>250</v>
      </c>
      <c r="S11" t="str">
        <f>IF(Table1[//DBS]="","",INDEX(DBS[SATUAN],Table1[//DBS]))</f>
        <v>PCS</v>
      </c>
      <c r="T11" s="2">
        <v>11000</v>
      </c>
      <c r="W11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11">
        <f>IF(Table1[[#This Row],[JUMLAH NOTA]]="","",IF(Table1[[#This Row],[CONV]]="",Table1[[#This Row],[JUMLAH NOTA]],Table1[[#This Row],[JUMLAH NOTA]]*Table1[[#This Row],[CONV]]))</f>
        <v>5</v>
      </c>
      <c r="Y11" t="str">
        <f>IF(Table1[[#This Row],[ISI_CONV]]="","",IF(Table1[[#This Row],[CONV]]="",Table1[[#This Row],[SATUAN NOTA]],Table1[[#This Row],[SATUAN]]))</f>
        <v>PCS</v>
      </c>
      <c r="Z11" s="2">
        <f>IF(Table1[[#This Row],[HARGA]]="","",IF(Table1[[#This Row],[CONV]]="",Table1[[#This Row],[HARGA]],Table1[[#This Row],[HARGA]]/Table1[[#This Row],[CONV]]))</f>
        <v>11000</v>
      </c>
      <c r="AA11" s="2">
        <f>IF(Table1[[#This Row],[HARGA_CONV]]="","",Table1[[#This Row],[HARGA_CONV]]*Table1[[#This Row],[ISI_CONV]]*(100%-Table1[[#This Row],[DISKON]]))</f>
        <v>55000</v>
      </c>
      <c r="AB11" s="2" t="str">
        <f>IF(Table1[ROWID]="","",IF(Table1[[#This Row],[ROWID]]=C12,"",SUMIF(Table1[ROWID],Table1[ROWID],Table1[TOTAL])))</f>
        <v/>
      </c>
      <c r="AC11" s="6">
        <f>IF(Table1[[#This Row],[TANGGAL NOTA]]="",AC10,Table1[[#This Row],[TANGGAL NOTA]])</f>
        <v>45407</v>
      </c>
      <c r="AE11" s="6">
        <f>IF(Table1[[#This Row],[TANGGAL UPDATE]]="",AE10,Table1[[#This Row],[TANGGAL UPDATE]])</f>
        <v>45416</v>
      </c>
      <c r="AF11" t="str">
        <f>IF(Table1[[#This Row],[_KETERANGAN]]="","",Table1[[#This Row],[_KETERANGAN]])</f>
        <v/>
      </c>
      <c r="AG11" s="9" t="str">
        <f>IF(Table1[[#This Row],[TOKO]]="",AG10,Table1[[#This Row],[TOKO]])</f>
        <v>SBM</v>
      </c>
      <c r="AH11" t="str">
        <f>IF(Table1[[#This Row],[KOTA]]="",AH10,Table1[[#This Row],[KOTA]])</f>
        <v>SEMARANG</v>
      </c>
      <c r="AI11" t="str">
        <f>CONCATENATE(Table1[[#This Row],[TOKO_H]],"-",Table1[[#This Row],[KOTA_H]])</f>
        <v>SBM-SEMARANG</v>
      </c>
    </row>
    <row r="12" spans="1:35" x14ac:dyDescent="0.2">
      <c r="A12" s="3" t="str">
        <f>IF(Table1[KODE BARANG]="","",MATCH(Table1[KODE BARANG],DBS[KODE BARANG],0))</f>
        <v/>
      </c>
      <c r="B12" s="3">
        <f>IF(Table1[[#This Row],[ROWID]]="","",ROW()-1)</f>
        <v>11</v>
      </c>
      <c r="C12">
        <f>IF(Table1[[#This Row],[NAMA BARANG]]="","",IF(Table1[[#This Row],[ID]]="",C11,Table1[[#This Row],[ID]]))</f>
        <v>7</v>
      </c>
      <c r="D12" t="str">
        <f>IF(Table1[[#This Row],[NOTA TOKO]]="","",ROW()-1)</f>
        <v/>
      </c>
      <c r="L12" t="str">
        <f>IF(Table1[[#This Row],[_NAMA BARANG]]="",IF(Table1[//DBS]="","",INDEX(DBS[NAMA],Table1[//DBS])),Table1[[#This Row],[_NAMA BARANG]])</f>
        <v>ISI PENSIL DB 062</v>
      </c>
      <c r="M12" t="s">
        <v>9691</v>
      </c>
      <c r="N12" t="s">
        <v>11216</v>
      </c>
      <c r="O12" t="str">
        <f>IF(Table1[[#This Row],[ROWID]]="","",IF(Table1[[#This Row],[_KETERANGAN]]="STOCK BELUM LENGKAP","ADA",IF(Table1[KODE BARANG]="","TIDAK ADA","ADA")))</f>
        <v>ADA</v>
      </c>
      <c r="P12">
        <v>2</v>
      </c>
      <c r="Q12" t="s">
        <v>44</v>
      </c>
      <c r="R12" t="str">
        <f>IF(Table1[//DBS]="","",INDEX(DBS[ISI],Table1[//DBS]))</f>
        <v/>
      </c>
      <c r="S12" t="str">
        <f>IF(Table1[//DBS]="","",INDEX(DBS[SATUAN],Table1[//DBS]))</f>
        <v/>
      </c>
      <c r="T12" s="2">
        <v>13000</v>
      </c>
      <c r="W12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12">
        <f>IF(Table1[[#This Row],[JUMLAH NOTA]]="","",IF(Table1[[#This Row],[CONV]]="",Table1[[#This Row],[JUMLAH NOTA]],Table1[[#This Row],[JUMLAH NOTA]]*Table1[[#This Row],[CONV]]))</f>
        <v>2</v>
      </c>
      <c r="Y12" t="str">
        <f>IF(Table1[[#This Row],[ISI_CONV]]="","",IF(Table1[[#This Row],[CONV]]="",Table1[[#This Row],[SATUAN NOTA]],Table1[[#This Row],[SATUAN]]))</f>
        <v>LSN</v>
      </c>
      <c r="Z12" s="2">
        <f>IF(Table1[[#This Row],[HARGA]]="","",IF(Table1[[#This Row],[CONV]]="",Table1[[#This Row],[HARGA]],Table1[[#This Row],[HARGA]]/Table1[[#This Row],[CONV]]))</f>
        <v>13000</v>
      </c>
      <c r="AA12" s="2">
        <f>IF(Table1[[#This Row],[HARGA_CONV]]="","",Table1[[#This Row],[HARGA_CONV]]*Table1[[#This Row],[ISI_CONV]]*(100%-Table1[[#This Row],[DISKON]]))</f>
        <v>26000</v>
      </c>
      <c r="AB12" s="2" t="str">
        <f>IF(Table1[ROWID]="","",IF(Table1[[#This Row],[ROWID]]=C13,"",SUMIF(Table1[ROWID],Table1[ROWID],Table1[TOTAL])))</f>
        <v/>
      </c>
      <c r="AC12" s="6">
        <f>IF(Table1[[#This Row],[TANGGAL NOTA]]="",AC11,Table1[[#This Row],[TANGGAL NOTA]])</f>
        <v>45407</v>
      </c>
      <c r="AE12" s="6">
        <f>IF(Table1[[#This Row],[TANGGAL UPDATE]]="",AE11,Table1[[#This Row],[TANGGAL UPDATE]])</f>
        <v>45416</v>
      </c>
      <c r="AF12" t="str">
        <f>IF(Table1[[#This Row],[_KETERANGAN]]="","",Table1[[#This Row],[_KETERANGAN]])</f>
        <v>STOCK BELUM LENGKAP</v>
      </c>
      <c r="AG12" s="9" t="str">
        <f>IF(Table1[[#This Row],[TOKO]]="",AG11,Table1[[#This Row],[TOKO]])</f>
        <v>SBM</v>
      </c>
      <c r="AH12" t="str">
        <f>IF(Table1[[#This Row],[KOTA]]="",AH11,Table1[[#This Row],[KOTA]])</f>
        <v>SEMARANG</v>
      </c>
      <c r="AI12" t="str">
        <f>CONCATENATE(Table1[[#This Row],[TOKO_H]],"-",Table1[[#This Row],[KOTA_H]])</f>
        <v>SBM-SEMARANG</v>
      </c>
    </row>
    <row r="13" spans="1:35" x14ac:dyDescent="0.2">
      <c r="A13" s="3" t="str">
        <f>IF(Table1[KODE BARANG]="","",MATCH(Table1[KODE BARANG],DBS[KODE BARANG],0))</f>
        <v/>
      </c>
      <c r="B13" s="3">
        <f>IF(Table1[[#This Row],[ROWID]]="","",ROW()-1)</f>
        <v>12</v>
      </c>
      <c r="C13">
        <f>IF(Table1[[#This Row],[NAMA BARANG]]="","",IF(Table1[[#This Row],[ID]]="",C12,Table1[[#This Row],[ID]]))</f>
        <v>7</v>
      </c>
      <c r="D13" t="str">
        <f>IF(Table1[[#This Row],[NOTA TOKO]]="","",ROW()-1)</f>
        <v/>
      </c>
      <c r="L13" s="3" t="str">
        <f>IF(Table1[[#This Row],[_NAMA BARANG]]="",IF(Table1[//DBS]="","",INDEX(DBS[NAMA],Table1[//DBS])),Table1[[#This Row],[_NAMA BARANG]])</f>
        <v>GLITTER Y-01</v>
      </c>
      <c r="M13" t="s">
        <v>9632</v>
      </c>
      <c r="N13" t="s">
        <v>11216</v>
      </c>
      <c r="O13" s="3" t="str">
        <f>IF(Table1[[#This Row],[ROWID]]="","",IF(Table1[[#This Row],[_KETERANGAN]]="STOCK BELUM LENGKAP","ADA",IF(Table1[KODE BARANG]="","TIDAK ADA","ADA")))</f>
        <v>ADA</v>
      </c>
      <c r="P13">
        <v>2</v>
      </c>
      <c r="Q13" t="s">
        <v>44</v>
      </c>
      <c r="R13" s="3" t="str">
        <f>IF(Table1[//DBS]="","",INDEX(DBS[ISI],Table1[//DBS]))</f>
        <v/>
      </c>
      <c r="S13" s="3" t="str">
        <f>IF(Table1[//DBS]="","",INDEX(DBS[SATUAN],Table1[//DBS]))</f>
        <v/>
      </c>
      <c r="T13" s="2">
        <v>13500</v>
      </c>
      <c r="W13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13" s="3">
        <f>IF(Table1[[#This Row],[JUMLAH NOTA]]="","",IF(Table1[[#This Row],[CONV]]="",Table1[[#This Row],[JUMLAH NOTA]],Table1[[#This Row],[JUMLAH NOTA]]*Table1[[#This Row],[CONV]]))</f>
        <v>2</v>
      </c>
      <c r="Y13" s="3" t="str">
        <f>IF(Table1[[#This Row],[ISI_CONV]]="","",IF(Table1[[#This Row],[CONV]]="",Table1[[#This Row],[SATUAN NOTA]],Table1[[#This Row],[SATUAN]]))</f>
        <v>LSN</v>
      </c>
      <c r="Z13" s="2">
        <f>IF(Table1[[#This Row],[HARGA]]="","",IF(Table1[[#This Row],[CONV]]="",Table1[[#This Row],[HARGA]],Table1[[#This Row],[HARGA]]/Table1[[#This Row],[CONV]]))</f>
        <v>13500</v>
      </c>
      <c r="AA13" s="2">
        <f>IF(Table1[[#This Row],[HARGA_CONV]]="","",Table1[[#This Row],[HARGA_CONV]]*Table1[[#This Row],[ISI_CONV]]*(100%-Table1[[#This Row],[DISKON]]))</f>
        <v>27000</v>
      </c>
      <c r="AB13" s="2" t="str">
        <f>IF(Table1[ROWID]="","",IF(Table1[[#This Row],[ROWID]]=C14,"",SUMIF(Table1[ROWID],Table1[ROWID],Table1[TOTAL])))</f>
        <v/>
      </c>
      <c r="AC13" s="6">
        <f>IF(Table1[[#This Row],[TANGGAL NOTA]]="",AC12,Table1[[#This Row],[TANGGAL NOTA]])</f>
        <v>45407</v>
      </c>
      <c r="AE13" s="6">
        <f>IF(Table1[[#This Row],[TANGGAL UPDATE]]="",AE12,Table1[[#This Row],[TANGGAL UPDATE]])</f>
        <v>45416</v>
      </c>
      <c r="AF13" t="str">
        <f>IF(Table1[[#This Row],[_KETERANGAN]]="","",Table1[[#This Row],[_KETERANGAN]])</f>
        <v>STOCK BELUM LENGKAP</v>
      </c>
      <c r="AG13" s="9" t="str">
        <f>IF(Table1[[#This Row],[TOKO]]="",AG12,Table1[[#This Row],[TOKO]])</f>
        <v>SBM</v>
      </c>
      <c r="AH13" t="str">
        <f>IF(Table1[[#This Row],[KOTA]]="",AH12,Table1[[#This Row],[KOTA]])</f>
        <v>SEMARANG</v>
      </c>
      <c r="AI13" t="str">
        <f>CONCATENATE(Table1[[#This Row],[TOKO_H]],"-",Table1[[#This Row],[KOTA_H]])</f>
        <v>SBM-SEMARANG</v>
      </c>
    </row>
    <row r="14" spans="1:35" x14ac:dyDescent="0.2">
      <c r="A14" s="3" t="str">
        <f>IF(Table1[KODE BARANG]="","",MATCH(Table1[KODE BARANG],DBS[KODE BARANG],0))</f>
        <v/>
      </c>
      <c r="B14" s="3">
        <f>IF(Table1[[#This Row],[ROWID]]="","",ROW()-1)</f>
        <v>13</v>
      </c>
      <c r="C14" s="3">
        <f>IF(Table1[[#This Row],[NAMA BARANG]]="","",IF(Table1[[#This Row],[ID]]="",C13,Table1[[#This Row],[ID]]))</f>
        <v>7</v>
      </c>
      <c r="D14" s="3" t="str">
        <f>IF(Table1[[#This Row],[NOTA TOKO]]="","",ROW()-1)</f>
        <v/>
      </c>
      <c r="L14" s="3" t="str">
        <f>IF(Table1[[#This Row],[_NAMA BARANG]]="",IF(Table1[//DBS]="","",INDEX(DBS[NAMA],Table1[//DBS])),Table1[[#This Row],[_NAMA BARANG]])</f>
        <v>GLITTER Y-02</v>
      </c>
      <c r="M14" t="s">
        <v>9633</v>
      </c>
      <c r="N14" t="s">
        <v>11216</v>
      </c>
      <c r="O14" s="3" t="str">
        <f>IF(Table1[[#This Row],[ROWID]]="","",IF(Table1[[#This Row],[_KETERANGAN]]="STOCK BELUM LENGKAP","ADA",IF(Table1[KODE BARANG]="","TIDAK ADA","ADA")))</f>
        <v>ADA</v>
      </c>
      <c r="P14">
        <v>2</v>
      </c>
      <c r="Q14" t="s">
        <v>44</v>
      </c>
      <c r="R14" s="3" t="str">
        <f>IF(Table1[//DBS]="","",INDEX(DBS[ISI],Table1[//DBS]))</f>
        <v/>
      </c>
      <c r="S14" s="3" t="str">
        <f>IF(Table1[//DBS]="","",INDEX(DBS[SATUAN],Table1[//DBS]))</f>
        <v/>
      </c>
      <c r="T14" s="2">
        <v>13500</v>
      </c>
      <c r="W14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14" s="3">
        <f>IF(Table1[[#This Row],[JUMLAH NOTA]]="","",IF(Table1[[#This Row],[CONV]]="",Table1[[#This Row],[JUMLAH NOTA]],Table1[[#This Row],[JUMLAH NOTA]]*Table1[[#This Row],[CONV]]))</f>
        <v>2</v>
      </c>
      <c r="Y14" s="3" t="str">
        <f>IF(Table1[[#This Row],[ISI_CONV]]="","",IF(Table1[[#This Row],[CONV]]="",Table1[[#This Row],[SATUAN NOTA]],Table1[[#This Row],[SATUAN]]))</f>
        <v>LSN</v>
      </c>
      <c r="Z14" s="2">
        <f>IF(Table1[[#This Row],[HARGA]]="","",IF(Table1[[#This Row],[CONV]]="",Table1[[#This Row],[HARGA]],Table1[[#This Row],[HARGA]]/Table1[[#This Row],[CONV]]))</f>
        <v>13500</v>
      </c>
      <c r="AA14" s="2">
        <f>IF(Table1[[#This Row],[HARGA_CONV]]="","",Table1[[#This Row],[HARGA_CONV]]*Table1[[#This Row],[ISI_CONV]]*(100%-Table1[[#This Row],[DISKON]]))</f>
        <v>27000</v>
      </c>
      <c r="AB14" s="2" t="str">
        <f>IF(Table1[ROWID]="","",IF(Table1[[#This Row],[ROWID]]=C15,"",SUMIF(Table1[ROWID],Table1[ROWID],Table1[TOTAL])))</f>
        <v/>
      </c>
      <c r="AC14" s="6">
        <f>IF(Table1[[#This Row],[TANGGAL NOTA]]="",AC13,Table1[[#This Row],[TANGGAL NOTA]])</f>
        <v>45407</v>
      </c>
      <c r="AE14" s="6">
        <f>IF(Table1[[#This Row],[TANGGAL UPDATE]]="",AE13,Table1[[#This Row],[TANGGAL UPDATE]])</f>
        <v>45416</v>
      </c>
      <c r="AF14" s="3" t="str">
        <f>IF(Table1[[#This Row],[_KETERANGAN]]="","",Table1[[#This Row],[_KETERANGAN]])</f>
        <v>STOCK BELUM LENGKAP</v>
      </c>
      <c r="AG14" s="9" t="str">
        <f>IF(Table1[[#This Row],[TOKO]]="",AG13,Table1[[#This Row],[TOKO]])</f>
        <v>SBM</v>
      </c>
      <c r="AH14" t="str">
        <f>IF(Table1[[#This Row],[KOTA]]="",AH13,Table1[[#This Row],[KOTA]])</f>
        <v>SEMARANG</v>
      </c>
      <c r="AI14" t="str">
        <f>CONCATENATE(Table1[[#This Row],[TOKO_H]],"-",Table1[[#This Row],[KOTA_H]])</f>
        <v>SBM-SEMARANG</v>
      </c>
    </row>
    <row r="15" spans="1:35" x14ac:dyDescent="0.2">
      <c r="A15" s="3" t="str">
        <f>IF(Table1[KODE BARANG]="","",MATCH(Table1[KODE BARANG],DBS[KODE BARANG],0))</f>
        <v/>
      </c>
      <c r="B15" s="3">
        <f>IF(Table1[[#This Row],[ROWID]]="","",ROW()-1)</f>
        <v>14</v>
      </c>
      <c r="C15" s="3">
        <f>IF(Table1[[#This Row],[NAMA BARANG]]="","",IF(Table1[[#This Row],[ID]]="",C14,Table1[[#This Row],[ID]]))</f>
        <v>7</v>
      </c>
      <c r="D15" s="3" t="str">
        <f>IF(Table1[[#This Row],[NOTA TOKO]]="","",ROW()-1)</f>
        <v/>
      </c>
      <c r="L15" s="3" t="str">
        <f>IF(Table1[[#This Row],[_NAMA BARANG]]="",IF(Table1[//DBS]="","",INDEX(DBS[NAMA],Table1[//DBS])),Table1[[#This Row],[_NAMA BARANG]])</f>
        <v>GLITTER Y-03</v>
      </c>
      <c r="M15" t="s">
        <v>9634</v>
      </c>
      <c r="N15" t="s">
        <v>11216</v>
      </c>
      <c r="O15" s="3" t="str">
        <f>IF(Table1[[#This Row],[ROWID]]="","",IF(Table1[[#This Row],[_KETERANGAN]]="STOCK BELUM LENGKAP","ADA",IF(Table1[KODE BARANG]="","TIDAK ADA","ADA")))</f>
        <v>ADA</v>
      </c>
      <c r="P15">
        <v>2</v>
      </c>
      <c r="Q15" t="s">
        <v>44</v>
      </c>
      <c r="R15" s="3" t="str">
        <f>IF(Table1[//DBS]="","",INDEX(DBS[ISI],Table1[//DBS]))</f>
        <v/>
      </c>
      <c r="S15" s="3" t="str">
        <f>IF(Table1[//DBS]="","",INDEX(DBS[SATUAN],Table1[//DBS]))</f>
        <v/>
      </c>
      <c r="T15" s="2">
        <v>13500</v>
      </c>
      <c r="W15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15" s="3">
        <f>IF(Table1[[#This Row],[JUMLAH NOTA]]="","",IF(Table1[[#This Row],[CONV]]="",Table1[[#This Row],[JUMLAH NOTA]],Table1[[#This Row],[JUMLAH NOTA]]*Table1[[#This Row],[CONV]]))</f>
        <v>2</v>
      </c>
      <c r="Y15" s="3" t="str">
        <f>IF(Table1[[#This Row],[ISI_CONV]]="","",IF(Table1[[#This Row],[CONV]]="",Table1[[#This Row],[SATUAN NOTA]],Table1[[#This Row],[SATUAN]]))</f>
        <v>LSN</v>
      </c>
      <c r="Z15" s="2">
        <f>IF(Table1[[#This Row],[HARGA]]="","",IF(Table1[[#This Row],[CONV]]="",Table1[[#This Row],[HARGA]],Table1[[#This Row],[HARGA]]/Table1[[#This Row],[CONV]]))</f>
        <v>13500</v>
      </c>
      <c r="AA15" s="2">
        <f>IF(Table1[[#This Row],[HARGA_CONV]]="","",Table1[[#This Row],[HARGA_CONV]]*Table1[[#This Row],[ISI_CONV]]*(100%-Table1[[#This Row],[DISKON]]))</f>
        <v>27000</v>
      </c>
      <c r="AB15" s="2" t="str">
        <f>IF(Table1[ROWID]="","",IF(Table1[[#This Row],[ROWID]]=C16,"",SUMIF(Table1[ROWID],Table1[ROWID],Table1[TOTAL])))</f>
        <v/>
      </c>
      <c r="AC15" s="6">
        <f>IF(Table1[[#This Row],[TANGGAL NOTA]]="",AC14,Table1[[#This Row],[TANGGAL NOTA]])</f>
        <v>45407</v>
      </c>
      <c r="AE15" s="6">
        <f>IF(Table1[[#This Row],[TANGGAL UPDATE]]="",AE14,Table1[[#This Row],[TANGGAL UPDATE]])</f>
        <v>45416</v>
      </c>
      <c r="AF15" s="3" t="str">
        <f>IF(Table1[[#This Row],[_KETERANGAN]]="","",Table1[[#This Row],[_KETERANGAN]])</f>
        <v>STOCK BELUM LENGKAP</v>
      </c>
      <c r="AG15" s="9" t="str">
        <f>IF(Table1[[#This Row],[TOKO]]="",AG14,Table1[[#This Row],[TOKO]])</f>
        <v>SBM</v>
      </c>
      <c r="AH15" t="str">
        <f>IF(Table1[[#This Row],[KOTA]]="",AH14,Table1[[#This Row],[KOTA]])</f>
        <v>SEMARANG</v>
      </c>
      <c r="AI15" t="str">
        <f>CONCATENATE(Table1[[#This Row],[TOKO_H]],"-",Table1[[#This Row],[KOTA_H]])</f>
        <v>SBM-SEMARANG</v>
      </c>
    </row>
    <row r="16" spans="1:35" x14ac:dyDescent="0.2">
      <c r="A16" s="3" t="str">
        <f>IF(Table1[KODE BARANG]="","",MATCH(Table1[KODE BARANG],DBS[KODE BARANG],0))</f>
        <v/>
      </c>
      <c r="B16" s="3">
        <f>IF(Table1[[#This Row],[ROWID]]="","",ROW()-1)</f>
        <v>15</v>
      </c>
      <c r="C16" s="3">
        <f>IF(Table1[[#This Row],[NAMA BARANG]]="","",IF(Table1[[#This Row],[ID]]="",C15,Table1[[#This Row],[ID]]))</f>
        <v>7</v>
      </c>
      <c r="D16" s="3" t="str">
        <f>IF(Table1[[#This Row],[NOTA TOKO]]="","",ROW()-1)</f>
        <v/>
      </c>
      <c r="L16" s="3" t="str">
        <f>IF(Table1[[#This Row],[_NAMA BARANG]]="",IF(Table1[//DBS]="","",INDEX(DBS[NAMA],Table1[//DBS])),Table1[[#This Row],[_NAMA BARANG]])</f>
        <v>GLITTER Y-04</v>
      </c>
      <c r="M16" t="s">
        <v>9635</v>
      </c>
      <c r="N16" t="s">
        <v>11216</v>
      </c>
      <c r="O16" s="3" t="str">
        <f>IF(Table1[[#This Row],[ROWID]]="","",IF(Table1[[#This Row],[_KETERANGAN]]="STOCK BELUM LENGKAP","ADA",IF(Table1[KODE BARANG]="","TIDAK ADA","ADA")))</f>
        <v>ADA</v>
      </c>
      <c r="P16">
        <v>2</v>
      </c>
      <c r="Q16" t="s">
        <v>44</v>
      </c>
      <c r="R16" s="3" t="str">
        <f>IF(Table1[//DBS]="","",INDEX(DBS[ISI],Table1[//DBS]))</f>
        <v/>
      </c>
      <c r="S16" s="3" t="str">
        <f>IF(Table1[//DBS]="","",INDEX(DBS[SATUAN],Table1[//DBS]))</f>
        <v/>
      </c>
      <c r="T16" s="2">
        <v>13500</v>
      </c>
      <c r="W16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16" s="3">
        <f>IF(Table1[[#This Row],[JUMLAH NOTA]]="","",IF(Table1[[#This Row],[CONV]]="",Table1[[#This Row],[JUMLAH NOTA]],Table1[[#This Row],[JUMLAH NOTA]]*Table1[[#This Row],[CONV]]))</f>
        <v>2</v>
      </c>
      <c r="Y16" s="3" t="str">
        <f>IF(Table1[[#This Row],[ISI_CONV]]="","",IF(Table1[[#This Row],[CONV]]="",Table1[[#This Row],[SATUAN NOTA]],Table1[[#This Row],[SATUAN]]))</f>
        <v>LSN</v>
      </c>
      <c r="Z16" s="2">
        <f>IF(Table1[[#This Row],[HARGA]]="","",IF(Table1[[#This Row],[CONV]]="",Table1[[#This Row],[HARGA]],Table1[[#This Row],[HARGA]]/Table1[[#This Row],[CONV]]))</f>
        <v>13500</v>
      </c>
      <c r="AA16" s="2">
        <f>IF(Table1[[#This Row],[HARGA_CONV]]="","",Table1[[#This Row],[HARGA_CONV]]*Table1[[#This Row],[ISI_CONV]]*(100%-Table1[[#This Row],[DISKON]]))</f>
        <v>27000</v>
      </c>
      <c r="AB16" s="2" t="str">
        <f>IF(Table1[ROWID]="","",IF(Table1[[#This Row],[ROWID]]=C17,"",SUMIF(Table1[ROWID],Table1[ROWID],Table1[TOTAL])))</f>
        <v/>
      </c>
      <c r="AC16" s="6">
        <f>IF(Table1[[#This Row],[TANGGAL NOTA]]="",AC15,Table1[[#This Row],[TANGGAL NOTA]])</f>
        <v>45407</v>
      </c>
      <c r="AE16" s="6">
        <f>IF(Table1[[#This Row],[TANGGAL UPDATE]]="",AE15,Table1[[#This Row],[TANGGAL UPDATE]])</f>
        <v>45416</v>
      </c>
      <c r="AF16" s="3" t="str">
        <f>IF(Table1[[#This Row],[_KETERANGAN]]="","",Table1[[#This Row],[_KETERANGAN]])</f>
        <v>STOCK BELUM LENGKAP</v>
      </c>
      <c r="AG16" s="9" t="str">
        <f>IF(Table1[[#This Row],[TOKO]]="",AG15,Table1[[#This Row],[TOKO]])</f>
        <v>SBM</v>
      </c>
      <c r="AH16" t="str">
        <f>IF(Table1[[#This Row],[KOTA]]="",AH15,Table1[[#This Row],[KOTA]])</f>
        <v>SEMARANG</v>
      </c>
      <c r="AI16" t="str">
        <f>CONCATENATE(Table1[[#This Row],[TOKO_H]],"-",Table1[[#This Row],[KOTA_H]])</f>
        <v>SBM-SEMARANG</v>
      </c>
    </row>
    <row r="17" spans="1:35" x14ac:dyDescent="0.2">
      <c r="A17" s="3">
        <f>IF(Table1[KODE BARANG]="","",MATCH(Table1[KODE BARANG],DBS[KODE BARANG],0))</f>
        <v>2493</v>
      </c>
      <c r="B17" s="3">
        <f>IF(Table1[[#This Row],[ROWID]]="","",ROW()-1)</f>
        <v>16</v>
      </c>
      <c r="C17" s="3">
        <f>IF(Table1[[#This Row],[NAMA BARANG]]="","",IF(Table1[[#This Row],[ID]]="",C16,Table1[[#This Row],[ID]]))</f>
        <v>7</v>
      </c>
      <c r="D17" s="3" t="str">
        <f>IF(Table1[[#This Row],[NOTA TOKO]]="","",ROW()-1)</f>
        <v/>
      </c>
      <c r="K17" t="s">
        <v>4961</v>
      </c>
      <c r="L17" s="3" t="str">
        <f>IF(Table1[[#This Row],[_NAMA BARANG]]="",IF(Table1[//DBS]="","",INDEX(DBS[NAMA],Table1[//DBS])),Table1[[#This Row],[_NAMA BARANG]])</f>
        <v>GLITTER GF-88</v>
      </c>
      <c r="O17" s="3" t="str">
        <f>IF(Table1[[#This Row],[ROWID]]="","",IF(Table1[[#This Row],[_KETERANGAN]]="STOCK BELUM LENGKAP","ADA",IF(Table1[KODE BARANG]="","TIDAK ADA","ADA")))</f>
        <v>ADA</v>
      </c>
      <c r="P17">
        <v>2</v>
      </c>
      <c r="Q17" t="s">
        <v>44</v>
      </c>
      <c r="R17" s="3">
        <f>IF(Table1[//DBS]="","",INDEX(DBS[ISI],Table1[//DBS]))</f>
        <v>24</v>
      </c>
      <c r="S17" s="3" t="str">
        <f>IF(Table1[//DBS]="","",INDEX(DBS[SATUAN],Table1[//DBS]))</f>
        <v>LSN</v>
      </c>
      <c r="T17" s="2">
        <v>13500</v>
      </c>
      <c r="W17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17" s="3">
        <f>IF(Table1[[#This Row],[JUMLAH NOTA]]="","",IF(Table1[[#This Row],[CONV]]="",Table1[[#This Row],[JUMLAH NOTA]],Table1[[#This Row],[JUMLAH NOTA]]*Table1[[#This Row],[CONV]]))</f>
        <v>2</v>
      </c>
      <c r="Y17" s="3" t="str">
        <f>IF(Table1[[#This Row],[ISI_CONV]]="","",IF(Table1[[#This Row],[CONV]]="",Table1[[#This Row],[SATUAN NOTA]],Table1[[#This Row],[SATUAN]]))</f>
        <v>LSN</v>
      </c>
      <c r="Z17" s="2">
        <f>IF(Table1[[#This Row],[HARGA]]="","",IF(Table1[[#This Row],[CONV]]="",Table1[[#This Row],[HARGA]],Table1[[#This Row],[HARGA]]/Table1[[#This Row],[CONV]]))</f>
        <v>13500</v>
      </c>
      <c r="AA17" s="2">
        <f>IF(Table1[[#This Row],[HARGA_CONV]]="","",Table1[[#This Row],[HARGA_CONV]]*Table1[[#This Row],[ISI_CONV]]*(100%-Table1[[#This Row],[DISKON]]))</f>
        <v>27000</v>
      </c>
      <c r="AB17" s="2">
        <f>IF(Table1[ROWID]="","",IF(Table1[[#This Row],[ROWID]]=C18,"",SUMIF(Table1[ROWID],Table1[ROWID],Table1[TOTAL])))</f>
        <v>446500</v>
      </c>
      <c r="AC17" s="6">
        <f>IF(Table1[[#This Row],[TANGGAL NOTA]]="",AC16,Table1[[#This Row],[TANGGAL NOTA]])</f>
        <v>45407</v>
      </c>
      <c r="AE17" s="6">
        <f>IF(Table1[[#This Row],[TANGGAL UPDATE]]="",AE16,Table1[[#This Row],[TANGGAL UPDATE]])</f>
        <v>45416</v>
      </c>
      <c r="AF17" s="3" t="str">
        <f>IF(Table1[[#This Row],[_KETERANGAN]]="","",Table1[[#This Row],[_KETERANGAN]])</f>
        <v/>
      </c>
      <c r="AG17" s="9" t="str">
        <f>IF(Table1[[#This Row],[TOKO]]="",AG16,Table1[[#This Row],[TOKO]])</f>
        <v>SBM</v>
      </c>
      <c r="AH17" t="str">
        <f>IF(Table1[[#This Row],[KOTA]]="",AH16,Table1[[#This Row],[KOTA]])</f>
        <v>SEMARANG</v>
      </c>
      <c r="AI17" t="str">
        <f>CONCATENATE(Table1[[#This Row],[TOKO_H]],"-",Table1[[#This Row],[KOTA_H]])</f>
        <v>SBM-SEMARANG</v>
      </c>
    </row>
    <row r="18" spans="1:35" x14ac:dyDescent="0.2">
      <c r="A18" s="3" t="str">
        <f>IF(Table1[KODE BARANG]="","",MATCH(Table1[KODE BARANG],DBS[KODE BARANG],0))</f>
        <v/>
      </c>
      <c r="B18" s="3" t="str">
        <f>IF(Table1[[#This Row],[ROWID]]="","",ROW()-1)</f>
        <v/>
      </c>
      <c r="C18" s="3" t="str">
        <f>IF(Table1[[#This Row],[NAMA BARANG]]="","",IF(Table1[[#This Row],[ID]]="",C17,Table1[[#This Row],[ID]]))</f>
        <v/>
      </c>
      <c r="D18" s="3" t="str">
        <f>IF(Table1[[#This Row],[NOTA TOKO]]="","",ROW()-1)</f>
        <v/>
      </c>
      <c r="L18" s="3" t="str">
        <f>IF(Table1[[#This Row],[_NAMA BARANG]]="",IF(Table1[//DBS]="","",INDEX(DBS[NAMA],Table1[//DBS])),Table1[[#This Row],[_NAMA BARANG]])</f>
        <v/>
      </c>
      <c r="O18" s="3" t="str">
        <f>IF(Table1[[#This Row],[ROWID]]="","",IF(Table1[[#This Row],[_KETERANGAN]]="STOCK BELUM LENGKAP","ADA",IF(Table1[KODE BARANG]="","TIDAK ADA","ADA")))</f>
        <v/>
      </c>
      <c r="R18" s="3" t="str">
        <f>IF(Table1[//DBS]="","",INDEX(DBS[ISI],Table1[//DBS]))</f>
        <v/>
      </c>
      <c r="S18" s="3" t="str">
        <f>IF(Table1[//DBS]="","",INDEX(DBS[SATUAN],Table1[//DBS]))</f>
        <v/>
      </c>
      <c r="W18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18" s="3" t="str">
        <f>IF(Table1[[#This Row],[JUMLAH NOTA]]="","",IF(Table1[[#This Row],[CONV]]="",Table1[[#This Row],[JUMLAH NOTA]],Table1[[#This Row],[JUMLAH NOTA]]*Table1[[#This Row],[CONV]]))</f>
        <v/>
      </c>
      <c r="Y18" s="3" t="str">
        <f>IF(Table1[[#This Row],[ISI_CONV]]="","",IF(Table1[[#This Row],[CONV]]="",Table1[[#This Row],[SATUAN NOTA]],Table1[[#This Row],[SATUAN]]))</f>
        <v/>
      </c>
      <c r="Z18" s="2" t="str">
        <f>IF(Table1[[#This Row],[HARGA]]="","",IF(Table1[[#This Row],[CONV]]="",Table1[[#This Row],[HARGA]],Table1[[#This Row],[HARGA]]/Table1[[#This Row],[CONV]]))</f>
        <v/>
      </c>
      <c r="AA18" s="2" t="str">
        <f>IF(Table1[[#This Row],[HARGA_CONV]]="","",Table1[[#This Row],[HARGA_CONV]]*Table1[[#This Row],[ISI_CONV]]*(100%-Table1[[#This Row],[DISKON]]))</f>
        <v/>
      </c>
      <c r="AB18" s="2" t="str">
        <f>IF(Table1[ROWID]="","",IF(Table1[[#This Row],[ROWID]]=C19,"",SUMIF(Table1[ROWID],Table1[ROWID],Table1[TOTAL])))</f>
        <v/>
      </c>
      <c r="AC18" s="6">
        <f>IF(Table1[[#This Row],[TANGGAL NOTA]]="",AC17,Table1[[#This Row],[TANGGAL NOTA]])</f>
        <v>45407</v>
      </c>
      <c r="AE18" s="6">
        <f>IF(Table1[[#This Row],[TANGGAL UPDATE]]="",AE17,Table1[[#This Row],[TANGGAL UPDATE]])</f>
        <v>45416</v>
      </c>
      <c r="AF18" s="3" t="str">
        <f>IF(Table1[[#This Row],[_KETERANGAN]]="","",Table1[[#This Row],[_KETERANGAN]])</f>
        <v/>
      </c>
      <c r="AG18" s="9" t="str">
        <f>IF(Table1[[#This Row],[TOKO]]="",AG17,Table1[[#This Row],[TOKO]])</f>
        <v>SBM</v>
      </c>
      <c r="AH18" t="str">
        <f>IF(Table1[[#This Row],[KOTA]]="",AH17,Table1[[#This Row],[KOTA]])</f>
        <v>SEMARANG</v>
      </c>
      <c r="AI18" t="str">
        <f>CONCATENATE(Table1[[#This Row],[TOKO_H]],"-",Table1[[#This Row],[KOTA_H]])</f>
        <v>SBM-SEMARANG</v>
      </c>
    </row>
    <row r="19" spans="1:35" x14ac:dyDescent="0.2">
      <c r="A19" s="3">
        <f>IF(Table1[KODE BARANG]="","",MATCH(Table1[KODE BARANG],DBS[KODE BARANG],0))</f>
        <v>3122</v>
      </c>
      <c r="B19" s="3">
        <f>IF(Table1[[#This Row],[ROWID]]="","",ROW()-1)</f>
        <v>18</v>
      </c>
      <c r="C19" s="3">
        <f>IF(Table1[[#This Row],[NAMA BARANG]]="","",IF(Table1[[#This Row],[ID]]="",C18,Table1[[#This Row],[ID]]))</f>
        <v>18</v>
      </c>
      <c r="D19" s="3">
        <f>IF(Table1[[#This Row],[NOTA TOKO]]="","",ROW()-1)</f>
        <v>18</v>
      </c>
      <c r="G19" t="s">
        <v>2050</v>
      </c>
      <c r="H19">
        <v>4312</v>
      </c>
      <c r="I19" t="s">
        <v>11222</v>
      </c>
      <c r="J19" t="s">
        <v>11223</v>
      </c>
      <c r="K19" t="s">
        <v>6625</v>
      </c>
      <c r="L19" s="3" t="str">
        <f>IF(Table1[[#This Row],[_NAMA BARANG]]="",IF(Table1[//DBS]="","",INDEX(DBS[NAMA],Table1[//DBS])),Table1[[#This Row],[_NAMA BARANG]])</f>
        <v>MESIN TEMBAK BIXDONE HE E2010 K (65 BLK) KECIL</v>
      </c>
      <c r="O19" s="3" t="str">
        <f>IF(Table1[[#This Row],[ROWID]]="","",IF(Table1[[#This Row],[_KETERANGAN]]="STOCK BELUM LENGKAP","ADA",IF(Table1[KODE BARANG]="","TIDAK ADA","ADA")))</f>
        <v>ADA</v>
      </c>
      <c r="P19">
        <v>25</v>
      </c>
      <c r="Q19" t="s">
        <v>50</v>
      </c>
      <c r="R19" s="3">
        <f>IF(Table1[//DBS]="","",INDEX(DBS[ISI],Table1[//DBS]))</f>
        <v>100</v>
      </c>
      <c r="S19" s="3" t="str">
        <f>IF(Table1[//DBS]="","",INDEX(DBS[SATUAN],Table1[//DBS]))</f>
        <v>PCS</v>
      </c>
      <c r="T19" s="2">
        <v>25000</v>
      </c>
      <c r="W19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19" s="3">
        <f>IF(Table1[[#This Row],[JUMLAH NOTA]]="","",IF(Table1[[#This Row],[CONV]]="",Table1[[#This Row],[JUMLAH NOTA]],Table1[[#This Row],[JUMLAH NOTA]]*Table1[[#This Row],[CONV]]))</f>
        <v>25</v>
      </c>
      <c r="Y19" s="3" t="str">
        <f>IF(Table1[[#This Row],[ISI_CONV]]="","",IF(Table1[[#This Row],[CONV]]="",Table1[[#This Row],[SATUAN NOTA]],Table1[[#This Row],[SATUAN]]))</f>
        <v>PCS</v>
      </c>
      <c r="Z19" s="2">
        <f>IF(Table1[[#This Row],[HARGA]]="","",IF(Table1[[#This Row],[CONV]]="",Table1[[#This Row],[HARGA]],Table1[[#This Row],[HARGA]]/Table1[[#This Row],[CONV]]))</f>
        <v>25000</v>
      </c>
      <c r="AA19" s="2">
        <f>IF(Table1[[#This Row],[HARGA_CONV]]="","",Table1[[#This Row],[HARGA_CONV]]*Table1[[#This Row],[ISI_CONV]]*(100%-Table1[[#This Row],[DISKON]]))</f>
        <v>625000</v>
      </c>
      <c r="AB19" s="2" t="str">
        <f>IF(Table1[ROWID]="","",IF(Table1[[#This Row],[ROWID]]=C20,"",SUMIF(Table1[ROWID],Table1[ROWID],Table1[TOTAL])))</f>
        <v/>
      </c>
      <c r="AC19" s="6">
        <f>IF(Table1[[#This Row],[TANGGAL NOTA]]="",AC18,Table1[[#This Row],[TANGGAL NOTA]])</f>
        <v>45407</v>
      </c>
      <c r="AE19" s="6">
        <f>IF(Table1[[#This Row],[TANGGAL UPDATE]]="",AE18,Table1[[#This Row],[TANGGAL UPDATE]])</f>
        <v>45416</v>
      </c>
      <c r="AF19" s="3" t="str">
        <f>IF(Table1[[#This Row],[_KETERANGAN]]="","",Table1[[#This Row],[_KETERANGAN]])</f>
        <v/>
      </c>
      <c r="AG19" s="9" t="str">
        <f>IF(Table1[[#This Row],[TOKO]]="",AG18,Table1[[#This Row],[TOKO]])</f>
        <v>ARMADA</v>
      </c>
      <c r="AH19" t="str">
        <f>IF(Table1[[#This Row],[KOTA]]="",AH18,Table1[[#This Row],[KOTA]])</f>
        <v>PURWOKERTO</v>
      </c>
      <c r="AI19" t="str">
        <f>CONCATENATE(Table1[[#This Row],[TOKO_H]],"-",Table1[[#This Row],[KOTA_H]])</f>
        <v>ARMADA-PURWOKERTO</v>
      </c>
    </row>
    <row r="20" spans="1:35" x14ac:dyDescent="0.2">
      <c r="A20" s="3">
        <f>IF(Table1[KODE BARANG]="","",MATCH(Table1[KODE BARANG],DBS[KODE BARANG],0))</f>
        <v>3539</v>
      </c>
      <c r="B20" s="3">
        <f>IF(Table1[[#This Row],[ROWID]]="","",ROW()-1)</f>
        <v>19</v>
      </c>
      <c r="C20" s="3">
        <f>IF(Table1[[#This Row],[NAMA BARANG]]="","",IF(Table1[[#This Row],[ID]]="",C19,Table1[[#This Row],[ID]]))</f>
        <v>18</v>
      </c>
      <c r="D20" s="3" t="str">
        <f>IF(Table1[[#This Row],[NOTA TOKO]]="","",ROW()-1)</f>
        <v/>
      </c>
      <c r="K20" t="s">
        <v>7846</v>
      </c>
      <c r="L20" s="3" t="str">
        <f>IF(Table1[[#This Row],[_NAMA BARANG]]="",IF(Table1[//DBS]="","",INDEX(DBS[NAMA],Table1[//DBS])),Table1[[#This Row],[_NAMA BARANG]])</f>
        <v>STABILO DEBOZZ SB 007</v>
      </c>
      <c r="O20" s="3" t="str">
        <f>IF(Table1[[#This Row],[ROWID]]="","",IF(Table1[[#This Row],[_KETERANGAN]]="STOCK BELUM LENGKAP","ADA",IF(Table1[KODE BARANG]="","TIDAK ADA","ADA")))</f>
        <v>ADA</v>
      </c>
      <c r="P20">
        <v>36</v>
      </c>
      <c r="Q20" t="s">
        <v>44</v>
      </c>
      <c r="R20" s="3">
        <f>IF(Table1[//DBS]="","",INDEX(DBS[ISI],Table1[//DBS]))</f>
        <v>72</v>
      </c>
      <c r="S20" s="3" t="str">
        <f>IF(Table1[//DBS]="","",INDEX(DBS[SATUAN],Table1[//DBS]))</f>
        <v>LSN</v>
      </c>
      <c r="T20" s="2">
        <v>22000</v>
      </c>
      <c r="W20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20" s="3">
        <f>IF(Table1[[#This Row],[JUMLAH NOTA]]="","",IF(Table1[[#This Row],[CONV]]="",Table1[[#This Row],[JUMLAH NOTA]],Table1[[#This Row],[JUMLAH NOTA]]*Table1[[#This Row],[CONV]]))</f>
        <v>36</v>
      </c>
      <c r="Y20" s="3" t="str">
        <f>IF(Table1[[#This Row],[ISI_CONV]]="","",IF(Table1[[#This Row],[CONV]]="",Table1[[#This Row],[SATUAN NOTA]],Table1[[#This Row],[SATUAN]]))</f>
        <v>LSN</v>
      </c>
      <c r="Z20" s="2">
        <f>IF(Table1[[#This Row],[HARGA]]="","",IF(Table1[[#This Row],[CONV]]="",Table1[[#This Row],[HARGA]],Table1[[#This Row],[HARGA]]/Table1[[#This Row],[CONV]]))</f>
        <v>22000</v>
      </c>
      <c r="AA20" s="2">
        <f>IF(Table1[[#This Row],[HARGA_CONV]]="","",Table1[[#This Row],[HARGA_CONV]]*Table1[[#This Row],[ISI_CONV]]*(100%-Table1[[#This Row],[DISKON]]))</f>
        <v>792000</v>
      </c>
      <c r="AB20" s="2">
        <f>IF(Table1[ROWID]="","",IF(Table1[[#This Row],[ROWID]]=C21,"",SUMIF(Table1[ROWID],Table1[ROWID],Table1[TOTAL])))</f>
        <v>1417000</v>
      </c>
      <c r="AC20" s="6">
        <f>IF(Table1[[#This Row],[TANGGAL NOTA]]="",AC19,Table1[[#This Row],[TANGGAL NOTA]])</f>
        <v>45407</v>
      </c>
      <c r="AE20" s="6">
        <f>IF(Table1[[#This Row],[TANGGAL UPDATE]]="",AE19,Table1[[#This Row],[TANGGAL UPDATE]])</f>
        <v>45416</v>
      </c>
      <c r="AF20" s="3" t="str">
        <f>IF(Table1[[#This Row],[_KETERANGAN]]="","",Table1[[#This Row],[_KETERANGAN]])</f>
        <v/>
      </c>
      <c r="AG20" s="9" t="str">
        <f>IF(Table1[[#This Row],[TOKO]]="",AG19,Table1[[#This Row],[TOKO]])</f>
        <v>ARMADA</v>
      </c>
      <c r="AH20" t="str">
        <f>IF(Table1[[#This Row],[KOTA]]="",AH19,Table1[[#This Row],[KOTA]])</f>
        <v>PURWOKERTO</v>
      </c>
      <c r="AI20" t="str">
        <f>CONCATENATE(Table1[[#This Row],[TOKO_H]],"-",Table1[[#This Row],[KOTA_H]])</f>
        <v>ARMADA-PURWOKERTO</v>
      </c>
    </row>
    <row r="21" spans="1:35" x14ac:dyDescent="0.2">
      <c r="A21" s="3" t="str">
        <f>IF(Table1[KODE BARANG]="","",MATCH(Table1[KODE BARANG],DBS[KODE BARANG],0))</f>
        <v/>
      </c>
      <c r="B21" s="3" t="str">
        <f>IF(Table1[[#This Row],[ROWID]]="","",ROW()-1)</f>
        <v/>
      </c>
      <c r="C21" s="3" t="str">
        <f>IF(Table1[[#This Row],[NAMA BARANG]]="","",IF(Table1[[#This Row],[ID]]="",C20,Table1[[#This Row],[ID]]))</f>
        <v/>
      </c>
      <c r="D21" s="3" t="str">
        <f>IF(Table1[[#This Row],[NOTA TOKO]]="","",ROW()-1)</f>
        <v/>
      </c>
      <c r="L21" s="3" t="str">
        <f>IF(Table1[[#This Row],[_NAMA BARANG]]="",IF(Table1[//DBS]="","",INDEX(DBS[NAMA],Table1[//DBS])),Table1[[#This Row],[_NAMA BARANG]])</f>
        <v/>
      </c>
      <c r="O21" s="3" t="str">
        <f>IF(Table1[[#This Row],[ROWID]]="","",IF(Table1[[#This Row],[_KETERANGAN]]="STOCK BELUM LENGKAP","ADA",IF(Table1[KODE BARANG]="","TIDAK ADA","ADA")))</f>
        <v/>
      </c>
      <c r="R21" s="3" t="str">
        <f>IF(Table1[//DBS]="","",INDEX(DBS[ISI],Table1[//DBS]))</f>
        <v/>
      </c>
      <c r="S21" s="3" t="str">
        <f>IF(Table1[//DBS]="","",INDEX(DBS[SATUAN],Table1[//DBS]))</f>
        <v/>
      </c>
      <c r="W21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21" s="3" t="str">
        <f>IF(Table1[[#This Row],[JUMLAH NOTA]]="","",IF(Table1[[#This Row],[CONV]]="",Table1[[#This Row],[JUMLAH NOTA]],Table1[[#This Row],[JUMLAH NOTA]]*Table1[[#This Row],[CONV]]))</f>
        <v/>
      </c>
      <c r="Y21" s="3" t="str">
        <f>IF(Table1[[#This Row],[ISI_CONV]]="","",IF(Table1[[#This Row],[CONV]]="",Table1[[#This Row],[SATUAN NOTA]],Table1[[#This Row],[SATUAN]]))</f>
        <v/>
      </c>
      <c r="Z21" s="2" t="str">
        <f>IF(Table1[[#This Row],[HARGA]]="","",IF(Table1[[#This Row],[CONV]]="",Table1[[#This Row],[HARGA]],Table1[[#This Row],[HARGA]]/Table1[[#This Row],[CONV]]))</f>
        <v/>
      </c>
      <c r="AA21" s="2" t="str">
        <f>IF(Table1[[#This Row],[HARGA_CONV]]="","",Table1[[#This Row],[HARGA_CONV]]*Table1[[#This Row],[ISI_CONV]]*(100%-Table1[[#This Row],[DISKON]]))</f>
        <v/>
      </c>
      <c r="AB21" s="2" t="str">
        <f>IF(Table1[ROWID]="","",IF(Table1[[#This Row],[ROWID]]=C22,"",SUMIF(Table1[ROWID],Table1[ROWID],Table1[TOTAL])))</f>
        <v/>
      </c>
      <c r="AC21" s="6">
        <f>IF(Table1[[#This Row],[TANGGAL NOTA]]="",AC20,Table1[[#This Row],[TANGGAL NOTA]])</f>
        <v>45407</v>
      </c>
      <c r="AE21" s="6">
        <f>IF(Table1[[#This Row],[TANGGAL UPDATE]]="",AE20,Table1[[#This Row],[TANGGAL UPDATE]])</f>
        <v>45416</v>
      </c>
      <c r="AF21" s="3" t="str">
        <f>IF(Table1[[#This Row],[_KETERANGAN]]="","",Table1[[#This Row],[_KETERANGAN]])</f>
        <v/>
      </c>
      <c r="AG21" s="9" t="str">
        <f>IF(Table1[[#This Row],[TOKO]]="",AG20,Table1[[#This Row],[TOKO]])</f>
        <v>ARMADA</v>
      </c>
      <c r="AH21" t="str">
        <f>IF(Table1[[#This Row],[KOTA]]="",AH20,Table1[[#This Row],[KOTA]])</f>
        <v>PURWOKERTO</v>
      </c>
      <c r="AI21" t="str">
        <f>CONCATENATE(Table1[[#This Row],[TOKO_H]],"-",Table1[[#This Row],[KOTA_H]])</f>
        <v>ARMADA-PURWOKERTO</v>
      </c>
    </row>
    <row r="22" spans="1:35" x14ac:dyDescent="0.2">
      <c r="A22" s="3" t="str">
        <f>IF(Table1[KODE BARANG]="","",MATCH(Table1[KODE BARANG],DBS[KODE BARANG],0))</f>
        <v/>
      </c>
      <c r="B22" s="3">
        <f>IF(Table1[[#This Row],[ROWID]]="","",ROW()-1)</f>
        <v>21</v>
      </c>
      <c r="C22" s="3">
        <f>IF(Table1[[#This Row],[NAMA BARANG]]="","",IF(Table1[[#This Row],[ID]]="",C21,Table1[[#This Row],[ID]]))</f>
        <v>21</v>
      </c>
      <c r="D22" s="3">
        <f>IF(Table1[[#This Row],[NOTA TOKO]]="","",ROW()-1)</f>
        <v>21</v>
      </c>
      <c r="G22" t="s">
        <v>2050</v>
      </c>
      <c r="H22">
        <v>4202</v>
      </c>
      <c r="I22" t="s">
        <v>11224</v>
      </c>
      <c r="J22" t="s">
        <v>11225</v>
      </c>
      <c r="L22" s="3" t="str">
        <f>IF(Table1[[#This Row],[_NAMA BARANG]]="",IF(Table1[//DBS]="","",INDEX(DBS[NAMA],Table1[//DBS])),Table1[[#This Row],[_NAMA BARANG]])</f>
        <v>SULING YAMAHA</v>
      </c>
      <c r="M22" t="s">
        <v>10981</v>
      </c>
      <c r="N22" t="s">
        <v>11216</v>
      </c>
      <c r="O22" s="3" t="str">
        <f>IF(Table1[[#This Row],[ROWID]]="","",IF(Table1[[#This Row],[_KETERANGAN]]="STOCK BELUM LENGKAP","ADA",IF(Table1[KODE BARANG]="","TIDAK ADA","ADA")))</f>
        <v>ADA</v>
      </c>
      <c r="P22">
        <v>6</v>
      </c>
      <c r="Q22" t="s">
        <v>44</v>
      </c>
      <c r="R22" s="3" t="str">
        <f>IF(Table1[//DBS]="","",INDEX(DBS[ISI],Table1[//DBS]))</f>
        <v/>
      </c>
      <c r="S22" s="3" t="str">
        <f>IF(Table1[//DBS]="","",INDEX(DBS[SATUAN],Table1[//DBS]))</f>
        <v/>
      </c>
      <c r="T22" s="2">
        <v>400000</v>
      </c>
      <c r="W22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22" s="3">
        <f>IF(Table1[[#This Row],[JUMLAH NOTA]]="","",IF(Table1[[#This Row],[CONV]]="",Table1[[#This Row],[JUMLAH NOTA]],Table1[[#This Row],[JUMLAH NOTA]]*Table1[[#This Row],[CONV]]))</f>
        <v>6</v>
      </c>
      <c r="Y22" s="3" t="str">
        <f>IF(Table1[[#This Row],[ISI_CONV]]="","",IF(Table1[[#This Row],[CONV]]="",Table1[[#This Row],[SATUAN NOTA]],Table1[[#This Row],[SATUAN]]))</f>
        <v>LSN</v>
      </c>
      <c r="Z22" s="2">
        <f>IF(Table1[[#This Row],[HARGA]]="","",IF(Table1[[#This Row],[CONV]]="",Table1[[#This Row],[HARGA]],Table1[[#This Row],[HARGA]]/Table1[[#This Row],[CONV]]))</f>
        <v>400000</v>
      </c>
      <c r="AA22" s="2">
        <f>IF(Table1[[#This Row],[HARGA_CONV]]="","",Table1[[#This Row],[HARGA_CONV]]*Table1[[#This Row],[ISI_CONV]]*(100%-Table1[[#This Row],[DISKON]]))</f>
        <v>2400000</v>
      </c>
      <c r="AB22" s="2">
        <f>IF(Table1[ROWID]="","",IF(Table1[[#This Row],[ROWID]]=C23,"",SUMIF(Table1[ROWID],Table1[ROWID],Table1[TOTAL])))</f>
        <v>2400000</v>
      </c>
      <c r="AC22" s="6">
        <f>IF(Table1[[#This Row],[TANGGAL NOTA]]="",AC21,Table1[[#This Row],[TANGGAL NOTA]])</f>
        <v>45407</v>
      </c>
      <c r="AE22" s="6">
        <f>IF(Table1[[#This Row],[TANGGAL UPDATE]]="",AE21,Table1[[#This Row],[TANGGAL UPDATE]])</f>
        <v>45416</v>
      </c>
      <c r="AF22" s="3" t="str">
        <f>IF(Table1[[#This Row],[_KETERANGAN]]="","",Table1[[#This Row],[_KETERANGAN]])</f>
        <v>STOCK BELUM LENGKAP</v>
      </c>
      <c r="AG22" s="9" t="str">
        <f>IF(Table1[[#This Row],[TOKO]]="",AG21,Table1[[#This Row],[TOKO]])</f>
        <v>RAINBOW NUSANTARA</v>
      </c>
      <c r="AH22" t="str">
        <f>IF(Table1[[#This Row],[KOTA]]="",AH21,Table1[[#This Row],[KOTA]])</f>
        <v>SIDUARJO</v>
      </c>
      <c r="AI22" t="str">
        <f>CONCATENATE(Table1[[#This Row],[TOKO_H]],"-",Table1[[#This Row],[KOTA_H]])</f>
        <v>RAINBOW NUSANTARA-SIDUARJO</v>
      </c>
    </row>
    <row r="23" spans="1:35" x14ac:dyDescent="0.2">
      <c r="A23" s="3" t="str">
        <f>IF(Table1[KODE BARANG]="","",MATCH(Table1[KODE BARANG],DBS[KODE BARANG],0))</f>
        <v/>
      </c>
      <c r="B23" s="3" t="str">
        <f>IF(Table1[[#This Row],[ROWID]]="","",ROW()-1)</f>
        <v/>
      </c>
      <c r="C23" s="3" t="str">
        <f>IF(Table1[[#This Row],[NAMA BARANG]]="","",IF(Table1[[#This Row],[ID]]="",C22,Table1[[#This Row],[ID]]))</f>
        <v/>
      </c>
      <c r="D23" s="3" t="str">
        <f>IF(Table1[[#This Row],[NOTA TOKO]]="","",ROW()-1)</f>
        <v/>
      </c>
      <c r="L23" s="3" t="str">
        <f>IF(Table1[[#This Row],[_NAMA BARANG]]="",IF(Table1[//DBS]="","",INDEX(DBS[NAMA],Table1[//DBS])),Table1[[#This Row],[_NAMA BARANG]])</f>
        <v/>
      </c>
      <c r="O23" s="3" t="str">
        <f>IF(Table1[[#This Row],[ROWID]]="","",IF(Table1[[#This Row],[_KETERANGAN]]="STOCK BELUM LENGKAP","ADA",IF(Table1[KODE BARANG]="","TIDAK ADA","ADA")))</f>
        <v/>
      </c>
      <c r="R23" s="3" t="str">
        <f>IF(Table1[//DBS]="","",INDEX(DBS[ISI],Table1[//DBS]))</f>
        <v/>
      </c>
      <c r="S23" s="3" t="str">
        <f>IF(Table1[//DBS]="","",INDEX(DBS[SATUAN],Table1[//DBS]))</f>
        <v/>
      </c>
      <c r="W23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23" s="3" t="str">
        <f>IF(Table1[[#This Row],[JUMLAH NOTA]]="","",IF(Table1[[#This Row],[CONV]]="",Table1[[#This Row],[JUMLAH NOTA]],Table1[[#This Row],[JUMLAH NOTA]]*Table1[[#This Row],[CONV]]))</f>
        <v/>
      </c>
      <c r="Y23" s="3" t="str">
        <f>IF(Table1[[#This Row],[ISI_CONV]]="","",IF(Table1[[#This Row],[CONV]]="",Table1[[#This Row],[SATUAN NOTA]],Table1[[#This Row],[SATUAN]]))</f>
        <v/>
      </c>
      <c r="Z23" s="2" t="str">
        <f>IF(Table1[[#This Row],[HARGA]]="","",IF(Table1[[#This Row],[CONV]]="",Table1[[#This Row],[HARGA]],Table1[[#This Row],[HARGA]]/Table1[[#This Row],[CONV]]))</f>
        <v/>
      </c>
      <c r="AA23" s="2" t="str">
        <f>IF(Table1[[#This Row],[HARGA_CONV]]="","",Table1[[#This Row],[HARGA_CONV]]*Table1[[#This Row],[ISI_CONV]]*(100%-Table1[[#This Row],[DISKON]]))</f>
        <v/>
      </c>
      <c r="AB23" s="2" t="str">
        <f>IF(Table1[ROWID]="","",IF(Table1[[#This Row],[ROWID]]=C24,"",SUMIF(Table1[ROWID],Table1[ROWID],Table1[TOTAL])))</f>
        <v/>
      </c>
      <c r="AC23" s="6">
        <f>IF(Table1[[#This Row],[TANGGAL NOTA]]="",AC22,Table1[[#This Row],[TANGGAL NOTA]])</f>
        <v>45407</v>
      </c>
      <c r="AE23" s="6">
        <f>IF(Table1[[#This Row],[TANGGAL UPDATE]]="",AE22,Table1[[#This Row],[TANGGAL UPDATE]])</f>
        <v>45416</v>
      </c>
      <c r="AF23" s="3" t="str">
        <f>IF(Table1[[#This Row],[_KETERANGAN]]="","",Table1[[#This Row],[_KETERANGAN]])</f>
        <v/>
      </c>
      <c r="AG23" s="9" t="str">
        <f>IF(Table1[[#This Row],[TOKO]]="",AG22,Table1[[#This Row],[TOKO]])</f>
        <v>RAINBOW NUSANTARA</v>
      </c>
      <c r="AH23" t="str">
        <f>IF(Table1[[#This Row],[KOTA]]="",AH22,Table1[[#This Row],[KOTA]])</f>
        <v>SIDUARJO</v>
      </c>
      <c r="AI23" t="str">
        <f>CONCATENATE(Table1[[#This Row],[TOKO_H]],"-",Table1[[#This Row],[KOTA_H]])</f>
        <v>RAINBOW NUSANTARA-SIDUARJO</v>
      </c>
    </row>
    <row r="24" spans="1:35" x14ac:dyDescent="0.2">
      <c r="A24" s="3">
        <f>IF(Table1[KODE BARANG]="","",MATCH(Table1[KODE BARANG],DBS[KODE BARANG],0))</f>
        <v>1640</v>
      </c>
      <c r="B24" s="3">
        <f>IF(Table1[[#This Row],[ROWID]]="","",ROW()-1)</f>
        <v>23</v>
      </c>
      <c r="C24" s="3">
        <f>IF(Table1[[#This Row],[NAMA BARANG]]="","",IF(Table1[[#This Row],[ID]]="",C23,Table1[[#This Row],[ID]]))</f>
        <v>23</v>
      </c>
      <c r="D24" s="3">
        <f>IF(Table1[[#This Row],[NOTA TOKO]]="","",ROW()-1)</f>
        <v>23</v>
      </c>
      <c r="G24" t="s">
        <v>11211</v>
      </c>
      <c r="H24">
        <v>4352</v>
      </c>
      <c r="I24">
        <v>99</v>
      </c>
      <c r="J24" t="s">
        <v>11226</v>
      </c>
      <c r="K24" t="s">
        <v>2846</v>
      </c>
      <c r="L24" s="3" t="str">
        <f>IF(Table1[[#This Row],[_NAMA BARANG]]="",IF(Table1[//DBS]="","",INDEX(DBS[NAMA],Table1[//DBS])),Table1[[#This Row],[_NAMA BARANG]])</f>
        <v>BALON H5 MOTIF CAMPUR ISI 20X5 MC 800</v>
      </c>
      <c r="O24" s="3" t="str">
        <f>IF(Table1[[#This Row],[ROWID]]="","",IF(Table1[[#This Row],[_KETERANGAN]]="STOCK BELUM LENGKAP","ADA",IF(Table1[KODE BARANG]="","TIDAK ADA","ADA")))</f>
        <v>ADA</v>
      </c>
      <c r="P24">
        <v>96</v>
      </c>
      <c r="Q24" t="s">
        <v>2736</v>
      </c>
      <c r="R24" s="3">
        <f>IF(Table1[//DBS]="","",INDEX(DBS[ISI],Table1[//DBS]))</f>
        <v>48</v>
      </c>
      <c r="S24" s="3" t="str">
        <f>IF(Table1[//DBS]="","",INDEX(DBS[SATUAN],Table1[//DBS]))</f>
        <v>DISP</v>
      </c>
      <c r="T24" s="2">
        <v>78500</v>
      </c>
      <c r="U24" s="5">
        <v>0.1</v>
      </c>
      <c r="W24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24" s="3">
        <f>IF(Table1[[#This Row],[JUMLAH NOTA]]="","",IF(Table1[[#This Row],[CONV]]="",Table1[[#This Row],[JUMLAH NOTA]],Table1[[#This Row],[JUMLAH NOTA]]*Table1[[#This Row],[CONV]]))</f>
        <v>96</v>
      </c>
      <c r="Y24" s="3" t="str">
        <f>IF(Table1[[#This Row],[ISI_CONV]]="","",IF(Table1[[#This Row],[CONV]]="",Table1[[#This Row],[SATUAN NOTA]],Table1[[#This Row],[SATUAN]]))</f>
        <v>DISP</v>
      </c>
      <c r="Z24" s="2">
        <f>IF(Table1[[#This Row],[HARGA]]="","",IF(Table1[[#This Row],[CONV]]="",Table1[[#This Row],[HARGA]],Table1[[#This Row],[HARGA]]/Table1[[#This Row],[CONV]]))</f>
        <v>78500</v>
      </c>
      <c r="AA24" s="2">
        <f>IF(Table1[[#This Row],[HARGA_CONV]]="","",Table1[[#This Row],[HARGA_CONV]]*Table1[[#This Row],[ISI_CONV]]*(100%-Table1[[#This Row],[DISKON]]))</f>
        <v>6782400</v>
      </c>
      <c r="AB24" s="2" t="str">
        <f>IF(Table1[ROWID]="","",IF(Table1[[#This Row],[ROWID]]=C25,"",SUMIF(Table1[ROWID],Table1[ROWID],Table1[TOTAL])))</f>
        <v/>
      </c>
      <c r="AC24" s="6">
        <f>IF(Table1[[#This Row],[TANGGAL NOTA]]="",AC23,Table1[[#This Row],[TANGGAL NOTA]])</f>
        <v>45407</v>
      </c>
      <c r="AE24" s="6">
        <f>IF(Table1[[#This Row],[TANGGAL UPDATE]]="",AE23,Table1[[#This Row],[TANGGAL UPDATE]])</f>
        <v>45416</v>
      </c>
      <c r="AF24" s="3" t="str">
        <f>IF(Table1[[#This Row],[_KETERANGAN]]="","",Table1[[#This Row],[_KETERANGAN]])</f>
        <v/>
      </c>
      <c r="AG24" s="9">
        <f>IF(Table1[[#This Row],[TOKO]]="",AG23,Table1[[#This Row],[TOKO]])</f>
        <v>99</v>
      </c>
      <c r="AH24" t="str">
        <f>IF(Table1[[#This Row],[KOTA]]="",AH23,Table1[[#This Row],[KOTA]])</f>
        <v>BLITAR</v>
      </c>
      <c r="AI24" t="str">
        <f>CONCATENATE(Table1[[#This Row],[TOKO_H]],"-",Table1[[#This Row],[KOTA_H]])</f>
        <v>99-BLITAR</v>
      </c>
    </row>
    <row r="25" spans="1:35" x14ac:dyDescent="0.2">
      <c r="A25" s="3">
        <f>IF(Table1[KODE BARANG]="","",MATCH(Table1[KODE BARANG],DBS[KODE BARANG],0))</f>
        <v>1623</v>
      </c>
      <c r="B25" s="3">
        <f>IF(Table1[[#This Row],[ROWID]]="","",ROW()-1)</f>
        <v>24</v>
      </c>
      <c r="C25" s="3">
        <f>IF(Table1[[#This Row],[NAMA BARANG]]="","",IF(Table1[[#This Row],[ID]]="",C24,Table1[[#This Row],[ID]]))</f>
        <v>23</v>
      </c>
      <c r="D25" s="3" t="str">
        <f>IF(Table1[[#This Row],[NOTA TOKO]]="","",ROW()-1)</f>
        <v/>
      </c>
      <c r="K25" t="s">
        <v>2789</v>
      </c>
      <c r="L25" s="3" t="str">
        <f>IF(Table1[[#This Row],[_NAMA BARANG]]="",IF(Table1[//DBS]="","",INDEX(DBS[NAMA],Table1[//DBS])),Table1[[#This Row],[_NAMA BARANG]])</f>
        <v>BALON SMILE KUNING 20X5 LKS 3200SK</v>
      </c>
      <c r="O25" s="3" t="str">
        <f>IF(Table1[[#This Row],[ROWID]]="","",IF(Table1[[#This Row],[_KETERANGAN]]="STOCK BELUM LENGKAP","ADA",IF(Table1[KODE BARANG]="","TIDAK ADA","ADA")))</f>
        <v>ADA</v>
      </c>
      <c r="P25">
        <v>48</v>
      </c>
      <c r="Q25" t="s">
        <v>2736</v>
      </c>
      <c r="R25" s="3">
        <f>IF(Table1[//DBS]="","",INDEX(DBS[ISI],Table1[//DBS]))</f>
        <v>72</v>
      </c>
      <c r="S25" s="3" t="str">
        <f>IF(Table1[//DBS]="","",INDEX(DBS[SATUAN],Table1[//DBS]))</f>
        <v>DISP</v>
      </c>
      <c r="T25" s="2">
        <v>110000</v>
      </c>
      <c r="U25" s="5">
        <v>0.15</v>
      </c>
      <c r="W25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25" s="3">
        <f>IF(Table1[[#This Row],[JUMLAH NOTA]]="","",IF(Table1[[#This Row],[CONV]]="",Table1[[#This Row],[JUMLAH NOTA]],Table1[[#This Row],[JUMLAH NOTA]]*Table1[[#This Row],[CONV]]))</f>
        <v>48</v>
      </c>
      <c r="Y25" s="3" t="str">
        <f>IF(Table1[[#This Row],[ISI_CONV]]="","",IF(Table1[[#This Row],[CONV]]="",Table1[[#This Row],[SATUAN NOTA]],Table1[[#This Row],[SATUAN]]))</f>
        <v>DISP</v>
      </c>
      <c r="Z25" s="2">
        <f>IF(Table1[[#This Row],[HARGA]]="","",IF(Table1[[#This Row],[CONV]]="",Table1[[#This Row],[HARGA]],Table1[[#This Row],[HARGA]]/Table1[[#This Row],[CONV]]))</f>
        <v>110000</v>
      </c>
      <c r="AA25" s="2">
        <f>IF(Table1[[#This Row],[HARGA_CONV]]="","",Table1[[#This Row],[HARGA_CONV]]*Table1[[#This Row],[ISI_CONV]]*(100%-Table1[[#This Row],[DISKON]]))</f>
        <v>4488000</v>
      </c>
      <c r="AB25" s="2" t="str">
        <f>IF(Table1[ROWID]="","",IF(Table1[[#This Row],[ROWID]]=C26,"",SUMIF(Table1[ROWID],Table1[ROWID],Table1[TOTAL])))</f>
        <v/>
      </c>
      <c r="AC25" s="6">
        <f>IF(Table1[[#This Row],[TANGGAL NOTA]]="",AC24,Table1[[#This Row],[TANGGAL NOTA]])</f>
        <v>45407</v>
      </c>
      <c r="AE25" s="6">
        <f>IF(Table1[[#This Row],[TANGGAL UPDATE]]="",AE24,Table1[[#This Row],[TANGGAL UPDATE]])</f>
        <v>45416</v>
      </c>
      <c r="AF25" s="3" t="str">
        <f>IF(Table1[[#This Row],[_KETERANGAN]]="","",Table1[[#This Row],[_KETERANGAN]])</f>
        <v/>
      </c>
      <c r="AG25" s="9">
        <f>IF(Table1[[#This Row],[TOKO]]="",AG24,Table1[[#This Row],[TOKO]])</f>
        <v>99</v>
      </c>
      <c r="AH25" t="str">
        <f>IF(Table1[[#This Row],[KOTA]]="",AH24,Table1[[#This Row],[KOTA]])</f>
        <v>BLITAR</v>
      </c>
      <c r="AI25" t="str">
        <f>CONCATENATE(Table1[[#This Row],[TOKO_H]],"-",Table1[[#This Row],[KOTA_H]])</f>
        <v>99-BLITAR</v>
      </c>
    </row>
    <row r="26" spans="1:35" x14ac:dyDescent="0.2">
      <c r="A26" s="3">
        <f>IF(Table1[KODE BARANG]="","",MATCH(Table1[KODE BARANG],DBS[KODE BARANG],0))</f>
        <v>1639</v>
      </c>
      <c r="B26" s="3">
        <f>IF(Table1[[#This Row],[ROWID]]="","",ROW()-1)</f>
        <v>25</v>
      </c>
      <c r="C26" s="3">
        <f>IF(Table1[[#This Row],[NAMA BARANG]]="","",IF(Table1[[#This Row],[ID]]="",C25,Table1[[#This Row],[ID]]))</f>
        <v>23</v>
      </c>
      <c r="D26" s="3" t="str">
        <f>IF(Table1[[#This Row],[NOTA TOKO]]="","",ROW()-1)</f>
        <v/>
      </c>
      <c r="K26" t="s">
        <v>2841</v>
      </c>
      <c r="L26" s="3" t="str">
        <f>IF(Table1[[#This Row],[_NAMA BARANG]]="",IF(Table1[//DBS]="","",INDEX(DBS[NAMA],Table1[//DBS])),Table1[[#This Row],[_NAMA BARANG]])</f>
        <v>BALON SMILE WARNA LKS 3200 SW</v>
      </c>
      <c r="O26" s="3" t="str">
        <f>IF(Table1[[#This Row],[ROWID]]="","",IF(Table1[[#This Row],[_KETERANGAN]]="STOCK BELUM LENGKAP","ADA",IF(Table1[KODE BARANG]="","TIDAK ADA","ADA")))</f>
        <v>ADA</v>
      </c>
      <c r="P26">
        <v>48</v>
      </c>
      <c r="Q26" t="s">
        <v>2736</v>
      </c>
      <c r="R26" s="3">
        <f>IF(Table1[//DBS]="","",INDEX(DBS[ISI],Table1[//DBS]))</f>
        <v>48</v>
      </c>
      <c r="S26" s="3" t="str">
        <f>IF(Table1[//DBS]="","",INDEX(DBS[SATUAN],Table1[//DBS]))</f>
        <v>DISP</v>
      </c>
      <c r="T26" s="2">
        <v>110000</v>
      </c>
      <c r="U26" s="5">
        <v>0.15</v>
      </c>
      <c r="W26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26" s="3">
        <f>IF(Table1[[#This Row],[JUMLAH NOTA]]="","",IF(Table1[[#This Row],[CONV]]="",Table1[[#This Row],[JUMLAH NOTA]],Table1[[#This Row],[JUMLAH NOTA]]*Table1[[#This Row],[CONV]]))</f>
        <v>48</v>
      </c>
      <c r="Y26" s="3" t="str">
        <f>IF(Table1[[#This Row],[ISI_CONV]]="","",IF(Table1[[#This Row],[CONV]]="",Table1[[#This Row],[SATUAN NOTA]],Table1[[#This Row],[SATUAN]]))</f>
        <v>DISP</v>
      </c>
      <c r="Z26" s="2">
        <f>IF(Table1[[#This Row],[HARGA]]="","",IF(Table1[[#This Row],[CONV]]="",Table1[[#This Row],[HARGA]],Table1[[#This Row],[HARGA]]/Table1[[#This Row],[CONV]]))</f>
        <v>110000</v>
      </c>
      <c r="AA26" s="2">
        <f>IF(Table1[[#This Row],[HARGA_CONV]]="","",Table1[[#This Row],[HARGA_CONV]]*Table1[[#This Row],[ISI_CONV]]*(100%-Table1[[#This Row],[DISKON]]))</f>
        <v>4488000</v>
      </c>
      <c r="AB26" s="2" t="str">
        <f>IF(Table1[ROWID]="","",IF(Table1[[#This Row],[ROWID]]=C27,"",SUMIF(Table1[ROWID],Table1[ROWID],Table1[TOTAL])))</f>
        <v/>
      </c>
      <c r="AC26" s="6">
        <f>IF(Table1[[#This Row],[TANGGAL NOTA]]="",AC25,Table1[[#This Row],[TANGGAL NOTA]])</f>
        <v>45407</v>
      </c>
      <c r="AE26" s="6">
        <f>IF(Table1[[#This Row],[TANGGAL UPDATE]]="",AE25,Table1[[#This Row],[TANGGAL UPDATE]])</f>
        <v>45416</v>
      </c>
      <c r="AF26" s="3" t="str">
        <f>IF(Table1[[#This Row],[_KETERANGAN]]="","",Table1[[#This Row],[_KETERANGAN]])</f>
        <v/>
      </c>
      <c r="AG26" s="9">
        <f>IF(Table1[[#This Row],[TOKO]]="",AG25,Table1[[#This Row],[TOKO]])</f>
        <v>99</v>
      </c>
      <c r="AH26" t="str">
        <f>IF(Table1[[#This Row],[KOTA]]="",AH25,Table1[[#This Row],[KOTA]])</f>
        <v>BLITAR</v>
      </c>
      <c r="AI26" t="str">
        <f>CONCATENATE(Table1[[#This Row],[TOKO_H]],"-",Table1[[#This Row],[KOTA_H]])</f>
        <v>99-BLITAR</v>
      </c>
    </row>
    <row r="27" spans="1:35" x14ac:dyDescent="0.2">
      <c r="A27" s="3">
        <f>IF(Table1[KODE BARANG]="","",MATCH(Table1[KODE BARANG],DBS[KODE BARANG],0))</f>
        <v>1613</v>
      </c>
      <c r="B27" s="3">
        <f>IF(Table1[[#This Row],[ROWID]]="","",ROW()-1)</f>
        <v>26</v>
      </c>
      <c r="C27" s="3">
        <f>IF(Table1[[#This Row],[NAMA BARANG]]="","",IF(Table1[[#This Row],[ID]]="",C26,Table1[[#This Row],[ID]]))</f>
        <v>23</v>
      </c>
      <c r="D27" s="3" t="str">
        <f>IF(Table1[[#This Row],[NOTA TOKO]]="","",ROW()-1)</f>
        <v/>
      </c>
      <c r="K27" t="s">
        <v>2758</v>
      </c>
      <c r="L27" s="3" t="str">
        <f>IF(Table1[[#This Row],[_NAMA BARANG]]="",IF(Table1[//DBS]="","",INDEX(DBS[NAMA],Table1[//DBS])),Table1[[#This Row],[_NAMA BARANG]])</f>
        <v>BALON FS HS WARNA 20X5 LKF 3200HBW</v>
      </c>
      <c r="O27" s="3" t="str">
        <f>IF(Table1[[#This Row],[ROWID]]="","",IF(Table1[[#This Row],[_KETERANGAN]]="STOCK BELUM LENGKAP","ADA",IF(Table1[KODE BARANG]="","TIDAK ADA","ADA")))</f>
        <v>ADA</v>
      </c>
      <c r="P27">
        <v>80</v>
      </c>
      <c r="Q27" t="s">
        <v>2736</v>
      </c>
      <c r="R27" s="3">
        <f>IF(Table1[//DBS]="","",INDEX(DBS[ISI],Table1[//DBS]))</f>
        <v>40</v>
      </c>
      <c r="S27" s="3" t="str">
        <f>IF(Table1[//DBS]="","",INDEX(DBS[SATUAN],Table1[//DBS]))</f>
        <v>DISP</v>
      </c>
      <c r="T27" s="2">
        <v>125000</v>
      </c>
      <c r="U27" s="5">
        <v>0.15</v>
      </c>
      <c r="W27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27" s="3">
        <f>IF(Table1[[#This Row],[JUMLAH NOTA]]="","",IF(Table1[[#This Row],[CONV]]="",Table1[[#This Row],[JUMLAH NOTA]],Table1[[#This Row],[JUMLAH NOTA]]*Table1[[#This Row],[CONV]]))</f>
        <v>80</v>
      </c>
      <c r="Y27" s="3" t="str">
        <f>IF(Table1[[#This Row],[ISI_CONV]]="","",IF(Table1[[#This Row],[CONV]]="",Table1[[#This Row],[SATUAN NOTA]],Table1[[#This Row],[SATUAN]]))</f>
        <v>DISP</v>
      </c>
      <c r="Z27" s="2">
        <f>IF(Table1[[#This Row],[HARGA]]="","",IF(Table1[[#This Row],[CONV]]="",Table1[[#This Row],[HARGA]],Table1[[#This Row],[HARGA]]/Table1[[#This Row],[CONV]]))</f>
        <v>125000</v>
      </c>
      <c r="AA27" s="2">
        <f>IF(Table1[[#This Row],[HARGA_CONV]]="","",Table1[[#This Row],[HARGA_CONV]]*Table1[[#This Row],[ISI_CONV]]*(100%-Table1[[#This Row],[DISKON]]))</f>
        <v>8500000</v>
      </c>
      <c r="AB27" s="2" t="str">
        <f>IF(Table1[ROWID]="","",IF(Table1[[#This Row],[ROWID]]=C28,"",SUMIF(Table1[ROWID],Table1[ROWID],Table1[TOTAL])))</f>
        <v/>
      </c>
      <c r="AC27" s="6">
        <f>IF(Table1[[#This Row],[TANGGAL NOTA]]="",AC26,Table1[[#This Row],[TANGGAL NOTA]])</f>
        <v>45407</v>
      </c>
      <c r="AE27" s="6">
        <f>IF(Table1[[#This Row],[TANGGAL UPDATE]]="",AE26,Table1[[#This Row],[TANGGAL UPDATE]])</f>
        <v>45416</v>
      </c>
      <c r="AF27" s="3" t="str">
        <f>IF(Table1[[#This Row],[_KETERANGAN]]="","",Table1[[#This Row],[_KETERANGAN]])</f>
        <v/>
      </c>
      <c r="AG27" s="9">
        <f>IF(Table1[[#This Row],[TOKO]]="",AG26,Table1[[#This Row],[TOKO]])</f>
        <v>99</v>
      </c>
      <c r="AH27" t="str">
        <f>IF(Table1[[#This Row],[KOTA]]="",AH26,Table1[[#This Row],[KOTA]])</f>
        <v>BLITAR</v>
      </c>
      <c r="AI27" t="str">
        <f>CONCATENATE(Table1[[#This Row],[TOKO_H]],"-",Table1[[#This Row],[KOTA_H]])</f>
        <v>99-BLITAR</v>
      </c>
    </row>
    <row r="28" spans="1:35" x14ac:dyDescent="0.2">
      <c r="A28" s="3">
        <f>IF(Table1[KODE BARANG]="","",MATCH(Table1[KODE BARANG],DBS[KODE BARANG],0))</f>
        <v>1629</v>
      </c>
      <c r="B28" s="3">
        <f>IF(Table1[[#This Row],[ROWID]]="","",ROW()-1)</f>
        <v>27</v>
      </c>
      <c r="C28" s="3">
        <f>IF(Table1[[#This Row],[NAMA BARANG]]="","",IF(Table1[[#This Row],[ID]]="",C27,Table1[[#This Row],[ID]]))</f>
        <v>23</v>
      </c>
      <c r="D28" s="3" t="str">
        <f>IF(Table1[[#This Row],[NOTA TOKO]]="","",ROW()-1)</f>
        <v/>
      </c>
      <c r="K28" t="s">
        <v>2807</v>
      </c>
      <c r="L28" s="3" t="str">
        <f>IF(Table1[[#This Row],[_NAMA BARANG]]="",IF(Table1[//DBS]="","",INDEX(DBS[NAMA],Table1[//DBS])),Table1[[#This Row],[_NAMA BARANG]])</f>
        <v>BALON LKF 3200 HB</v>
      </c>
      <c r="O28" s="3" t="str">
        <f>IF(Table1[[#This Row],[ROWID]]="","",IF(Table1[[#This Row],[_KETERANGAN]]="STOCK BELUM LENGKAP","ADA",IF(Table1[KODE BARANG]="","TIDAK ADA","ADA")))</f>
        <v>ADA</v>
      </c>
      <c r="P28">
        <v>40</v>
      </c>
      <c r="Q28" t="s">
        <v>2736</v>
      </c>
      <c r="R28" s="3">
        <f>IF(Table1[//DBS]="","",INDEX(DBS[ISI],Table1[//DBS]))</f>
        <v>40</v>
      </c>
      <c r="S28" s="3" t="str">
        <f>IF(Table1[//DBS]="","",INDEX(DBS[SATUAN],Table1[//DBS]))</f>
        <v>DISP</v>
      </c>
      <c r="T28" s="2">
        <v>125000</v>
      </c>
      <c r="U28" s="5">
        <v>0.15</v>
      </c>
      <c r="W28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28" s="3">
        <f>IF(Table1[[#This Row],[JUMLAH NOTA]]="","",IF(Table1[[#This Row],[CONV]]="",Table1[[#This Row],[JUMLAH NOTA]],Table1[[#This Row],[JUMLAH NOTA]]*Table1[[#This Row],[CONV]]))</f>
        <v>40</v>
      </c>
      <c r="Y28" s="3" t="str">
        <f>IF(Table1[[#This Row],[ISI_CONV]]="","",IF(Table1[[#This Row],[CONV]]="",Table1[[#This Row],[SATUAN NOTA]],Table1[[#This Row],[SATUAN]]))</f>
        <v>DISP</v>
      </c>
      <c r="Z28" s="2">
        <f>IF(Table1[[#This Row],[HARGA]]="","",IF(Table1[[#This Row],[CONV]]="",Table1[[#This Row],[HARGA]],Table1[[#This Row],[HARGA]]/Table1[[#This Row],[CONV]]))</f>
        <v>125000</v>
      </c>
      <c r="AA28" s="2">
        <f>IF(Table1[[#This Row],[HARGA_CONV]]="","",Table1[[#This Row],[HARGA_CONV]]*Table1[[#This Row],[ISI_CONV]]*(100%-Table1[[#This Row],[DISKON]]))</f>
        <v>4250000</v>
      </c>
      <c r="AB28" s="2">
        <f>IF(Table1[ROWID]="","",IF(Table1[[#This Row],[ROWID]]=C29,"",SUMIF(Table1[ROWID],Table1[ROWID],Table1[TOTAL])))</f>
        <v>28508400</v>
      </c>
      <c r="AC28" s="6">
        <f>IF(Table1[[#This Row],[TANGGAL NOTA]]="",AC27,Table1[[#This Row],[TANGGAL NOTA]])</f>
        <v>45407</v>
      </c>
      <c r="AE28" s="6">
        <f>IF(Table1[[#This Row],[TANGGAL UPDATE]]="",AE27,Table1[[#This Row],[TANGGAL UPDATE]])</f>
        <v>45416</v>
      </c>
      <c r="AF28" s="3" t="str">
        <f>IF(Table1[[#This Row],[_KETERANGAN]]="","",Table1[[#This Row],[_KETERANGAN]])</f>
        <v/>
      </c>
      <c r="AG28" s="9">
        <f>IF(Table1[[#This Row],[TOKO]]="",AG27,Table1[[#This Row],[TOKO]])</f>
        <v>99</v>
      </c>
      <c r="AH28" t="str">
        <f>IF(Table1[[#This Row],[KOTA]]="",AH27,Table1[[#This Row],[KOTA]])</f>
        <v>BLITAR</v>
      </c>
      <c r="AI28" t="str">
        <f>CONCATENATE(Table1[[#This Row],[TOKO_H]],"-",Table1[[#This Row],[KOTA_H]])</f>
        <v>99-BLITAR</v>
      </c>
    </row>
    <row r="29" spans="1:35" x14ac:dyDescent="0.2">
      <c r="A29" s="3" t="str">
        <f>IF(Table1[KODE BARANG]="","",MATCH(Table1[KODE BARANG],DBS[KODE BARANG],0))</f>
        <v/>
      </c>
      <c r="B29" s="3" t="str">
        <f>IF(Table1[[#This Row],[ROWID]]="","",ROW()-1)</f>
        <v/>
      </c>
      <c r="C29" s="3" t="str">
        <f>IF(Table1[[#This Row],[NAMA BARANG]]="","",IF(Table1[[#This Row],[ID]]="",C28,Table1[[#This Row],[ID]]))</f>
        <v/>
      </c>
      <c r="D29" s="3" t="str">
        <f>IF(Table1[[#This Row],[NOTA TOKO]]="","",ROW()-1)</f>
        <v/>
      </c>
      <c r="L29" s="3" t="str">
        <f>IF(Table1[[#This Row],[_NAMA BARANG]]="",IF(Table1[//DBS]="","",INDEX(DBS[NAMA],Table1[//DBS])),Table1[[#This Row],[_NAMA BARANG]])</f>
        <v/>
      </c>
      <c r="O29" s="3" t="str">
        <f>IF(Table1[[#This Row],[ROWID]]="","",IF(Table1[[#This Row],[_KETERANGAN]]="STOCK BELUM LENGKAP","ADA",IF(Table1[KODE BARANG]="","TIDAK ADA","ADA")))</f>
        <v/>
      </c>
      <c r="R29" s="3" t="str">
        <f>IF(Table1[//DBS]="","",INDEX(DBS[ISI],Table1[//DBS]))</f>
        <v/>
      </c>
      <c r="S29" s="3" t="str">
        <f>IF(Table1[//DBS]="","",INDEX(DBS[SATUAN],Table1[//DBS]))</f>
        <v/>
      </c>
      <c r="W29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29" s="3" t="str">
        <f>IF(Table1[[#This Row],[JUMLAH NOTA]]="","",IF(Table1[[#This Row],[CONV]]="",Table1[[#This Row],[JUMLAH NOTA]],Table1[[#This Row],[JUMLAH NOTA]]*Table1[[#This Row],[CONV]]))</f>
        <v/>
      </c>
      <c r="Y29" s="3" t="str">
        <f>IF(Table1[[#This Row],[ISI_CONV]]="","",IF(Table1[[#This Row],[CONV]]="",Table1[[#This Row],[SATUAN NOTA]],Table1[[#This Row],[SATUAN]]))</f>
        <v/>
      </c>
      <c r="Z29" s="2" t="str">
        <f>IF(Table1[[#This Row],[HARGA]]="","",IF(Table1[[#This Row],[CONV]]="",Table1[[#This Row],[HARGA]],Table1[[#This Row],[HARGA]]/Table1[[#This Row],[CONV]]))</f>
        <v/>
      </c>
      <c r="AA29" s="2" t="str">
        <f>IF(Table1[[#This Row],[HARGA_CONV]]="","",Table1[[#This Row],[HARGA_CONV]]*Table1[[#This Row],[ISI_CONV]]*(100%-Table1[[#This Row],[DISKON]]))</f>
        <v/>
      </c>
      <c r="AB29" s="2" t="str">
        <f>IF(Table1[ROWID]="","",IF(Table1[[#This Row],[ROWID]]=C30,"",SUMIF(Table1[ROWID],Table1[ROWID],Table1[TOTAL])))</f>
        <v/>
      </c>
      <c r="AC29" s="6">
        <f>IF(Table1[[#This Row],[TANGGAL NOTA]]="",AC28,Table1[[#This Row],[TANGGAL NOTA]])</f>
        <v>45407</v>
      </c>
      <c r="AE29" s="6">
        <f>IF(Table1[[#This Row],[TANGGAL UPDATE]]="",AE28,Table1[[#This Row],[TANGGAL UPDATE]])</f>
        <v>45416</v>
      </c>
      <c r="AF29" s="3" t="str">
        <f>IF(Table1[[#This Row],[_KETERANGAN]]="","",Table1[[#This Row],[_KETERANGAN]])</f>
        <v/>
      </c>
      <c r="AG29" s="9">
        <f>IF(Table1[[#This Row],[TOKO]]="",AG28,Table1[[#This Row],[TOKO]])</f>
        <v>99</v>
      </c>
      <c r="AH29" t="str">
        <f>IF(Table1[[#This Row],[KOTA]]="",AH28,Table1[[#This Row],[KOTA]])</f>
        <v>BLITAR</v>
      </c>
      <c r="AI29" t="str">
        <f>CONCATENATE(Table1[[#This Row],[TOKO_H]],"-",Table1[[#This Row],[KOTA_H]])</f>
        <v>99-BLITAR</v>
      </c>
    </row>
    <row r="30" spans="1:35" x14ac:dyDescent="0.2">
      <c r="A30" s="3">
        <f>IF(Table1[KODE BARANG]="","",MATCH(Table1[KODE BARANG],DBS[KODE BARANG],0))</f>
        <v>2671</v>
      </c>
      <c r="B30" s="3">
        <f>IF(Table1[[#This Row],[ROWID]]="","",ROW()-1)</f>
        <v>29</v>
      </c>
      <c r="C30" s="3">
        <f>IF(Table1[[#This Row],[NAMA BARANG]]="","",IF(Table1[[#This Row],[ID]]="",C29,Table1[[#This Row],[ID]]))</f>
        <v>29</v>
      </c>
      <c r="D30" s="3">
        <f>IF(Table1[[#This Row],[NOTA TOKO]]="","",ROW()-1)</f>
        <v>29</v>
      </c>
      <c r="G30" t="s">
        <v>11211</v>
      </c>
      <c r="H30">
        <v>4349</v>
      </c>
      <c r="I30" t="s">
        <v>11227</v>
      </c>
      <c r="J30" t="s">
        <v>11228</v>
      </c>
      <c r="K30" t="s">
        <v>5404</v>
      </c>
      <c r="L30" s="3" t="str">
        <f>IF(Table1[[#This Row],[_NAMA BARANG]]="",IF(Table1[//DBS]="","",INDEX(DBS[NAMA],Table1[//DBS])),Table1[[#This Row],[_NAMA BARANG]])</f>
        <v>ISI STAPLER 13/8 JOSS</v>
      </c>
      <c r="O30" s="3" t="str">
        <f>IF(Table1[[#This Row],[ROWID]]="","",IF(Table1[[#This Row],[_KETERANGAN]]="STOCK BELUM LENGKAP","ADA",IF(Table1[KODE BARANG]="","TIDAK ADA","ADA")))</f>
        <v>ADA</v>
      </c>
      <c r="P30">
        <v>50</v>
      </c>
      <c r="Q30" t="s">
        <v>796</v>
      </c>
      <c r="R30" s="3">
        <f>IF(Table1[//DBS]="","",INDEX(DBS[ISI],Table1[//DBS]))</f>
        <v>100</v>
      </c>
      <c r="S30" s="3" t="str">
        <f>IF(Table1[//DBS]="","",INDEX(DBS[SATUAN],Table1[//DBS]))</f>
        <v>PAK</v>
      </c>
      <c r="T30" s="2">
        <v>18000</v>
      </c>
      <c r="W30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30" s="3">
        <f>IF(Table1[[#This Row],[JUMLAH NOTA]]="","",IF(Table1[[#This Row],[CONV]]="",Table1[[#This Row],[JUMLAH NOTA]],Table1[[#This Row],[JUMLAH NOTA]]*Table1[[#This Row],[CONV]]))</f>
        <v>50</v>
      </c>
      <c r="Y30" s="3" t="str">
        <f>IF(Table1[[#This Row],[ISI_CONV]]="","",IF(Table1[[#This Row],[CONV]]="",Table1[[#This Row],[SATUAN NOTA]],Table1[[#This Row],[SATUAN]]))</f>
        <v>PAK</v>
      </c>
      <c r="Z30" s="2">
        <f>IF(Table1[[#This Row],[HARGA]]="","",IF(Table1[[#This Row],[CONV]]="",Table1[[#This Row],[HARGA]],Table1[[#This Row],[HARGA]]/Table1[[#This Row],[CONV]]))</f>
        <v>18000</v>
      </c>
      <c r="AA30" s="2">
        <f>IF(Table1[[#This Row],[HARGA_CONV]]="","",Table1[[#This Row],[HARGA_CONV]]*Table1[[#This Row],[ISI_CONV]]*(100%-Table1[[#This Row],[DISKON]]))</f>
        <v>900000</v>
      </c>
      <c r="AB30" s="2" t="str">
        <f>IF(Table1[ROWID]="","",IF(Table1[[#This Row],[ROWID]]=C31,"",SUMIF(Table1[ROWID],Table1[ROWID],Table1[TOTAL])))</f>
        <v/>
      </c>
      <c r="AC30" s="6">
        <f>IF(Table1[[#This Row],[TANGGAL NOTA]]="",AC29,Table1[[#This Row],[TANGGAL NOTA]])</f>
        <v>45407</v>
      </c>
      <c r="AE30" s="6">
        <f>IF(Table1[[#This Row],[TANGGAL UPDATE]]="",AE29,Table1[[#This Row],[TANGGAL UPDATE]])</f>
        <v>45416</v>
      </c>
      <c r="AF30" s="3" t="str">
        <f>IF(Table1[[#This Row],[_KETERANGAN]]="","",Table1[[#This Row],[_KETERANGAN]])</f>
        <v/>
      </c>
      <c r="AG30" s="9" t="str">
        <f>IF(Table1[[#This Row],[TOKO]]="",AG29,Table1[[#This Row],[TOKO]])</f>
        <v>MINI</v>
      </c>
      <c r="AH30" t="str">
        <f>IF(Table1[[#This Row],[KOTA]]="",AH29,Table1[[#This Row],[KOTA]])</f>
        <v>BREBES</v>
      </c>
      <c r="AI30" t="str">
        <f>CONCATENATE(Table1[[#This Row],[TOKO_H]],"-",Table1[[#This Row],[KOTA_H]])</f>
        <v>MINI-BREBES</v>
      </c>
    </row>
    <row r="31" spans="1:35" x14ac:dyDescent="0.2">
      <c r="A31" s="3">
        <f>IF(Table1[KODE BARANG]="","",MATCH(Table1[KODE BARANG],DBS[KODE BARANG],0))</f>
        <v>3404</v>
      </c>
      <c r="B31" s="3">
        <f>IF(Table1[[#This Row],[ROWID]]="","",ROW()-1)</f>
        <v>30</v>
      </c>
      <c r="C31" s="3">
        <f>IF(Table1[[#This Row],[NAMA BARANG]]="","",IF(Table1[[#This Row],[ID]]="",C30,Table1[[#This Row],[ID]]))</f>
        <v>29</v>
      </c>
      <c r="D31" s="3" t="str">
        <f>IF(Table1[[#This Row],[NOTA TOKO]]="","",ROW()-1)</f>
        <v/>
      </c>
      <c r="K31" t="s">
        <v>7474</v>
      </c>
      <c r="L31" s="3" t="str">
        <f>IF(Table1[[#This Row],[_NAMA BARANG]]="",IF(Table1[//DBS]="","",INDEX(DBS[NAMA],Table1[//DBS])),Table1[[#This Row],[_NAMA BARANG]])</f>
        <v>PIANIKA LOVELY BIRU</v>
      </c>
      <c r="O31" s="3" t="str">
        <f>IF(Table1[[#This Row],[ROWID]]="","",IF(Table1[[#This Row],[_KETERANGAN]]="STOCK BELUM LENGKAP","ADA",IF(Table1[KODE BARANG]="","TIDAK ADA","ADA")))</f>
        <v>ADA</v>
      </c>
      <c r="P31">
        <v>6</v>
      </c>
      <c r="Q31" t="s">
        <v>50</v>
      </c>
      <c r="R31" s="3">
        <f>IF(Table1[//DBS]="","",INDEX(DBS[ISI],Table1[//DBS]))</f>
        <v>12</v>
      </c>
      <c r="S31" s="3" t="str">
        <f>IF(Table1[//DBS]="","",INDEX(DBS[SATUAN],Table1[//DBS]))</f>
        <v>PCS</v>
      </c>
      <c r="T31" s="2">
        <v>90000</v>
      </c>
      <c r="W31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31" s="3">
        <f>IF(Table1[[#This Row],[JUMLAH NOTA]]="","",IF(Table1[[#This Row],[CONV]]="",Table1[[#This Row],[JUMLAH NOTA]],Table1[[#This Row],[JUMLAH NOTA]]*Table1[[#This Row],[CONV]]))</f>
        <v>6</v>
      </c>
      <c r="Y31" s="3" t="str">
        <f>IF(Table1[[#This Row],[ISI_CONV]]="","",IF(Table1[[#This Row],[CONV]]="",Table1[[#This Row],[SATUAN NOTA]],Table1[[#This Row],[SATUAN]]))</f>
        <v>PCS</v>
      </c>
      <c r="Z31" s="2">
        <f>IF(Table1[[#This Row],[HARGA]]="","",IF(Table1[[#This Row],[CONV]]="",Table1[[#This Row],[HARGA]],Table1[[#This Row],[HARGA]]/Table1[[#This Row],[CONV]]))</f>
        <v>90000</v>
      </c>
      <c r="AA31" s="2">
        <f>IF(Table1[[#This Row],[HARGA_CONV]]="","",Table1[[#This Row],[HARGA_CONV]]*Table1[[#This Row],[ISI_CONV]]*(100%-Table1[[#This Row],[DISKON]]))</f>
        <v>540000</v>
      </c>
      <c r="AB31" s="2">
        <f>IF(Table1[ROWID]="","",IF(Table1[[#This Row],[ROWID]]=C32,"",SUMIF(Table1[ROWID],Table1[ROWID],Table1[TOTAL])))</f>
        <v>1440000</v>
      </c>
      <c r="AC31" s="6">
        <f>IF(Table1[[#This Row],[TANGGAL NOTA]]="",AC30,Table1[[#This Row],[TANGGAL NOTA]])</f>
        <v>45407</v>
      </c>
      <c r="AE31" s="6">
        <f>IF(Table1[[#This Row],[TANGGAL UPDATE]]="",AE30,Table1[[#This Row],[TANGGAL UPDATE]])</f>
        <v>45416</v>
      </c>
      <c r="AF31" s="3" t="str">
        <f>IF(Table1[[#This Row],[_KETERANGAN]]="","",Table1[[#This Row],[_KETERANGAN]])</f>
        <v/>
      </c>
      <c r="AG31" s="9" t="str">
        <f>IF(Table1[[#This Row],[TOKO]]="",AG30,Table1[[#This Row],[TOKO]])</f>
        <v>MINI</v>
      </c>
      <c r="AH31" t="str">
        <f>IF(Table1[[#This Row],[KOTA]]="",AH30,Table1[[#This Row],[KOTA]])</f>
        <v>BREBES</v>
      </c>
      <c r="AI31" t="str">
        <f>CONCATENATE(Table1[[#This Row],[TOKO_H]],"-",Table1[[#This Row],[KOTA_H]])</f>
        <v>MINI-BREBES</v>
      </c>
    </row>
    <row r="32" spans="1:35" x14ac:dyDescent="0.2">
      <c r="A32" s="3" t="str">
        <f>IF(Table1[KODE BARANG]="","",MATCH(Table1[KODE BARANG],DBS[KODE BARANG],0))</f>
        <v/>
      </c>
      <c r="B32" s="3" t="str">
        <f>IF(Table1[[#This Row],[ROWID]]="","",ROW()-1)</f>
        <v/>
      </c>
      <c r="C32" s="3" t="str">
        <f>IF(Table1[[#This Row],[NAMA BARANG]]="","",IF(Table1[[#This Row],[ID]]="",C31,Table1[[#This Row],[ID]]))</f>
        <v/>
      </c>
      <c r="D32" s="3" t="str">
        <f>IF(Table1[[#This Row],[NOTA TOKO]]="","",ROW()-1)</f>
        <v/>
      </c>
      <c r="L32" s="3" t="str">
        <f>IF(Table1[[#This Row],[_NAMA BARANG]]="",IF(Table1[//DBS]="","",INDEX(DBS[NAMA],Table1[//DBS])),Table1[[#This Row],[_NAMA BARANG]])</f>
        <v/>
      </c>
      <c r="O32" s="3" t="str">
        <f>IF(Table1[[#This Row],[ROWID]]="","",IF(Table1[[#This Row],[_KETERANGAN]]="STOCK BELUM LENGKAP","ADA",IF(Table1[KODE BARANG]="","TIDAK ADA","ADA")))</f>
        <v/>
      </c>
      <c r="R32" s="3" t="str">
        <f>IF(Table1[//DBS]="","",INDEX(DBS[ISI],Table1[//DBS]))</f>
        <v/>
      </c>
      <c r="S32" s="3" t="str">
        <f>IF(Table1[//DBS]="","",INDEX(DBS[SATUAN],Table1[//DBS]))</f>
        <v/>
      </c>
      <c r="W32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32" s="3" t="str">
        <f>IF(Table1[[#This Row],[JUMLAH NOTA]]="","",IF(Table1[[#This Row],[CONV]]="",Table1[[#This Row],[JUMLAH NOTA]],Table1[[#This Row],[JUMLAH NOTA]]*Table1[[#This Row],[CONV]]))</f>
        <v/>
      </c>
      <c r="Y32" s="3" t="str">
        <f>IF(Table1[[#This Row],[ISI_CONV]]="","",IF(Table1[[#This Row],[CONV]]="",Table1[[#This Row],[SATUAN NOTA]],Table1[[#This Row],[SATUAN]]))</f>
        <v/>
      </c>
      <c r="Z32" s="2" t="str">
        <f>IF(Table1[[#This Row],[HARGA]]="","",IF(Table1[[#This Row],[CONV]]="",Table1[[#This Row],[HARGA]],Table1[[#This Row],[HARGA]]/Table1[[#This Row],[CONV]]))</f>
        <v/>
      </c>
      <c r="AA32" s="2" t="str">
        <f>IF(Table1[[#This Row],[HARGA_CONV]]="","",Table1[[#This Row],[HARGA_CONV]]*Table1[[#This Row],[ISI_CONV]]*(100%-Table1[[#This Row],[DISKON]]))</f>
        <v/>
      </c>
      <c r="AB32" s="2" t="str">
        <f>IF(Table1[ROWID]="","",IF(Table1[[#This Row],[ROWID]]=C33,"",SUMIF(Table1[ROWID],Table1[ROWID],Table1[TOTAL])))</f>
        <v/>
      </c>
      <c r="AC32" s="6">
        <f>IF(Table1[[#This Row],[TANGGAL NOTA]]="",AC31,Table1[[#This Row],[TANGGAL NOTA]])</f>
        <v>45407</v>
      </c>
      <c r="AE32" s="6">
        <f>IF(Table1[[#This Row],[TANGGAL UPDATE]]="",AE31,Table1[[#This Row],[TANGGAL UPDATE]])</f>
        <v>45416</v>
      </c>
      <c r="AF32" s="3" t="str">
        <f>IF(Table1[[#This Row],[_KETERANGAN]]="","",Table1[[#This Row],[_KETERANGAN]])</f>
        <v/>
      </c>
      <c r="AG32" s="9" t="str">
        <f>IF(Table1[[#This Row],[TOKO]]="",AG31,Table1[[#This Row],[TOKO]])</f>
        <v>MINI</v>
      </c>
      <c r="AH32" t="str">
        <f>IF(Table1[[#This Row],[KOTA]]="",AH31,Table1[[#This Row],[KOTA]])</f>
        <v>BREBES</v>
      </c>
      <c r="AI32" t="str">
        <f>CONCATENATE(Table1[[#This Row],[TOKO_H]],"-",Table1[[#This Row],[KOTA_H]])</f>
        <v>MINI-BREBES</v>
      </c>
    </row>
    <row r="33" spans="1:35" x14ac:dyDescent="0.2">
      <c r="A33" s="3">
        <f>IF(Table1[KODE BARANG]="","",MATCH(Table1[KODE BARANG],DBS[KODE BARANG],0))</f>
        <v>2671</v>
      </c>
      <c r="B33" s="3">
        <f>IF(Table1[[#This Row],[ROWID]]="","",ROW()-1)</f>
        <v>32</v>
      </c>
      <c r="C33" s="3">
        <f>IF(Table1[[#This Row],[NAMA BARANG]]="","",IF(Table1[[#This Row],[ID]]="",C32,Table1[[#This Row],[ID]]))</f>
        <v>32</v>
      </c>
      <c r="D33" s="3">
        <f>IF(Table1[[#This Row],[NOTA TOKO]]="","",ROW()-1)</f>
        <v>32</v>
      </c>
      <c r="G33" t="s">
        <v>2050</v>
      </c>
      <c r="H33">
        <v>4309</v>
      </c>
      <c r="I33" t="s">
        <v>11229</v>
      </c>
      <c r="J33" t="s">
        <v>11223</v>
      </c>
      <c r="K33" t="s">
        <v>5404</v>
      </c>
      <c r="L33" s="3" t="str">
        <f>IF(Table1[[#This Row],[_NAMA BARANG]]="",IF(Table1[//DBS]="","",INDEX(DBS[NAMA],Table1[//DBS])),Table1[[#This Row],[_NAMA BARANG]])</f>
        <v>ISI STAPLER 13/8 JOSS</v>
      </c>
      <c r="O33" s="3" t="str">
        <f>IF(Table1[[#This Row],[ROWID]]="","",IF(Table1[[#This Row],[_KETERANGAN]]="STOCK BELUM LENGKAP","ADA",IF(Table1[KODE BARANG]="","TIDAK ADA","ADA")))</f>
        <v>ADA</v>
      </c>
      <c r="P33">
        <v>500</v>
      </c>
      <c r="Q33" t="s">
        <v>796</v>
      </c>
      <c r="R33" s="3">
        <f>IF(Table1[//DBS]="","",INDEX(DBS[ISI],Table1[//DBS]))</f>
        <v>100</v>
      </c>
      <c r="S33" s="3" t="str">
        <f>IF(Table1[//DBS]="","",INDEX(DBS[SATUAN],Table1[//DBS]))</f>
        <v>PAK</v>
      </c>
      <c r="T33" s="2">
        <v>17500</v>
      </c>
      <c r="W33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33" s="3">
        <f>IF(Table1[[#This Row],[JUMLAH NOTA]]="","",IF(Table1[[#This Row],[CONV]]="",Table1[[#This Row],[JUMLAH NOTA]],Table1[[#This Row],[JUMLAH NOTA]]*Table1[[#This Row],[CONV]]))</f>
        <v>500</v>
      </c>
      <c r="Y33" s="3" t="str">
        <f>IF(Table1[[#This Row],[ISI_CONV]]="","",IF(Table1[[#This Row],[CONV]]="",Table1[[#This Row],[SATUAN NOTA]],Table1[[#This Row],[SATUAN]]))</f>
        <v>PAK</v>
      </c>
      <c r="Z33" s="2">
        <f>IF(Table1[[#This Row],[HARGA]]="","",IF(Table1[[#This Row],[CONV]]="",Table1[[#This Row],[HARGA]],Table1[[#This Row],[HARGA]]/Table1[[#This Row],[CONV]]))</f>
        <v>17500</v>
      </c>
      <c r="AA33" s="2">
        <f>IF(Table1[[#This Row],[HARGA_CONV]]="","",Table1[[#This Row],[HARGA_CONV]]*Table1[[#This Row],[ISI_CONV]]*(100%-Table1[[#This Row],[DISKON]]))</f>
        <v>8750000</v>
      </c>
      <c r="AB33" s="2" t="str">
        <f>IF(Table1[ROWID]="","",IF(Table1[[#This Row],[ROWID]]=C34,"",SUMIF(Table1[ROWID],Table1[ROWID],Table1[TOTAL])))</f>
        <v/>
      </c>
      <c r="AC33" s="6">
        <f>IF(Table1[[#This Row],[TANGGAL NOTA]]="",AC32,Table1[[#This Row],[TANGGAL NOTA]])</f>
        <v>45407</v>
      </c>
      <c r="AE33" s="6">
        <f>IF(Table1[[#This Row],[TANGGAL UPDATE]]="",AE32,Table1[[#This Row],[TANGGAL UPDATE]])</f>
        <v>45416</v>
      </c>
      <c r="AF33" s="3" t="str">
        <f>IF(Table1[[#This Row],[_KETERANGAN]]="","",Table1[[#This Row],[_KETERANGAN]])</f>
        <v/>
      </c>
      <c r="AG33" s="9" t="str">
        <f>IF(Table1[[#This Row],[TOKO]]="",AG32,Table1[[#This Row],[TOKO]])</f>
        <v>ANUGERAH SEJAHTERA</v>
      </c>
      <c r="AH33" t="str">
        <f>IF(Table1[[#This Row],[KOTA]]="",AH32,Table1[[#This Row],[KOTA]])</f>
        <v>PURWOKERTO</v>
      </c>
      <c r="AI33" t="str">
        <f>CONCATENATE(Table1[[#This Row],[TOKO_H]],"-",Table1[[#This Row],[KOTA_H]])</f>
        <v>ANUGERAH SEJAHTERA-PURWOKERTO</v>
      </c>
    </row>
    <row r="34" spans="1:35" x14ac:dyDescent="0.2">
      <c r="A34" s="3">
        <f>IF(Table1[KODE BARANG]="","",MATCH(Table1[KODE BARANG],DBS[KODE BARANG],0))</f>
        <v>3363</v>
      </c>
      <c r="B34" s="3">
        <f>IF(Table1[[#This Row],[ROWID]]="","",ROW()-1)</f>
        <v>33</v>
      </c>
      <c r="C34" s="3">
        <f>IF(Table1[[#This Row],[NAMA BARANG]]="","",IF(Table1[[#This Row],[ID]]="",C33,Table1[[#This Row],[ID]]))</f>
        <v>32</v>
      </c>
      <c r="D34" s="3" t="str">
        <f>IF(Table1[[#This Row],[NOTA TOKO]]="","",ROW()-1)</f>
        <v/>
      </c>
      <c r="K34" t="s">
        <v>7353</v>
      </c>
      <c r="L34" s="3" t="str">
        <f>IF(Table1[[#This Row],[_NAMA BARANG]]="",IF(Table1[//DBS]="","",INDEX(DBS[NAMA],Table1[//DBS])),Table1[[#This Row],[_NAMA BARANG]])</f>
        <v>PENCIL CASE LPY99-3</v>
      </c>
      <c r="O34" s="3" t="str">
        <f>IF(Table1[[#This Row],[ROWID]]="","",IF(Table1[[#This Row],[_KETERANGAN]]="STOCK BELUM LENGKAP","ADA",IF(Table1[KODE BARANG]="","TIDAK ADA","ADA")))</f>
        <v>ADA</v>
      </c>
      <c r="P34">
        <v>12</v>
      </c>
      <c r="Q34" t="s">
        <v>44</v>
      </c>
      <c r="R34" s="3">
        <f>IF(Table1[//DBS]="","",INDEX(DBS[ISI],Table1[//DBS]))</f>
        <v>144</v>
      </c>
      <c r="S34" s="3" t="str">
        <f>IF(Table1[//DBS]="","",INDEX(DBS[SATUAN],Table1[//DBS]))</f>
        <v>PCS</v>
      </c>
      <c r="T34" s="2">
        <v>175000</v>
      </c>
      <c r="W34" s="3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>12</v>
      </c>
      <c r="X34" s="3">
        <f>IF(Table1[[#This Row],[JUMLAH NOTA]]="","",IF(Table1[[#This Row],[CONV]]="",Table1[[#This Row],[JUMLAH NOTA]],Table1[[#This Row],[JUMLAH NOTA]]*Table1[[#This Row],[CONV]]))</f>
        <v>144</v>
      </c>
      <c r="Y34" s="3" t="str">
        <f>IF(Table1[[#This Row],[ISI_CONV]]="","",IF(Table1[[#This Row],[CONV]]="",Table1[[#This Row],[SATUAN NOTA]],Table1[[#This Row],[SATUAN]]))</f>
        <v>PCS</v>
      </c>
      <c r="Z34" s="2">
        <f>IF(Table1[[#This Row],[HARGA]]="","",IF(Table1[[#This Row],[CONV]]="",Table1[[#This Row],[HARGA]],Table1[[#This Row],[HARGA]]/Table1[[#This Row],[CONV]]))</f>
        <v>14583.333333333334</v>
      </c>
      <c r="AA34" s="2">
        <f>IF(Table1[[#This Row],[HARGA_CONV]]="","",Table1[[#This Row],[HARGA_CONV]]*Table1[[#This Row],[ISI_CONV]]*(100%-Table1[[#This Row],[DISKON]]))</f>
        <v>2100000</v>
      </c>
      <c r="AB34" s="2">
        <f>IF(Table1[ROWID]="","",IF(Table1[[#This Row],[ROWID]]=C35,"",SUMIF(Table1[ROWID],Table1[ROWID],Table1[TOTAL])))</f>
        <v>10850000</v>
      </c>
      <c r="AC34" s="6">
        <f>IF(Table1[[#This Row],[TANGGAL NOTA]]="",AC33,Table1[[#This Row],[TANGGAL NOTA]])</f>
        <v>45407</v>
      </c>
      <c r="AE34" s="6">
        <f>IF(Table1[[#This Row],[TANGGAL UPDATE]]="",AE33,Table1[[#This Row],[TANGGAL UPDATE]])</f>
        <v>45416</v>
      </c>
      <c r="AF34" s="3" t="str">
        <f>IF(Table1[[#This Row],[_KETERANGAN]]="","",Table1[[#This Row],[_KETERANGAN]])</f>
        <v/>
      </c>
      <c r="AG34" s="9" t="str">
        <f>IF(Table1[[#This Row],[TOKO]]="",AG33,Table1[[#This Row],[TOKO]])</f>
        <v>ANUGERAH SEJAHTERA</v>
      </c>
      <c r="AH34" t="str">
        <f>IF(Table1[[#This Row],[KOTA]]="",AH33,Table1[[#This Row],[KOTA]])</f>
        <v>PURWOKERTO</v>
      </c>
      <c r="AI34" t="str">
        <f>CONCATENATE(Table1[[#This Row],[TOKO_H]],"-",Table1[[#This Row],[KOTA_H]])</f>
        <v>ANUGERAH SEJAHTERA-PURWOKERTO</v>
      </c>
    </row>
    <row r="35" spans="1:35" x14ac:dyDescent="0.2">
      <c r="A35" s="3" t="str">
        <f>IF(Table1[KODE BARANG]="","",MATCH(Table1[KODE BARANG],DBS[KODE BARANG],0))</f>
        <v/>
      </c>
      <c r="B35" s="3" t="str">
        <f>IF(Table1[[#This Row],[ROWID]]="","",ROW()-1)</f>
        <v/>
      </c>
      <c r="C35" s="3" t="str">
        <f>IF(Table1[[#This Row],[NAMA BARANG]]="","",IF(Table1[[#This Row],[ID]]="",C34,Table1[[#This Row],[ID]]))</f>
        <v/>
      </c>
      <c r="D35" s="3" t="str">
        <f>IF(Table1[[#This Row],[NOTA TOKO]]="","",ROW()-1)</f>
        <v/>
      </c>
      <c r="L35" s="3" t="str">
        <f>IF(Table1[[#This Row],[_NAMA BARANG]]="",IF(Table1[//DBS]="","",INDEX(DBS[NAMA],Table1[//DBS])),Table1[[#This Row],[_NAMA BARANG]])</f>
        <v/>
      </c>
      <c r="O35" s="3" t="str">
        <f>IF(Table1[[#This Row],[ROWID]]="","",IF(Table1[[#This Row],[_KETERANGAN]]="STOCK BELUM LENGKAP","ADA",IF(Table1[KODE BARANG]="","TIDAK ADA","ADA")))</f>
        <v/>
      </c>
      <c r="R35" s="3" t="str">
        <f>IF(Table1[//DBS]="","",INDEX(DBS[ISI],Table1[//DBS]))</f>
        <v/>
      </c>
      <c r="S35" s="3" t="str">
        <f>IF(Table1[//DBS]="","",INDEX(DBS[SATUAN],Table1[//DBS]))</f>
        <v/>
      </c>
      <c r="W35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35" s="3" t="str">
        <f>IF(Table1[[#This Row],[JUMLAH NOTA]]="","",IF(Table1[[#This Row],[CONV]]="",Table1[[#This Row],[JUMLAH NOTA]],Table1[[#This Row],[JUMLAH NOTA]]*Table1[[#This Row],[CONV]]))</f>
        <v/>
      </c>
      <c r="Y35" s="3" t="str">
        <f>IF(Table1[[#This Row],[ISI_CONV]]="","",IF(Table1[[#This Row],[CONV]]="",Table1[[#This Row],[SATUAN NOTA]],Table1[[#This Row],[SATUAN]]))</f>
        <v/>
      </c>
      <c r="Z35" s="2" t="str">
        <f>IF(Table1[[#This Row],[HARGA]]="","",IF(Table1[[#This Row],[CONV]]="",Table1[[#This Row],[HARGA]],Table1[[#This Row],[HARGA]]/Table1[[#This Row],[CONV]]))</f>
        <v/>
      </c>
      <c r="AA35" s="2" t="str">
        <f>IF(Table1[[#This Row],[HARGA_CONV]]="","",Table1[[#This Row],[HARGA_CONV]]*Table1[[#This Row],[ISI_CONV]]*(100%-Table1[[#This Row],[DISKON]]))</f>
        <v/>
      </c>
      <c r="AB35" s="2" t="str">
        <f>IF(Table1[ROWID]="","",IF(Table1[[#This Row],[ROWID]]=C36,"",SUMIF(Table1[ROWID],Table1[ROWID],Table1[TOTAL])))</f>
        <v/>
      </c>
      <c r="AC35" s="6">
        <f>IF(Table1[[#This Row],[TANGGAL NOTA]]="",AC34,Table1[[#This Row],[TANGGAL NOTA]])</f>
        <v>45407</v>
      </c>
      <c r="AE35" s="6">
        <f>IF(Table1[[#This Row],[TANGGAL UPDATE]]="",AE34,Table1[[#This Row],[TANGGAL UPDATE]])</f>
        <v>45416</v>
      </c>
      <c r="AF35" s="3" t="str">
        <f>IF(Table1[[#This Row],[_KETERANGAN]]="","",Table1[[#This Row],[_KETERANGAN]])</f>
        <v/>
      </c>
      <c r="AG35" s="9" t="str">
        <f>IF(Table1[[#This Row],[TOKO]]="",AG34,Table1[[#This Row],[TOKO]])</f>
        <v>ANUGERAH SEJAHTERA</v>
      </c>
      <c r="AH35" t="str">
        <f>IF(Table1[[#This Row],[KOTA]]="",AH34,Table1[[#This Row],[KOTA]])</f>
        <v>PURWOKERTO</v>
      </c>
      <c r="AI35" t="str">
        <f>CONCATENATE(Table1[[#This Row],[TOKO_H]],"-",Table1[[#This Row],[KOTA_H]])</f>
        <v>ANUGERAH SEJAHTERA-PURWOKERTO</v>
      </c>
    </row>
    <row r="36" spans="1:35" x14ac:dyDescent="0.2">
      <c r="A36" s="3">
        <f>IF(Table1[KODE BARANG]="","",MATCH(Table1[KODE BARANG],DBS[KODE BARANG],0))</f>
        <v>1800</v>
      </c>
      <c r="B36" s="3">
        <f>IF(Table1[[#This Row],[ROWID]]="","",ROW()-1)</f>
        <v>35</v>
      </c>
      <c r="C36" s="3">
        <f>IF(Table1[[#This Row],[NAMA BARANG]]="","",IF(Table1[[#This Row],[ID]]="",C35,Table1[[#This Row],[ID]]))</f>
        <v>35</v>
      </c>
      <c r="D36" s="3">
        <f>IF(Table1[[#This Row],[NOTA TOKO]]="","",ROW()-1)</f>
        <v>35</v>
      </c>
      <c r="G36" t="s">
        <v>7591</v>
      </c>
      <c r="H36">
        <v>4029</v>
      </c>
      <c r="I36" t="s">
        <v>11230</v>
      </c>
      <c r="J36" t="s">
        <v>11231</v>
      </c>
      <c r="K36" t="s">
        <v>3179</v>
      </c>
      <c r="L36" s="3" t="str">
        <f>IF(Table1[[#This Row],[_NAMA BARANG]]="",IF(Table1[//DBS]="","",INDEX(DBS[NAMA],Table1[//DBS])),Table1[[#This Row],[_NAMA BARANG]])</f>
        <v>BP DEBOZZ DB G 05</v>
      </c>
      <c r="O36" s="3" t="str">
        <f>IF(Table1[[#This Row],[ROWID]]="","",IF(Table1[[#This Row],[_KETERANGAN]]="STOCK BELUM LENGKAP","ADA",IF(Table1[KODE BARANG]="","TIDAK ADA","ADA")))</f>
        <v>ADA</v>
      </c>
      <c r="P36">
        <v>72</v>
      </c>
      <c r="Q36" t="s">
        <v>44</v>
      </c>
      <c r="R36" s="3">
        <f>IF(Table1[//DBS]="","",INDEX(DBS[ISI],Table1[//DBS]))</f>
        <v>120</v>
      </c>
      <c r="S36" s="3" t="str">
        <f>IF(Table1[//DBS]="","",INDEX(DBS[SATUAN],Table1[//DBS]))</f>
        <v>LSN</v>
      </c>
      <c r="T36" s="2">
        <v>28000</v>
      </c>
      <c r="W36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36" s="3">
        <f>IF(Table1[[#This Row],[JUMLAH NOTA]]="","",IF(Table1[[#This Row],[CONV]]="",Table1[[#This Row],[JUMLAH NOTA]],Table1[[#This Row],[JUMLAH NOTA]]*Table1[[#This Row],[CONV]]))</f>
        <v>72</v>
      </c>
      <c r="Y36" s="3" t="str">
        <f>IF(Table1[[#This Row],[ISI_CONV]]="","",IF(Table1[[#This Row],[CONV]]="",Table1[[#This Row],[SATUAN NOTA]],Table1[[#This Row],[SATUAN]]))</f>
        <v>LSN</v>
      </c>
      <c r="Z36" s="2">
        <f>IF(Table1[[#This Row],[HARGA]]="","",IF(Table1[[#This Row],[CONV]]="",Table1[[#This Row],[HARGA]],Table1[[#This Row],[HARGA]]/Table1[[#This Row],[CONV]]))</f>
        <v>28000</v>
      </c>
      <c r="AA36" s="2">
        <f>IF(Table1[[#This Row],[HARGA_CONV]]="","",Table1[[#This Row],[HARGA_CONV]]*Table1[[#This Row],[ISI_CONV]]*(100%-Table1[[#This Row],[DISKON]]))</f>
        <v>2016000</v>
      </c>
      <c r="AB36" s="2" t="str">
        <f>IF(Table1[ROWID]="","",IF(Table1[[#This Row],[ROWID]]=C37,"",SUMIF(Table1[ROWID],Table1[ROWID],Table1[TOTAL])))</f>
        <v/>
      </c>
      <c r="AC36" s="6">
        <f>IF(Table1[[#This Row],[TANGGAL NOTA]]="",AC35,Table1[[#This Row],[TANGGAL NOTA]])</f>
        <v>45407</v>
      </c>
      <c r="AE36" s="6">
        <f>IF(Table1[[#This Row],[TANGGAL UPDATE]]="",AE35,Table1[[#This Row],[TANGGAL UPDATE]])</f>
        <v>45416</v>
      </c>
      <c r="AF36" s="3" t="str">
        <f>IF(Table1[[#This Row],[_KETERANGAN]]="","",Table1[[#This Row],[_KETERANGAN]])</f>
        <v/>
      </c>
      <c r="AG36" s="9" t="str">
        <f>IF(Table1[[#This Row],[TOKO]]="",AG35,Table1[[#This Row],[TOKO]])</f>
        <v>POJOK</v>
      </c>
      <c r="AH36" t="str">
        <f>IF(Table1[[#This Row],[KOTA]]="",AH35,Table1[[#This Row],[KOTA]])</f>
        <v>BLAURAN</v>
      </c>
      <c r="AI36" t="str">
        <f>CONCATENATE(Table1[[#This Row],[TOKO_H]],"-",Table1[[#This Row],[KOTA_H]])</f>
        <v>POJOK-BLAURAN</v>
      </c>
    </row>
    <row r="37" spans="1:35" x14ac:dyDescent="0.2">
      <c r="A37" s="3" t="str">
        <f>IF(Table1[KODE BARANG]="","",MATCH(Table1[KODE BARANG],DBS[KODE BARANG],0))</f>
        <v/>
      </c>
      <c r="B37" s="3">
        <f>IF(Table1[[#This Row],[ROWID]]="","",ROW()-1)</f>
        <v>36</v>
      </c>
      <c r="C37" s="3">
        <f>IF(Table1[[#This Row],[NAMA BARANG]]="","",IF(Table1[[#This Row],[ID]]="",C36,Table1[[#This Row],[ID]]))</f>
        <v>35</v>
      </c>
      <c r="D37" s="3" t="str">
        <f>IF(Table1[[#This Row],[NOTA TOKO]]="","",ROW()-1)</f>
        <v/>
      </c>
      <c r="L37" s="3" t="str">
        <f>IF(Table1[[#This Row],[_NAMA BARANG]]="",IF(Table1[//DBS]="","",INDEX(DBS[NAMA],Table1[//DBS])),Table1[[#This Row],[_NAMA BARANG]])</f>
        <v>STICK NOTE TF 0246-400</v>
      </c>
      <c r="M37" t="s">
        <v>11232</v>
      </c>
      <c r="N37" t="s">
        <v>11216</v>
      </c>
      <c r="O37" s="3" t="str">
        <f>IF(Table1[[#This Row],[ROWID]]="","",IF(Table1[[#This Row],[_KETERANGAN]]="STOCK BELUM LENGKAP","ADA",IF(Table1[KODE BARANG]="","TIDAK ADA","ADA")))</f>
        <v>ADA</v>
      </c>
      <c r="P37">
        <v>60</v>
      </c>
      <c r="Q37" t="s">
        <v>50</v>
      </c>
      <c r="R37" s="3" t="str">
        <f>IF(Table1[//DBS]="","",INDEX(DBS[ISI],Table1[//DBS]))</f>
        <v/>
      </c>
      <c r="S37" s="3" t="str">
        <f>IF(Table1[//DBS]="","",INDEX(DBS[SATUAN],Table1[//DBS]))</f>
        <v/>
      </c>
      <c r="T37" s="2">
        <v>13500</v>
      </c>
      <c r="W37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37" s="3">
        <f>IF(Table1[[#This Row],[JUMLAH NOTA]]="","",IF(Table1[[#This Row],[CONV]]="",Table1[[#This Row],[JUMLAH NOTA]],Table1[[#This Row],[JUMLAH NOTA]]*Table1[[#This Row],[CONV]]))</f>
        <v>60</v>
      </c>
      <c r="Y37" s="3" t="str">
        <f>IF(Table1[[#This Row],[ISI_CONV]]="","",IF(Table1[[#This Row],[CONV]]="",Table1[[#This Row],[SATUAN NOTA]],Table1[[#This Row],[SATUAN]]))</f>
        <v>PCS</v>
      </c>
      <c r="Z37" s="2">
        <f>IF(Table1[[#This Row],[HARGA]]="","",IF(Table1[[#This Row],[CONV]]="",Table1[[#This Row],[HARGA]],Table1[[#This Row],[HARGA]]/Table1[[#This Row],[CONV]]))</f>
        <v>13500</v>
      </c>
      <c r="AA37" s="2">
        <f>IF(Table1[[#This Row],[HARGA_CONV]]="","",Table1[[#This Row],[HARGA_CONV]]*Table1[[#This Row],[ISI_CONV]]*(100%-Table1[[#This Row],[DISKON]]))</f>
        <v>810000</v>
      </c>
      <c r="AB37" s="2" t="str">
        <f>IF(Table1[ROWID]="","",IF(Table1[[#This Row],[ROWID]]=C38,"",SUMIF(Table1[ROWID],Table1[ROWID],Table1[TOTAL])))</f>
        <v/>
      </c>
      <c r="AC37" s="6">
        <f>IF(Table1[[#This Row],[TANGGAL NOTA]]="",AC36,Table1[[#This Row],[TANGGAL NOTA]])</f>
        <v>45407</v>
      </c>
      <c r="AE37" s="6">
        <f>IF(Table1[[#This Row],[TANGGAL UPDATE]]="",AE36,Table1[[#This Row],[TANGGAL UPDATE]])</f>
        <v>45416</v>
      </c>
      <c r="AF37" s="3" t="str">
        <f>IF(Table1[[#This Row],[_KETERANGAN]]="","",Table1[[#This Row],[_KETERANGAN]])</f>
        <v>STOCK BELUM LENGKAP</v>
      </c>
      <c r="AG37" s="9" t="str">
        <f>IF(Table1[[#This Row],[TOKO]]="",AG36,Table1[[#This Row],[TOKO]])</f>
        <v>POJOK</v>
      </c>
      <c r="AH37" t="str">
        <f>IF(Table1[[#This Row],[KOTA]]="",AH36,Table1[[#This Row],[KOTA]])</f>
        <v>BLAURAN</v>
      </c>
      <c r="AI37" t="str">
        <f>CONCATENATE(Table1[[#This Row],[TOKO_H]],"-",Table1[[#This Row],[KOTA_H]])</f>
        <v>POJOK-BLAURAN</v>
      </c>
    </row>
    <row r="38" spans="1:35" x14ac:dyDescent="0.2">
      <c r="A38" s="3">
        <f>IF(Table1[KODE BARANG]="","",MATCH(Table1[KODE BARANG],DBS[KODE BARANG],0))</f>
        <v>2079</v>
      </c>
      <c r="B38" s="3">
        <f>IF(Table1[[#This Row],[ROWID]]="","",ROW()-1)</f>
        <v>37</v>
      </c>
      <c r="C38" s="3">
        <f>IF(Table1[[#This Row],[NAMA BARANG]]="","",IF(Table1[[#This Row],[ID]]="",C37,Table1[[#This Row],[ID]]))</f>
        <v>35</v>
      </c>
      <c r="D38" s="3" t="str">
        <f>IF(Table1[[#This Row],[NOTA TOKO]]="","",ROW()-1)</f>
        <v/>
      </c>
      <c r="K38" t="s">
        <v>3893</v>
      </c>
      <c r="L38" s="3" t="str">
        <f>IF(Table1[[#This Row],[_NAMA BARANG]]="",IF(Table1[//DBS]="","",INDEX(DBS[NAMA],Table1[//DBS])),Table1[[#This Row],[_NAMA BARANG]])</f>
        <v>BP GEL TIZO 30801F S3 FANCY</v>
      </c>
      <c r="O38" s="3" t="str">
        <f>IF(Table1[[#This Row],[ROWID]]="","",IF(Table1[[#This Row],[_KETERANGAN]]="STOCK BELUM LENGKAP","ADA",IF(Table1[KODE BARANG]="","TIDAK ADA","ADA")))</f>
        <v>ADA</v>
      </c>
      <c r="P38">
        <v>36</v>
      </c>
      <c r="Q38" t="s">
        <v>44</v>
      </c>
      <c r="R38" s="3">
        <f>IF(Table1[//DBS]="","",INDEX(DBS[ISI],Table1[//DBS]))</f>
        <v>144</v>
      </c>
      <c r="S38" s="3" t="str">
        <f>IF(Table1[//DBS]="","",INDEX(DBS[SATUAN],Table1[//DBS]))</f>
        <v>LSN</v>
      </c>
      <c r="T38" s="2">
        <v>17750</v>
      </c>
      <c r="W38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38" s="3">
        <f>IF(Table1[[#This Row],[JUMLAH NOTA]]="","",IF(Table1[[#This Row],[CONV]]="",Table1[[#This Row],[JUMLAH NOTA]],Table1[[#This Row],[JUMLAH NOTA]]*Table1[[#This Row],[CONV]]))</f>
        <v>36</v>
      </c>
      <c r="Y38" s="3" t="str">
        <f>IF(Table1[[#This Row],[ISI_CONV]]="","",IF(Table1[[#This Row],[CONV]]="",Table1[[#This Row],[SATUAN NOTA]],Table1[[#This Row],[SATUAN]]))</f>
        <v>LSN</v>
      </c>
      <c r="Z38" s="2">
        <f>IF(Table1[[#This Row],[HARGA]]="","",IF(Table1[[#This Row],[CONV]]="",Table1[[#This Row],[HARGA]],Table1[[#This Row],[HARGA]]/Table1[[#This Row],[CONV]]))</f>
        <v>17750</v>
      </c>
      <c r="AA38" s="2">
        <f>IF(Table1[[#This Row],[HARGA_CONV]]="","",Table1[[#This Row],[HARGA_CONV]]*Table1[[#This Row],[ISI_CONV]]*(100%-Table1[[#This Row],[DISKON]]))</f>
        <v>639000</v>
      </c>
      <c r="AB38" s="2" t="str">
        <f>IF(Table1[ROWID]="","",IF(Table1[[#This Row],[ROWID]]=C39,"",SUMIF(Table1[ROWID],Table1[ROWID],Table1[TOTAL])))</f>
        <v/>
      </c>
      <c r="AC38" s="6">
        <f>IF(Table1[[#This Row],[TANGGAL NOTA]]="",AC37,Table1[[#This Row],[TANGGAL NOTA]])</f>
        <v>45407</v>
      </c>
      <c r="AE38" s="6">
        <f>IF(Table1[[#This Row],[TANGGAL UPDATE]]="",AE37,Table1[[#This Row],[TANGGAL UPDATE]])</f>
        <v>45416</v>
      </c>
      <c r="AF38" s="3" t="str">
        <f>IF(Table1[[#This Row],[_KETERANGAN]]="","",Table1[[#This Row],[_KETERANGAN]])</f>
        <v/>
      </c>
      <c r="AG38" s="9" t="str">
        <f>IF(Table1[[#This Row],[TOKO]]="",AG37,Table1[[#This Row],[TOKO]])</f>
        <v>POJOK</v>
      </c>
      <c r="AH38" t="str">
        <f>IF(Table1[[#This Row],[KOTA]]="",AH37,Table1[[#This Row],[KOTA]])</f>
        <v>BLAURAN</v>
      </c>
      <c r="AI38" t="str">
        <f>CONCATENATE(Table1[[#This Row],[TOKO_H]],"-",Table1[[#This Row],[KOTA_H]])</f>
        <v>POJOK-BLAURAN</v>
      </c>
    </row>
    <row r="39" spans="1:35" x14ac:dyDescent="0.2">
      <c r="A39" s="3">
        <f>IF(Table1[KODE BARANG]="","",MATCH(Table1[KODE BARANG],DBS[KODE BARANG],0))</f>
        <v>2042</v>
      </c>
      <c r="B39" s="3">
        <f>IF(Table1[[#This Row],[ROWID]]="","",ROW()-1)</f>
        <v>38</v>
      </c>
      <c r="C39" s="3">
        <f>IF(Table1[[#This Row],[NAMA BARANG]]="","",IF(Table1[[#This Row],[ID]]="",C38,Table1[[#This Row],[ID]]))</f>
        <v>35</v>
      </c>
      <c r="D39" s="3" t="str">
        <f>IF(Table1[[#This Row],[NOTA TOKO]]="","",ROW()-1)</f>
        <v/>
      </c>
      <c r="K39" t="s">
        <v>3760</v>
      </c>
      <c r="L39" s="3" t="str">
        <f>IF(Table1[[#This Row],[_NAMA BARANG]]="",IF(Table1[//DBS]="","",INDEX(DBS[NAMA],Table1[//DBS])),Table1[[#This Row],[_NAMA BARANG]])</f>
        <v>BP GEL TIZO 30734F FANCY</v>
      </c>
      <c r="O39" s="3" t="str">
        <f>IF(Table1[[#This Row],[ROWID]]="","",IF(Table1[[#This Row],[_KETERANGAN]]="STOCK BELUM LENGKAP","ADA",IF(Table1[KODE BARANG]="","TIDAK ADA","ADA")))</f>
        <v>ADA</v>
      </c>
      <c r="P39">
        <v>36</v>
      </c>
      <c r="Q39" t="s">
        <v>44</v>
      </c>
      <c r="R39" s="3">
        <f>IF(Table1[//DBS]="","",INDEX(DBS[ISI],Table1[//DBS]))</f>
        <v>144</v>
      </c>
      <c r="S39" s="3" t="str">
        <f>IF(Table1[//DBS]="","",INDEX(DBS[SATUAN],Table1[//DBS]))</f>
        <v>LSN</v>
      </c>
      <c r="T39" s="2">
        <v>17750</v>
      </c>
      <c r="W39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39" s="3">
        <f>IF(Table1[[#This Row],[JUMLAH NOTA]]="","",IF(Table1[[#This Row],[CONV]]="",Table1[[#This Row],[JUMLAH NOTA]],Table1[[#This Row],[JUMLAH NOTA]]*Table1[[#This Row],[CONV]]))</f>
        <v>36</v>
      </c>
      <c r="Y39" s="3" t="str">
        <f>IF(Table1[[#This Row],[ISI_CONV]]="","",IF(Table1[[#This Row],[CONV]]="",Table1[[#This Row],[SATUAN NOTA]],Table1[[#This Row],[SATUAN]]))</f>
        <v>LSN</v>
      </c>
      <c r="Z39" s="2">
        <f>IF(Table1[[#This Row],[HARGA]]="","",IF(Table1[[#This Row],[CONV]]="",Table1[[#This Row],[HARGA]],Table1[[#This Row],[HARGA]]/Table1[[#This Row],[CONV]]))</f>
        <v>17750</v>
      </c>
      <c r="AA39" s="2">
        <f>IF(Table1[[#This Row],[HARGA_CONV]]="","",Table1[[#This Row],[HARGA_CONV]]*Table1[[#This Row],[ISI_CONV]]*(100%-Table1[[#This Row],[DISKON]]))</f>
        <v>639000</v>
      </c>
      <c r="AB39" s="2" t="str">
        <f>IF(Table1[ROWID]="","",IF(Table1[[#This Row],[ROWID]]=C40,"",SUMIF(Table1[ROWID],Table1[ROWID],Table1[TOTAL])))</f>
        <v/>
      </c>
      <c r="AC39" s="6">
        <f>IF(Table1[[#This Row],[TANGGAL NOTA]]="",AC38,Table1[[#This Row],[TANGGAL NOTA]])</f>
        <v>45407</v>
      </c>
      <c r="AE39" s="6">
        <f>IF(Table1[[#This Row],[TANGGAL UPDATE]]="",AE38,Table1[[#This Row],[TANGGAL UPDATE]])</f>
        <v>45416</v>
      </c>
      <c r="AF39" s="3" t="str">
        <f>IF(Table1[[#This Row],[_KETERANGAN]]="","",Table1[[#This Row],[_KETERANGAN]])</f>
        <v/>
      </c>
      <c r="AG39" s="9" t="str">
        <f>IF(Table1[[#This Row],[TOKO]]="",AG38,Table1[[#This Row],[TOKO]])</f>
        <v>POJOK</v>
      </c>
      <c r="AH39" t="str">
        <f>IF(Table1[[#This Row],[KOTA]]="",AH38,Table1[[#This Row],[KOTA]])</f>
        <v>BLAURAN</v>
      </c>
      <c r="AI39" t="str">
        <f>CONCATENATE(Table1[[#This Row],[TOKO_H]],"-",Table1[[#This Row],[KOTA_H]])</f>
        <v>POJOK-BLAURAN</v>
      </c>
    </row>
    <row r="40" spans="1:35" x14ac:dyDescent="0.2">
      <c r="A40" s="3">
        <f>IF(Table1[KODE BARANG]="","",MATCH(Table1[KODE BARANG],DBS[KODE BARANG],0))</f>
        <v>2047</v>
      </c>
      <c r="B40" s="3">
        <f>IF(Table1[[#This Row],[ROWID]]="","",ROW()-1)</f>
        <v>39</v>
      </c>
      <c r="C40" s="3">
        <f>IF(Table1[[#This Row],[NAMA BARANG]]="","",IF(Table1[[#This Row],[ID]]="",C39,Table1[[#This Row],[ID]]))</f>
        <v>35</v>
      </c>
      <c r="D40" s="3" t="str">
        <f>IF(Table1[[#This Row],[NOTA TOKO]]="","",ROW()-1)</f>
        <v/>
      </c>
      <c r="K40" t="s">
        <v>3779</v>
      </c>
      <c r="L40" s="3" t="str">
        <f>IF(Table1[[#This Row],[_NAMA BARANG]]="",IF(Table1[//DBS]="","",INDEX(DBS[NAMA],Table1[//DBS])),Table1[[#This Row],[_NAMA BARANG]])</f>
        <v>BP GEL TIZO 31763F FANCY</v>
      </c>
      <c r="O40" s="3" t="str">
        <f>IF(Table1[[#This Row],[ROWID]]="","",IF(Table1[[#This Row],[_KETERANGAN]]="STOCK BELUM LENGKAP","ADA",IF(Table1[KODE BARANG]="","TIDAK ADA","ADA")))</f>
        <v>ADA</v>
      </c>
      <c r="P40">
        <v>36</v>
      </c>
      <c r="Q40" t="s">
        <v>44</v>
      </c>
      <c r="R40" s="3">
        <f>IF(Table1[//DBS]="","",INDEX(DBS[ISI],Table1[//DBS]))</f>
        <v>144</v>
      </c>
      <c r="S40" s="3" t="str">
        <f>IF(Table1[//DBS]="","",INDEX(DBS[SATUAN],Table1[//DBS]))</f>
        <v>LSN</v>
      </c>
      <c r="T40" s="2">
        <v>17750</v>
      </c>
      <c r="W40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40" s="3">
        <f>IF(Table1[[#This Row],[JUMLAH NOTA]]="","",IF(Table1[[#This Row],[CONV]]="",Table1[[#This Row],[JUMLAH NOTA]],Table1[[#This Row],[JUMLAH NOTA]]*Table1[[#This Row],[CONV]]))</f>
        <v>36</v>
      </c>
      <c r="Y40" s="3" t="str">
        <f>IF(Table1[[#This Row],[ISI_CONV]]="","",IF(Table1[[#This Row],[CONV]]="",Table1[[#This Row],[SATUAN NOTA]],Table1[[#This Row],[SATUAN]]))</f>
        <v>LSN</v>
      </c>
      <c r="Z40" s="2">
        <f>IF(Table1[[#This Row],[HARGA]]="","",IF(Table1[[#This Row],[CONV]]="",Table1[[#This Row],[HARGA]],Table1[[#This Row],[HARGA]]/Table1[[#This Row],[CONV]]))</f>
        <v>17750</v>
      </c>
      <c r="AA40" s="2">
        <f>IF(Table1[[#This Row],[HARGA_CONV]]="","",Table1[[#This Row],[HARGA_CONV]]*Table1[[#This Row],[ISI_CONV]]*(100%-Table1[[#This Row],[DISKON]]))</f>
        <v>639000</v>
      </c>
      <c r="AB40" s="2" t="str">
        <f>IF(Table1[ROWID]="","",IF(Table1[[#This Row],[ROWID]]=C41,"",SUMIF(Table1[ROWID],Table1[ROWID],Table1[TOTAL])))</f>
        <v/>
      </c>
      <c r="AC40" s="6">
        <f>IF(Table1[[#This Row],[TANGGAL NOTA]]="",AC39,Table1[[#This Row],[TANGGAL NOTA]])</f>
        <v>45407</v>
      </c>
      <c r="AE40" s="6">
        <f>IF(Table1[[#This Row],[TANGGAL UPDATE]]="",AE39,Table1[[#This Row],[TANGGAL UPDATE]])</f>
        <v>45416</v>
      </c>
      <c r="AF40" s="3" t="str">
        <f>IF(Table1[[#This Row],[_KETERANGAN]]="","",Table1[[#This Row],[_KETERANGAN]])</f>
        <v/>
      </c>
      <c r="AG40" s="9" t="str">
        <f>IF(Table1[[#This Row],[TOKO]]="",AG39,Table1[[#This Row],[TOKO]])</f>
        <v>POJOK</v>
      </c>
      <c r="AH40" t="str">
        <f>IF(Table1[[#This Row],[KOTA]]="",AH39,Table1[[#This Row],[KOTA]])</f>
        <v>BLAURAN</v>
      </c>
      <c r="AI40" t="str">
        <f>CONCATENATE(Table1[[#This Row],[TOKO_H]],"-",Table1[[#This Row],[KOTA_H]])</f>
        <v>POJOK-BLAURAN</v>
      </c>
    </row>
    <row r="41" spans="1:35" x14ac:dyDescent="0.2">
      <c r="A41" s="3">
        <f>IF(Table1[KODE BARANG]="","",MATCH(Table1[KODE BARANG],DBS[KODE BARANG],0))</f>
        <v>2063</v>
      </c>
      <c r="B41" s="3">
        <f>IF(Table1[[#This Row],[ROWID]]="","",ROW()-1)</f>
        <v>40</v>
      </c>
      <c r="C41" s="3">
        <f>IF(Table1[[#This Row],[NAMA BARANG]]="","",IF(Table1[[#This Row],[ID]]="",C40,Table1[[#This Row],[ID]]))</f>
        <v>35</v>
      </c>
      <c r="D41" s="3" t="str">
        <f>IF(Table1[[#This Row],[NOTA TOKO]]="","",ROW()-1)</f>
        <v/>
      </c>
      <c r="K41" t="s">
        <v>3838</v>
      </c>
      <c r="L41" s="3" t="str">
        <f>IF(Table1[[#This Row],[_NAMA BARANG]]="",IF(Table1[//DBS]="","",INDEX(DBS[NAMA],Table1[//DBS])),Table1[[#This Row],[_NAMA BARANG]])</f>
        <v>BP TIZO 31810F FANCY</v>
      </c>
      <c r="O41" s="3" t="str">
        <f>IF(Table1[[#This Row],[ROWID]]="","",IF(Table1[[#This Row],[_KETERANGAN]]="STOCK BELUM LENGKAP","ADA",IF(Table1[KODE BARANG]="","TIDAK ADA","ADA")))</f>
        <v>ADA</v>
      </c>
      <c r="P41">
        <v>36</v>
      </c>
      <c r="Q41" t="s">
        <v>44</v>
      </c>
      <c r="R41" s="3">
        <f>IF(Table1[//DBS]="","",INDEX(DBS[ISI],Table1[//DBS]))</f>
        <v>144</v>
      </c>
      <c r="S41" s="3" t="str">
        <f>IF(Table1[//DBS]="","",INDEX(DBS[SATUAN],Table1[//DBS]))</f>
        <v>LSN</v>
      </c>
      <c r="T41" s="2">
        <v>17750</v>
      </c>
      <c r="W41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41" s="3">
        <f>IF(Table1[[#This Row],[JUMLAH NOTA]]="","",IF(Table1[[#This Row],[CONV]]="",Table1[[#This Row],[JUMLAH NOTA]],Table1[[#This Row],[JUMLAH NOTA]]*Table1[[#This Row],[CONV]]))</f>
        <v>36</v>
      </c>
      <c r="Y41" s="3" t="str">
        <f>IF(Table1[[#This Row],[ISI_CONV]]="","",IF(Table1[[#This Row],[CONV]]="",Table1[[#This Row],[SATUAN NOTA]],Table1[[#This Row],[SATUAN]]))</f>
        <v>LSN</v>
      </c>
      <c r="Z41" s="2">
        <f>IF(Table1[[#This Row],[HARGA]]="","",IF(Table1[[#This Row],[CONV]]="",Table1[[#This Row],[HARGA]],Table1[[#This Row],[HARGA]]/Table1[[#This Row],[CONV]]))</f>
        <v>17750</v>
      </c>
      <c r="AA41" s="2">
        <f>IF(Table1[[#This Row],[HARGA_CONV]]="","",Table1[[#This Row],[HARGA_CONV]]*Table1[[#This Row],[ISI_CONV]]*(100%-Table1[[#This Row],[DISKON]]))</f>
        <v>639000</v>
      </c>
      <c r="AB41" s="2" t="str">
        <f>IF(Table1[ROWID]="","",IF(Table1[[#This Row],[ROWID]]=C42,"",SUMIF(Table1[ROWID],Table1[ROWID],Table1[TOTAL])))</f>
        <v/>
      </c>
      <c r="AC41" s="6">
        <f>IF(Table1[[#This Row],[TANGGAL NOTA]]="",AC40,Table1[[#This Row],[TANGGAL NOTA]])</f>
        <v>45407</v>
      </c>
      <c r="AE41" s="6">
        <f>IF(Table1[[#This Row],[TANGGAL UPDATE]]="",AE40,Table1[[#This Row],[TANGGAL UPDATE]])</f>
        <v>45416</v>
      </c>
      <c r="AF41" s="3" t="str">
        <f>IF(Table1[[#This Row],[_KETERANGAN]]="","",Table1[[#This Row],[_KETERANGAN]])</f>
        <v/>
      </c>
      <c r="AG41" s="9" t="str">
        <f>IF(Table1[[#This Row],[TOKO]]="",AG40,Table1[[#This Row],[TOKO]])</f>
        <v>POJOK</v>
      </c>
      <c r="AH41" t="str">
        <f>IF(Table1[[#This Row],[KOTA]]="",AH40,Table1[[#This Row],[KOTA]])</f>
        <v>BLAURAN</v>
      </c>
      <c r="AI41" t="str">
        <f>CONCATENATE(Table1[[#This Row],[TOKO_H]],"-",Table1[[#This Row],[KOTA_H]])</f>
        <v>POJOK-BLAURAN</v>
      </c>
    </row>
    <row r="42" spans="1:35" x14ac:dyDescent="0.2">
      <c r="A42" s="3">
        <f>IF(Table1[KODE BARANG]="","",MATCH(Table1[KODE BARANG],DBS[KODE BARANG],0))</f>
        <v>2082</v>
      </c>
      <c r="B42" s="3">
        <f>IF(Table1[[#This Row],[ROWID]]="","",ROW()-1)</f>
        <v>41</v>
      </c>
      <c r="C42" s="3">
        <f>IF(Table1[[#This Row],[NAMA BARANG]]="","",IF(Table1[[#This Row],[ID]]="",C41,Table1[[#This Row],[ID]]))</f>
        <v>35</v>
      </c>
      <c r="D42" s="3" t="str">
        <f>IF(Table1[[#This Row],[NOTA TOKO]]="","",ROW()-1)</f>
        <v/>
      </c>
      <c r="K42" t="s">
        <v>3903</v>
      </c>
      <c r="L42" s="3" t="str">
        <f>IF(Table1[[#This Row],[_NAMA BARANG]]="",IF(Table1[//DBS]="","",INDEX(DBS[NAMA],Table1[//DBS])),Table1[[#This Row],[_NAMA BARANG]])</f>
        <v>BP TIZO TG 30541F FANCY</v>
      </c>
      <c r="O42" s="3" t="str">
        <f>IF(Table1[[#This Row],[ROWID]]="","",IF(Table1[[#This Row],[_KETERANGAN]]="STOCK BELUM LENGKAP","ADA",IF(Table1[KODE BARANG]="","TIDAK ADA","ADA")))</f>
        <v>ADA</v>
      </c>
      <c r="P42">
        <v>36</v>
      </c>
      <c r="Q42" t="s">
        <v>44</v>
      </c>
      <c r="R42" s="3">
        <f>IF(Table1[//DBS]="","",INDEX(DBS[ISI],Table1[//DBS]))</f>
        <v>144</v>
      </c>
      <c r="S42" s="3" t="str">
        <f>IF(Table1[//DBS]="","",INDEX(DBS[SATUAN],Table1[//DBS]))</f>
        <v>LSN</v>
      </c>
      <c r="T42" s="2">
        <v>17750</v>
      </c>
      <c r="W42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42" s="3">
        <f>IF(Table1[[#This Row],[JUMLAH NOTA]]="","",IF(Table1[[#This Row],[CONV]]="",Table1[[#This Row],[JUMLAH NOTA]],Table1[[#This Row],[JUMLAH NOTA]]*Table1[[#This Row],[CONV]]))</f>
        <v>36</v>
      </c>
      <c r="Y42" s="3" t="str">
        <f>IF(Table1[[#This Row],[ISI_CONV]]="","",IF(Table1[[#This Row],[CONV]]="",Table1[[#This Row],[SATUAN NOTA]],Table1[[#This Row],[SATUAN]]))</f>
        <v>LSN</v>
      </c>
      <c r="Z42" s="2">
        <f>IF(Table1[[#This Row],[HARGA]]="","",IF(Table1[[#This Row],[CONV]]="",Table1[[#This Row],[HARGA]],Table1[[#This Row],[HARGA]]/Table1[[#This Row],[CONV]]))</f>
        <v>17750</v>
      </c>
      <c r="AA42" s="2">
        <f>IF(Table1[[#This Row],[HARGA_CONV]]="","",Table1[[#This Row],[HARGA_CONV]]*Table1[[#This Row],[ISI_CONV]]*(100%-Table1[[#This Row],[DISKON]]))</f>
        <v>639000</v>
      </c>
      <c r="AB42" s="2">
        <f>IF(Table1[ROWID]="","",IF(Table1[[#This Row],[ROWID]]=C43,"",SUMIF(Table1[ROWID],Table1[ROWID],Table1[TOTAL])))</f>
        <v>6021000</v>
      </c>
      <c r="AC42" s="6">
        <f>IF(Table1[[#This Row],[TANGGAL NOTA]]="",AC41,Table1[[#This Row],[TANGGAL NOTA]])</f>
        <v>45407</v>
      </c>
      <c r="AE42" s="6">
        <f>IF(Table1[[#This Row],[TANGGAL UPDATE]]="",AE41,Table1[[#This Row],[TANGGAL UPDATE]])</f>
        <v>45416</v>
      </c>
      <c r="AF42" s="3" t="str">
        <f>IF(Table1[[#This Row],[_KETERANGAN]]="","",Table1[[#This Row],[_KETERANGAN]])</f>
        <v/>
      </c>
      <c r="AG42" s="9" t="str">
        <f>IF(Table1[[#This Row],[TOKO]]="",AG41,Table1[[#This Row],[TOKO]])</f>
        <v>POJOK</v>
      </c>
      <c r="AH42" t="str">
        <f>IF(Table1[[#This Row],[KOTA]]="",AH41,Table1[[#This Row],[KOTA]])</f>
        <v>BLAURAN</v>
      </c>
      <c r="AI42" t="str">
        <f>CONCATENATE(Table1[[#This Row],[TOKO_H]],"-",Table1[[#This Row],[KOTA_H]])</f>
        <v>POJOK-BLAURAN</v>
      </c>
    </row>
    <row r="43" spans="1:35" x14ac:dyDescent="0.2">
      <c r="A43" s="3" t="str">
        <f>IF(Table1[KODE BARANG]="","",MATCH(Table1[KODE BARANG],DBS[KODE BARANG],0))</f>
        <v/>
      </c>
      <c r="B43" s="3" t="str">
        <f>IF(Table1[[#This Row],[ROWID]]="","",ROW()-1)</f>
        <v/>
      </c>
      <c r="C43" s="3" t="str">
        <f>IF(Table1[[#This Row],[NAMA BARANG]]="","",IF(Table1[[#This Row],[ID]]="",C42,Table1[[#This Row],[ID]]))</f>
        <v/>
      </c>
      <c r="D43" s="3" t="str">
        <f>IF(Table1[[#This Row],[NOTA TOKO]]="","",ROW()-1)</f>
        <v/>
      </c>
      <c r="L43" s="3" t="str">
        <f>IF(Table1[[#This Row],[_NAMA BARANG]]="",IF(Table1[//DBS]="","",INDEX(DBS[NAMA],Table1[//DBS])),Table1[[#This Row],[_NAMA BARANG]])</f>
        <v/>
      </c>
      <c r="O43" s="3" t="str">
        <f>IF(Table1[[#This Row],[ROWID]]="","",IF(Table1[[#This Row],[_KETERANGAN]]="STOCK BELUM LENGKAP","ADA",IF(Table1[KODE BARANG]="","TIDAK ADA","ADA")))</f>
        <v/>
      </c>
      <c r="R43" s="3" t="str">
        <f>IF(Table1[//DBS]="","",INDEX(DBS[ISI],Table1[//DBS]))</f>
        <v/>
      </c>
      <c r="S43" s="3" t="str">
        <f>IF(Table1[//DBS]="","",INDEX(DBS[SATUAN],Table1[//DBS]))</f>
        <v/>
      </c>
      <c r="W43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43" s="3" t="str">
        <f>IF(Table1[[#This Row],[JUMLAH NOTA]]="","",IF(Table1[[#This Row],[CONV]]="",Table1[[#This Row],[JUMLAH NOTA]],Table1[[#This Row],[JUMLAH NOTA]]*Table1[[#This Row],[CONV]]))</f>
        <v/>
      </c>
      <c r="Y43" s="3" t="str">
        <f>IF(Table1[[#This Row],[ISI_CONV]]="","",IF(Table1[[#This Row],[CONV]]="",Table1[[#This Row],[SATUAN NOTA]],Table1[[#This Row],[SATUAN]]))</f>
        <v/>
      </c>
      <c r="Z43" s="2" t="str">
        <f>IF(Table1[[#This Row],[HARGA]]="","",IF(Table1[[#This Row],[CONV]]="",Table1[[#This Row],[HARGA]],Table1[[#This Row],[HARGA]]/Table1[[#This Row],[CONV]]))</f>
        <v/>
      </c>
      <c r="AA43" s="2" t="str">
        <f>IF(Table1[[#This Row],[HARGA_CONV]]="","",Table1[[#This Row],[HARGA_CONV]]*Table1[[#This Row],[ISI_CONV]]*(100%-Table1[[#This Row],[DISKON]]))</f>
        <v/>
      </c>
      <c r="AB43" s="2" t="str">
        <f>IF(Table1[ROWID]="","",IF(Table1[[#This Row],[ROWID]]=C44,"",SUMIF(Table1[ROWID],Table1[ROWID],Table1[TOTAL])))</f>
        <v/>
      </c>
      <c r="AC43" s="6">
        <f>IF(Table1[[#This Row],[TANGGAL NOTA]]="",AC42,Table1[[#This Row],[TANGGAL NOTA]])</f>
        <v>45407</v>
      </c>
      <c r="AE43" s="6">
        <f>IF(Table1[[#This Row],[TANGGAL UPDATE]]="",AE42,Table1[[#This Row],[TANGGAL UPDATE]])</f>
        <v>45416</v>
      </c>
      <c r="AF43" s="3" t="str">
        <f>IF(Table1[[#This Row],[_KETERANGAN]]="","",Table1[[#This Row],[_KETERANGAN]])</f>
        <v/>
      </c>
      <c r="AG43" s="9" t="str">
        <f>IF(Table1[[#This Row],[TOKO]]="",AG42,Table1[[#This Row],[TOKO]])</f>
        <v>POJOK</v>
      </c>
      <c r="AH43" t="str">
        <f>IF(Table1[[#This Row],[KOTA]]="",AH42,Table1[[#This Row],[KOTA]])</f>
        <v>BLAURAN</v>
      </c>
      <c r="AI43" t="str">
        <f>CONCATENATE(Table1[[#This Row],[TOKO_H]],"-",Table1[[#This Row],[KOTA_H]])</f>
        <v>POJOK-BLAURAN</v>
      </c>
    </row>
    <row r="44" spans="1:35" x14ac:dyDescent="0.2">
      <c r="A44" s="3">
        <f>IF(Table1[KODE BARANG]="","",MATCH(Table1[KODE BARANG],DBS[KODE BARANG],0))</f>
        <v>2081</v>
      </c>
      <c r="B44" s="3">
        <f>IF(Table1[[#This Row],[ROWID]]="","",ROW()-1)</f>
        <v>43</v>
      </c>
      <c r="C44" s="3">
        <f>IF(Table1[[#This Row],[NAMA BARANG]]="","",IF(Table1[[#This Row],[ID]]="",C43,Table1[[#This Row],[ID]]))</f>
        <v>43</v>
      </c>
      <c r="D44" s="3">
        <f>IF(Table1[[#This Row],[NOTA TOKO]]="","",ROW()-1)</f>
        <v>43</v>
      </c>
      <c r="G44" t="s">
        <v>7591</v>
      </c>
      <c r="H44">
        <v>4028</v>
      </c>
      <c r="I44">
        <v>81</v>
      </c>
      <c r="J44" t="s">
        <v>11233</v>
      </c>
      <c r="K44" t="s">
        <v>3899</v>
      </c>
      <c r="L44" s="3" t="str">
        <f>IF(Table1[[#This Row],[_NAMA BARANG]]="",IF(Table1[//DBS]="","",INDEX(DBS[NAMA],Table1[//DBS])),Table1[[#This Row],[_NAMA BARANG]])</f>
        <v>BP TIZO TG 31475F FANCY</v>
      </c>
      <c r="O44" s="3" t="str">
        <f>IF(Table1[[#This Row],[ROWID]]="","",IF(Table1[[#This Row],[_KETERANGAN]]="STOCK BELUM LENGKAP","ADA",IF(Table1[KODE BARANG]="","TIDAK ADA","ADA")))</f>
        <v>ADA</v>
      </c>
      <c r="P44">
        <v>24</v>
      </c>
      <c r="Q44" t="s">
        <v>44</v>
      </c>
      <c r="R44" s="3">
        <f>IF(Table1[//DBS]="","",INDEX(DBS[ISI],Table1[//DBS]))</f>
        <v>144</v>
      </c>
      <c r="S44" s="3" t="str">
        <f>IF(Table1[//DBS]="","",INDEX(DBS[SATUAN],Table1[//DBS]))</f>
        <v>LSN</v>
      </c>
      <c r="T44" s="2">
        <v>18000</v>
      </c>
      <c r="W44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44" s="3">
        <f>IF(Table1[[#This Row],[JUMLAH NOTA]]="","",IF(Table1[[#This Row],[CONV]]="",Table1[[#This Row],[JUMLAH NOTA]],Table1[[#This Row],[JUMLAH NOTA]]*Table1[[#This Row],[CONV]]))</f>
        <v>24</v>
      </c>
      <c r="Y44" s="3" t="str">
        <f>IF(Table1[[#This Row],[ISI_CONV]]="","",IF(Table1[[#This Row],[CONV]]="",Table1[[#This Row],[SATUAN NOTA]],Table1[[#This Row],[SATUAN]]))</f>
        <v>LSN</v>
      </c>
      <c r="Z44" s="2">
        <f>IF(Table1[[#This Row],[HARGA]]="","",IF(Table1[[#This Row],[CONV]]="",Table1[[#This Row],[HARGA]],Table1[[#This Row],[HARGA]]/Table1[[#This Row],[CONV]]))</f>
        <v>18000</v>
      </c>
      <c r="AA44" s="2">
        <f>IF(Table1[[#This Row],[HARGA_CONV]]="","",Table1[[#This Row],[HARGA_CONV]]*Table1[[#This Row],[ISI_CONV]]*(100%-Table1[[#This Row],[DISKON]]))</f>
        <v>432000</v>
      </c>
      <c r="AB44" s="2" t="str">
        <f>IF(Table1[ROWID]="","",IF(Table1[[#This Row],[ROWID]]=C45,"",SUMIF(Table1[ROWID],Table1[ROWID],Table1[TOTAL])))</f>
        <v/>
      </c>
      <c r="AC44" s="6">
        <f>IF(Table1[[#This Row],[TANGGAL NOTA]]="",AC43,Table1[[#This Row],[TANGGAL NOTA]])</f>
        <v>45407</v>
      </c>
      <c r="AE44" s="6">
        <f>IF(Table1[[#This Row],[TANGGAL UPDATE]]="",AE43,Table1[[#This Row],[TANGGAL UPDATE]])</f>
        <v>45416</v>
      </c>
      <c r="AF44" s="3" t="str">
        <f>IF(Table1[[#This Row],[_KETERANGAN]]="","",Table1[[#This Row],[_KETERANGAN]])</f>
        <v/>
      </c>
      <c r="AG44" s="9">
        <f>IF(Table1[[#This Row],[TOKO]]="",AG43,Table1[[#This Row],[TOKO]])</f>
        <v>81</v>
      </c>
      <c r="AH44" t="str">
        <f>IF(Table1[[#This Row],[KOTA]]="",AH43,Table1[[#This Row],[KOTA]])</f>
        <v>GOMBONG</v>
      </c>
      <c r="AI44" t="str">
        <f>CONCATENATE(Table1[[#This Row],[TOKO_H]],"-",Table1[[#This Row],[KOTA_H]])</f>
        <v>81-GOMBONG</v>
      </c>
    </row>
    <row r="45" spans="1:35" x14ac:dyDescent="0.2">
      <c r="A45" s="3">
        <f>IF(Table1[KODE BARANG]="","",MATCH(Table1[KODE BARANG],DBS[KODE BARANG],0))</f>
        <v>2063</v>
      </c>
      <c r="B45" s="3">
        <f>IF(Table1[[#This Row],[ROWID]]="","",ROW()-1)</f>
        <v>44</v>
      </c>
      <c r="C45" s="3">
        <f>IF(Table1[[#This Row],[NAMA BARANG]]="","",IF(Table1[[#This Row],[ID]]="",C44,Table1[[#This Row],[ID]]))</f>
        <v>43</v>
      </c>
      <c r="D45" s="3" t="str">
        <f>IF(Table1[[#This Row],[NOTA TOKO]]="","",ROW()-1)</f>
        <v/>
      </c>
      <c r="K45" t="s">
        <v>3838</v>
      </c>
      <c r="L45" s="3" t="str">
        <f>IF(Table1[[#This Row],[_NAMA BARANG]]="",IF(Table1[//DBS]="","",INDEX(DBS[NAMA],Table1[//DBS])),Table1[[#This Row],[_NAMA BARANG]])</f>
        <v>BP TIZO 31810F FANCY</v>
      </c>
      <c r="O45" s="3" t="str">
        <f>IF(Table1[[#This Row],[ROWID]]="","",IF(Table1[[#This Row],[_KETERANGAN]]="STOCK BELUM LENGKAP","ADA",IF(Table1[KODE BARANG]="","TIDAK ADA","ADA")))</f>
        <v>ADA</v>
      </c>
      <c r="P45">
        <v>24</v>
      </c>
      <c r="Q45" t="s">
        <v>44</v>
      </c>
      <c r="R45" s="3">
        <f>IF(Table1[//DBS]="","",INDEX(DBS[ISI],Table1[//DBS]))</f>
        <v>144</v>
      </c>
      <c r="S45" s="3" t="str">
        <f>IF(Table1[//DBS]="","",INDEX(DBS[SATUAN],Table1[//DBS]))</f>
        <v>LSN</v>
      </c>
      <c r="T45" s="2">
        <v>18000</v>
      </c>
      <c r="W45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45" s="3">
        <f>IF(Table1[[#This Row],[JUMLAH NOTA]]="","",IF(Table1[[#This Row],[CONV]]="",Table1[[#This Row],[JUMLAH NOTA]],Table1[[#This Row],[JUMLAH NOTA]]*Table1[[#This Row],[CONV]]))</f>
        <v>24</v>
      </c>
      <c r="Y45" s="3" t="str">
        <f>IF(Table1[[#This Row],[ISI_CONV]]="","",IF(Table1[[#This Row],[CONV]]="",Table1[[#This Row],[SATUAN NOTA]],Table1[[#This Row],[SATUAN]]))</f>
        <v>LSN</v>
      </c>
      <c r="Z45" s="2">
        <f>IF(Table1[[#This Row],[HARGA]]="","",IF(Table1[[#This Row],[CONV]]="",Table1[[#This Row],[HARGA]],Table1[[#This Row],[HARGA]]/Table1[[#This Row],[CONV]]))</f>
        <v>18000</v>
      </c>
      <c r="AA45" s="2">
        <f>IF(Table1[[#This Row],[HARGA_CONV]]="","",Table1[[#This Row],[HARGA_CONV]]*Table1[[#This Row],[ISI_CONV]]*(100%-Table1[[#This Row],[DISKON]]))</f>
        <v>432000</v>
      </c>
      <c r="AB45" s="2" t="str">
        <f>IF(Table1[ROWID]="","",IF(Table1[[#This Row],[ROWID]]=C46,"",SUMIF(Table1[ROWID],Table1[ROWID],Table1[TOTAL])))</f>
        <v/>
      </c>
      <c r="AC45" s="6">
        <f>IF(Table1[[#This Row],[TANGGAL NOTA]]="",AC44,Table1[[#This Row],[TANGGAL NOTA]])</f>
        <v>45407</v>
      </c>
      <c r="AE45" s="6">
        <f>IF(Table1[[#This Row],[TANGGAL UPDATE]]="",AE44,Table1[[#This Row],[TANGGAL UPDATE]])</f>
        <v>45416</v>
      </c>
      <c r="AF45" s="3" t="str">
        <f>IF(Table1[[#This Row],[_KETERANGAN]]="","",Table1[[#This Row],[_KETERANGAN]])</f>
        <v/>
      </c>
      <c r="AG45" s="9">
        <f>IF(Table1[[#This Row],[TOKO]]="",AG44,Table1[[#This Row],[TOKO]])</f>
        <v>81</v>
      </c>
      <c r="AH45" t="str">
        <f>IF(Table1[[#This Row],[KOTA]]="",AH44,Table1[[#This Row],[KOTA]])</f>
        <v>GOMBONG</v>
      </c>
      <c r="AI45" t="str">
        <f>CONCATENATE(Table1[[#This Row],[TOKO_H]],"-",Table1[[#This Row],[KOTA_H]])</f>
        <v>81-GOMBONG</v>
      </c>
    </row>
    <row r="46" spans="1:35" x14ac:dyDescent="0.2">
      <c r="A46" s="3">
        <f>IF(Table1[KODE BARANG]="","",MATCH(Table1[KODE BARANG],DBS[KODE BARANG],0))</f>
        <v>2085</v>
      </c>
      <c r="B46" s="3">
        <f>IF(Table1[[#This Row],[ROWID]]="","",ROW()-1)</f>
        <v>45</v>
      </c>
      <c r="C46" s="3">
        <f>IF(Table1[[#This Row],[NAMA BARANG]]="","",IF(Table1[[#This Row],[ID]]="",C45,Table1[[#This Row],[ID]]))</f>
        <v>43</v>
      </c>
      <c r="D46" s="3" t="str">
        <f>IF(Table1[[#This Row],[NOTA TOKO]]="","",ROW()-1)</f>
        <v/>
      </c>
      <c r="K46" t="s">
        <v>3913</v>
      </c>
      <c r="L46" s="3" t="str">
        <f>IF(Table1[[#This Row],[_NAMA BARANG]]="",IF(Table1[//DBS]="","",INDEX(DBS[NAMA],Table1[//DBS])),Table1[[#This Row],[_NAMA BARANG]])</f>
        <v>BP TIZO TG 30802F S3 FANCY</v>
      </c>
      <c r="O46" s="3" t="str">
        <f>IF(Table1[[#This Row],[ROWID]]="","",IF(Table1[[#This Row],[_KETERANGAN]]="STOCK BELUM LENGKAP","ADA",IF(Table1[KODE BARANG]="","TIDAK ADA","ADA")))</f>
        <v>ADA</v>
      </c>
      <c r="P46">
        <v>24</v>
      </c>
      <c r="Q46" t="s">
        <v>44</v>
      </c>
      <c r="R46" s="3">
        <f>IF(Table1[//DBS]="","",INDEX(DBS[ISI],Table1[//DBS]))</f>
        <v>144</v>
      </c>
      <c r="S46" s="3" t="str">
        <f>IF(Table1[//DBS]="","",INDEX(DBS[SATUAN],Table1[//DBS]))</f>
        <v>LSN</v>
      </c>
      <c r="T46" s="2">
        <v>18000</v>
      </c>
      <c r="W46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46" s="3">
        <f>IF(Table1[[#This Row],[JUMLAH NOTA]]="","",IF(Table1[[#This Row],[CONV]]="",Table1[[#This Row],[JUMLAH NOTA]],Table1[[#This Row],[JUMLAH NOTA]]*Table1[[#This Row],[CONV]]))</f>
        <v>24</v>
      </c>
      <c r="Y46" s="3" t="str">
        <f>IF(Table1[[#This Row],[ISI_CONV]]="","",IF(Table1[[#This Row],[CONV]]="",Table1[[#This Row],[SATUAN NOTA]],Table1[[#This Row],[SATUAN]]))</f>
        <v>LSN</v>
      </c>
      <c r="Z46" s="2">
        <f>IF(Table1[[#This Row],[HARGA]]="","",IF(Table1[[#This Row],[CONV]]="",Table1[[#This Row],[HARGA]],Table1[[#This Row],[HARGA]]/Table1[[#This Row],[CONV]]))</f>
        <v>18000</v>
      </c>
      <c r="AA46" s="2">
        <f>IF(Table1[[#This Row],[HARGA_CONV]]="","",Table1[[#This Row],[HARGA_CONV]]*Table1[[#This Row],[ISI_CONV]]*(100%-Table1[[#This Row],[DISKON]]))</f>
        <v>432000</v>
      </c>
      <c r="AB46" s="2" t="str">
        <f>IF(Table1[ROWID]="","",IF(Table1[[#This Row],[ROWID]]=C47,"",SUMIF(Table1[ROWID],Table1[ROWID],Table1[TOTAL])))</f>
        <v/>
      </c>
      <c r="AC46" s="6">
        <f>IF(Table1[[#This Row],[TANGGAL NOTA]]="",AC45,Table1[[#This Row],[TANGGAL NOTA]])</f>
        <v>45407</v>
      </c>
      <c r="AE46" s="6">
        <f>IF(Table1[[#This Row],[TANGGAL UPDATE]]="",AE45,Table1[[#This Row],[TANGGAL UPDATE]])</f>
        <v>45416</v>
      </c>
      <c r="AF46" s="3" t="str">
        <f>IF(Table1[[#This Row],[_KETERANGAN]]="","",Table1[[#This Row],[_KETERANGAN]])</f>
        <v/>
      </c>
      <c r="AG46" s="9">
        <f>IF(Table1[[#This Row],[TOKO]]="",AG45,Table1[[#This Row],[TOKO]])</f>
        <v>81</v>
      </c>
      <c r="AH46" t="str">
        <f>IF(Table1[[#This Row],[KOTA]]="",AH45,Table1[[#This Row],[KOTA]])</f>
        <v>GOMBONG</v>
      </c>
      <c r="AI46" t="str">
        <f>CONCATENATE(Table1[[#This Row],[TOKO_H]],"-",Table1[[#This Row],[KOTA_H]])</f>
        <v>81-GOMBONG</v>
      </c>
    </row>
    <row r="47" spans="1:35" x14ac:dyDescent="0.2">
      <c r="A47" s="3">
        <f>IF(Table1[KODE BARANG]="","",MATCH(Table1[KODE BARANG],DBS[KODE BARANG],0))</f>
        <v>2087</v>
      </c>
      <c r="B47" s="3">
        <f>IF(Table1[[#This Row],[ROWID]]="","",ROW()-1)</f>
        <v>46</v>
      </c>
      <c r="C47" s="3">
        <f>IF(Table1[[#This Row],[NAMA BARANG]]="","",IF(Table1[[#This Row],[ID]]="",C46,Table1[[#This Row],[ID]]))</f>
        <v>43</v>
      </c>
      <c r="D47" s="3" t="str">
        <f>IF(Table1[[#This Row],[NOTA TOKO]]="","",ROW()-1)</f>
        <v/>
      </c>
      <c r="K47" t="s">
        <v>3919</v>
      </c>
      <c r="L47" s="3" t="str">
        <f>IF(Table1[[#This Row],[_NAMA BARANG]]="",IF(Table1[//DBS]="","",INDEX(DBS[NAMA],Table1[//DBS])),Table1[[#This Row],[_NAMA BARANG]])</f>
        <v>BP TIZO TG 31035F FANCY</v>
      </c>
      <c r="O47" s="3" t="str">
        <f>IF(Table1[[#This Row],[ROWID]]="","",IF(Table1[[#This Row],[_KETERANGAN]]="STOCK BELUM LENGKAP","ADA",IF(Table1[KODE BARANG]="","TIDAK ADA","ADA")))</f>
        <v>ADA</v>
      </c>
      <c r="P47">
        <v>24</v>
      </c>
      <c r="Q47" t="s">
        <v>44</v>
      </c>
      <c r="R47" s="3">
        <f>IF(Table1[//DBS]="","",INDEX(DBS[ISI],Table1[//DBS]))</f>
        <v>144</v>
      </c>
      <c r="S47" s="3" t="str">
        <f>IF(Table1[//DBS]="","",INDEX(DBS[SATUAN],Table1[//DBS]))</f>
        <v>LSN</v>
      </c>
      <c r="T47" s="2">
        <v>18000</v>
      </c>
      <c r="W47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47" s="3">
        <f>IF(Table1[[#This Row],[JUMLAH NOTA]]="","",IF(Table1[[#This Row],[CONV]]="",Table1[[#This Row],[JUMLAH NOTA]],Table1[[#This Row],[JUMLAH NOTA]]*Table1[[#This Row],[CONV]]))</f>
        <v>24</v>
      </c>
      <c r="Y47" s="3" t="str">
        <f>IF(Table1[[#This Row],[ISI_CONV]]="","",IF(Table1[[#This Row],[CONV]]="",Table1[[#This Row],[SATUAN NOTA]],Table1[[#This Row],[SATUAN]]))</f>
        <v>LSN</v>
      </c>
      <c r="Z47" s="2">
        <f>IF(Table1[[#This Row],[HARGA]]="","",IF(Table1[[#This Row],[CONV]]="",Table1[[#This Row],[HARGA]],Table1[[#This Row],[HARGA]]/Table1[[#This Row],[CONV]]))</f>
        <v>18000</v>
      </c>
      <c r="AA47" s="2">
        <f>IF(Table1[[#This Row],[HARGA_CONV]]="","",Table1[[#This Row],[HARGA_CONV]]*Table1[[#This Row],[ISI_CONV]]*(100%-Table1[[#This Row],[DISKON]]))</f>
        <v>432000</v>
      </c>
      <c r="AB47" s="2" t="str">
        <f>IF(Table1[ROWID]="","",IF(Table1[[#This Row],[ROWID]]=C48,"",SUMIF(Table1[ROWID],Table1[ROWID],Table1[TOTAL])))</f>
        <v/>
      </c>
      <c r="AC47" s="6">
        <f>IF(Table1[[#This Row],[TANGGAL NOTA]]="",AC46,Table1[[#This Row],[TANGGAL NOTA]])</f>
        <v>45407</v>
      </c>
      <c r="AE47" s="6">
        <f>IF(Table1[[#This Row],[TANGGAL UPDATE]]="",AE46,Table1[[#This Row],[TANGGAL UPDATE]])</f>
        <v>45416</v>
      </c>
      <c r="AF47" s="3" t="str">
        <f>IF(Table1[[#This Row],[_KETERANGAN]]="","",Table1[[#This Row],[_KETERANGAN]])</f>
        <v/>
      </c>
      <c r="AG47" s="9">
        <f>IF(Table1[[#This Row],[TOKO]]="",AG46,Table1[[#This Row],[TOKO]])</f>
        <v>81</v>
      </c>
      <c r="AH47" t="str">
        <f>IF(Table1[[#This Row],[KOTA]]="",AH46,Table1[[#This Row],[KOTA]])</f>
        <v>GOMBONG</v>
      </c>
      <c r="AI47" t="str">
        <f>CONCATENATE(Table1[[#This Row],[TOKO_H]],"-",Table1[[#This Row],[KOTA_H]])</f>
        <v>81-GOMBONG</v>
      </c>
    </row>
    <row r="48" spans="1:35" x14ac:dyDescent="0.2">
      <c r="A48" s="3">
        <f>IF(Table1[KODE BARANG]="","",MATCH(Table1[KODE BARANG],DBS[KODE BARANG],0))</f>
        <v>2047</v>
      </c>
      <c r="B48" s="3">
        <f>IF(Table1[[#This Row],[ROWID]]="","",ROW()-1)</f>
        <v>47</v>
      </c>
      <c r="C48" s="3">
        <f>IF(Table1[[#This Row],[NAMA BARANG]]="","",IF(Table1[[#This Row],[ID]]="",C47,Table1[[#This Row],[ID]]))</f>
        <v>43</v>
      </c>
      <c r="D48" s="3" t="str">
        <f>IF(Table1[[#This Row],[NOTA TOKO]]="","",ROW()-1)</f>
        <v/>
      </c>
      <c r="K48" t="s">
        <v>3779</v>
      </c>
      <c r="L48" s="3" t="str">
        <f>IF(Table1[[#This Row],[_NAMA BARANG]]="",IF(Table1[//DBS]="","",INDEX(DBS[NAMA],Table1[//DBS])),Table1[[#This Row],[_NAMA BARANG]])</f>
        <v>BP GEL TIZO 31763F FANCY</v>
      </c>
      <c r="O48" s="3" t="str">
        <f>IF(Table1[[#This Row],[ROWID]]="","",IF(Table1[[#This Row],[_KETERANGAN]]="STOCK BELUM LENGKAP","ADA",IF(Table1[KODE BARANG]="","TIDAK ADA","ADA")))</f>
        <v>ADA</v>
      </c>
      <c r="P48">
        <v>24</v>
      </c>
      <c r="Q48" t="s">
        <v>44</v>
      </c>
      <c r="R48" s="3">
        <f>IF(Table1[//DBS]="","",INDEX(DBS[ISI],Table1[//DBS]))</f>
        <v>144</v>
      </c>
      <c r="S48" s="3" t="str">
        <f>IF(Table1[//DBS]="","",INDEX(DBS[SATUAN],Table1[//DBS]))</f>
        <v>LSN</v>
      </c>
      <c r="T48" s="2">
        <v>18000</v>
      </c>
      <c r="W48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48" s="3">
        <f>IF(Table1[[#This Row],[JUMLAH NOTA]]="","",IF(Table1[[#This Row],[CONV]]="",Table1[[#This Row],[JUMLAH NOTA]],Table1[[#This Row],[JUMLAH NOTA]]*Table1[[#This Row],[CONV]]))</f>
        <v>24</v>
      </c>
      <c r="Y48" s="3" t="str">
        <f>IF(Table1[[#This Row],[ISI_CONV]]="","",IF(Table1[[#This Row],[CONV]]="",Table1[[#This Row],[SATUAN NOTA]],Table1[[#This Row],[SATUAN]]))</f>
        <v>LSN</v>
      </c>
      <c r="Z48" s="2">
        <f>IF(Table1[[#This Row],[HARGA]]="","",IF(Table1[[#This Row],[CONV]]="",Table1[[#This Row],[HARGA]],Table1[[#This Row],[HARGA]]/Table1[[#This Row],[CONV]]))</f>
        <v>18000</v>
      </c>
      <c r="AA48" s="2">
        <f>IF(Table1[[#This Row],[HARGA_CONV]]="","",Table1[[#This Row],[HARGA_CONV]]*Table1[[#This Row],[ISI_CONV]]*(100%-Table1[[#This Row],[DISKON]]))</f>
        <v>432000</v>
      </c>
      <c r="AB48" s="2" t="str">
        <f>IF(Table1[ROWID]="","",IF(Table1[[#This Row],[ROWID]]=C49,"",SUMIF(Table1[ROWID],Table1[ROWID],Table1[TOTAL])))</f>
        <v/>
      </c>
      <c r="AC48" s="6">
        <f>IF(Table1[[#This Row],[TANGGAL NOTA]]="",AC47,Table1[[#This Row],[TANGGAL NOTA]])</f>
        <v>45407</v>
      </c>
      <c r="AE48" s="6">
        <f>IF(Table1[[#This Row],[TANGGAL UPDATE]]="",AE47,Table1[[#This Row],[TANGGAL UPDATE]])</f>
        <v>45416</v>
      </c>
      <c r="AF48" s="3" t="str">
        <f>IF(Table1[[#This Row],[_KETERANGAN]]="","",Table1[[#This Row],[_KETERANGAN]])</f>
        <v/>
      </c>
      <c r="AG48" s="9">
        <f>IF(Table1[[#This Row],[TOKO]]="",AG47,Table1[[#This Row],[TOKO]])</f>
        <v>81</v>
      </c>
      <c r="AH48" t="str">
        <f>IF(Table1[[#This Row],[KOTA]]="",AH47,Table1[[#This Row],[KOTA]])</f>
        <v>GOMBONG</v>
      </c>
      <c r="AI48" t="str">
        <f>CONCATENATE(Table1[[#This Row],[TOKO_H]],"-",Table1[[#This Row],[KOTA_H]])</f>
        <v>81-GOMBONG</v>
      </c>
    </row>
    <row r="49" spans="1:35" x14ac:dyDescent="0.2">
      <c r="A49" s="3" t="str">
        <f>IF(Table1[KODE BARANG]="","",MATCH(Table1[KODE BARANG],DBS[KODE BARANG],0))</f>
        <v/>
      </c>
      <c r="B49" s="3">
        <f>IF(Table1[[#This Row],[ROWID]]="","",ROW()-1)</f>
        <v>48</v>
      </c>
      <c r="C49" s="3">
        <f>IF(Table1[[#This Row],[NAMA BARANG]]="","",IF(Table1[[#This Row],[ID]]="",C48,Table1[[#This Row],[ID]]))</f>
        <v>43</v>
      </c>
      <c r="D49" s="3" t="str">
        <f>IF(Table1[[#This Row],[NOTA TOKO]]="","",ROW()-1)</f>
        <v/>
      </c>
      <c r="L49" s="3" t="str">
        <f>IF(Table1[[#This Row],[_NAMA BARANG]]="",IF(Table1[//DBS]="","",INDEX(DBS[NAMA],Table1[//DBS])),Table1[[#This Row],[_NAMA BARANG]])</f>
        <v>BP GEL TIZO TG 348 F</v>
      </c>
      <c r="M49" t="s">
        <v>11234</v>
      </c>
      <c r="N49" t="s">
        <v>11216</v>
      </c>
      <c r="O49" s="3" t="str">
        <f>IF(Table1[[#This Row],[ROWID]]="","",IF(Table1[[#This Row],[_KETERANGAN]]="STOCK BELUM LENGKAP","ADA",IF(Table1[KODE BARANG]="","TIDAK ADA","ADA")))</f>
        <v>ADA</v>
      </c>
      <c r="P49">
        <v>24</v>
      </c>
      <c r="Q49" t="s">
        <v>44</v>
      </c>
      <c r="R49" s="3" t="str">
        <f>IF(Table1[//DBS]="","",INDEX(DBS[ISI],Table1[//DBS]))</f>
        <v/>
      </c>
      <c r="S49" s="3" t="str">
        <f>IF(Table1[//DBS]="","",INDEX(DBS[SATUAN],Table1[//DBS]))</f>
        <v/>
      </c>
      <c r="T49" s="2">
        <v>18000</v>
      </c>
      <c r="W49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49" s="3">
        <f>IF(Table1[[#This Row],[JUMLAH NOTA]]="","",IF(Table1[[#This Row],[CONV]]="",Table1[[#This Row],[JUMLAH NOTA]],Table1[[#This Row],[JUMLAH NOTA]]*Table1[[#This Row],[CONV]]))</f>
        <v>24</v>
      </c>
      <c r="Y49" s="3" t="str">
        <f>IF(Table1[[#This Row],[ISI_CONV]]="","",IF(Table1[[#This Row],[CONV]]="",Table1[[#This Row],[SATUAN NOTA]],Table1[[#This Row],[SATUAN]]))</f>
        <v>LSN</v>
      </c>
      <c r="Z49" s="2">
        <f>IF(Table1[[#This Row],[HARGA]]="","",IF(Table1[[#This Row],[CONV]]="",Table1[[#This Row],[HARGA]],Table1[[#This Row],[HARGA]]/Table1[[#This Row],[CONV]]))</f>
        <v>18000</v>
      </c>
      <c r="AA49" s="2">
        <f>IF(Table1[[#This Row],[HARGA_CONV]]="","",Table1[[#This Row],[HARGA_CONV]]*Table1[[#This Row],[ISI_CONV]]*(100%-Table1[[#This Row],[DISKON]]))</f>
        <v>432000</v>
      </c>
      <c r="AB49" s="2">
        <f>IF(Table1[ROWID]="","",IF(Table1[[#This Row],[ROWID]]=C50,"",SUMIF(Table1[ROWID],Table1[ROWID],Table1[TOTAL])))</f>
        <v>2592000</v>
      </c>
      <c r="AC49" s="6">
        <f>IF(Table1[[#This Row],[TANGGAL NOTA]]="",AC48,Table1[[#This Row],[TANGGAL NOTA]])</f>
        <v>45407</v>
      </c>
      <c r="AE49" s="6">
        <f>IF(Table1[[#This Row],[TANGGAL UPDATE]]="",AE48,Table1[[#This Row],[TANGGAL UPDATE]])</f>
        <v>45416</v>
      </c>
      <c r="AF49" s="3" t="str">
        <f>IF(Table1[[#This Row],[_KETERANGAN]]="","",Table1[[#This Row],[_KETERANGAN]])</f>
        <v>STOCK BELUM LENGKAP</v>
      </c>
      <c r="AG49" s="9">
        <f>IF(Table1[[#This Row],[TOKO]]="",AG48,Table1[[#This Row],[TOKO]])</f>
        <v>81</v>
      </c>
      <c r="AH49" t="str">
        <f>IF(Table1[[#This Row],[KOTA]]="",AH48,Table1[[#This Row],[KOTA]])</f>
        <v>GOMBONG</v>
      </c>
      <c r="AI49" t="str">
        <f>CONCATENATE(Table1[[#This Row],[TOKO_H]],"-",Table1[[#This Row],[KOTA_H]])</f>
        <v>81-GOMBONG</v>
      </c>
    </row>
    <row r="50" spans="1:35" x14ac:dyDescent="0.2">
      <c r="A50" s="3" t="str">
        <f>IF(Table1[KODE BARANG]="","",MATCH(Table1[KODE BARANG],DBS[KODE BARANG],0))</f>
        <v/>
      </c>
      <c r="B50" s="3" t="str">
        <f>IF(Table1[[#This Row],[ROWID]]="","",ROW()-1)</f>
        <v/>
      </c>
      <c r="C50" s="3" t="str">
        <f>IF(Table1[[#This Row],[NAMA BARANG]]="","",IF(Table1[[#This Row],[ID]]="",C49,Table1[[#This Row],[ID]]))</f>
        <v/>
      </c>
      <c r="D50" s="3" t="str">
        <f>IF(Table1[[#This Row],[NOTA TOKO]]="","",ROW()-1)</f>
        <v/>
      </c>
      <c r="L50" s="3" t="str">
        <f>IF(Table1[[#This Row],[_NAMA BARANG]]="",IF(Table1[//DBS]="","",INDEX(DBS[NAMA],Table1[//DBS])),Table1[[#This Row],[_NAMA BARANG]])</f>
        <v/>
      </c>
      <c r="O50" s="3" t="str">
        <f>IF(Table1[[#This Row],[ROWID]]="","",IF(Table1[[#This Row],[_KETERANGAN]]="STOCK BELUM LENGKAP","ADA",IF(Table1[KODE BARANG]="","TIDAK ADA","ADA")))</f>
        <v/>
      </c>
      <c r="R50" s="3" t="str">
        <f>IF(Table1[//DBS]="","",INDEX(DBS[ISI],Table1[//DBS]))</f>
        <v/>
      </c>
      <c r="S50" s="3" t="str">
        <f>IF(Table1[//DBS]="","",INDEX(DBS[SATUAN],Table1[//DBS]))</f>
        <v/>
      </c>
      <c r="W50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50" s="3" t="str">
        <f>IF(Table1[[#This Row],[JUMLAH NOTA]]="","",IF(Table1[[#This Row],[CONV]]="",Table1[[#This Row],[JUMLAH NOTA]],Table1[[#This Row],[JUMLAH NOTA]]*Table1[[#This Row],[CONV]]))</f>
        <v/>
      </c>
      <c r="Y50" s="3" t="str">
        <f>IF(Table1[[#This Row],[ISI_CONV]]="","",IF(Table1[[#This Row],[CONV]]="",Table1[[#This Row],[SATUAN NOTA]],Table1[[#This Row],[SATUAN]]))</f>
        <v/>
      </c>
      <c r="Z50" s="2" t="str">
        <f>IF(Table1[[#This Row],[HARGA]]="","",IF(Table1[[#This Row],[CONV]]="",Table1[[#This Row],[HARGA]],Table1[[#This Row],[HARGA]]/Table1[[#This Row],[CONV]]))</f>
        <v/>
      </c>
      <c r="AA50" s="2" t="str">
        <f>IF(Table1[[#This Row],[HARGA_CONV]]="","",Table1[[#This Row],[HARGA_CONV]]*Table1[[#This Row],[ISI_CONV]]*(100%-Table1[[#This Row],[DISKON]]))</f>
        <v/>
      </c>
      <c r="AB50" s="2" t="str">
        <f>IF(Table1[ROWID]="","",IF(Table1[[#This Row],[ROWID]]=C51,"",SUMIF(Table1[ROWID],Table1[ROWID],Table1[TOTAL])))</f>
        <v/>
      </c>
      <c r="AC50" s="6">
        <f>IF(Table1[[#This Row],[TANGGAL NOTA]]="",AC49,Table1[[#This Row],[TANGGAL NOTA]])</f>
        <v>45407</v>
      </c>
      <c r="AE50" s="6">
        <f>IF(Table1[[#This Row],[TANGGAL UPDATE]]="",AE49,Table1[[#This Row],[TANGGAL UPDATE]])</f>
        <v>45416</v>
      </c>
      <c r="AF50" s="3" t="str">
        <f>IF(Table1[[#This Row],[_KETERANGAN]]="","",Table1[[#This Row],[_KETERANGAN]])</f>
        <v/>
      </c>
      <c r="AG50" s="9">
        <f>IF(Table1[[#This Row],[TOKO]]="",AG49,Table1[[#This Row],[TOKO]])</f>
        <v>81</v>
      </c>
      <c r="AH50" t="str">
        <f>IF(Table1[[#This Row],[KOTA]]="",AH49,Table1[[#This Row],[KOTA]])</f>
        <v>GOMBONG</v>
      </c>
      <c r="AI50" t="str">
        <f>CONCATENATE(Table1[[#This Row],[TOKO_H]],"-",Table1[[#This Row],[KOTA_H]])</f>
        <v>81-GOMBONG</v>
      </c>
    </row>
    <row r="51" spans="1:35" x14ac:dyDescent="0.2">
      <c r="A51" s="3">
        <f>IF(Table1[KODE BARANG]="","",MATCH(Table1[KODE BARANG],DBS[KODE BARANG],0))</f>
        <v>2029</v>
      </c>
      <c r="B51" s="3">
        <f>IF(Table1[[#This Row],[ROWID]]="","",ROW()-1)</f>
        <v>50</v>
      </c>
      <c r="C51" s="3">
        <f>IF(Table1[[#This Row],[NAMA BARANG]]="","",IF(Table1[[#This Row],[ID]]="",C50,Table1[[#This Row],[ID]]))</f>
        <v>50</v>
      </c>
      <c r="D51" s="3">
        <f>IF(Table1[[#This Row],[NOTA TOKO]]="","",ROW()-1)</f>
        <v>50</v>
      </c>
      <c r="G51" t="s">
        <v>7591</v>
      </c>
      <c r="H51">
        <v>4027</v>
      </c>
      <c r="I51" t="s">
        <v>2062</v>
      </c>
      <c r="J51" t="s">
        <v>11235</v>
      </c>
      <c r="K51" t="s">
        <v>3718</v>
      </c>
      <c r="L51" s="3" t="str">
        <f>IF(Table1[[#This Row],[_NAMA BARANG]]="",IF(Table1[//DBS]="","",INDEX(DBS[NAMA],Table1[//DBS])),Table1[[#This Row],[_NAMA BARANG]])</f>
        <v>BP GEL TF-1190 0.3MM HIGHTECH (H)</v>
      </c>
      <c r="O51" s="3" t="str">
        <f>IF(Table1[[#This Row],[ROWID]]="","",IF(Table1[[#This Row],[_KETERANGAN]]="STOCK BELUM LENGKAP","ADA",IF(Table1[KODE BARANG]="","TIDAK ADA","ADA")))</f>
        <v>ADA</v>
      </c>
      <c r="P51">
        <v>144</v>
      </c>
      <c r="Q51" t="s">
        <v>44</v>
      </c>
      <c r="R51" s="3">
        <f>IF(Table1[//DBS]="","",INDEX(DBS[ISI],Table1[//DBS]))</f>
        <v>96</v>
      </c>
      <c r="S51" s="3" t="str">
        <f>IF(Table1[//DBS]="","",INDEX(DBS[SATUAN],Table1[//DBS]))</f>
        <v>LSN</v>
      </c>
      <c r="T51" s="2">
        <v>28500</v>
      </c>
      <c r="W51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51" s="3">
        <f>IF(Table1[[#This Row],[JUMLAH NOTA]]="","",IF(Table1[[#This Row],[CONV]]="",Table1[[#This Row],[JUMLAH NOTA]],Table1[[#This Row],[JUMLAH NOTA]]*Table1[[#This Row],[CONV]]))</f>
        <v>144</v>
      </c>
      <c r="Y51" s="3" t="str">
        <f>IF(Table1[[#This Row],[ISI_CONV]]="","",IF(Table1[[#This Row],[CONV]]="",Table1[[#This Row],[SATUAN NOTA]],Table1[[#This Row],[SATUAN]]))</f>
        <v>LSN</v>
      </c>
      <c r="Z51" s="2">
        <f>IF(Table1[[#This Row],[HARGA]]="","",IF(Table1[[#This Row],[CONV]]="",Table1[[#This Row],[HARGA]],Table1[[#This Row],[HARGA]]/Table1[[#This Row],[CONV]]))</f>
        <v>28500</v>
      </c>
      <c r="AA51" s="2">
        <f>IF(Table1[[#This Row],[HARGA_CONV]]="","",Table1[[#This Row],[HARGA_CONV]]*Table1[[#This Row],[ISI_CONV]]*(100%-Table1[[#This Row],[DISKON]]))</f>
        <v>4104000</v>
      </c>
      <c r="AB51" s="2">
        <f>IF(Table1[ROWID]="","",IF(Table1[[#This Row],[ROWID]]=C52,"",SUMIF(Table1[ROWID],Table1[ROWID],Table1[TOTAL])))</f>
        <v>4104000</v>
      </c>
      <c r="AC51" s="6">
        <f>IF(Table1[[#This Row],[TANGGAL NOTA]]="",AC50,Table1[[#This Row],[TANGGAL NOTA]])</f>
        <v>45407</v>
      </c>
      <c r="AE51" s="6">
        <f>IF(Table1[[#This Row],[TANGGAL UPDATE]]="",AE50,Table1[[#This Row],[TANGGAL UPDATE]])</f>
        <v>45416</v>
      </c>
      <c r="AF51" s="3" t="str">
        <f>IF(Table1[[#This Row],[_KETERANGAN]]="","",Table1[[#This Row],[_KETERANGAN]])</f>
        <v/>
      </c>
      <c r="AG51" s="9" t="str">
        <f>IF(Table1[[#This Row],[TOKO]]="",AG50,Table1[[#This Row],[TOKO]])</f>
        <v>DR</v>
      </c>
      <c r="AH51" t="str">
        <f>IF(Table1[[#This Row],[KOTA]]="",AH50,Table1[[#This Row],[KOTA]])</f>
        <v>PATI</v>
      </c>
      <c r="AI51" t="str">
        <f>CONCATENATE(Table1[[#This Row],[TOKO_H]],"-",Table1[[#This Row],[KOTA_H]])</f>
        <v>DR-PATI</v>
      </c>
    </row>
    <row r="52" spans="1:35" x14ac:dyDescent="0.2">
      <c r="A52" s="3" t="str">
        <f>IF(Table1[KODE BARANG]="","",MATCH(Table1[KODE BARANG],DBS[KODE BARANG],0))</f>
        <v/>
      </c>
      <c r="B52" s="3" t="str">
        <f>IF(Table1[[#This Row],[ROWID]]="","",ROW()-1)</f>
        <v/>
      </c>
      <c r="C52" s="3" t="str">
        <f>IF(Table1[[#This Row],[NAMA BARANG]]="","",IF(Table1[[#This Row],[ID]]="",C51,Table1[[#This Row],[ID]]))</f>
        <v/>
      </c>
      <c r="D52" s="3" t="str">
        <f>IF(Table1[[#This Row],[NOTA TOKO]]="","",ROW()-1)</f>
        <v/>
      </c>
      <c r="L52" s="3" t="str">
        <f>IF(Table1[[#This Row],[_NAMA BARANG]]="",IF(Table1[//DBS]="","",INDEX(DBS[NAMA],Table1[//DBS])),Table1[[#This Row],[_NAMA BARANG]])</f>
        <v/>
      </c>
      <c r="O52" s="3" t="str">
        <f>IF(Table1[[#This Row],[ROWID]]="","",IF(Table1[[#This Row],[_KETERANGAN]]="STOCK BELUM LENGKAP","ADA",IF(Table1[KODE BARANG]="","TIDAK ADA","ADA")))</f>
        <v/>
      </c>
      <c r="R52" s="3" t="str">
        <f>IF(Table1[//DBS]="","",INDEX(DBS[ISI],Table1[//DBS]))</f>
        <v/>
      </c>
      <c r="S52" s="3" t="str">
        <f>IF(Table1[//DBS]="","",INDEX(DBS[SATUAN],Table1[//DBS]))</f>
        <v/>
      </c>
      <c r="W52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52" s="3" t="str">
        <f>IF(Table1[[#This Row],[JUMLAH NOTA]]="","",IF(Table1[[#This Row],[CONV]]="",Table1[[#This Row],[JUMLAH NOTA]],Table1[[#This Row],[JUMLAH NOTA]]*Table1[[#This Row],[CONV]]))</f>
        <v/>
      </c>
      <c r="Y52" s="3" t="str">
        <f>IF(Table1[[#This Row],[ISI_CONV]]="","",IF(Table1[[#This Row],[CONV]]="",Table1[[#This Row],[SATUAN NOTA]],Table1[[#This Row],[SATUAN]]))</f>
        <v/>
      </c>
      <c r="Z52" s="2" t="str">
        <f>IF(Table1[[#This Row],[HARGA]]="","",IF(Table1[[#This Row],[CONV]]="",Table1[[#This Row],[HARGA]],Table1[[#This Row],[HARGA]]/Table1[[#This Row],[CONV]]))</f>
        <v/>
      </c>
      <c r="AA52" s="2" t="str">
        <f>IF(Table1[[#This Row],[HARGA_CONV]]="","",Table1[[#This Row],[HARGA_CONV]]*Table1[[#This Row],[ISI_CONV]]*(100%-Table1[[#This Row],[DISKON]]))</f>
        <v/>
      </c>
      <c r="AB52" s="2" t="str">
        <f>IF(Table1[ROWID]="","",IF(Table1[[#This Row],[ROWID]]=C53,"",SUMIF(Table1[ROWID],Table1[ROWID],Table1[TOTAL])))</f>
        <v/>
      </c>
      <c r="AC52" s="6">
        <f>IF(Table1[[#This Row],[TANGGAL NOTA]]="",AC51,Table1[[#This Row],[TANGGAL NOTA]])</f>
        <v>45407</v>
      </c>
      <c r="AE52" s="6">
        <f>IF(Table1[[#This Row],[TANGGAL UPDATE]]="",AE51,Table1[[#This Row],[TANGGAL UPDATE]])</f>
        <v>45416</v>
      </c>
      <c r="AF52" s="3" t="str">
        <f>IF(Table1[[#This Row],[_KETERANGAN]]="","",Table1[[#This Row],[_KETERANGAN]])</f>
        <v/>
      </c>
      <c r="AG52" s="9" t="str">
        <f>IF(Table1[[#This Row],[TOKO]]="",AG51,Table1[[#This Row],[TOKO]])</f>
        <v>DR</v>
      </c>
      <c r="AH52" t="str">
        <f>IF(Table1[[#This Row],[KOTA]]="",AH51,Table1[[#This Row],[KOTA]])</f>
        <v>PATI</v>
      </c>
      <c r="AI52" t="str">
        <f>CONCATENATE(Table1[[#This Row],[TOKO_H]],"-",Table1[[#This Row],[KOTA_H]])</f>
        <v>DR-PATI</v>
      </c>
    </row>
    <row r="53" spans="1:35" x14ac:dyDescent="0.2">
      <c r="A53" s="3">
        <f>IF(Table1[KODE BARANG]="","",MATCH(Table1[KODE BARANG],DBS[KODE BARANG],0))</f>
        <v>3122</v>
      </c>
      <c r="B53" s="3">
        <f>IF(Table1[[#This Row],[ROWID]]="","",ROW()-1)</f>
        <v>52</v>
      </c>
      <c r="C53" s="3">
        <f>IF(Table1[[#This Row],[NAMA BARANG]]="","",IF(Table1[[#This Row],[ID]]="",C52,Table1[[#This Row],[ID]]))</f>
        <v>52</v>
      </c>
      <c r="D53" s="3">
        <f>IF(Table1[[#This Row],[NOTA TOKO]]="","",ROW()-1)</f>
        <v>52</v>
      </c>
      <c r="G53" t="s">
        <v>7591</v>
      </c>
      <c r="H53">
        <v>4030</v>
      </c>
      <c r="I53" t="s">
        <v>11236</v>
      </c>
      <c r="K53" t="s">
        <v>6625</v>
      </c>
      <c r="L53" s="3" t="str">
        <f>IF(Table1[[#This Row],[_NAMA BARANG]]="",IF(Table1[//DBS]="","",INDEX(DBS[NAMA],Table1[//DBS])),Table1[[#This Row],[_NAMA BARANG]])</f>
        <v>MESIN TEMBAK BIXDONE HE E2010 K (65 BLK) KECIL</v>
      </c>
      <c r="O53" s="3" t="str">
        <f>IF(Table1[[#This Row],[ROWID]]="","",IF(Table1[[#This Row],[_KETERANGAN]]="STOCK BELUM LENGKAP","ADA",IF(Table1[KODE BARANG]="","TIDAK ADA","ADA")))</f>
        <v>ADA</v>
      </c>
      <c r="P53">
        <v>100</v>
      </c>
      <c r="Q53" t="s">
        <v>50</v>
      </c>
      <c r="R53" s="3">
        <f>IF(Table1[//DBS]="","",INDEX(DBS[ISI],Table1[//DBS]))</f>
        <v>100</v>
      </c>
      <c r="S53" s="3" t="str">
        <f>IF(Table1[//DBS]="","",INDEX(DBS[SATUAN],Table1[//DBS]))</f>
        <v>PCS</v>
      </c>
      <c r="T53" s="2">
        <v>26500</v>
      </c>
      <c r="W53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53" s="3">
        <f>IF(Table1[[#This Row],[JUMLAH NOTA]]="","",IF(Table1[[#This Row],[CONV]]="",Table1[[#This Row],[JUMLAH NOTA]],Table1[[#This Row],[JUMLAH NOTA]]*Table1[[#This Row],[CONV]]))</f>
        <v>100</v>
      </c>
      <c r="Y53" s="3" t="str">
        <f>IF(Table1[[#This Row],[ISI_CONV]]="","",IF(Table1[[#This Row],[CONV]]="",Table1[[#This Row],[SATUAN NOTA]],Table1[[#This Row],[SATUAN]]))</f>
        <v>PCS</v>
      </c>
      <c r="Z53" s="2">
        <f>IF(Table1[[#This Row],[HARGA]]="","",IF(Table1[[#This Row],[CONV]]="",Table1[[#This Row],[HARGA]],Table1[[#This Row],[HARGA]]/Table1[[#This Row],[CONV]]))</f>
        <v>26500</v>
      </c>
      <c r="AA53" s="2">
        <f>IF(Table1[[#This Row],[HARGA_CONV]]="","",Table1[[#This Row],[HARGA_CONV]]*Table1[[#This Row],[ISI_CONV]]*(100%-Table1[[#This Row],[DISKON]]))</f>
        <v>2650000</v>
      </c>
      <c r="AB53" s="2" t="str">
        <f>IF(Table1[ROWID]="","",IF(Table1[[#This Row],[ROWID]]=C54,"",SUMIF(Table1[ROWID],Table1[ROWID],Table1[TOTAL])))</f>
        <v/>
      </c>
      <c r="AC53" s="6">
        <f>IF(Table1[[#This Row],[TANGGAL NOTA]]="",AC52,Table1[[#This Row],[TANGGAL NOTA]])</f>
        <v>45407</v>
      </c>
      <c r="AE53" s="6">
        <f>IF(Table1[[#This Row],[TANGGAL UPDATE]]="",AE52,Table1[[#This Row],[TANGGAL UPDATE]])</f>
        <v>45416</v>
      </c>
      <c r="AF53" s="3" t="str">
        <f>IF(Table1[[#This Row],[_KETERANGAN]]="","",Table1[[#This Row],[_KETERANGAN]])</f>
        <v/>
      </c>
      <c r="AG53" s="9" t="str">
        <f>IF(Table1[[#This Row],[TOKO]]="",AG52,Table1[[#This Row],[TOKO]])</f>
        <v>BRUK MENCENG</v>
      </c>
      <c r="AH53" t="str">
        <f>IF(Table1[[#This Row],[KOTA]]="",AH52,Table1[[#This Row],[KOTA]])</f>
        <v>PATI</v>
      </c>
      <c r="AI53" t="str">
        <f>CONCATENATE(Table1[[#This Row],[TOKO_H]],"-",Table1[[#This Row],[KOTA_H]])</f>
        <v>BRUK MENCENG-PATI</v>
      </c>
    </row>
    <row r="54" spans="1:35" x14ac:dyDescent="0.2">
      <c r="A54" s="3">
        <f>IF(Table1[KODE BARANG]="","",MATCH(Table1[KODE BARANG],DBS[KODE BARANG],0))</f>
        <v>2671</v>
      </c>
      <c r="B54" s="3">
        <f>IF(Table1[[#This Row],[ROWID]]="","",ROW()-1)</f>
        <v>53</v>
      </c>
      <c r="C54" s="3">
        <f>IF(Table1[[#This Row],[NAMA BARANG]]="","",IF(Table1[[#This Row],[ID]]="",C53,Table1[[#This Row],[ID]]))</f>
        <v>52</v>
      </c>
      <c r="D54" s="3" t="str">
        <f>IF(Table1[[#This Row],[NOTA TOKO]]="","",ROW()-1)</f>
        <v/>
      </c>
      <c r="K54" t="s">
        <v>5404</v>
      </c>
      <c r="L54" s="3" t="str">
        <f>IF(Table1[[#This Row],[_NAMA BARANG]]="",IF(Table1[//DBS]="","",INDEX(DBS[NAMA],Table1[//DBS])),Table1[[#This Row],[_NAMA BARANG]])</f>
        <v>ISI STAPLER 13/8 JOSS</v>
      </c>
      <c r="O54" s="3" t="str">
        <f>IF(Table1[[#This Row],[ROWID]]="","",IF(Table1[[#This Row],[_KETERANGAN]]="STOCK BELUM LENGKAP","ADA",IF(Table1[KODE BARANG]="","TIDAK ADA","ADA")))</f>
        <v>ADA</v>
      </c>
      <c r="P54">
        <v>200</v>
      </c>
      <c r="Q54" t="s">
        <v>796</v>
      </c>
      <c r="R54" s="3">
        <f>IF(Table1[//DBS]="","",INDEX(DBS[ISI],Table1[//DBS]))</f>
        <v>100</v>
      </c>
      <c r="S54" s="3" t="str">
        <f>IF(Table1[//DBS]="","",INDEX(DBS[SATUAN],Table1[//DBS]))</f>
        <v>PAK</v>
      </c>
      <c r="T54" s="2">
        <v>18500</v>
      </c>
      <c r="W54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54" s="3">
        <f>IF(Table1[[#This Row],[JUMLAH NOTA]]="","",IF(Table1[[#This Row],[CONV]]="",Table1[[#This Row],[JUMLAH NOTA]],Table1[[#This Row],[JUMLAH NOTA]]*Table1[[#This Row],[CONV]]))</f>
        <v>200</v>
      </c>
      <c r="Y54" s="3" t="str">
        <f>IF(Table1[[#This Row],[ISI_CONV]]="","",IF(Table1[[#This Row],[CONV]]="",Table1[[#This Row],[SATUAN NOTA]],Table1[[#This Row],[SATUAN]]))</f>
        <v>PAK</v>
      </c>
      <c r="Z54" s="2">
        <f>IF(Table1[[#This Row],[HARGA]]="","",IF(Table1[[#This Row],[CONV]]="",Table1[[#This Row],[HARGA]],Table1[[#This Row],[HARGA]]/Table1[[#This Row],[CONV]]))</f>
        <v>18500</v>
      </c>
      <c r="AA54" s="2">
        <f>IF(Table1[[#This Row],[HARGA_CONV]]="","",Table1[[#This Row],[HARGA_CONV]]*Table1[[#This Row],[ISI_CONV]]*(100%-Table1[[#This Row],[DISKON]]))</f>
        <v>3700000</v>
      </c>
      <c r="AB54" s="2">
        <f>IF(Table1[ROWID]="","",IF(Table1[[#This Row],[ROWID]]=C55,"",SUMIF(Table1[ROWID],Table1[ROWID],Table1[TOTAL])))</f>
        <v>6350000</v>
      </c>
      <c r="AC54" s="6">
        <f>IF(Table1[[#This Row],[TANGGAL NOTA]]="",AC53,Table1[[#This Row],[TANGGAL NOTA]])</f>
        <v>45407</v>
      </c>
      <c r="AE54" s="6">
        <f>IF(Table1[[#This Row],[TANGGAL UPDATE]]="",AE53,Table1[[#This Row],[TANGGAL UPDATE]])</f>
        <v>45416</v>
      </c>
      <c r="AF54" s="3" t="str">
        <f>IF(Table1[[#This Row],[_KETERANGAN]]="","",Table1[[#This Row],[_KETERANGAN]])</f>
        <v/>
      </c>
      <c r="AG54" s="9" t="str">
        <f>IF(Table1[[#This Row],[TOKO]]="",AG53,Table1[[#This Row],[TOKO]])</f>
        <v>BRUK MENCENG</v>
      </c>
      <c r="AH54" t="str">
        <f>IF(Table1[[#This Row],[KOTA]]="",AH53,Table1[[#This Row],[KOTA]])</f>
        <v>PATI</v>
      </c>
      <c r="AI54" t="str">
        <f>CONCATENATE(Table1[[#This Row],[TOKO_H]],"-",Table1[[#This Row],[KOTA_H]])</f>
        <v>BRUK MENCENG-PATI</v>
      </c>
    </row>
    <row r="55" spans="1:35" x14ac:dyDescent="0.2">
      <c r="A55" s="3" t="str">
        <f>IF(Table1[KODE BARANG]="","",MATCH(Table1[KODE BARANG],DBS[KODE BARANG],0))</f>
        <v/>
      </c>
      <c r="B55" s="3" t="str">
        <f>IF(Table1[[#This Row],[ROWID]]="","",ROW()-1)</f>
        <v/>
      </c>
      <c r="C55" s="3" t="str">
        <f>IF(Table1[[#This Row],[NAMA BARANG]]="","",IF(Table1[[#This Row],[ID]]="",C54,Table1[[#This Row],[ID]]))</f>
        <v/>
      </c>
      <c r="D55" s="3" t="str">
        <f>IF(Table1[[#This Row],[NOTA TOKO]]="","",ROW()-1)</f>
        <v/>
      </c>
      <c r="L55" s="3" t="str">
        <f>IF(Table1[[#This Row],[_NAMA BARANG]]="",IF(Table1[//DBS]="","",INDEX(DBS[NAMA],Table1[//DBS])),Table1[[#This Row],[_NAMA BARANG]])</f>
        <v/>
      </c>
      <c r="O55" s="3" t="str">
        <f>IF(Table1[[#This Row],[ROWID]]="","",IF(Table1[[#This Row],[_KETERANGAN]]="STOCK BELUM LENGKAP","ADA",IF(Table1[KODE BARANG]="","TIDAK ADA","ADA")))</f>
        <v/>
      </c>
      <c r="R55" s="3" t="str">
        <f>IF(Table1[//DBS]="","",INDEX(DBS[ISI],Table1[//DBS]))</f>
        <v/>
      </c>
      <c r="S55" s="3" t="str">
        <f>IF(Table1[//DBS]="","",INDEX(DBS[SATUAN],Table1[//DBS]))</f>
        <v/>
      </c>
      <c r="W55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55" s="3" t="str">
        <f>IF(Table1[[#This Row],[JUMLAH NOTA]]="","",IF(Table1[[#This Row],[CONV]]="",Table1[[#This Row],[JUMLAH NOTA]],Table1[[#This Row],[JUMLAH NOTA]]*Table1[[#This Row],[CONV]]))</f>
        <v/>
      </c>
      <c r="Y55" s="3" t="str">
        <f>IF(Table1[[#This Row],[ISI_CONV]]="","",IF(Table1[[#This Row],[CONV]]="",Table1[[#This Row],[SATUAN NOTA]],Table1[[#This Row],[SATUAN]]))</f>
        <v/>
      </c>
      <c r="Z55" s="2" t="str">
        <f>IF(Table1[[#This Row],[HARGA]]="","",IF(Table1[[#This Row],[CONV]]="",Table1[[#This Row],[HARGA]],Table1[[#This Row],[HARGA]]/Table1[[#This Row],[CONV]]))</f>
        <v/>
      </c>
      <c r="AA55" s="2" t="str">
        <f>IF(Table1[[#This Row],[HARGA_CONV]]="","",Table1[[#This Row],[HARGA_CONV]]*Table1[[#This Row],[ISI_CONV]]*(100%-Table1[[#This Row],[DISKON]]))</f>
        <v/>
      </c>
      <c r="AB55" s="2" t="str">
        <f>IF(Table1[ROWID]="","",IF(Table1[[#This Row],[ROWID]]=C56,"",SUMIF(Table1[ROWID],Table1[ROWID],Table1[TOTAL])))</f>
        <v/>
      </c>
      <c r="AC55" s="6">
        <f>IF(Table1[[#This Row],[TANGGAL NOTA]]="",AC54,Table1[[#This Row],[TANGGAL NOTA]])</f>
        <v>45407</v>
      </c>
      <c r="AE55" s="6">
        <f>IF(Table1[[#This Row],[TANGGAL UPDATE]]="",AE54,Table1[[#This Row],[TANGGAL UPDATE]])</f>
        <v>45416</v>
      </c>
      <c r="AF55" s="3" t="str">
        <f>IF(Table1[[#This Row],[_KETERANGAN]]="","",Table1[[#This Row],[_KETERANGAN]])</f>
        <v/>
      </c>
      <c r="AG55" s="9" t="str">
        <f>IF(Table1[[#This Row],[TOKO]]="",AG54,Table1[[#This Row],[TOKO]])</f>
        <v>BRUK MENCENG</v>
      </c>
      <c r="AH55" t="str">
        <f>IF(Table1[[#This Row],[KOTA]]="",AH54,Table1[[#This Row],[KOTA]])</f>
        <v>PATI</v>
      </c>
      <c r="AI55" t="str">
        <f>CONCATENATE(Table1[[#This Row],[TOKO_H]],"-",Table1[[#This Row],[KOTA_H]])</f>
        <v>BRUK MENCENG-PATI</v>
      </c>
    </row>
    <row r="56" spans="1:35" x14ac:dyDescent="0.2">
      <c r="A56" s="3">
        <f>IF(Table1[KODE BARANG]="","",MATCH(Table1[KODE BARANG],DBS[KODE BARANG],0))</f>
        <v>2001</v>
      </c>
      <c r="B56" s="3">
        <f>IF(Table1[[#This Row],[ROWID]]="","",ROW()-1)</f>
        <v>55</v>
      </c>
      <c r="C56" s="3">
        <f>IF(Table1[[#This Row],[NAMA BARANG]]="","",IF(Table1[[#This Row],[ID]]="",C55,Table1[[#This Row],[ID]]))</f>
        <v>55</v>
      </c>
      <c r="D56" s="3">
        <f>IF(Table1[[#This Row],[NOTA TOKO]]="","",ROW()-1)</f>
        <v>55</v>
      </c>
      <c r="G56" t="s">
        <v>7591</v>
      </c>
      <c r="H56">
        <v>4031</v>
      </c>
      <c r="I56" t="s">
        <v>11237</v>
      </c>
      <c r="J56" t="s">
        <v>11238</v>
      </c>
      <c r="K56" t="s">
        <v>3632</v>
      </c>
      <c r="L56" s="3" t="str">
        <f>IF(Table1[[#This Row],[_NAMA BARANG]]="",IF(Table1[//DBS]="","",INDEX(DBS[NAMA],Table1[//DBS])),Table1[[#This Row],[_NAMA BARANG]])</f>
        <v>BP HITECH JOSS GP-168 0.28MM</v>
      </c>
      <c r="O56" s="3" t="str">
        <f>IF(Table1[[#This Row],[ROWID]]="","",IF(Table1[[#This Row],[_KETERANGAN]]="STOCK BELUM LENGKAP","ADA",IF(Table1[KODE BARANG]="","TIDAK ADA","ADA")))</f>
        <v>ADA</v>
      </c>
      <c r="P56">
        <v>144</v>
      </c>
      <c r="Q56" t="s">
        <v>44</v>
      </c>
      <c r="R56" s="3">
        <f>IF(Table1[//DBS]="","",INDEX(DBS[ISI],Table1[//DBS]))</f>
        <v>144</v>
      </c>
      <c r="S56" s="3" t="str">
        <f>IF(Table1[//DBS]="","",INDEX(DBS[SATUAN],Table1[//DBS]))</f>
        <v>LSN</v>
      </c>
      <c r="T56" s="2">
        <v>21000</v>
      </c>
      <c r="W56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56" s="3">
        <f>IF(Table1[[#This Row],[JUMLAH NOTA]]="","",IF(Table1[[#This Row],[CONV]]="",Table1[[#This Row],[JUMLAH NOTA]],Table1[[#This Row],[JUMLAH NOTA]]*Table1[[#This Row],[CONV]]))</f>
        <v>144</v>
      </c>
      <c r="Y56" s="3" t="str">
        <f>IF(Table1[[#This Row],[ISI_CONV]]="","",IF(Table1[[#This Row],[CONV]]="",Table1[[#This Row],[SATUAN NOTA]],Table1[[#This Row],[SATUAN]]))</f>
        <v>LSN</v>
      </c>
      <c r="Z56" s="2">
        <f>IF(Table1[[#This Row],[HARGA]]="","",IF(Table1[[#This Row],[CONV]]="",Table1[[#This Row],[HARGA]],Table1[[#This Row],[HARGA]]/Table1[[#This Row],[CONV]]))</f>
        <v>21000</v>
      </c>
      <c r="AA56" s="2">
        <f>IF(Table1[[#This Row],[HARGA_CONV]]="","",Table1[[#This Row],[HARGA_CONV]]*Table1[[#This Row],[ISI_CONV]]*(100%-Table1[[#This Row],[DISKON]]))</f>
        <v>3024000</v>
      </c>
      <c r="AB56" s="2" t="str">
        <f>IF(Table1[ROWID]="","",IF(Table1[[#This Row],[ROWID]]=C57,"",SUMIF(Table1[ROWID],Table1[ROWID],Table1[TOTAL])))</f>
        <v/>
      </c>
      <c r="AC56" s="6">
        <f>IF(Table1[[#This Row],[TANGGAL NOTA]]="",AC55,Table1[[#This Row],[TANGGAL NOTA]])</f>
        <v>45407</v>
      </c>
      <c r="AE56" s="6">
        <f>IF(Table1[[#This Row],[TANGGAL UPDATE]]="",AE55,Table1[[#This Row],[TANGGAL UPDATE]])</f>
        <v>45416</v>
      </c>
      <c r="AF56" s="3" t="str">
        <f>IF(Table1[[#This Row],[_KETERANGAN]]="","",Table1[[#This Row],[_KETERANGAN]])</f>
        <v/>
      </c>
      <c r="AG56" s="9" t="str">
        <f>IF(Table1[[#This Row],[TOKO]]="",AG55,Table1[[#This Row],[TOKO]])</f>
        <v>RENI (JATIMULYO)</v>
      </c>
      <c r="AH56" t="str">
        <f>IF(Table1[[#This Row],[KOTA]]="",AH55,Table1[[#This Row],[KOTA]])</f>
        <v>KEBUMEN</v>
      </c>
      <c r="AI56" t="str">
        <f>CONCATENATE(Table1[[#This Row],[TOKO_H]],"-",Table1[[#This Row],[KOTA_H]])</f>
        <v>RENI (JATIMULYO)-KEBUMEN</v>
      </c>
    </row>
    <row r="57" spans="1:35" x14ac:dyDescent="0.2">
      <c r="A57" s="3">
        <f>IF(Table1[KODE BARANG]="","",MATCH(Table1[KODE BARANG],DBS[KODE BARANG],0))</f>
        <v>2671</v>
      </c>
      <c r="B57" s="3">
        <f>IF(Table1[[#This Row],[ROWID]]="","",ROW()-1)</f>
        <v>56</v>
      </c>
      <c r="C57" s="3">
        <f>IF(Table1[[#This Row],[NAMA BARANG]]="","",IF(Table1[[#This Row],[ID]]="",C56,Table1[[#This Row],[ID]]))</f>
        <v>55</v>
      </c>
      <c r="D57" s="3" t="str">
        <f>IF(Table1[[#This Row],[NOTA TOKO]]="","",ROW()-1)</f>
        <v/>
      </c>
      <c r="K57" t="s">
        <v>5404</v>
      </c>
      <c r="L57" s="3" t="str">
        <f>IF(Table1[[#This Row],[_NAMA BARANG]]="",IF(Table1[//DBS]="","",INDEX(DBS[NAMA],Table1[//DBS])),Table1[[#This Row],[_NAMA BARANG]])</f>
        <v>ISI STAPLER 13/8 JOSS</v>
      </c>
      <c r="O57" s="3" t="str">
        <f>IF(Table1[[#This Row],[ROWID]]="","",IF(Table1[[#This Row],[_KETERANGAN]]="STOCK BELUM LENGKAP","ADA",IF(Table1[KODE BARANG]="","TIDAK ADA","ADA")))</f>
        <v>ADA</v>
      </c>
      <c r="P57">
        <v>100</v>
      </c>
      <c r="Q57" t="s">
        <v>796</v>
      </c>
      <c r="R57" s="3">
        <f>IF(Table1[//DBS]="","",INDEX(DBS[ISI],Table1[//DBS]))</f>
        <v>100</v>
      </c>
      <c r="S57" s="3" t="str">
        <f>IF(Table1[//DBS]="","",INDEX(DBS[SATUAN],Table1[//DBS]))</f>
        <v>PAK</v>
      </c>
      <c r="T57" s="2">
        <v>18500</v>
      </c>
      <c r="W57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57" s="3">
        <f>IF(Table1[[#This Row],[JUMLAH NOTA]]="","",IF(Table1[[#This Row],[CONV]]="",Table1[[#This Row],[JUMLAH NOTA]],Table1[[#This Row],[JUMLAH NOTA]]*Table1[[#This Row],[CONV]]))</f>
        <v>100</v>
      </c>
      <c r="Y57" s="3" t="str">
        <f>IF(Table1[[#This Row],[ISI_CONV]]="","",IF(Table1[[#This Row],[CONV]]="",Table1[[#This Row],[SATUAN NOTA]],Table1[[#This Row],[SATUAN]]))</f>
        <v>PAK</v>
      </c>
      <c r="Z57" s="2">
        <f>IF(Table1[[#This Row],[HARGA]]="","",IF(Table1[[#This Row],[CONV]]="",Table1[[#This Row],[HARGA]],Table1[[#This Row],[HARGA]]/Table1[[#This Row],[CONV]]))</f>
        <v>18500</v>
      </c>
      <c r="AA57" s="2">
        <f>IF(Table1[[#This Row],[HARGA_CONV]]="","",Table1[[#This Row],[HARGA_CONV]]*Table1[[#This Row],[ISI_CONV]]*(100%-Table1[[#This Row],[DISKON]]))</f>
        <v>1850000</v>
      </c>
      <c r="AB57" s="2" t="str">
        <f>IF(Table1[ROWID]="","",IF(Table1[[#This Row],[ROWID]]=C58,"",SUMIF(Table1[ROWID],Table1[ROWID],Table1[TOTAL])))</f>
        <v/>
      </c>
      <c r="AC57" s="6">
        <f>IF(Table1[[#This Row],[TANGGAL NOTA]]="",AC56,Table1[[#This Row],[TANGGAL NOTA]])</f>
        <v>45407</v>
      </c>
      <c r="AE57" s="6">
        <f>IF(Table1[[#This Row],[TANGGAL UPDATE]]="",AE56,Table1[[#This Row],[TANGGAL UPDATE]])</f>
        <v>45416</v>
      </c>
      <c r="AF57" s="3" t="str">
        <f>IF(Table1[[#This Row],[_KETERANGAN]]="","",Table1[[#This Row],[_KETERANGAN]])</f>
        <v/>
      </c>
      <c r="AG57" s="9" t="str">
        <f>IF(Table1[[#This Row],[TOKO]]="",AG56,Table1[[#This Row],[TOKO]])</f>
        <v>RENI (JATIMULYO)</v>
      </c>
      <c r="AH57" t="str">
        <f>IF(Table1[[#This Row],[KOTA]]="",AH56,Table1[[#This Row],[KOTA]])</f>
        <v>KEBUMEN</v>
      </c>
      <c r="AI57" t="str">
        <f>CONCATENATE(Table1[[#This Row],[TOKO_H]],"-",Table1[[#This Row],[KOTA_H]])</f>
        <v>RENI (JATIMULYO)-KEBUMEN</v>
      </c>
    </row>
    <row r="58" spans="1:35" x14ac:dyDescent="0.2">
      <c r="A58" s="3">
        <f>IF(Table1[KODE BARANG]="","",MATCH(Table1[KODE BARANG],DBS[KODE BARANG],0))</f>
        <v>2208</v>
      </c>
      <c r="B58" s="3">
        <f>IF(Table1[[#This Row],[ROWID]]="","",ROW()-1)</f>
        <v>57</v>
      </c>
      <c r="C58" s="3">
        <f>IF(Table1[[#This Row],[NAMA BARANG]]="","",IF(Table1[[#This Row],[ID]]="",C57,Table1[[#This Row],[ID]]))</f>
        <v>55</v>
      </c>
      <c r="D58" s="3" t="str">
        <f>IF(Table1[[#This Row],[NOTA TOKO]]="","",ROW()-1)</f>
        <v/>
      </c>
      <c r="K58" t="s">
        <v>4268</v>
      </c>
      <c r="L58" s="3" t="str">
        <f>IF(Table1[[#This Row],[_NAMA BARANG]]="",IF(Table1[//DBS]="","",INDEX(DBS[NAMA],Table1[//DBS])),Table1[[#This Row],[_NAMA BARANG]])</f>
        <v>CUTTER TACO 88 BESAR</v>
      </c>
      <c r="O58" s="3" t="str">
        <f>IF(Table1[[#This Row],[ROWID]]="","",IF(Table1[[#This Row],[_KETERANGAN]]="STOCK BELUM LENGKAP","ADA",IF(Table1[KODE BARANG]="","TIDAK ADA","ADA")))</f>
        <v>ADA</v>
      </c>
      <c r="P58">
        <v>60</v>
      </c>
      <c r="Q58" t="s">
        <v>44</v>
      </c>
      <c r="R58" s="3">
        <f>IF(Table1[//DBS]="","",INDEX(DBS[ISI],Table1[//DBS]))</f>
        <v>60</v>
      </c>
      <c r="S58" s="3" t="str">
        <f>IF(Table1[//DBS]="","",INDEX(DBS[SATUAN],Table1[//DBS]))</f>
        <v>LSN</v>
      </c>
      <c r="T58" s="2">
        <v>33000</v>
      </c>
      <c r="U58" s="5">
        <v>0.1</v>
      </c>
      <c r="W58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58" s="3">
        <f>IF(Table1[[#This Row],[JUMLAH NOTA]]="","",IF(Table1[[#This Row],[CONV]]="",Table1[[#This Row],[JUMLAH NOTA]],Table1[[#This Row],[JUMLAH NOTA]]*Table1[[#This Row],[CONV]]))</f>
        <v>60</v>
      </c>
      <c r="Y58" s="3" t="str">
        <f>IF(Table1[[#This Row],[ISI_CONV]]="","",IF(Table1[[#This Row],[CONV]]="",Table1[[#This Row],[SATUAN NOTA]],Table1[[#This Row],[SATUAN]]))</f>
        <v>LSN</v>
      </c>
      <c r="Z58" s="2">
        <f>IF(Table1[[#This Row],[HARGA]]="","",IF(Table1[[#This Row],[CONV]]="",Table1[[#This Row],[HARGA]],Table1[[#This Row],[HARGA]]/Table1[[#This Row],[CONV]]))</f>
        <v>33000</v>
      </c>
      <c r="AA58" s="2">
        <f>IF(Table1[[#This Row],[HARGA_CONV]]="","",Table1[[#This Row],[HARGA_CONV]]*Table1[[#This Row],[ISI_CONV]]*(100%-Table1[[#This Row],[DISKON]]))</f>
        <v>1782000</v>
      </c>
      <c r="AB58" s="2">
        <f>IF(Table1[ROWID]="","",IF(Table1[[#This Row],[ROWID]]=C59,"",SUMIF(Table1[ROWID],Table1[ROWID],Table1[TOTAL])))</f>
        <v>6656000</v>
      </c>
      <c r="AC58" s="6">
        <f>IF(Table1[[#This Row],[TANGGAL NOTA]]="",AC57,Table1[[#This Row],[TANGGAL NOTA]])</f>
        <v>45407</v>
      </c>
      <c r="AE58" s="6">
        <f>IF(Table1[[#This Row],[TANGGAL UPDATE]]="",AE57,Table1[[#This Row],[TANGGAL UPDATE]])</f>
        <v>45416</v>
      </c>
      <c r="AF58" s="3" t="str">
        <f>IF(Table1[[#This Row],[_KETERANGAN]]="","",Table1[[#This Row],[_KETERANGAN]])</f>
        <v/>
      </c>
      <c r="AG58" s="9" t="str">
        <f>IF(Table1[[#This Row],[TOKO]]="",AG57,Table1[[#This Row],[TOKO]])</f>
        <v>RENI (JATIMULYO)</v>
      </c>
      <c r="AH58" t="str">
        <f>IF(Table1[[#This Row],[KOTA]]="",AH57,Table1[[#This Row],[KOTA]])</f>
        <v>KEBUMEN</v>
      </c>
      <c r="AI58" t="str">
        <f>CONCATENATE(Table1[[#This Row],[TOKO_H]],"-",Table1[[#This Row],[KOTA_H]])</f>
        <v>RENI (JATIMULYO)-KEBUMEN</v>
      </c>
    </row>
    <row r="59" spans="1:35" x14ac:dyDescent="0.2">
      <c r="A59" s="3" t="str">
        <f>IF(Table1[KODE BARANG]="","",MATCH(Table1[KODE BARANG],DBS[KODE BARANG],0))</f>
        <v/>
      </c>
      <c r="B59" s="3" t="str">
        <f>IF(Table1[[#This Row],[ROWID]]="","",ROW()-1)</f>
        <v/>
      </c>
      <c r="C59" s="3" t="str">
        <f>IF(Table1[[#This Row],[NAMA BARANG]]="","",IF(Table1[[#This Row],[ID]]="",C58,Table1[[#This Row],[ID]]))</f>
        <v/>
      </c>
      <c r="D59" s="3" t="str">
        <f>IF(Table1[[#This Row],[NOTA TOKO]]="","",ROW()-1)</f>
        <v/>
      </c>
      <c r="L59" s="3" t="str">
        <f>IF(Table1[[#This Row],[_NAMA BARANG]]="",IF(Table1[//DBS]="","",INDEX(DBS[NAMA],Table1[//DBS])),Table1[[#This Row],[_NAMA BARANG]])</f>
        <v/>
      </c>
      <c r="O59" s="3" t="str">
        <f>IF(Table1[[#This Row],[ROWID]]="","",IF(Table1[[#This Row],[_KETERANGAN]]="STOCK BELUM LENGKAP","ADA",IF(Table1[KODE BARANG]="","TIDAK ADA","ADA")))</f>
        <v/>
      </c>
      <c r="R59" s="3" t="str">
        <f>IF(Table1[//DBS]="","",INDEX(DBS[ISI],Table1[//DBS]))</f>
        <v/>
      </c>
      <c r="S59" s="3" t="str">
        <f>IF(Table1[//DBS]="","",INDEX(DBS[SATUAN],Table1[//DBS]))</f>
        <v/>
      </c>
      <c r="W59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59" s="3" t="str">
        <f>IF(Table1[[#This Row],[JUMLAH NOTA]]="","",IF(Table1[[#This Row],[CONV]]="",Table1[[#This Row],[JUMLAH NOTA]],Table1[[#This Row],[JUMLAH NOTA]]*Table1[[#This Row],[CONV]]))</f>
        <v/>
      </c>
      <c r="Y59" s="3" t="str">
        <f>IF(Table1[[#This Row],[ISI_CONV]]="","",IF(Table1[[#This Row],[CONV]]="",Table1[[#This Row],[SATUAN NOTA]],Table1[[#This Row],[SATUAN]]))</f>
        <v/>
      </c>
      <c r="Z59" s="2" t="str">
        <f>IF(Table1[[#This Row],[HARGA]]="","",IF(Table1[[#This Row],[CONV]]="",Table1[[#This Row],[HARGA]],Table1[[#This Row],[HARGA]]/Table1[[#This Row],[CONV]]))</f>
        <v/>
      </c>
      <c r="AA59" s="2" t="str">
        <f>IF(Table1[[#This Row],[HARGA_CONV]]="","",Table1[[#This Row],[HARGA_CONV]]*Table1[[#This Row],[ISI_CONV]]*(100%-Table1[[#This Row],[DISKON]]))</f>
        <v/>
      </c>
      <c r="AB59" s="2" t="str">
        <f>IF(Table1[ROWID]="","",IF(Table1[[#This Row],[ROWID]]=C60,"",SUMIF(Table1[ROWID],Table1[ROWID],Table1[TOTAL])))</f>
        <v/>
      </c>
      <c r="AC59" s="6">
        <f>IF(Table1[[#This Row],[TANGGAL NOTA]]="",AC58,Table1[[#This Row],[TANGGAL NOTA]])</f>
        <v>45407</v>
      </c>
      <c r="AE59" s="6">
        <f>IF(Table1[[#This Row],[TANGGAL UPDATE]]="",AE58,Table1[[#This Row],[TANGGAL UPDATE]])</f>
        <v>45416</v>
      </c>
      <c r="AF59" s="3" t="str">
        <f>IF(Table1[[#This Row],[_KETERANGAN]]="","",Table1[[#This Row],[_KETERANGAN]])</f>
        <v/>
      </c>
      <c r="AG59" s="9" t="str">
        <f>IF(Table1[[#This Row],[TOKO]]="",AG58,Table1[[#This Row],[TOKO]])</f>
        <v>RENI (JATIMULYO)</v>
      </c>
      <c r="AH59" t="str">
        <f>IF(Table1[[#This Row],[KOTA]]="",AH58,Table1[[#This Row],[KOTA]])</f>
        <v>KEBUMEN</v>
      </c>
      <c r="AI59" t="str">
        <f>CONCATENATE(Table1[[#This Row],[TOKO_H]],"-",Table1[[#This Row],[KOTA_H]])</f>
        <v>RENI (JATIMULYO)-KEBUMEN</v>
      </c>
    </row>
    <row r="60" spans="1:35" x14ac:dyDescent="0.2">
      <c r="A60" s="3">
        <f>IF(Table1[KODE BARANG]="","",MATCH(Table1[KODE BARANG],DBS[KODE BARANG],0))</f>
        <v>2042</v>
      </c>
      <c r="B60" s="3">
        <f>IF(Table1[[#This Row],[ROWID]]="","",ROW()-1)</f>
        <v>59</v>
      </c>
      <c r="C60" s="3">
        <f>IF(Table1[[#This Row],[NAMA BARANG]]="","",IF(Table1[[#This Row],[ID]]="",C59,Table1[[#This Row],[ID]]))</f>
        <v>59</v>
      </c>
      <c r="D60" s="3">
        <f>IF(Table1[[#This Row],[NOTA TOKO]]="","",ROW()-1)</f>
        <v>59</v>
      </c>
      <c r="G60" t="s">
        <v>2050</v>
      </c>
      <c r="H60">
        <v>3878</v>
      </c>
      <c r="I60" t="s">
        <v>11239</v>
      </c>
      <c r="J60" t="s">
        <v>11240</v>
      </c>
      <c r="K60" t="s">
        <v>3760</v>
      </c>
      <c r="L60" s="3" t="str">
        <f>IF(Table1[[#This Row],[_NAMA BARANG]]="",IF(Table1[//DBS]="","",INDEX(DBS[NAMA],Table1[//DBS])),Table1[[#This Row],[_NAMA BARANG]])</f>
        <v>BP GEL TIZO 30734F FANCY</v>
      </c>
      <c r="O60" s="3" t="str">
        <f>IF(Table1[[#This Row],[ROWID]]="","",IF(Table1[[#This Row],[_KETERANGAN]]="STOCK BELUM LENGKAP","ADA",IF(Table1[KODE BARANG]="","TIDAK ADA","ADA")))</f>
        <v>ADA</v>
      </c>
      <c r="P60">
        <v>36</v>
      </c>
      <c r="Q60" t="s">
        <v>44</v>
      </c>
      <c r="R60" s="3">
        <f>IF(Table1[//DBS]="","",INDEX(DBS[ISI],Table1[//DBS]))</f>
        <v>144</v>
      </c>
      <c r="S60" s="3" t="str">
        <f>IF(Table1[//DBS]="","",INDEX(DBS[SATUAN],Table1[//DBS]))</f>
        <v>LSN</v>
      </c>
      <c r="T60" s="2">
        <v>18000</v>
      </c>
      <c r="W60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60" s="3">
        <f>IF(Table1[[#This Row],[JUMLAH NOTA]]="","",IF(Table1[[#This Row],[CONV]]="",Table1[[#This Row],[JUMLAH NOTA]],Table1[[#This Row],[JUMLAH NOTA]]*Table1[[#This Row],[CONV]]))</f>
        <v>36</v>
      </c>
      <c r="Y60" s="3" t="str">
        <f>IF(Table1[[#This Row],[ISI_CONV]]="","",IF(Table1[[#This Row],[CONV]]="",Table1[[#This Row],[SATUAN NOTA]],Table1[[#This Row],[SATUAN]]))</f>
        <v>LSN</v>
      </c>
      <c r="Z60" s="2">
        <f>IF(Table1[[#This Row],[HARGA]]="","",IF(Table1[[#This Row],[CONV]]="",Table1[[#This Row],[HARGA]],Table1[[#This Row],[HARGA]]/Table1[[#This Row],[CONV]]))</f>
        <v>18000</v>
      </c>
      <c r="AA60" s="2">
        <f>IF(Table1[[#This Row],[HARGA_CONV]]="","",Table1[[#This Row],[HARGA_CONV]]*Table1[[#This Row],[ISI_CONV]]*(100%-Table1[[#This Row],[DISKON]]))</f>
        <v>648000</v>
      </c>
      <c r="AB60" s="2" t="str">
        <f>IF(Table1[ROWID]="","",IF(Table1[[#This Row],[ROWID]]=C61,"",SUMIF(Table1[ROWID],Table1[ROWID],Table1[TOTAL])))</f>
        <v/>
      </c>
      <c r="AC60" s="6">
        <f>IF(Table1[[#This Row],[TANGGAL NOTA]]="",AC59,Table1[[#This Row],[TANGGAL NOTA]])</f>
        <v>45407</v>
      </c>
      <c r="AE60" s="6">
        <f>IF(Table1[[#This Row],[TANGGAL UPDATE]]="",AE59,Table1[[#This Row],[TANGGAL UPDATE]])</f>
        <v>45416</v>
      </c>
      <c r="AF60" s="3" t="str">
        <f>IF(Table1[[#This Row],[_KETERANGAN]]="","",Table1[[#This Row],[_KETERANGAN]])</f>
        <v/>
      </c>
      <c r="AG60" s="9" t="str">
        <f>IF(Table1[[#This Row],[TOKO]]="",AG59,Table1[[#This Row],[TOKO]])</f>
        <v>SISWA</v>
      </c>
      <c r="AH60" t="str">
        <f>IF(Table1[[#This Row],[KOTA]]="",AH59,Table1[[#This Row],[KOTA]])</f>
        <v>WONOSOBO</v>
      </c>
      <c r="AI60" t="str">
        <f>CONCATENATE(Table1[[#This Row],[TOKO_H]],"-",Table1[[#This Row],[KOTA_H]])</f>
        <v>SISWA-WONOSOBO</v>
      </c>
    </row>
    <row r="61" spans="1:35" x14ac:dyDescent="0.2">
      <c r="A61" s="3">
        <f>IF(Table1[KODE BARANG]="","",MATCH(Table1[KODE BARANG],DBS[KODE BARANG],0))</f>
        <v>2046</v>
      </c>
      <c r="B61" s="3">
        <f>IF(Table1[[#This Row],[ROWID]]="","",ROW()-1)</f>
        <v>60</v>
      </c>
      <c r="C61" s="3">
        <f>IF(Table1[[#This Row],[NAMA BARANG]]="","",IF(Table1[[#This Row],[ID]]="",C60,Table1[[#This Row],[ID]]))</f>
        <v>59</v>
      </c>
      <c r="D61" s="3" t="str">
        <f>IF(Table1[[#This Row],[NOTA TOKO]]="","",ROW()-1)</f>
        <v/>
      </c>
      <c r="K61" t="s">
        <v>3775</v>
      </c>
      <c r="L61" s="3" t="str">
        <f>IF(Table1[[#This Row],[_NAMA BARANG]]="",IF(Table1[//DBS]="","",INDEX(DBS[NAMA],Table1[//DBS])),Table1[[#This Row],[_NAMA BARANG]])</f>
        <v>BP GEL TIZO 31762F FANCY</v>
      </c>
      <c r="O61" s="3" t="str">
        <f>IF(Table1[[#This Row],[ROWID]]="","",IF(Table1[[#This Row],[_KETERANGAN]]="STOCK BELUM LENGKAP","ADA",IF(Table1[KODE BARANG]="","TIDAK ADA","ADA")))</f>
        <v>ADA</v>
      </c>
      <c r="P61">
        <v>36</v>
      </c>
      <c r="Q61" t="s">
        <v>44</v>
      </c>
      <c r="R61" s="3">
        <f>IF(Table1[//DBS]="","",INDEX(DBS[ISI],Table1[//DBS]))</f>
        <v>144</v>
      </c>
      <c r="S61" s="3" t="str">
        <f>IF(Table1[//DBS]="","",INDEX(DBS[SATUAN],Table1[//DBS]))</f>
        <v>LSN</v>
      </c>
      <c r="T61" s="2">
        <v>18000</v>
      </c>
      <c r="W61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61" s="3">
        <f>IF(Table1[[#This Row],[JUMLAH NOTA]]="","",IF(Table1[[#This Row],[CONV]]="",Table1[[#This Row],[JUMLAH NOTA]],Table1[[#This Row],[JUMLAH NOTA]]*Table1[[#This Row],[CONV]]))</f>
        <v>36</v>
      </c>
      <c r="Y61" s="3" t="str">
        <f>IF(Table1[[#This Row],[ISI_CONV]]="","",IF(Table1[[#This Row],[CONV]]="",Table1[[#This Row],[SATUAN NOTA]],Table1[[#This Row],[SATUAN]]))</f>
        <v>LSN</v>
      </c>
      <c r="Z61" s="2">
        <f>IF(Table1[[#This Row],[HARGA]]="","",IF(Table1[[#This Row],[CONV]]="",Table1[[#This Row],[HARGA]],Table1[[#This Row],[HARGA]]/Table1[[#This Row],[CONV]]))</f>
        <v>18000</v>
      </c>
      <c r="AA61" s="2">
        <f>IF(Table1[[#This Row],[HARGA_CONV]]="","",Table1[[#This Row],[HARGA_CONV]]*Table1[[#This Row],[ISI_CONV]]*(100%-Table1[[#This Row],[DISKON]]))</f>
        <v>648000</v>
      </c>
      <c r="AB61" s="2" t="str">
        <f>IF(Table1[ROWID]="","",IF(Table1[[#This Row],[ROWID]]=C62,"",SUMIF(Table1[ROWID],Table1[ROWID],Table1[TOTAL])))</f>
        <v/>
      </c>
      <c r="AC61" s="6">
        <f>IF(Table1[[#This Row],[TANGGAL NOTA]]="",AC60,Table1[[#This Row],[TANGGAL NOTA]])</f>
        <v>45407</v>
      </c>
      <c r="AE61" s="6">
        <f>IF(Table1[[#This Row],[TANGGAL UPDATE]]="",AE60,Table1[[#This Row],[TANGGAL UPDATE]])</f>
        <v>45416</v>
      </c>
      <c r="AF61" s="3" t="str">
        <f>IF(Table1[[#This Row],[_KETERANGAN]]="","",Table1[[#This Row],[_KETERANGAN]])</f>
        <v/>
      </c>
      <c r="AG61" s="9" t="str">
        <f>IF(Table1[[#This Row],[TOKO]]="",AG60,Table1[[#This Row],[TOKO]])</f>
        <v>SISWA</v>
      </c>
      <c r="AH61" t="str">
        <f>IF(Table1[[#This Row],[KOTA]]="",AH60,Table1[[#This Row],[KOTA]])</f>
        <v>WONOSOBO</v>
      </c>
      <c r="AI61" t="str">
        <f>CONCATENATE(Table1[[#This Row],[TOKO_H]],"-",Table1[[#This Row],[KOTA_H]])</f>
        <v>SISWA-WONOSOBO</v>
      </c>
    </row>
    <row r="62" spans="1:35" x14ac:dyDescent="0.2">
      <c r="A62" s="3">
        <f>IF(Table1[KODE BARANG]="","",MATCH(Table1[KODE BARANG],DBS[KODE BARANG],0))</f>
        <v>2085</v>
      </c>
      <c r="B62" s="3">
        <f>IF(Table1[[#This Row],[ROWID]]="","",ROW()-1)</f>
        <v>61</v>
      </c>
      <c r="C62" s="3">
        <f>IF(Table1[[#This Row],[NAMA BARANG]]="","",IF(Table1[[#This Row],[ID]]="",C61,Table1[[#This Row],[ID]]))</f>
        <v>59</v>
      </c>
      <c r="D62" s="3" t="str">
        <f>IF(Table1[[#This Row],[NOTA TOKO]]="","",ROW()-1)</f>
        <v/>
      </c>
      <c r="K62" t="s">
        <v>3913</v>
      </c>
      <c r="L62" s="3" t="str">
        <f>IF(Table1[[#This Row],[_NAMA BARANG]]="",IF(Table1[//DBS]="","",INDEX(DBS[NAMA],Table1[//DBS])),Table1[[#This Row],[_NAMA BARANG]])</f>
        <v>BP TIZO TG 30802F S3 FANCY</v>
      </c>
      <c r="O62" s="3" t="str">
        <f>IF(Table1[[#This Row],[ROWID]]="","",IF(Table1[[#This Row],[_KETERANGAN]]="STOCK BELUM LENGKAP","ADA",IF(Table1[KODE BARANG]="","TIDAK ADA","ADA")))</f>
        <v>ADA</v>
      </c>
      <c r="P62">
        <v>36</v>
      </c>
      <c r="Q62" t="s">
        <v>44</v>
      </c>
      <c r="R62" s="3">
        <f>IF(Table1[//DBS]="","",INDEX(DBS[ISI],Table1[//DBS]))</f>
        <v>144</v>
      </c>
      <c r="S62" s="3" t="str">
        <f>IF(Table1[//DBS]="","",INDEX(DBS[SATUAN],Table1[//DBS]))</f>
        <v>LSN</v>
      </c>
      <c r="T62" s="2">
        <v>18000</v>
      </c>
      <c r="W62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62" s="3">
        <f>IF(Table1[[#This Row],[JUMLAH NOTA]]="","",IF(Table1[[#This Row],[CONV]]="",Table1[[#This Row],[JUMLAH NOTA]],Table1[[#This Row],[JUMLAH NOTA]]*Table1[[#This Row],[CONV]]))</f>
        <v>36</v>
      </c>
      <c r="Y62" s="3" t="str">
        <f>IF(Table1[[#This Row],[ISI_CONV]]="","",IF(Table1[[#This Row],[CONV]]="",Table1[[#This Row],[SATUAN NOTA]],Table1[[#This Row],[SATUAN]]))</f>
        <v>LSN</v>
      </c>
      <c r="Z62" s="2">
        <f>IF(Table1[[#This Row],[HARGA]]="","",IF(Table1[[#This Row],[CONV]]="",Table1[[#This Row],[HARGA]],Table1[[#This Row],[HARGA]]/Table1[[#This Row],[CONV]]))</f>
        <v>18000</v>
      </c>
      <c r="AA62" s="2">
        <f>IF(Table1[[#This Row],[HARGA_CONV]]="","",Table1[[#This Row],[HARGA_CONV]]*Table1[[#This Row],[ISI_CONV]]*(100%-Table1[[#This Row],[DISKON]]))</f>
        <v>648000</v>
      </c>
      <c r="AB62" s="2" t="str">
        <f>IF(Table1[ROWID]="","",IF(Table1[[#This Row],[ROWID]]=C63,"",SUMIF(Table1[ROWID],Table1[ROWID],Table1[TOTAL])))</f>
        <v/>
      </c>
      <c r="AC62" s="6">
        <f>IF(Table1[[#This Row],[TANGGAL NOTA]]="",AC61,Table1[[#This Row],[TANGGAL NOTA]])</f>
        <v>45407</v>
      </c>
      <c r="AE62" s="6">
        <f>IF(Table1[[#This Row],[TANGGAL UPDATE]]="",AE61,Table1[[#This Row],[TANGGAL UPDATE]])</f>
        <v>45416</v>
      </c>
      <c r="AF62" s="3" t="str">
        <f>IF(Table1[[#This Row],[_KETERANGAN]]="","",Table1[[#This Row],[_KETERANGAN]])</f>
        <v/>
      </c>
      <c r="AG62" s="9" t="str">
        <f>IF(Table1[[#This Row],[TOKO]]="",AG61,Table1[[#This Row],[TOKO]])</f>
        <v>SISWA</v>
      </c>
      <c r="AH62" t="str">
        <f>IF(Table1[[#This Row],[KOTA]]="",AH61,Table1[[#This Row],[KOTA]])</f>
        <v>WONOSOBO</v>
      </c>
      <c r="AI62" t="str">
        <f>CONCATENATE(Table1[[#This Row],[TOKO_H]],"-",Table1[[#This Row],[KOTA_H]])</f>
        <v>SISWA-WONOSOBO</v>
      </c>
    </row>
    <row r="63" spans="1:35" x14ac:dyDescent="0.2">
      <c r="A63" s="3">
        <f>IF(Table1[KODE BARANG]="","",MATCH(Table1[KODE BARANG],DBS[KODE BARANG],0))</f>
        <v>2403</v>
      </c>
      <c r="B63" s="3">
        <f>IF(Table1[[#This Row],[ROWID]]="","",ROW()-1)</f>
        <v>62</v>
      </c>
      <c r="C63" s="3">
        <f>IF(Table1[[#This Row],[NAMA BARANG]]="","",IF(Table1[[#This Row],[ID]]="",C62,Table1[[#This Row],[ID]]))</f>
        <v>59</v>
      </c>
      <c r="D63" s="3" t="str">
        <f>IF(Table1[[#This Row],[NOTA TOKO]]="","",ROW()-1)</f>
        <v/>
      </c>
      <c r="K63" t="s">
        <v>4712</v>
      </c>
      <c r="L63" s="3" t="str">
        <f>IF(Table1[[#This Row],[_NAMA BARANG]]="",IF(Table1[//DBS]="","",INDEX(DBS[NAMA],Table1[//DBS])),Table1[[#This Row],[_NAMA BARANG]])</f>
        <v>GARISAN BT 30 CM</v>
      </c>
      <c r="O63" s="3" t="str">
        <f>IF(Table1[[#This Row],[ROWID]]="","",IF(Table1[[#This Row],[_KETERANGAN]]="STOCK BELUM LENGKAP","ADA",IF(Table1[KODE BARANG]="","TIDAK ADA","ADA")))</f>
        <v>ADA</v>
      </c>
      <c r="P63">
        <v>100</v>
      </c>
      <c r="Q63" t="s">
        <v>44</v>
      </c>
      <c r="R63" s="3">
        <f>IF(Table1[//DBS]="","",INDEX(DBS[ISI],Table1[//DBS]))</f>
        <v>100</v>
      </c>
      <c r="S63" s="3" t="str">
        <f>IF(Table1[//DBS]="","",INDEX(DBS[SATUAN],Table1[//DBS]))</f>
        <v>LSN</v>
      </c>
      <c r="T63" s="2">
        <v>26780</v>
      </c>
      <c r="U63" s="5">
        <v>0.125</v>
      </c>
      <c r="W63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63" s="3">
        <f>IF(Table1[[#This Row],[JUMLAH NOTA]]="","",IF(Table1[[#This Row],[CONV]]="",Table1[[#This Row],[JUMLAH NOTA]],Table1[[#This Row],[JUMLAH NOTA]]*Table1[[#This Row],[CONV]]))</f>
        <v>100</v>
      </c>
      <c r="Y63" s="3" t="str">
        <f>IF(Table1[[#This Row],[ISI_CONV]]="","",IF(Table1[[#This Row],[CONV]]="",Table1[[#This Row],[SATUAN NOTA]],Table1[[#This Row],[SATUAN]]))</f>
        <v>LSN</v>
      </c>
      <c r="Z63" s="2">
        <f>IF(Table1[[#This Row],[HARGA]]="","",IF(Table1[[#This Row],[CONV]]="",Table1[[#This Row],[HARGA]],Table1[[#This Row],[HARGA]]/Table1[[#This Row],[CONV]]))</f>
        <v>26780</v>
      </c>
      <c r="AA63" s="2">
        <f>IF(Table1[[#This Row],[HARGA_CONV]]="","",Table1[[#This Row],[HARGA_CONV]]*Table1[[#This Row],[ISI_CONV]]*(100%-Table1[[#This Row],[DISKON]]))</f>
        <v>2343250</v>
      </c>
      <c r="AB63" s="2" t="str">
        <f>IF(Table1[ROWID]="","",IF(Table1[[#This Row],[ROWID]]=C64,"",SUMIF(Table1[ROWID],Table1[ROWID],Table1[TOTAL])))</f>
        <v/>
      </c>
      <c r="AC63" s="6">
        <f>IF(Table1[[#This Row],[TANGGAL NOTA]]="",AC62,Table1[[#This Row],[TANGGAL NOTA]])</f>
        <v>45407</v>
      </c>
      <c r="AE63" s="6">
        <f>IF(Table1[[#This Row],[TANGGAL UPDATE]]="",AE62,Table1[[#This Row],[TANGGAL UPDATE]])</f>
        <v>45416</v>
      </c>
      <c r="AF63" s="3" t="str">
        <f>IF(Table1[[#This Row],[_KETERANGAN]]="","",Table1[[#This Row],[_KETERANGAN]])</f>
        <v/>
      </c>
      <c r="AG63" s="9" t="str">
        <f>IF(Table1[[#This Row],[TOKO]]="",AG62,Table1[[#This Row],[TOKO]])</f>
        <v>SISWA</v>
      </c>
      <c r="AH63" t="str">
        <f>IF(Table1[[#This Row],[KOTA]]="",AH62,Table1[[#This Row],[KOTA]])</f>
        <v>WONOSOBO</v>
      </c>
      <c r="AI63" t="str">
        <f>CONCATENATE(Table1[[#This Row],[TOKO_H]],"-",Table1[[#This Row],[KOTA_H]])</f>
        <v>SISWA-WONOSOBO</v>
      </c>
    </row>
    <row r="64" spans="1:35" x14ac:dyDescent="0.2">
      <c r="A64" s="3">
        <f>IF(Table1[KODE BARANG]="","",MATCH(Table1[KODE BARANG],DBS[KODE BARANG],0))</f>
        <v>2407</v>
      </c>
      <c r="B64" s="3">
        <f>IF(Table1[[#This Row],[ROWID]]="","",ROW()-1)</f>
        <v>63</v>
      </c>
      <c r="C64" s="3">
        <f>IF(Table1[[#This Row],[NAMA BARANG]]="","",IF(Table1[[#This Row],[ID]]="",C63,Table1[[#This Row],[ID]]))</f>
        <v>59</v>
      </c>
      <c r="D64" s="3" t="str">
        <f>IF(Table1[[#This Row],[NOTA TOKO]]="","",ROW()-1)</f>
        <v/>
      </c>
      <c r="K64" t="s">
        <v>4725</v>
      </c>
      <c r="L64" s="3" t="str">
        <f>IF(Table1[[#This Row],[_NAMA BARANG]]="",IF(Table1[//DBS]="","",INDEX(DBS[NAMA],Table1[//DBS])),Table1[[#This Row],[_NAMA BARANG]])</f>
        <v>GARISAN ENTER 675 30 CM</v>
      </c>
      <c r="O64" s="3" t="str">
        <f>IF(Table1[[#This Row],[ROWID]]="","",IF(Table1[[#This Row],[_KETERANGAN]]="STOCK BELUM LENGKAP","ADA",IF(Table1[KODE BARANG]="","TIDAK ADA","ADA")))</f>
        <v>ADA</v>
      </c>
      <c r="P64">
        <v>200</v>
      </c>
      <c r="Q64" t="s">
        <v>44</v>
      </c>
      <c r="R64" s="3">
        <f>IF(Table1[//DBS]="","",INDEX(DBS[ISI],Table1[//DBS]))</f>
        <v>200</v>
      </c>
      <c r="S64" s="3" t="str">
        <f>IF(Table1[//DBS]="","",INDEX(DBS[SATUAN],Table1[//DBS]))</f>
        <v>LSN</v>
      </c>
      <c r="T64" s="2">
        <v>9000</v>
      </c>
      <c r="W64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64" s="3">
        <f>IF(Table1[[#This Row],[JUMLAH NOTA]]="","",IF(Table1[[#This Row],[CONV]]="",Table1[[#This Row],[JUMLAH NOTA]],Table1[[#This Row],[JUMLAH NOTA]]*Table1[[#This Row],[CONV]]))</f>
        <v>200</v>
      </c>
      <c r="Y64" s="3" t="str">
        <f>IF(Table1[[#This Row],[ISI_CONV]]="","",IF(Table1[[#This Row],[CONV]]="",Table1[[#This Row],[SATUAN NOTA]],Table1[[#This Row],[SATUAN]]))</f>
        <v>LSN</v>
      </c>
      <c r="Z64" s="2">
        <f>IF(Table1[[#This Row],[HARGA]]="","",IF(Table1[[#This Row],[CONV]]="",Table1[[#This Row],[HARGA]],Table1[[#This Row],[HARGA]]/Table1[[#This Row],[CONV]]))</f>
        <v>9000</v>
      </c>
      <c r="AA64" s="2">
        <f>IF(Table1[[#This Row],[HARGA_CONV]]="","",Table1[[#This Row],[HARGA_CONV]]*Table1[[#This Row],[ISI_CONV]]*(100%-Table1[[#This Row],[DISKON]]))</f>
        <v>1800000</v>
      </c>
      <c r="AB64" s="2">
        <f>IF(Table1[ROWID]="","",IF(Table1[[#This Row],[ROWID]]=C65,"",SUMIF(Table1[ROWID],Table1[ROWID],Table1[TOTAL])))</f>
        <v>6087250</v>
      </c>
      <c r="AC64" s="6">
        <f>IF(Table1[[#This Row],[TANGGAL NOTA]]="",AC63,Table1[[#This Row],[TANGGAL NOTA]])</f>
        <v>45407</v>
      </c>
      <c r="AE64" s="6">
        <f>IF(Table1[[#This Row],[TANGGAL UPDATE]]="",AE63,Table1[[#This Row],[TANGGAL UPDATE]])</f>
        <v>45416</v>
      </c>
      <c r="AF64" s="3" t="str">
        <f>IF(Table1[[#This Row],[_KETERANGAN]]="","",Table1[[#This Row],[_KETERANGAN]])</f>
        <v/>
      </c>
      <c r="AG64" s="9" t="str">
        <f>IF(Table1[[#This Row],[TOKO]]="",AG63,Table1[[#This Row],[TOKO]])</f>
        <v>SISWA</v>
      </c>
      <c r="AH64" t="str">
        <f>IF(Table1[[#This Row],[KOTA]]="",AH63,Table1[[#This Row],[KOTA]])</f>
        <v>WONOSOBO</v>
      </c>
      <c r="AI64" t="str">
        <f>CONCATENATE(Table1[[#This Row],[TOKO_H]],"-",Table1[[#This Row],[KOTA_H]])</f>
        <v>SISWA-WONOSOBO</v>
      </c>
    </row>
    <row r="65" spans="1:35" x14ac:dyDescent="0.2">
      <c r="A65" s="3" t="str">
        <f>IF(Table1[KODE BARANG]="","",MATCH(Table1[KODE BARANG],DBS[KODE BARANG],0))</f>
        <v/>
      </c>
      <c r="B65" s="3" t="str">
        <f>IF(Table1[[#This Row],[ROWID]]="","",ROW()-1)</f>
        <v/>
      </c>
      <c r="C65" s="3" t="str">
        <f>IF(Table1[[#This Row],[NAMA BARANG]]="","",IF(Table1[[#This Row],[ID]]="",C64,Table1[[#This Row],[ID]]))</f>
        <v/>
      </c>
      <c r="D65" s="3" t="str">
        <f>IF(Table1[[#This Row],[NOTA TOKO]]="","",ROW()-1)</f>
        <v/>
      </c>
      <c r="L65" s="3" t="str">
        <f>IF(Table1[[#This Row],[_NAMA BARANG]]="",IF(Table1[//DBS]="","",INDEX(DBS[NAMA],Table1[//DBS])),Table1[[#This Row],[_NAMA BARANG]])</f>
        <v/>
      </c>
      <c r="O65" s="3" t="str">
        <f>IF(Table1[[#This Row],[ROWID]]="","",IF(Table1[[#This Row],[_KETERANGAN]]="STOCK BELUM LENGKAP","ADA",IF(Table1[KODE BARANG]="","TIDAK ADA","ADA")))</f>
        <v/>
      </c>
      <c r="R65" s="3" t="str">
        <f>IF(Table1[//DBS]="","",INDEX(DBS[ISI],Table1[//DBS]))</f>
        <v/>
      </c>
      <c r="S65" s="3" t="str">
        <f>IF(Table1[//DBS]="","",INDEX(DBS[SATUAN],Table1[//DBS]))</f>
        <v/>
      </c>
      <c r="W65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65" s="3" t="str">
        <f>IF(Table1[[#This Row],[JUMLAH NOTA]]="","",IF(Table1[[#This Row],[CONV]]="",Table1[[#This Row],[JUMLAH NOTA]],Table1[[#This Row],[JUMLAH NOTA]]*Table1[[#This Row],[CONV]]))</f>
        <v/>
      </c>
      <c r="Y65" s="3" t="str">
        <f>IF(Table1[[#This Row],[ISI_CONV]]="","",IF(Table1[[#This Row],[CONV]]="",Table1[[#This Row],[SATUAN NOTA]],Table1[[#This Row],[SATUAN]]))</f>
        <v/>
      </c>
      <c r="Z65" s="2" t="str">
        <f>IF(Table1[[#This Row],[HARGA]]="","",IF(Table1[[#This Row],[CONV]]="",Table1[[#This Row],[HARGA]],Table1[[#This Row],[HARGA]]/Table1[[#This Row],[CONV]]))</f>
        <v/>
      </c>
      <c r="AA65" s="2" t="str">
        <f>IF(Table1[[#This Row],[HARGA_CONV]]="","",Table1[[#This Row],[HARGA_CONV]]*Table1[[#This Row],[ISI_CONV]]*(100%-Table1[[#This Row],[DISKON]]))</f>
        <v/>
      </c>
      <c r="AB65" s="2" t="str">
        <f>IF(Table1[ROWID]="","",IF(Table1[[#This Row],[ROWID]]=C66,"",SUMIF(Table1[ROWID],Table1[ROWID],Table1[TOTAL])))</f>
        <v/>
      </c>
      <c r="AC65" s="6">
        <f>IF(Table1[[#This Row],[TANGGAL NOTA]]="",AC64,Table1[[#This Row],[TANGGAL NOTA]])</f>
        <v>45407</v>
      </c>
      <c r="AE65" s="6">
        <f>IF(Table1[[#This Row],[TANGGAL UPDATE]]="",AE64,Table1[[#This Row],[TANGGAL UPDATE]])</f>
        <v>45416</v>
      </c>
      <c r="AF65" s="3" t="str">
        <f>IF(Table1[[#This Row],[_KETERANGAN]]="","",Table1[[#This Row],[_KETERANGAN]])</f>
        <v/>
      </c>
      <c r="AG65" s="9" t="str">
        <f>IF(Table1[[#This Row],[TOKO]]="",AG64,Table1[[#This Row],[TOKO]])</f>
        <v>SISWA</v>
      </c>
      <c r="AH65" t="str">
        <f>IF(Table1[[#This Row],[KOTA]]="",AH64,Table1[[#This Row],[KOTA]])</f>
        <v>WONOSOBO</v>
      </c>
      <c r="AI65" t="str">
        <f>CONCATENATE(Table1[[#This Row],[TOKO_H]],"-",Table1[[#This Row],[KOTA_H]])</f>
        <v>SISWA-WONOSOBO</v>
      </c>
    </row>
    <row r="66" spans="1:35" x14ac:dyDescent="0.2">
      <c r="A66" s="3">
        <f>IF(Table1[KODE BARANG]="","",MATCH(Table1[KODE BARANG],DBS[KODE BARANG],0))</f>
        <v>2081</v>
      </c>
      <c r="B66" s="3">
        <f>IF(Table1[[#This Row],[ROWID]]="","",ROW()-1)</f>
        <v>65</v>
      </c>
      <c r="C66" s="3">
        <f>IF(Table1[[#This Row],[NAMA BARANG]]="","",IF(Table1[[#This Row],[ID]]="",C65,Table1[[#This Row],[ID]]))</f>
        <v>65</v>
      </c>
      <c r="D66" s="3">
        <f>IF(Table1[[#This Row],[NOTA TOKO]]="","",ROW()-1)</f>
        <v>65</v>
      </c>
      <c r="G66" t="s">
        <v>2050</v>
      </c>
      <c r="H66">
        <v>4086</v>
      </c>
      <c r="I66" t="s">
        <v>11241</v>
      </c>
      <c r="J66" t="s">
        <v>11242</v>
      </c>
      <c r="K66" t="s">
        <v>3899</v>
      </c>
      <c r="L66" s="3" t="str">
        <f>IF(Table1[[#This Row],[_NAMA BARANG]]="",IF(Table1[//DBS]="","",INDEX(DBS[NAMA],Table1[//DBS])),Table1[[#This Row],[_NAMA BARANG]])</f>
        <v>BP TIZO TG 31475F FANCY</v>
      </c>
      <c r="O66" s="3" t="str">
        <f>IF(Table1[[#This Row],[ROWID]]="","",IF(Table1[[#This Row],[_KETERANGAN]]="STOCK BELUM LENGKAP","ADA",IF(Table1[KODE BARANG]="","TIDAK ADA","ADA")))</f>
        <v>ADA</v>
      </c>
      <c r="P66">
        <v>24</v>
      </c>
      <c r="Q66" t="s">
        <v>44</v>
      </c>
      <c r="R66" s="3">
        <f>IF(Table1[//DBS]="","",INDEX(DBS[ISI],Table1[//DBS]))</f>
        <v>144</v>
      </c>
      <c r="S66" s="3" t="str">
        <f>IF(Table1[//DBS]="","",INDEX(DBS[SATUAN],Table1[//DBS]))</f>
        <v>LSN</v>
      </c>
      <c r="T66" s="2">
        <v>18250</v>
      </c>
      <c r="W66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66" s="3">
        <f>IF(Table1[[#This Row],[JUMLAH NOTA]]="","",IF(Table1[[#This Row],[CONV]]="",Table1[[#This Row],[JUMLAH NOTA]],Table1[[#This Row],[JUMLAH NOTA]]*Table1[[#This Row],[CONV]]))</f>
        <v>24</v>
      </c>
      <c r="Y66" s="3" t="str">
        <f>IF(Table1[[#This Row],[ISI_CONV]]="","",IF(Table1[[#This Row],[CONV]]="",Table1[[#This Row],[SATUAN NOTA]],Table1[[#This Row],[SATUAN]]))</f>
        <v>LSN</v>
      </c>
      <c r="Z66" s="2">
        <f>IF(Table1[[#This Row],[HARGA]]="","",IF(Table1[[#This Row],[CONV]]="",Table1[[#This Row],[HARGA]],Table1[[#This Row],[HARGA]]/Table1[[#This Row],[CONV]]))</f>
        <v>18250</v>
      </c>
      <c r="AA66" s="2">
        <f>IF(Table1[[#This Row],[HARGA_CONV]]="","",Table1[[#This Row],[HARGA_CONV]]*Table1[[#This Row],[ISI_CONV]]*(100%-Table1[[#This Row],[DISKON]]))</f>
        <v>438000</v>
      </c>
      <c r="AB66" s="2" t="str">
        <f>IF(Table1[ROWID]="","",IF(Table1[[#This Row],[ROWID]]=C67,"",SUMIF(Table1[ROWID],Table1[ROWID],Table1[TOTAL])))</f>
        <v/>
      </c>
      <c r="AC66" s="6">
        <f>IF(Table1[[#This Row],[TANGGAL NOTA]]="",AC65,Table1[[#This Row],[TANGGAL NOTA]])</f>
        <v>45407</v>
      </c>
      <c r="AE66" s="6">
        <f>IF(Table1[[#This Row],[TANGGAL UPDATE]]="",AE65,Table1[[#This Row],[TANGGAL UPDATE]])</f>
        <v>45416</v>
      </c>
      <c r="AF66" s="3" t="str">
        <f>IF(Table1[[#This Row],[_KETERANGAN]]="","",Table1[[#This Row],[_KETERANGAN]])</f>
        <v/>
      </c>
      <c r="AG66" s="9" t="str">
        <f>IF(Table1[[#This Row],[TOKO]]="",AG65,Table1[[#This Row],[TOKO]])</f>
        <v>SUKSES MAKMUR (GROSIR)</v>
      </c>
      <c r="AH66" t="str">
        <f>IF(Table1[[#This Row],[KOTA]]="",AH65,Table1[[#This Row],[KOTA]])</f>
        <v>COMAL</v>
      </c>
      <c r="AI66" t="str">
        <f>CONCATENATE(Table1[[#This Row],[TOKO_H]],"-",Table1[[#This Row],[KOTA_H]])</f>
        <v>SUKSES MAKMUR (GROSIR)-COMAL</v>
      </c>
    </row>
    <row r="67" spans="1:35" x14ac:dyDescent="0.2">
      <c r="A67" s="3">
        <f>IF(Table1[KODE BARANG]="","",MATCH(Table1[KODE BARANG],DBS[KODE BARANG],0))</f>
        <v>2043</v>
      </c>
      <c r="B67" s="3">
        <f>IF(Table1[[#This Row],[ROWID]]="","",ROW()-1)</f>
        <v>66</v>
      </c>
      <c r="C67" s="3">
        <f>IF(Table1[[#This Row],[NAMA BARANG]]="","",IF(Table1[[#This Row],[ID]]="",C66,Table1[[#This Row],[ID]]))</f>
        <v>65</v>
      </c>
      <c r="D67" s="3" t="str">
        <f>IF(Table1[[#This Row],[NOTA TOKO]]="","",ROW()-1)</f>
        <v/>
      </c>
      <c r="K67" t="s">
        <v>3764</v>
      </c>
      <c r="L67" s="3" t="str">
        <f>IF(Table1[[#This Row],[_NAMA BARANG]]="",IF(Table1[//DBS]="","",INDEX(DBS[NAMA],Table1[//DBS])),Table1[[#This Row],[_NAMA BARANG]])</f>
        <v>BP GEL TIZO 30900F FANCY</v>
      </c>
      <c r="O67" s="3" t="str">
        <f>IF(Table1[[#This Row],[ROWID]]="","",IF(Table1[[#This Row],[_KETERANGAN]]="STOCK BELUM LENGKAP","ADA",IF(Table1[KODE BARANG]="","TIDAK ADA","ADA")))</f>
        <v>ADA</v>
      </c>
      <c r="P67">
        <v>24</v>
      </c>
      <c r="Q67" t="s">
        <v>44</v>
      </c>
      <c r="R67" s="3">
        <f>IF(Table1[//DBS]="","",INDEX(DBS[ISI],Table1[//DBS]))</f>
        <v>144</v>
      </c>
      <c r="S67" s="3" t="str">
        <f>IF(Table1[//DBS]="","",INDEX(DBS[SATUAN],Table1[//DBS]))</f>
        <v>LSN</v>
      </c>
      <c r="T67" s="2">
        <v>18250</v>
      </c>
      <c r="W67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67" s="3">
        <f>IF(Table1[[#This Row],[JUMLAH NOTA]]="","",IF(Table1[[#This Row],[CONV]]="",Table1[[#This Row],[JUMLAH NOTA]],Table1[[#This Row],[JUMLAH NOTA]]*Table1[[#This Row],[CONV]]))</f>
        <v>24</v>
      </c>
      <c r="Y67" s="3" t="str">
        <f>IF(Table1[[#This Row],[ISI_CONV]]="","",IF(Table1[[#This Row],[CONV]]="",Table1[[#This Row],[SATUAN NOTA]],Table1[[#This Row],[SATUAN]]))</f>
        <v>LSN</v>
      </c>
      <c r="Z67" s="2">
        <f>IF(Table1[[#This Row],[HARGA]]="","",IF(Table1[[#This Row],[CONV]]="",Table1[[#This Row],[HARGA]],Table1[[#This Row],[HARGA]]/Table1[[#This Row],[CONV]]))</f>
        <v>18250</v>
      </c>
      <c r="AA67" s="2">
        <f>IF(Table1[[#This Row],[HARGA_CONV]]="","",Table1[[#This Row],[HARGA_CONV]]*Table1[[#This Row],[ISI_CONV]]*(100%-Table1[[#This Row],[DISKON]]))</f>
        <v>438000</v>
      </c>
      <c r="AB67" s="2" t="str">
        <f>IF(Table1[ROWID]="","",IF(Table1[[#This Row],[ROWID]]=C68,"",SUMIF(Table1[ROWID],Table1[ROWID],Table1[TOTAL])))</f>
        <v/>
      </c>
      <c r="AC67" s="6">
        <f>IF(Table1[[#This Row],[TANGGAL NOTA]]="",AC66,Table1[[#This Row],[TANGGAL NOTA]])</f>
        <v>45407</v>
      </c>
      <c r="AE67" s="6">
        <f>IF(Table1[[#This Row],[TANGGAL UPDATE]]="",AE66,Table1[[#This Row],[TANGGAL UPDATE]])</f>
        <v>45416</v>
      </c>
      <c r="AF67" s="3" t="str">
        <f>IF(Table1[[#This Row],[_KETERANGAN]]="","",Table1[[#This Row],[_KETERANGAN]])</f>
        <v/>
      </c>
      <c r="AG67" s="9" t="str">
        <f>IF(Table1[[#This Row],[TOKO]]="",AG66,Table1[[#This Row],[TOKO]])</f>
        <v>SUKSES MAKMUR (GROSIR)</v>
      </c>
      <c r="AH67" t="str">
        <f>IF(Table1[[#This Row],[KOTA]]="",AH66,Table1[[#This Row],[KOTA]])</f>
        <v>COMAL</v>
      </c>
      <c r="AI67" t="str">
        <f>CONCATENATE(Table1[[#This Row],[TOKO_H]],"-",Table1[[#This Row],[KOTA_H]])</f>
        <v>SUKSES MAKMUR (GROSIR)-COMAL</v>
      </c>
    </row>
    <row r="68" spans="1:35" x14ac:dyDescent="0.2">
      <c r="A68" s="3" t="str">
        <f>IF(Table1[KODE BARANG]="","",MATCH(Table1[KODE BARANG],DBS[KODE BARANG],0))</f>
        <v/>
      </c>
      <c r="B68" s="3">
        <f>IF(Table1[[#This Row],[ROWID]]="","",ROW()-1)</f>
        <v>67</v>
      </c>
      <c r="C68" s="3">
        <f>IF(Table1[[#This Row],[NAMA BARANG]]="","",IF(Table1[[#This Row],[ID]]="",C67,Table1[[#This Row],[ID]]))</f>
        <v>65</v>
      </c>
      <c r="D68" s="3" t="str">
        <f>IF(Table1[[#This Row],[NOTA TOKO]]="","",ROW()-1)</f>
        <v/>
      </c>
      <c r="L68" s="3" t="str">
        <f>IF(Table1[[#This Row],[_NAMA BARANG]]="",IF(Table1[//DBS]="","",INDEX(DBS[NAMA],Table1[//DBS])),Table1[[#This Row],[_NAMA BARANG]])</f>
        <v>BP GEL TIZO TG 348 F</v>
      </c>
      <c r="M68" t="s">
        <v>11234</v>
      </c>
      <c r="N68" t="s">
        <v>11216</v>
      </c>
      <c r="O68" s="3" t="str">
        <f>IF(Table1[[#This Row],[ROWID]]="","",IF(Table1[[#This Row],[_KETERANGAN]]="STOCK BELUM LENGKAP","ADA",IF(Table1[KODE BARANG]="","TIDAK ADA","ADA")))</f>
        <v>ADA</v>
      </c>
      <c r="P68">
        <v>24</v>
      </c>
      <c r="Q68" t="s">
        <v>44</v>
      </c>
      <c r="R68" s="3" t="str">
        <f>IF(Table1[//DBS]="","",INDEX(DBS[ISI],Table1[//DBS]))</f>
        <v/>
      </c>
      <c r="S68" s="3" t="str">
        <f>IF(Table1[//DBS]="","",INDEX(DBS[SATUAN],Table1[//DBS]))</f>
        <v/>
      </c>
      <c r="T68" s="2">
        <v>18250</v>
      </c>
      <c r="W68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68" s="3">
        <f>IF(Table1[[#This Row],[JUMLAH NOTA]]="","",IF(Table1[[#This Row],[CONV]]="",Table1[[#This Row],[JUMLAH NOTA]],Table1[[#This Row],[JUMLAH NOTA]]*Table1[[#This Row],[CONV]]))</f>
        <v>24</v>
      </c>
      <c r="Y68" s="3" t="str">
        <f>IF(Table1[[#This Row],[ISI_CONV]]="","",IF(Table1[[#This Row],[CONV]]="",Table1[[#This Row],[SATUAN NOTA]],Table1[[#This Row],[SATUAN]]))</f>
        <v>LSN</v>
      </c>
      <c r="Z68" s="2">
        <f>IF(Table1[[#This Row],[HARGA]]="","",IF(Table1[[#This Row],[CONV]]="",Table1[[#This Row],[HARGA]],Table1[[#This Row],[HARGA]]/Table1[[#This Row],[CONV]]))</f>
        <v>18250</v>
      </c>
      <c r="AA68" s="2">
        <f>IF(Table1[[#This Row],[HARGA_CONV]]="","",Table1[[#This Row],[HARGA_CONV]]*Table1[[#This Row],[ISI_CONV]]*(100%-Table1[[#This Row],[DISKON]]))</f>
        <v>438000</v>
      </c>
      <c r="AB68" s="2" t="str">
        <f>IF(Table1[ROWID]="","",IF(Table1[[#This Row],[ROWID]]=C69,"",SUMIF(Table1[ROWID],Table1[ROWID],Table1[TOTAL])))</f>
        <v/>
      </c>
      <c r="AC68" s="6">
        <f>IF(Table1[[#This Row],[TANGGAL NOTA]]="",AC67,Table1[[#This Row],[TANGGAL NOTA]])</f>
        <v>45407</v>
      </c>
      <c r="AE68" s="6">
        <f>IF(Table1[[#This Row],[TANGGAL UPDATE]]="",AE67,Table1[[#This Row],[TANGGAL UPDATE]])</f>
        <v>45416</v>
      </c>
      <c r="AF68" s="3" t="str">
        <f>IF(Table1[[#This Row],[_KETERANGAN]]="","",Table1[[#This Row],[_KETERANGAN]])</f>
        <v>STOCK BELUM LENGKAP</v>
      </c>
      <c r="AG68" s="9" t="str">
        <f>IF(Table1[[#This Row],[TOKO]]="",AG67,Table1[[#This Row],[TOKO]])</f>
        <v>SUKSES MAKMUR (GROSIR)</v>
      </c>
      <c r="AH68" t="str">
        <f>IF(Table1[[#This Row],[KOTA]]="",AH67,Table1[[#This Row],[KOTA]])</f>
        <v>COMAL</v>
      </c>
      <c r="AI68" t="str">
        <f>CONCATENATE(Table1[[#This Row],[TOKO_H]],"-",Table1[[#This Row],[KOTA_H]])</f>
        <v>SUKSES MAKMUR (GROSIR)-COMAL</v>
      </c>
    </row>
    <row r="69" spans="1:35" x14ac:dyDescent="0.2">
      <c r="A69" s="3">
        <f>IF(Table1[KODE BARANG]="","",MATCH(Table1[KODE BARANG],DBS[KODE BARANG],0))</f>
        <v>2079</v>
      </c>
      <c r="B69" s="3">
        <f>IF(Table1[[#This Row],[ROWID]]="","",ROW()-1)</f>
        <v>68</v>
      </c>
      <c r="C69" s="3">
        <f>IF(Table1[[#This Row],[NAMA BARANG]]="","",IF(Table1[[#This Row],[ID]]="",C68,Table1[[#This Row],[ID]]))</f>
        <v>65</v>
      </c>
      <c r="D69" s="3" t="str">
        <f>IF(Table1[[#This Row],[NOTA TOKO]]="","",ROW()-1)</f>
        <v/>
      </c>
      <c r="K69" t="s">
        <v>3893</v>
      </c>
      <c r="L69" s="3" t="str">
        <f>IF(Table1[[#This Row],[_NAMA BARANG]]="",IF(Table1[//DBS]="","",INDEX(DBS[NAMA],Table1[//DBS])),Table1[[#This Row],[_NAMA BARANG]])</f>
        <v>BP GEL TIZO 30801F S3 FANCY</v>
      </c>
      <c r="O69" s="3" t="str">
        <f>IF(Table1[[#This Row],[ROWID]]="","",IF(Table1[[#This Row],[_KETERANGAN]]="STOCK BELUM LENGKAP","ADA",IF(Table1[KODE BARANG]="","TIDAK ADA","ADA")))</f>
        <v>ADA</v>
      </c>
      <c r="P69">
        <v>24</v>
      </c>
      <c r="Q69" t="s">
        <v>44</v>
      </c>
      <c r="R69" s="3">
        <f>IF(Table1[//DBS]="","",INDEX(DBS[ISI],Table1[//DBS]))</f>
        <v>144</v>
      </c>
      <c r="S69" s="3" t="str">
        <f>IF(Table1[//DBS]="","",INDEX(DBS[SATUAN],Table1[//DBS]))</f>
        <v>LSN</v>
      </c>
      <c r="T69" s="2">
        <v>18250</v>
      </c>
      <c r="W69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69" s="3">
        <f>IF(Table1[[#This Row],[JUMLAH NOTA]]="","",IF(Table1[[#This Row],[CONV]]="",Table1[[#This Row],[JUMLAH NOTA]],Table1[[#This Row],[JUMLAH NOTA]]*Table1[[#This Row],[CONV]]))</f>
        <v>24</v>
      </c>
      <c r="Y69" s="3" t="str">
        <f>IF(Table1[[#This Row],[ISI_CONV]]="","",IF(Table1[[#This Row],[CONV]]="",Table1[[#This Row],[SATUAN NOTA]],Table1[[#This Row],[SATUAN]]))</f>
        <v>LSN</v>
      </c>
      <c r="Z69" s="2">
        <f>IF(Table1[[#This Row],[HARGA]]="","",IF(Table1[[#This Row],[CONV]]="",Table1[[#This Row],[HARGA]],Table1[[#This Row],[HARGA]]/Table1[[#This Row],[CONV]]))</f>
        <v>18250</v>
      </c>
      <c r="AA69" s="2">
        <f>IF(Table1[[#This Row],[HARGA_CONV]]="","",Table1[[#This Row],[HARGA_CONV]]*Table1[[#This Row],[ISI_CONV]]*(100%-Table1[[#This Row],[DISKON]]))</f>
        <v>438000</v>
      </c>
      <c r="AB69" s="2" t="str">
        <f>IF(Table1[ROWID]="","",IF(Table1[[#This Row],[ROWID]]=C70,"",SUMIF(Table1[ROWID],Table1[ROWID],Table1[TOTAL])))</f>
        <v/>
      </c>
      <c r="AC69" s="6">
        <f>IF(Table1[[#This Row],[TANGGAL NOTA]]="",AC68,Table1[[#This Row],[TANGGAL NOTA]])</f>
        <v>45407</v>
      </c>
      <c r="AE69" s="6">
        <f>IF(Table1[[#This Row],[TANGGAL UPDATE]]="",AE68,Table1[[#This Row],[TANGGAL UPDATE]])</f>
        <v>45416</v>
      </c>
      <c r="AF69" s="3" t="str">
        <f>IF(Table1[[#This Row],[_KETERANGAN]]="","",Table1[[#This Row],[_KETERANGAN]])</f>
        <v/>
      </c>
      <c r="AG69" s="9" t="str">
        <f>IF(Table1[[#This Row],[TOKO]]="",AG68,Table1[[#This Row],[TOKO]])</f>
        <v>SUKSES MAKMUR (GROSIR)</v>
      </c>
      <c r="AH69" t="str">
        <f>IF(Table1[[#This Row],[KOTA]]="",AH68,Table1[[#This Row],[KOTA]])</f>
        <v>COMAL</v>
      </c>
      <c r="AI69" t="str">
        <f>CONCATENATE(Table1[[#This Row],[TOKO_H]],"-",Table1[[#This Row],[KOTA_H]])</f>
        <v>SUKSES MAKMUR (GROSIR)-COMAL</v>
      </c>
    </row>
    <row r="70" spans="1:35" x14ac:dyDescent="0.2">
      <c r="A70" s="3">
        <f>IF(Table1[KODE BARANG]="","",MATCH(Table1[KODE BARANG],DBS[KODE BARANG],0))</f>
        <v>2082</v>
      </c>
      <c r="B70" s="3">
        <f>IF(Table1[[#This Row],[ROWID]]="","",ROW()-1)</f>
        <v>69</v>
      </c>
      <c r="C70" s="3">
        <f>IF(Table1[[#This Row],[NAMA BARANG]]="","",IF(Table1[[#This Row],[ID]]="",C69,Table1[[#This Row],[ID]]))</f>
        <v>65</v>
      </c>
      <c r="D70" s="3" t="str">
        <f>IF(Table1[[#This Row],[NOTA TOKO]]="","",ROW()-1)</f>
        <v/>
      </c>
      <c r="K70" t="s">
        <v>3903</v>
      </c>
      <c r="L70" s="3" t="str">
        <f>IF(Table1[[#This Row],[_NAMA BARANG]]="",IF(Table1[//DBS]="","",INDEX(DBS[NAMA],Table1[//DBS])),Table1[[#This Row],[_NAMA BARANG]])</f>
        <v>BP TIZO TG 30541F FANCY</v>
      </c>
      <c r="O70" s="3" t="str">
        <f>IF(Table1[[#This Row],[ROWID]]="","",IF(Table1[[#This Row],[_KETERANGAN]]="STOCK BELUM LENGKAP","ADA",IF(Table1[KODE BARANG]="","TIDAK ADA","ADA")))</f>
        <v>ADA</v>
      </c>
      <c r="P70">
        <v>24</v>
      </c>
      <c r="Q70" t="s">
        <v>44</v>
      </c>
      <c r="R70" s="3">
        <f>IF(Table1[//DBS]="","",INDEX(DBS[ISI],Table1[//DBS]))</f>
        <v>144</v>
      </c>
      <c r="S70" s="3" t="str">
        <f>IF(Table1[//DBS]="","",INDEX(DBS[SATUAN],Table1[//DBS]))</f>
        <v>LSN</v>
      </c>
      <c r="T70" s="2">
        <v>18250</v>
      </c>
      <c r="W70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70" s="3">
        <f>IF(Table1[[#This Row],[JUMLAH NOTA]]="","",IF(Table1[[#This Row],[CONV]]="",Table1[[#This Row],[JUMLAH NOTA]],Table1[[#This Row],[JUMLAH NOTA]]*Table1[[#This Row],[CONV]]))</f>
        <v>24</v>
      </c>
      <c r="Y70" s="3" t="str">
        <f>IF(Table1[[#This Row],[ISI_CONV]]="","",IF(Table1[[#This Row],[CONV]]="",Table1[[#This Row],[SATUAN NOTA]],Table1[[#This Row],[SATUAN]]))</f>
        <v>LSN</v>
      </c>
      <c r="Z70" s="2">
        <f>IF(Table1[[#This Row],[HARGA]]="","",IF(Table1[[#This Row],[CONV]]="",Table1[[#This Row],[HARGA]],Table1[[#This Row],[HARGA]]/Table1[[#This Row],[CONV]]))</f>
        <v>18250</v>
      </c>
      <c r="AA70" s="2">
        <f>IF(Table1[[#This Row],[HARGA_CONV]]="","",Table1[[#This Row],[HARGA_CONV]]*Table1[[#This Row],[ISI_CONV]]*(100%-Table1[[#This Row],[DISKON]]))</f>
        <v>438000</v>
      </c>
      <c r="AB70" s="2" t="str">
        <f>IF(Table1[ROWID]="","",IF(Table1[[#This Row],[ROWID]]=C71,"",SUMIF(Table1[ROWID],Table1[ROWID],Table1[TOTAL])))</f>
        <v/>
      </c>
      <c r="AC70" s="6">
        <f>IF(Table1[[#This Row],[TANGGAL NOTA]]="",AC69,Table1[[#This Row],[TANGGAL NOTA]])</f>
        <v>45407</v>
      </c>
      <c r="AE70" s="6">
        <f>IF(Table1[[#This Row],[TANGGAL UPDATE]]="",AE69,Table1[[#This Row],[TANGGAL UPDATE]])</f>
        <v>45416</v>
      </c>
      <c r="AF70" s="3" t="str">
        <f>IF(Table1[[#This Row],[_KETERANGAN]]="","",Table1[[#This Row],[_KETERANGAN]])</f>
        <v/>
      </c>
      <c r="AG70" s="9" t="str">
        <f>IF(Table1[[#This Row],[TOKO]]="",AG69,Table1[[#This Row],[TOKO]])</f>
        <v>SUKSES MAKMUR (GROSIR)</v>
      </c>
      <c r="AH70" t="str">
        <f>IF(Table1[[#This Row],[KOTA]]="",AH69,Table1[[#This Row],[KOTA]])</f>
        <v>COMAL</v>
      </c>
      <c r="AI70" t="str">
        <f>CONCATENATE(Table1[[#This Row],[TOKO_H]],"-",Table1[[#This Row],[KOTA_H]])</f>
        <v>SUKSES MAKMUR (GROSIR)-COMAL</v>
      </c>
    </row>
    <row r="71" spans="1:35" x14ac:dyDescent="0.2">
      <c r="A71" s="3">
        <f>IF(Table1[KODE BARANG]="","",MATCH(Table1[KODE BARANG],DBS[KODE BARANG],0))</f>
        <v>2044</v>
      </c>
      <c r="B71" s="3">
        <f>IF(Table1[[#This Row],[ROWID]]="","",ROW()-1)</f>
        <v>70</v>
      </c>
      <c r="C71" s="3">
        <f>IF(Table1[[#This Row],[NAMA BARANG]]="","",IF(Table1[[#This Row],[ID]]="",C70,Table1[[#This Row],[ID]]))</f>
        <v>65</v>
      </c>
      <c r="D71" s="3" t="str">
        <f>IF(Table1[[#This Row],[NOTA TOKO]]="","",ROW()-1)</f>
        <v/>
      </c>
      <c r="K71" t="s">
        <v>3768</v>
      </c>
      <c r="L71" s="3" t="str">
        <f>IF(Table1[[#This Row],[_NAMA BARANG]]="",IF(Table1[//DBS]="","",INDEX(DBS[NAMA],Table1[//DBS])),Table1[[#This Row],[_NAMA BARANG]])</f>
        <v>BP GEL TIZO 31035F FANCY</v>
      </c>
      <c r="O71" s="3" t="str">
        <f>IF(Table1[[#This Row],[ROWID]]="","",IF(Table1[[#This Row],[_KETERANGAN]]="STOCK BELUM LENGKAP","ADA",IF(Table1[KODE BARANG]="","TIDAK ADA","ADA")))</f>
        <v>ADA</v>
      </c>
      <c r="P71">
        <v>24</v>
      </c>
      <c r="Q71" t="s">
        <v>44</v>
      </c>
      <c r="R71" s="3">
        <f>IF(Table1[//DBS]="","",INDEX(DBS[ISI],Table1[//DBS]))</f>
        <v>144</v>
      </c>
      <c r="S71" s="3" t="str">
        <f>IF(Table1[//DBS]="","",INDEX(DBS[SATUAN],Table1[//DBS]))</f>
        <v>LSN</v>
      </c>
      <c r="T71" s="2">
        <v>18250</v>
      </c>
      <c r="W71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71" s="3">
        <f>IF(Table1[[#This Row],[JUMLAH NOTA]]="","",IF(Table1[[#This Row],[CONV]]="",Table1[[#This Row],[JUMLAH NOTA]],Table1[[#This Row],[JUMLAH NOTA]]*Table1[[#This Row],[CONV]]))</f>
        <v>24</v>
      </c>
      <c r="Y71" s="3" t="str">
        <f>IF(Table1[[#This Row],[ISI_CONV]]="","",IF(Table1[[#This Row],[CONV]]="",Table1[[#This Row],[SATUAN NOTA]],Table1[[#This Row],[SATUAN]]))</f>
        <v>LSN</v>
      </c>
      <c r="Z71" s="2">
        <f>IF(Table1[[#This Row],[HARGA]]="","",IF(Table1[[#This Row],[CONV]]="",Table1[[#This Row],[HARGA]],Table1[[#This Row],[HARGA]]/Table1[[#This Row],[CONV]]))</f>
        <v>18250</v>
      </c>
      <c r="AA71" s="2">
        <f>IF(Table1[[#This Row],[HARGA_CONV]]="","",Table1[[#This Row],[HARGA_CONV]]*Table1[[#This Row],[ISI_CONV]]*(100%-Table1[[#This Row],[DISKON]]))</f>
        <v>438000</v>
      </c>
      <c r="AB71" s="2">
        <f>IF(Table1[ROWID]="","",IF(Table1[[#This Row],[ROWID]]=C72,"",SUMIF(Table1[ROWID],Table1[ROWID],Table1[TOTAL])))</f>
        <v>2628000</v>
      </c>
      <c r="AC71" s="6">
        <f>IF(Table1[[#This Row],[TANGGAL NOTA]]="",AC70,Table1[[#This Row],[TANGGAL NOTA]])</f>
        <v>45407</v>
      </c>
      <c r="AE71" s="6">
        <f>IF(Table1[[#This Row],[TANGGAL UPDATE]]="",AE70,Table1[[#This Row],[TANGGAL UPDATE]])</f>
        <v>45416</v>
      </c>
      <c r="AF71" s="3" t="str">
        <f>IF(Table1[[#This Row],[_KETERANGAN]]="","",Table1[[#This Row],[_KETERANGAN]])</f>
        <v/>
      </c>
      <c r="AG71" s="9" t="str">
        <f>IF(Table1[[#This Row],[TOKO]]="",AG70,Table1[[#This Row],[TOKO]])</f>
        <v>SUKSES MAKMUR (GROSIR)</v>
      </c>
      <c r="AH71" t="str">
        <f>IF(Table1[[#This Row],[KOTA]]="",AH70,Table1[[#This Row],[KOTA]])</f>
        <v>COMAL</v>
      </c>
      <c r="AI71" t="str">
        <f>CONCATENATE(Table1[[#This Row],[TOKO_H]],"-",Table1[[#This Row],[KOTA_H]])</f>
        <v>SUKSES MAKMUR (GROSIR)-COMAL</v>
      </c>
    </row>
    <row r="72" spans="1:35" x14ac:dyDescent="0.2">
      <c r="A72" s="3" t="str">
        <f>IF(Table1[KODE BARANG]="","",MATCH(Table1[KODE BARANG],DBS[KODE BARANG],0))</f>
        <v/>
      </c>
      <c r="B72" s="3" t="str">
        <f>IF(Table1[[#This Row],[ROWID]]="","",ROW()-1)</f>
        <v/>
      </c>
      <c r="C72" s="3" t="str">
        <f>IF(Table1[[#This Row],[NAMA BARANG]]="","",IF(Table1[[#This Row],[ID]]="",C71,Table1[[#This Row],[ID]]))</f>
        <v/>
      </c>
      <c r="D72" s="3" t="str">
        <f>IF(Table1[[#This Row],[NOTA TOKO]]="","",ROW()-1)</f>
        <v/>
      </c>
      <c r="L72" s="3" t="str">
        <f>IF(Table1[[#This Row],[_NAMA BARANG]]="",IF(Table1[//DBS]="","",INDEX(DBS[NAMA],Table1[//DBS])),Table1[[#This Row],[_NAMA BARANG]])</f>
        <v/>
      </c>
      <c r="O72" s="3" t="str">
        <f>IF(Table1[[#This Row],[ROWID]]="","",IF(Table1[[#This Row],[_KETERANGAN]]="STOCK BELUM LENGKAP","ADA",IF(Table1[KODE BARANG]="","TIDAK ADA","ADA")))</f>
        <v/>
      </c>
      <c r="R72" s="3" t="str">
        <f>IF(Table1[//DBS]="","",INDEX(DBS[ISI],Table1[//DBS]))</f>
        <v/>
      </c>
      <c r="S72" s="3" t="str">
        <f>IF(Table1[//DBS]="","",INDEX(DBS[SATUAN],Table1[//DBS]))</f>
        <v/>
      </c>
      <c r="W72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72" s="3" t="str">
        <f>IF(Table1[[#This Row],[JUMLAH NOTA]]="","",IF(Table1[[#This Row],[CONV]]="",Table1[[#This Row],[JUMLAH NOTA]],Table1[[#This Row],[JUMLAH NOTA]]*Table1[[#This Row],[CONV]]))</f>
        <v/>
      </c>
      <c r="Y72" s="3" t="str">
        <f>IF(Table1[[#This Row],[ISI_CONV]]="","",IF(Table1[[#This Row],[CONV]]="",Table1[[#This Row],[SATUAN NOTA]],Table1[[#This Row],[SATUAN]]))</f>
        <v/>
      </c>
      <c r="Z72" s="2" t="str">
        <f>IF(Table1[[#This Row],[HARGA]]="","",IF(Table1[[#This Row],[CONV]]="",Table1[[#This Row],[HARGA]],Table1[[#This Row],[HARGA]]/Table1[[#This Row],[CONV]]))</f>
        <v/>
      </c>
      <c r="AA72" s="2" t="str">
        <f>IF(Table1[[#This Row],[HARGA_CONV]]="","",Table1[[#This Row],[HARGA_CONV]]*Table1[[#This Row],[ISI_CONV]]*(100%-Table1[[#This Row],[DISKON]]))</f>
        <v/>
      </c>
      <c r="AB72" s="2" t="str">
        <f>IF(Table1[ROWID]="","",IF(Table1[[#This Row],[ROWID]]=C73,"",SUMIF(Table1[ROWID],Table1[ROWID],Table1[TOTAL])))</f>
        <v/>
      </c>
      <c r="AC72" s="6">
        <f>IF(Table1[[#This Row],[TANGGAL NOTA]]="",AC71,Table1[[#This Row],[TANGGAL NOTA]])</f>
        <v>45407</v>
      </c>
      <c r="AE72" s="6">
        <f>IF(Table1[[#This Row],[TANGGAL UPDATE]]="",AE71,Table1[[#This Row],[TANGGAL UPDATE]])</f>
        <v>45416</v>
      </c>
      <c r="AF72" s="3" t="str">
        <f>IF(Table1[[#This Row],[_KETERANGAN]]="","",Table1[[#This Row],[_KETERANGAN]])</f>
        <v/>
      </c>
      <c r="AG72" s="9" t="str">
        <f>IF(Table1[[#This Row],[TOKO]]="",AG71,Table1[[#This Row],[TOKO]])</f>
        <v>SUKSES MAKMUR (GROSIR)</v>
      </c>
      <c r="AH72" t="str">
        <f>IF(Table1[[#This Row],[KOTA]]="",AH71,Table1[[#This Row],[KOTA]])</f>
        <v>COMAL</v>
      </c>
      <c r="AI72" t="str">
        <f>CONCATENATE(Table1[[#This Row],[TOKO_H]],"-",Table1[[#This Row],[KOTA_H]])</f>
        <v>SUKSES MAKMUR (GROSIR)-COMAL</v>
      </c>
    </row>
    <row r="73" spans="1:35" x14ac:dyDescent="0.2">
      <c r="A73" s="3">
        <f>IF(Table1[KODE BARANG]="","",MATCH(Table1[KODE BARANG],DBS[KODE BARANG],0))</f>
        <v>2834</v>
      </c>
      <c r="B73" s="3">
        <f>IF(Table1[[#This Row],[ROWID]]="","",ROW()-1)</f>
        <v>72</v>
      </c>
      <c r="C73" s="3">
        <f>IF(Table1[[#This Row],[NAMA BARANG]]="","",IF(Table1[[#This Row],[ID]]="",C72,Table1[[#This Row],[ID]]))</f>
        <v>72</v>
      </c>
      <c r="D73" s="3">
        <f>IF(Table1[[#This Row],[NOTA TOKO]]="","",ROW()-1)</f>
        <v>72</v>
      </c>
      <c r="G73" t="s">
        <v>2050</v>
      </c>
      <c r="H73">
        <v>4307</v>
      </c>
      <c r="I73" t="s">
        <v>11243</v>
      </c>
      <c r="J73" t="s">
        <v>11223</v>
      </c>
      <c r="K73" t="s">
        <v>5901</v>
      </c>
      <c r="L73" s="3" t="str">
        <f>IF(Table1[[#This Row],[_NAMA BARANG]]="",IF(Table1[//DBS]="","",INDEX(DBS[NAMA],Table1[//DBS])),Table1[[#This Row],[_NAMA BARANG]])</f>
        <v>LOOSE LEAF BIASA UNTANO BIODATA A5 MIX</v>
      </c>
      <c r="O73" s="3" t="str">
        <f>IF(Table1[[#This Row],[ROWID]]="","",IF(Table1[[#This Row],[_KETERANGAN]]="STOCK BELUM LENGKAP","ADA",IF(Table1[KODE BARANG]="","TIDAK ADA","ADA")))</f>
        <v>ADA</v>
      </c>
      <c r="P73">
        <v>600</v>
      </c>
      <c r="Q73" t="s">
        <v>50</v>
      </c>
      <c r="R73" s="3">
        <f>IF(Table1[//DBS]="","",INDEX(DBS[ISI],Table1[//DBS]))</f>
        <v>600</v>
      </c>
      <c r="S73" s="3" t="str">
        <f>IF(Table1[//DBS]="","",INDEX(DBS[SATUAN],Table1[//DBS]))</f>
        <v>PCS</v>
      </c>
      <c r="T73" s="2">
        <v>3000</v>
      </c>
      <c r="U73" s="5">
        <v>0.14499999999999999</v>
      </c>
      <c r="W73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73" s="3">
        <f>IF(Table1[[#This Row],[JUMLAH NOTA]]="","",IF(Table1[[#This Row],[CONV]]="",Table1[[#This Row],[JUMLAH NOTA]],Table1[[#This Row],[JUMLAH NOTA]]*Table1[[#This Row],[CONV]]))</f>
        <v>600</v>
      </c>
      <c r="Y73" s="3" t="str">
        <f>IF(Table1[[#This Row],[ISI_CONV]]="","",IF(Table1[[#This Row],[CONV]]="",Table1[[#This Row],[SATUAN NOTA]],Table1[[#This Row],[SATUAN]]))</f>
        <v>PCS</v>
      </c>
      <c r="Z73" s="2">
        <f>IF(Table1[[#This Row],[HARGA]]="","",IF(Table1[[#This Row],[CONV]]="",Table1[[#This Row],[HARGA]],Table1[[#This Row],[HARGA]]/Table1[[#This Row],[CONV]]))</f>
        <v>3000</v>
      </c>
      <c r="AA73" s="2">
        <f>IF(Table1[[#This Row],[HARGA_CONV]]="","",Table1[[#This Row],[HARGA_CONV]]*Table1[[#This Row],[ISI_CONV]]*(100%-Table1[[#This Row],[DISKON]]))</f>
        <v>1539000</v>
      </c>
      <c r="AB73" s="2" t="str">
        <f>IF(Table1[ROWID]="","",IF(Table1[[#This Row],[ROWID]]=C74,"",SUMIF(Table1[ROWID],Table1[ROWID],Table1[TOTAL])))</f>
        <v/>
      </c>
      <c r="AC73" s="6">
        <f>IF(Table1[[#This Row],[TANGGAL NOTA]]="",AC72,Table1[[#This Row],[TANGGAL NOTA]])</f>
        <v>45407</v>
      </c>
      <c r="AE73" s="6">
        <f>IF(Table1[[#This Row],[TANGGAL UPDATE]]="",AE72,Table1[[#This Row],[TANGGAL UPDATE]])</f>
        <v>45416</v>
      </c>
      <c r="AF73" s="3" t="str">
        <f>IF(Table1[[#This Row],[_KETERANGAN]]="","",Table1[[#This Row],[_KETERANGAN]])</f>
        <v/>
      </c>
      <c r="AG73" s="9" t="str">
        <f>IF(Table1[[#This Row],[TOKO]]="",AG72,Table1[[#This Row],[TOKO]])</f>
        <v>RITA</v>
      </c>
      <c r="AH73" t="str">
        <f>IF(Table1[[#This Row],[KOTA]]="",AH72,Table1[[#This Row],[KOTA]])</f>
        <v>PURWOKERTO</v>
      </c>
      <c r="AI73" t="str">
        <f>CONCATENATE(Table1[[#This Row],[TOKO_H]],"-",Table1[[#This Row],[KOTA_H]])</f>
        <v>RITA-PURWOKERTO</v>
      </c>
    </row>
    <row r="74" spans="1:35" x14ac:dyDescent="0.2">
      <c r="A74" s="3" t="str">
        <f>IF(Table1[KODE BARANG]="","",MATCH(Table1[KODE BARANG],DBS[KODE BARANG],0))</f>
        <v/>
      </c>
      <c r="B74" s="3">
        <f>IF(Table1[[#This Row],[ROWID]]="","",ROW()-1)</f>
        <v>73</v>
      </c>
      <c r="C74" s="3">
        <f>IF(Table1[[#This Row],[NAMA BARANG]]="","",IF(Table1[[#This Row],[ID]]="",C73,Table1[[#This Row],[ID]]))</f>
        <v>72</v>
      </c>
      <c r="D74" s="3" t="str">
        <f>IF(Table1[[#This Row],[NOTA TOKO]]="","",ROW()-1)</f>
        <v/>
      </c>
      <c r="L74" s="3" t="str">
        <f>IF(Table1[[#This Row],[_NAMA BARANG]]="",IF(Table1[//DBS]="","",INDEX(DBS[NAMA],Table1[//DBS])),Table1[[#This Row],[_NAMA BARANG]])</f>
        <v>MEJA BELAJAR FANCY</v>
      </c>
      <c r="M74" t="s">
        <v>11244</v>
      </c>
      <c r="O74" s="3" t="str">
        <f>IF(Table1[[#This Row],[ROWID]]="","",IF(Table1[[#This Row],[_KETERANGAN]]="STOCK BELUM LENGKAP","ADA",IF(Table1[KODE BARANG]="","TIDAK ADA","ADA")))</f>
        <v>TIDAK ADA</v>
      </c>
      <c r="P74">
        <v>50</v>
      </c>
      <c r="Q74" t="s">
        <v>50</v>
      </c>
      <c r="R74" s="3" t="str">
        <f>IF(Table1[//DBS]="","",INDEX(DBS[ISI],Table1[//DBS]))</f>
        <v/>
      </c>
      <c r="S74" s="3" t="str">
        <f>IF(Table1[//DBS]="","",INDEX(DBS[SATUAN],Table1[//DBS]))</f>
        <v/>
      </c>
      <c r="T74" s="2">
        <v>95000</v>
      </c>
      <c r="U74" s="5">
        <v>0.14499999999999999</v>
      </c>
      <c r="W74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74" s="3">
        <f>IF(Table1[[#This Row],[JUMLAH NOTA]]="","",IF(Table1[[#This Row],[CONV]]="",Table1[[#This Row],[JUMLAH NOTA]],Table1[[#This Row],[JUMLAH NOTA]]*Table1[[#This Row],[CONV]]))</f>
        <v>50</v>
      </c>
      <c r="Y74" s="3" t="str">
        <f>IF(Table1[[#This Row],[ISI_CONV]]="","",IF(Table1[[#This Row],[CONV]]="",Table1[[#This Row],[SATUAN NOTA]],Table1[[#This Row],[SATUAN]]))</f>
        <v>PCS</v>
      </c>
      <c r="Z74" s="2">
        <f>IF(Table1[[#This Row],[HARGA]]="","",IF(Table1[[#This Row],[CONV]]="",Table1[[#This Row],[HARGA]],Table1[[#This Row],[HARGA]]/Table1[[#This Row],[CONV]]))</f>
        <v>95000</v>
      </c>
      <c r="AA74" s="2">
        <f>IF(Table1[[#This Row],[HARGA_CONV]]="","",Table1[[#This Row],[HARGA_CONV]]*Table1[[#This Row],[ISI_CONV]]*(100%-Table1[[#This Row],[DISKON]]))</f>
        <v>4061250</v>
      </c>
      <c r="AB74" s="2" t="str">
        <f>IF(Table1[ROWID]="","",IF(Table1[[#This Row],[ROWID]]=C75,"",SUMIF(Table1[ROWID],Table1[ROWID],Table1[TOTAL])))</f>
        <v/>
      </c>
      <c r="AC74" s="6">
        <f>IF(Table1[[#This Row],[TANGGAL NOTA]]="",AC73,Table1[[#This Row],[TANGGAL NOTA]])</f>
        <v>45407</v>
      </c>
      <c r="AE74" s="6">
        <f>IF(Table1[[#This Row],[TANGGAL UPDATE]]="",AE73,Table1[[#This Row],[TANGGAL UPDATE]])</f>
        <v>45416</v>
      </c>
      <c r="AF74" s="3" t="str">
        <f>IF(Table1[[#This Row],[_KETERANGAN]]="","",Table1[[#This Row],[_KETERANGAN]])</f>
        <v/>
      </c>
      <c r="AG74" s="9" t="str">
        <f>IF(Table1[[#This Row],[TOKO]]="",AG73,Table1[[#This Row],[TOKO]])</f>
        <v>RITA</v>
      </c>
      <c r="AH74" t="str">
        <f>IF(Table1[[#This Row],[KOTA]]="",AH73,Table1[[#This Row],[KOTA]])</f>
        <v>PURWOKERTO</v>
      </c>
      <c r="AI74" t="str">
        <f>CONCATENATE(Table1[[#This Row],[TOKO_H]],"-",Table1[[#This Row],[KOTA_H]])</f>
        <v>RITA-PURWOKERTO</v>
      </c>
    </row>
    <row r="75" spans="1:35" x14ac:dyDescent="0.2">
      <c r="A75" s="3" t="str">
        <f>IF(Table1[KODE BARANG]="","",MATCH(Table1[KODE BARANG],DBS[KODE BARANG],0))</f>
        <v/>
      </c>
      <c r="B75" s="3">
        <f>IF(Table1[[#This Row],[ROWID]]="","",ROW()-1)</f>
        <v>74</v>
      </c>
      <c r="C75" s="3">
        <f>IF(Table1[[#This Row],[NAMA BARANG]]="","",IF(Table1[[#This Row],[ID]]="",C74,Table1[[#This Row],[ID]]))</f>
        <v>72</v>
      </c>
      <c r="D75" s="3" t="str">
        <f>IF(Table1[[#This Row],[NOTA TOKO]]="","",ROW()-1)</f>
        <v/>
      </c>
      <c r="L75" s="3" t="str">
        <f>IF(Table1[[#This Row],[_NAMA BARANG]]="",IF(Table1[//DBS]="","",INDEX(DBS[NAMA],Table1[//DBS])),Table1[[#This Row],[_NAMA BARANG]])</f>
        <v>MEJA BELAJAR POLOS</v>
      </c>
      <c r="M75" s="3" t="s">
        <v>1119</v>
      </c>
      <c r="O75" s="3" t="str">
        <f>IF(Table1[[#This Row],[ROWID]]="","",IF(Table1[[#This Row],[_KETERANGAN]]="STOCK BELUM LENGKAP","ADA",IF(Table1[KODE BARANG]="","TIDAK ADA","ADA")))</f>
        <v>TIDAK ADA</v>
      </c>
      <c r="P75">
        <v>50</v>
      </c>
      <c r="Q75" t="s">
        <v>50</v>
      </c>
      <c r="R75" s="3" t="str">
        <f>IF(Table1[//DBS]="","",INDEX(DBS[ISI],Table1[//DBS]))</f>
        <v/>
      </c>
      <c r="S75" s="3" t="str">
        <f>IF(Table1[//DBS]="","",INDEX(DBS[SATUAN],Table1[//DBS]))</f>
        <v/>
      </c>
      <c r="T75" s="2">
        <v>95000</v>
      </c>
      <c r="U75" s="5">
        <v>0.14499999999999999</v>
      </c>
      <c r="W75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75" s="3">
        <f>IF(Table1[[#This Row],[JUMLAH NOTA]]="","",IF(Table1[[#This Row],[CONV]]="",Table1[[#This Row],[JUMLAH NOTA]],Table1[[#This Row],[JUMLAH NOTA]]*Table1[[#This Row],[CONV]]))</f>
        <v>50</v>
      </c>
      <c r="Y75" s="3" t="str">
        <f>IF(Table1[[#This Row],[ISI_CONV]]="","",IF(Table1[[#This Row],[CONV]]="",Table1[[#This Row],[SATUAN NOTA]],Table1[[#This Row],[SATUAN]]))</f>
        <v>PCS</v>
      </c>
      <c r="Z75" s="2">
        <f>IF(Table1[[#This Row],[HARGA]]="","",IF(Table1[[#This Row],[CONV]]="",Table1[[#This Row],[HARGA]],Table1[[#This Row],[HARGA]]/Table1[[#This Row],[CONV]]))</f>
        <v>95000</v>
      </c>
      <c r="AA75" s="2">
        <f>IF(Table1[[#This Row],[HARGA_CONV]]="","",Table1[[#This Row],[HARGA_CONV]]*Table1[[#This Row],[ISI_CONV]]*(100%-Table1[[#This Row],[DISKON]]))</f>
        <v>4061250</v>
      </c>
      <c r="AB75" s="2" t="str">
        <f>IF(Table1[ROWID]="","",IF(Table1[[#This Row],[ROWID]]=C76,"",SUMIF(Table1[ROWID],Table1[ROWID],Table1[TOTAL])))</f>
        <v/>
      </c>
      <c r="AC75" s="6">
        <f>IF(Table1[[#This Row],[TANGGAL NOTA]]="",AC74,Table1[[#This Row],[TANGGAL NOTA]])</f>
        <v>45407</v>
      </c>
      <c r="AE75" s="6">
        <f>IF(Table1[[#This Row],[TANGGAL UPDATE]]="",AE74,Table1[[#This Row],[TANGGAL UPDATE]])</f>
        <v>45416</v>
      </c>
      <c r="AF75" s="3" t="str">
        <f>IF(Table1[[#This Row],[_KETERANGAN]]="","",Table1[[#This Row],[_KETERANGAN]])</f>
        <v/>
      </c>
      <c r="AG75" s="9" t="str">
        <f>IF(Table1[[#This Row],[TOKO]]="",AG74,Table1[[#This Row],[TOKO]])</f>
        <v>RITA</v>
      </c>
      <c r="AH75" t="str">
        <f>IF(Table1[[#This Row],[KOTA]]="",AH74,Table1[[#This Row],[KOTA]])</f>
        <v>PURWOKERTO</v>
      </c>
      <c r="AI75" t="str">
        <f>CONCATENATE(Table1[[#This Row],[TOKO_H]],"-",Table1[[#This Row],[KOTA_H]])</f>
        <v>RITA-PURWOKERTO</v>
      </c>
    </row>
    <row r="76" spans="1:35" x14ac:dyDescent="0.2">
      <c r="A76" s="3">
        <f>IF(Table1[KODE BARANG]="","",MATCH(Table1[KODE BARANG],DBS[KODE BARANG],0))</f>
        <v>3404</v>
      </c>
      <c r="B76" s="3">
        <f>IF(Table1[[#This Row],[ROWID]]="","",ROW()-1)</f>
        <v>75</v>
      </c>
      <c r="C76" s="3">
        <f>IF(Table1[[#This Row],[NAMA BARANG]]="","",IF(Table1[[#This Row],[ID]]="",C75,Table1[[#This Row],[ID]]))</f>
        <v>72</v>
      </c>
      <c r="D76" s="3" t="str">
        <f>IF(Table1[[#This Row],[NOTA TOKO]]="","",ROW()-1)</f>
        <v/>
      </c>
      <c r="K76" t="s">
        <v>7474</v>
      </c>
      <c r="L76" s="3" t="str">
        <f>IF(Table1[[#This Row],[_NAMA BARANG]]="",IF(Table1[//DBS]="","",INDEX(DBS[NAMA],Table1[//DBS])),Table1[[#This Row],[_NAMA BARANG]])</f>
        <v>PIANIKA LOVELY BIRU</v>
      </c>
      <c r="O76" s="3" t="str">
        <f>IF(Table1[[#This Row],[ROWID]]="","",IF(Table1[[#This Row],[_KETERANGAN]]="STOCK BELUM LENGKAP","ADA",IF(Table1[KODE BARANG]="","TIDAK ADA","ADA")))</f>
        <v>ADA</v>
      </c>
      <c r="P76">
        <v>24</v>
      </c>
      <c r="Q76" t="s">
        <v>50</v>
      </c>
      <c r="R76" s="3">
        <f>IF(Table1[//DBS]="","",INDEX(DBS[ISI],Table1[//DBS]))</f>
        <v>12</v>
      </c>
      <c r="S76" s="3" t="str">
        <f>IF(Table1[//DBS]="","",INDEX(DBS[SATUAN],Table1[//DBS]))</f>
        <v>PCS</v>
      </c>
      <c r="T76" s="2">
        <v>125000</v>
      </c>
      <c r="U76" s="5">
        <v>0.14499999999999999</v>
      </c>
      <c r="W76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76" s="3">
        <f>IF(Table1[[#This Row],[JUMLAH NOTA]]="","",IF(Table1[[#This Row],[CONV]]="",Table1[[#This Row],[JUMLAH NOTA]],Table1[[#This Row],[JUMLAH NOTA]]*Table1[[#This Row],[CONV]]))</f>
        <v>24</v>
      </c>
      <c r="Y76" s="3" t="str">
        <f>IF(Table1[[#This Row],[ISI_CONV]]="","",IF(Table1[[#This Row],[CONV]]="",Table1[[#This Row],[SATUAN NOTA]],Table1[[#This Row],[SATUAN]]))</f>
        <v>PCS</v>
      </c>
      <c r="Z76" s="2">
        <f>IF(Table1[[#This Row],[HARGA]]="","",IF(Table1[[#This Row],[CONV]]="",Table1[[#This Row],[HARGA]],Table1[[#This Row],[HARGA]]/Table1[[#This Row],[CONV]]))</f>
        <v>125000</v>
      </c>
      <c r="AA76" s="2">
        <f>IF(Table1[[#This Row],[HARGA_CONV]]="","",Table1[[#This Row],[HARGA_CONV]]*Table1[[#This Row],[ISI_CONV]]*(100%-Table1[[#This Row],[DISKON]]))</f>
        <v>2565000</v>
      </c>
      <c r="AB76" s="2" t="str">
        <f>IF(Table1[ROWID]="","",IF(Table1[[#This Row],[ROWID]]=C77,"",SUMIF(Table1[ROWID],Table1[ROWID],Table1[TOTAL])))</f>
        <v/>
      </c>
      <c r="AC76" s="6">
        <f>IF(Table1[[#This Row],[TANGGAL NOTA]]="",AC75,Table1[[#This Row],[TANGGAL NOTA]])</f>
        <v>45407</v>
      </c>
      <c r="AE76" s="6">
        <f>IF(Table1[[#This Row],[TANGGAL UPDATE]]="",AE75,Table1[[#This Row],[TANGGAL UPDATE]])</f>
        <v>45416</v>
      </c>
      <c r="AF76" s="3" t="str">
        <f>IF(Table1[[#This Row],[_KETERANGAN]]="","",Table1[[#This Row],[_KETERANGAN]])</f>
        <v/>
      </c>
      <c r="AG76" s="9" t="str">
        <f>IF(Table1[[#This Row],[TOKO]]="",AG75,Table1[[#This Row],[TOKO]])</f>
        <v>RITA</v>
      </c>
      <c r="AH76" t="str">
        <f>IF(Table1[[#This Row],[KOTA]]="",AH75,Table1[[#This Row],[KOTA]])</f>
        <v>PURWOKERTO</v>
      </c>
      <c r="AI76" t="str">
        <f>CONCATENATE(Table1[[#This Row],[TOKO_H]],"-",Table1[[#This Row],[KOTA_H]])</f>
        <v>RITA-PURWOKERTO</v>
      </c>
    </row>
    <row r="77" spans="1:35" x14ac:dyDescent="0.2">
      <c r="A77" s="3" t="str">
        <f>IF(Table1[KODE BARANG]="","",MATCH(Table1[KODE BARANG],DBS[KODE BARANG],0))</f>
        <v/>
      </c>
      <c r="B77" s="3">
        <f>IF(Table1[[#This Row],[ROWID]]="","",ROW()-1)</f>
        <v>76</v>
      </c>
      <c r="C77" s="3">
        <f>IF(Table1[[#This Row],[NAMA BARANG]]="","",IF(Table1[[#This Row],[ID]]="",C76,Table1[[#This Row],[ID]]))</f>
        <v>72</v>
      </c>
      <c r="D77" s="3" t="str">
        <f>IF(Table1[[#This Row],[NOTA TOKO]]="","",ROW()-1)</f>
        <v/>
      </c>
      <c r="L77" s="3" t="str">
        <f>IF(Table1[[#This Row],[_NAMA BARANG]]="",IF(Table1[//DBS]="","",INDEX(DBS[NAMA],Table1[//DBS])),Table1[[#This Row],[_NAMA BARANG]])</f>
        <v>PIANIKA MARVEL BOX KAIN</v>
      </c>
      <c r="M77" t="s">
        <v>11245</v>
      </c>
      <c r="O77" s="3" t="str">
        <f>IF(Table1[[#This Row],[ROWID]]="","",IF(Table1[[#This Row],[_KETERANGAN]]="STOCK BELUM LENGKAP","ADA",IF(Table1[KODE BARANG]="","TIDAK ADA","ADA")))</f>
        <v>TIDAK ADA</v>
      </c>
      <c r="P77">
        <v>24</v>
      </c>
      <c r="Q77" t="s">
        <v>50</v>
      </c>
      <c r="R77" s="3" t="str">
        <f>IF(Table1[//DBS]="","",INDEX(DBS[ISI],Table1[//DBS]))</f>
        <v/>
      </c>
      <c r="S77" s="3" t="str">
        <f>IF(Table1[//DBS]="","",INDEX(DBS[SATUAN],Table1[//DBS]))</f>
        <v/>
      </c>
      <c r="T77" s="2">
        <v>325000</v>
      </c>
      <c r="U77" s="5">
        <v>0.14499999999999999</v>
      </c>
      <c r="W77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77" s="3">
        <f>IF(Table1[[#This Row],[JUMLAH NOTA]]="","",IF(Table1[[#This Row],[CONV]]="",Table1[[#This Row],[JUMLAH NOTA]],Table1[[#This Row],[JUMLAH NOTA]]*Table1[[#This Row],[CONV]]))</f>
        <v>24</v>
      </c>
      <c r="Y77" s="3" t="str">
        <f>IF(Table1[[#This Row],[ISI_CONV]]="","",IF(Table1[[#This Row],[CONV]]="",Table1[[#This Row],[SATUAN NOTA]],Table1[[#This Row],[SATUAN]]))</f>
        <v>PCS</v>
      </c>
      <c r="Z77" s="2">
        <f>IF(Table1[[#This Row],[HARGA]]="","",IF(Table1[[#This Row],[CONV]]="",Table1[[#This Row],[HARGA]],Table1[[#This Row],[HARGA]]/Table1[[#This Row],[CONV]]))</f>
        <v>325000</v>
      </c>
      <c r="AA77" s="2">
        <f>IF(Table1[[#This Row],[HARGA_CONV]]="","",Table1[[#This Row],[HARGA_CONV]]*Table1[[#This Row],[ISI_CONV]]*(100%-Table1[[#This Row],[DISKON]]))</f>
        <v>6669000</v>
      </c>
      <c r="AB77" s="2">
        <f>IF(Table1[ROWID]="","",IF(Table1[[#This Row],[ROWID]]=C78,"",SUMIF(Table1[ROWID],Table1[ROWID],Table1[TOTAL])))</f>
        <v>18895500</v>
      </c>
      <c r="AC77" s="6">
        <f>IF(Table1[[#This Row],[TANGGAL NOTA]]="",AC76,Table1[[#This Row],[TANGGAL NOTA]])</f>
        <v>45407</v>
      </c>
      <c r="AE77" s="6">
        <f>IF(Table1[[#This Row],[TANGGAL UPDATE]]="",AE76,Table1[[#This Row],[TANGGAL UPDATE]])</f>
        <v>45416</v>
      </c>
      <c r="AF77" s="3" t="str">
        <f>IF(Table1[[#This Row],[_KETERANGAN]]="","",Table1[[#This Row],[_KETERANGAN]])</f>
        <v/>
      </c>
      <c r="AG77" s="9" t="str">
        <f>IF(Table1[[#This Row],[TOKO]]="",AG76,Table1[[#This Row],[TOKO]])</f>
        <v>RITA</v>
      </c>
      <c r="AH77" t="str">
        <f>IF(Table1[[#This Row],[KOTA]]="",AH76,Table1[[#This Row],[KOTA]])</f>
        <v>PURWOKERTO</v>
      </c>
      <c r="AI77" t="str">
        <f>CONCATENATE(Table1[[#This Row],[TOKO_H]],"-",Table1[[#This Row],[KOTA_H]])</f>
        <v>RITA-PURWOKERTO</v>
      </c>
    </row>
    <row r="78" spans="1:35" x14ac:dyDescent="0.2">
      <c r="A78" s="3" t="str">
        <f>IF(Table1[KODE BARANG]="","",MATCH(Table1[KODE BARANG],DBS[KODE BARANG],0))</f>
        <v/>
      </c>
      <c r="B78" s="3" t="str">
        <f>IF(Table1[[#This Row],[ROWID]]="","",ROW()-1)</f>
        <v/>
      </c>
      <c r="C78" s="3" t="str">
        <f>IF(Table1[[#This Row],[NAMA BARANG]]="","",IF(Table1[[#This Row],[ID]]="",C77,Table1[[#This Row],[ID]]))</f>
        <v/>
      </c>
      <c r="D78" s="3" t="str">
        <f>IF(Table1[[#This Row],[NOTA TOKO]]="","",ROW()-1)</f>
        <v/>
      </c>
      <c r="L78" s="3" t="str">
        <f>IF(Table1[[#This Row],[_NAMA BARANG]]="",IF(Table1[//DBS]="","",INDEX(DBS[NAMA],Table1[//DBS])),Table1[[#This Row],[_NAMA BARANG]])</f>
        <v/>
      </c>
      <c r="O78" s="3" t="str">
        <f>IF(Table1[[#This Row],[ROWID]]="","",IF(Table1[[#This Row],[_KETERANGAN]]="STOCK BELUM LENGKAP","ADA",IF(Table1[KODE BARANG]="","TIDAK ADA","ADA")))</f>
        <v/>
      </c>
      <c r="R78" s="3" t="str">
        <f>IF(Table1[//DBS]="","",INDEX(DBS[ISI],Table1[//DBS]))</f>
        <v/>
      </c>
      <c r="S78" s="3" t="str">
        <f>IF(Table1[//DBS]="","",INDEX(DBS[SATUAN],Table1[//DBS]))</f>
        <v/>
      </c>
      <c r="W78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78" s="3" t="str">
        <f>IF(Table1[[#This Row],[JUMLAH NOTA]]="","",IF(Table1[[#This Row],[CONV]]="",Table1[[#This Row],[JUMLAH NOTA]],Table1[[#This Row],[JUMLAH NOTA]]*Table1[[#This Row],[CONV]]))</f>
        <v/>
      </c>
      <c r="Y78" s="3" t="str">
        <f>IF(Table1[[#This Row],[ISI_CONV]]="","",IF(Table1[[#This Row],[CONV]]="",Table1[[#This Row],[SATUAN NOTA]],Table1[[#This Row],[SATUAN]]))</f>
        <v/>
      </c>
      <c r="Z78" s="2" t="str">
        <f>IF(Table1[[#This Row],[HARGA]]="","",IF(Table1[[#This Row],[CONV]]="",Table1[[#This Row],[HARGA]],Table1[[#This Row],[HARGA]]/Table1[[#This Row],[CONV]]))</f>
        <v/>
      </c>
      <c r="AA78" s="2" t="str">
        <f>IF(Table1[[#This Row],[HARGA_CONV]]="","",Table1[[#This Row],[HARGA_CONV]]*Table1[[#This Row],[ISI_CONV]]*(100%-Table1[[#This Row],[DISKON]]))</f>
        <v/>
      </c>
      <c r="AB78" s="2" t="str">
        <f>IF(Table1[ROWID]="","",IF(Table1[[#This Row],[ROWID]]=C79,"",SUMIF(Table1[ROWID],Table1[ROWID],Table1[TOTAL])))</f>
        <v/>
      </c>
      <c r="AC78" s="6">
        <f>IF(Table1[[#This Row],[TANGGAL NOTA]]="",AC77,Table1[[#This Row],[TANGGAL NOTA]])</f>
        <v>45407</v>
      </c>
      <c r="AE78" s="6">
        <f>IF(Table1[[#This Row],[TANGGAL UPDATE]]="",AE77,Table1[[#This Row],[TANGGAL UPDATE]])</f>
        <v>45416</v>
      </c>
      <c r="AF78" s="3" t="str">
        <f>IF(Table1[[#This Row],[_KETERANGAN]]="","",Table1[[#This Row],[_KETERANGAN]])</f>
        <v/>
      </c>
      <c r="AG78" s="9" t="str">
        <f>IF(Table1[[#This Row],[TOKO]]="",AG77,Table1[[#This Row],[TOKO]])</f>
        <v>RITA</v>
      </c>
      <c r="AH78" t="str">
        <f>IF(Table1[[#This Row],[KOTA]]="",AH77,Table1[[#This Row],[KOTA]])</f>
        <v>PURWOKERTO</v>
      </c>
      <c r="AI78" t="str">
        <f>CONCATENATE(Table1[[#This Row],[TOKO_H]],"-",Table1[[#This Row],[KOTA_H]])</f>
        <v>RITA-PURWOKERTO</v>
      </c>
    </row>
    <row r="79" spans="1:35" x14ac:dyDescent="0.2">
      <c r="A79" s="3">
        <f>IF(Table1[KODE BARANG]="","",MATCH(Table1[KODE BARANG],DBS[KODE BARANG],0))</f>
        <v>2029</v>
      </c>
      <c r="B79" s="3">
        <f>IF(Table1[[#This Row],[ROWID]]="","",ROW()-1)</f>
        <v>78</v>
      </c>
      <c r="C79" s="3">
        <f>IF(Table1[[#This Row],[NAMA BARANG]]="","",IF(Table1[[#This Row],[ID]]="",C78,Table1[[#This Row],[ID]]))</f>
        <v>78</v>
      </c>
      <c r="D79" s="3">
        <f>IF(Table1[[#This Row],[NOTA TOKO]]="","",ROW()-1)</f>
        <v>78</v>
      </c>
      <c r="G79" t="s">
        <v>2050</v>
      </c>
      <c r="H79">
        <v>4310</v>
      </c>
      <c r="I79" t="s">
        <v>11239</v>
      </c>
      <c r="J79" t="s">
        <v>11240</v>
      </c>
      <c r="K79" t="s">
        <v>3718</v>
      </c>
      <c r="L79" s="3" t="str">
        <f>IF(Table1[[#This Row],[_NAMA BARANG]]="",IF(Table1[//DBS]="","",INDEX(DBS[NAMA],Table1[//DBS])),Table1[[#This Row],[_NAMA BARANG]])</f>
        <v>BP GEL TF-1190 0.3MM HIGHTECH (H)</v>
      </c>
      <c r="O79" s="3" t="str">
        <f>IF(Table1[[#This Row],[ROWID]]="","",IF(Table1[[#This Row],[_KETERANGAN]]="STOCK BELUM LENGKAP","ADA",IF(Table1[KODE BARANG]="","TIDAK ADA","ADA")))</f>
        <v>ADA</v>
      </c>
      <c r="P79">
        <v>720</v>
      </c>
      <c r="Q79" t="s">
        <v>44</v>
      </c>
      <c r="R79" s="3">
        <f>IF(Table1[//DBS]="","",INDEX(DBS[ISI],Table1[//DBS]))</f>
        <v>96</v>
      </c>
      <c r="S79" s="3" t="str">
        <f>IF(Table1[//DBS]="","",INDEX(DBS[SATUAN],Table1[//DBS]))</f>
        <v>LSN</v>
      </c>
      <c r="T79" s="2">
        <v>28500</v>
      </c>
      <c r="W79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79" s="3">
        <f>IF(Table1[[#This Row],[JUMLAH NOTA]]="","",IF(Table1[[#This Row],[CONV]]="",Table1[[#This Row],[JUMLAH NOTA]],Table1[[#This Row],[JUMLAH NOTA]]*Table1[[#This Row],[CONV]]))</f>
        <v>720</v>
      </c>
      <c r="Y79" s="3" t="str">
        <f>IF(Table1[[#This Row],[ISI_CONV]]="","",IF(Table1[[#This Row],[CONV]]="",Table1[[#This Row],[SATUAN NOTA]],Table1[[#This Row],[SATUAN]]))</f>
        <v>LSN</v>
      </c>
      <c r="Z79" s="2">
        <f>IF(Table1[[#This Row],[HARGA]]="","",IF(Table1[[#This Row],[CONV]]="",Table1[[#This Row],[HARGA]],Table1[[#This Row],[HARGA]]/Table1[[#This Row],[CONV]]))</f>
        <v>28500</v>
      </c>
      <c r="AA79" s="2">
        <f>IF(Table1[[#This Row],[HARGA_CONV]]="","",Table1[[#This Row],[HARGA_CONV]]*Table1[[#This Row],[ISI_CONV]]*(100%-Table1[[#This Row],[DISKON]]))</f>
        <v>20520000</v>
      </c>
      <c r="AB79" s="2">
        <f>IF(Table1[ROWID]="","",IF(Table1[[#This Row],[ROWID]]=C80,"",SUMIF(Table1[ROWID],Table1[ROWID],Table1[TOTAL])))</f>
        <v>20520000</v>
      </c>
      <c r="AC79" s="6">
        <f>IF(Table1[[#This Row],[TANGGAL NOTA]]="",AC78,Table1[[#This Row],[TANGGAL NOTA]])</f>
        <v>45407</v>
      </c>
      <c r="AE79" s="6">
        <f>IF(Table1[[#This Row],[TANGGAL UPDATE]]="",AE78,Table1[[#This Row],[TANGGAL UPDATE]])</f>
        <v>45416</v>
      </c>
      <c r="AF79" s="3" t="str">
        <f>IF(Table1[[#This Row],[_KETERANGAN]]="","",Table1[[#This Row],[_KETERANGAN]])</f>
        <v/>
      </c>
      <c r="AG79" s="9" t="str">
        <f>IF(Table1[[#This Row],[TOKO]]="",AG78,Table1[[#This Row],[TOKO]])</f>
        <v>SISWA</v>
      </c>
      <c r="AH79" t="str">
        <f>IF(Table1[[#This Row],[KOTA]]="",AH78,Table1[[#This Row],[KOTA]])</f>
        <v>WONOSOBO</v>
      </c>
      <c r="AI79" t="str">
        <f>CONCATENATE(Table1[[#This Row],[TOKO_H]],"-",Table1[[#This Row],[KOTA_H]])</f>
        <v>SISWA-WONOSOBO</v>
      </c>
    </row>
    <row r="80" spans="1:35" x14ac:dyDescent="0.2">
      <c r="A80" s="3" t="str">
        <f>IF(Table1[KODE BARANG]="","",MATCH(Table1[KODE BARANG],DBS[KODE BARANG],0))</f>
        <v/>
      </c>
      <c r="B80" s="3" t="str">
        <f>IF(Table1[[#This Row],[ROWID]]="","",ROW()-1)</f>
        <v/>
      </c>
      <c r="C80" s="3" t="str">
        <f>IF(Table1[[#This Row],[NAMA BARANG]]="","",IF(Table1[[#This Row],[ID]]="",C79,Table1[[#This Row],[ID]]))</f>
        <v/>
      </c>
      <c r="D80" s="3" t="str">
        <f>IF(Table1[[#This Row],[NOTA TOKO]]="","",ROW()-1)</f>
        <v/>
      </c>
      <c r="L80" s="3" t="str">
        <f>IF(Table1[[#This Row],[_NAMA BARANG]]="",IF(Table1[//DBS]="","",INDEX(DBS[NAMA],Table1[//DBS])),Table1[[#This Row],[_NAMA BARANG]])</f>
        <v/>
      </c>
      <c r="O80" s="3" t="str">
        <f>IF(Table1[[#This Row],[ROWID]]="","",IF(Table1[[#This Row],[_KETERANGAN]]="STOCK BELUM LENGKAP","ADA",IF(Table1[KODE BARANG]="","TIDAK ADA","ADA")))</f>
        <v/>
      </c>
      <c r="R80" s="3" t="str">
        <f>IF(Table1[//DBS]="","",INDEX(DBS[ISI],Table1[//DBS]))</f>
        <v/>
      </c>
      <c r="S80" s="3" t="str">
        <f>IF(Table1[//DBS]="","",INDEX(DBS[SATUAN],Table1[//DBS]))</f>
        <v/>
      </c>
      <c r="W80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80" s="3" t="str">
        <f>IF(Table1[[#This Row],[JUMLAH NOTA]]="","",IF(Table1[[#This Row],[CONV]]="",Table1[[#This Row],[JUMLAH NOTA]],Table1[[#This Row],[JUMLAH NOTA]]*Table1[[#This Row],[CONV]]))</f>
        <v/>
      </c>
      <c r="Y80" s="3" t="str">
        <f>IF(Table1[[#This Row],[ISI_CONV]]="","",IF(Table1[[#This Row],[CONV]]="",Table1[[#This Row],[SATUAN NOTA]],Table1[[#This Row],[SATUAN]]))</f>
        <v/>
      </c>
      <c r="Z80" s="2" t="str">
        <f>IF(Table1[[#This Row],[HARGA]]="","",IF(Table1[[#This Row],[CONV]]="",Table1[[#This Row],[HARGA]],Table1[[#This Row],[HARGA]]/Table1[[#This Row],[CONV]]))</f>
        <v/>
      </c>
      <c r="AA80" s="2" t="str">
        <f>IF(Table1[[#This Row],[HARGA_CONV]]="","",Table1[[#This Row],[HARGA_CONV]]*Table1[[#This Row],[ISI_CONV]]*(100%-Table1[[#This Row],[DISKON]]))</f>
        <v/>
      </c>
      <c r="AB80" s="2" t="str">
        <f>IF(Table1[ROWID]="","",IF(Table1[[#This Row],[ROWID]]=C81,"",SUMIF(Table1[ROWID],Table1[ROWID],Table1[TOTAL])))</f>
        <v/>
      </c>
      <c r="AC80" s="6">
        <f>IF(Table1[[#This Row],[TANGGAL NOTA]]="",AC79,Table1[[#This Row],[TANGGAL NOTA]])</f>
        <v>45407</v>
      </c>
      <c r="AE80" s="6">
        <f>IF(Table1[[#This Row],[TANGGAL UPDATE]]="",AE79,Table1[[#This Row],[TANGGAL UPDATE]])</f>
        <v>45416</v>
      </c>
      <c r="AF80" s="3" t="str">
        <f>IF(Table1[[#This Row],[_KETERANGAN]]="","",Table1[[#This Row],[_KETERANGAN]])</f>
        <v/>
      </c>
      <c r="AG80" s="9" t="str">
        <f>IF(Table1[[#This Row],[TOKO]]="",AG79,Table1[[#This Row],[TOKO]])</f>
        <v>SISWA</v>
      </c>
      <c r="AH80" t="str">
        <f>IF(Table1[[#This Row],[KOTA]]="",AH79,Table1[[#This Row],[KOTA]])</f>
        <v>WONOSOBO</v>
      </c>
      <c r="AI80" t="str">
        <f>CONCATENATE(Table1[[#This Row],[TOKO_H]],"-",Table1[[#This Row],[KOTA_H]])</f>
        <v>SISWA-WONOSOBO</v>
      </c>
    </row>
    <row r="81" spans="1:35" x14ac:dyDescent="0.2">
      <c r="A81" s="3">
        <f>IF(Table1[KODE BARANG]="","",MATCH(Table1[KODE BARANG],DBS[KODE BARANG],0))</f>
        <v>2486</v>
      </c>
      <c r="B81" s="3">
        <f>IF(Table1[[#This Row],[ROWID]]="","",ROW()-1)</f>
        <v>80</v>
      </c>
      <c r="C81" s="3">
        <f>IF(Table1[[#This Row],[NAMA BARANG]]="","",IF(Table1[[#This Row],[ID]]="",C80,Table1[[#This Row],[ID]]))</f>
        <v>80</v>
      </c>
      <c r="D81" s="3">
        <f>IF(Table1[[#This Row],[NOTA TOKO]]="","",ROW()-1)</f>
        <v>80</v>
      </c>
      <c r="G81" t="s">
        <v>2050</v>
      </c>
      <c r="H81">
        <v>4308</v>
      </c>
      <c r="I81" t="s">
        <v>11246</v>
      </c>
      <c r="J81" t="s">
        <v>11228</v>
      </c>
      <c r="K81" t="s">
        <v>4947</v>
      </c>
      <c r="L81" s="3" t="str">
        <f>IF(Table1[[#This Row],[_NAMA BARANG]]="",IF(Table1[//DBS]="","",INDEX(DBS[NAMA],Table1[//DBS])),Table1[[#This Row],[_NAMA BARANG]])</f>
        <v>GARISAN BESI YOEKER (5030) 30 CM</v>
      </c>
      <c r="O81" s="3" t="str">
        <f>IF(Table1[[#This Row],[ROWID]]="","",IF(Table1[[#This Row],[_KETERANGAN]]="STOCK BELUM LENGKAP","ADA",IF(Table1[KODE BARANG]="","TIDAK ADA","ADA")))</f>
        <v>ADA</v>
      </c>
      <c r="P81">
        <v>150</v>
      </c>
      <c r="Q81" t="s">
        <v>44</v>
      </c>
      <c r="R81" s="3">
        <f>IF(Table1[//DBS]="","",INDEX(DBS[ISI],Table1[//DBS]))</f>
        <v>50</v>
      </c>
      <c r="S81" s="3" t="str">
        <f>IF(Table1[//DBS]="","",INDEX(DBS[SATUAN],Table1[//DBS]))</f>
        <v>LSN</v>
      </c>
      <c r="T81" s="2">
        <v>16500</v>
      </c>
      <c r="W81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81" s="3">
        <f>IF(Table1[[#This Row],[JUMLAH NOTA]]="","",IF(Table1[[#This Row],[CONV]]="",Table1[[#This Row],[JUMLAH NOTA]],Table1[[#This Row],[JUMLAH NOTA]]*Table1[[#This Row],[CONV]]))</f>
        <v>150</v>
      </c>
      <c r="Y81" s="3" t="str">
        <f>IF(Table1[[#This Row],[ISI_CONV]]="","",IF(Table1[[#This Row],[CONV]]="",Table1[[#This Row],[SATUAN NOTA]],Table1[[#This Row],[SATUAN]]))</f>
        <v>LSN</v>
      </c>
      <c r="Z81" s="2">
        <f>IF(Table1[[#This Row],[HARGA]]="","",IF(Table1[[#This Row],[CONV]]="",Table1[[#This Row],[HARGA]],Table1[[#This Row],[HARGA]]/Table1[[#This Row],[CONV]]))</f>
        <v>16500</v>
      </c>
      <c r="AA81" s="2">
        <f>IF(Table1[[#This Row],[HARGA_CONV]]="","",Table1[[#This Row],[HARGA_CONV]]*Table1[[#This Row],[ISI_CONV]]*(100%-Table1[[#This Row],[DISKON]]))</f>
        <v>2475000</v>
      </c>
      <c r="AB81" s="2">
        <f>IF(Table1[ROWID]="","",IF(Table1[[#This Row],[ROWID]]=C82,"",SUMIF(Table1[ROWID],Table1[ROWID],Table1[TOTAL])))</f>
        <v>2475000</v>
      </c>
      <c r="AC81" s="6">
        <f>IF(Table1[[#This Row],[TANGGAL NOTA]]="",AC80,Table1[[#This Row],[TANGGAL NOTA]])</f>
        <v>45407</v>
      </c>
      <c r="AE81" s="6">
        <f>IF(Table1[[#This Row],[TANGGAL UPDATE]]="",AE80,Table1[[#This Row],[TANGGAL UPDATE]])</f>
        <v>45416</v>
      </c>
      <c r="AF81" s="3" t="str">
        <f>IF(Table1[[#This Row],[_KETERANGAN]]="","",Table1[[#This Row],[_KETERANGAN]])</f>
        <v/>
      </c>
      <c r="AG81" s="9" t="str">
        <f>IF(Table1[[#This Row],[TOKO]]="",AG80,Table1[[#This Row],[TOKO]])</f>
        <v>PERDANA</v>
      </c>
      <c r="AH81" t="str">
        <f>IF(Table1[[#This Row],[KOTA]]="",AH80,Table1[[#This Row],[KOTA]])</f>
        <v>BREBES</v>
      </c>
      <c r="AI81" t="str">
        <f>CONCATENATE(Table1[[#This Row],[TOKO_H]],"-",Table1[[#This Row],[KOTA_H]])</f>
        <v>PERDANA-BREBES</v>
      </c>
    </row>
    <row r="82" spans="1:35" x14ac:dyDescent="0.2">
      <c r="A82" s="3" t="str">
        <f>IF(Table1[KODE BARANG]="","",MATCH(Table1[KODE BARANG],DBS[KODE BARANG],0))</f>
        <v/>
      </c>
      <c r="B82" s="3" t="str">
        <f>IF(Table1[[#This Row],[ROWID]]="","",ROW()-1)</f>
        <v/>
      </c>
      <c r="C82" s="3" t="str">
        <f>IF(Table1[[#This Row],[NAMA BARANG]]="","",IF(Table1[[#This Row],[ID]]="",C81,Table1[[#This Row],[ID]]))</f>
        <v/>
      </c>
      <c r="D82" s="3" t="str">
        <f>IF(Table1[[#This Row],[NOTA TOKO]]="","",ROW()-1)</f>
        <v/>
      </c>
      <c r="L82" s="3" t="str">
        <f>IF(Table1[[#This Row],[_NAMA BARANG]]="",IF(Table1[//DBS]="","",INDEX(DBS[NAMA],Table1[//DBS])),Table1[[#This Row],[_NAMA BARANG]])</f>
        <v/>
      </c>
      <c r="O82" s="3" t="str">
        <f>IF(Table1[[#This Row],[ROWID]]="","",IF(Table1[[#This Row],[_KETERANGAN]]="STOCK BELUM LENGKAP","ADA",IF(Table1[KODE BARANG]="","TIDAK ADA","ADA")))</f>
        <v/>
      </c>
      <c r="R82" s="3" t="str">
        <f>IF(Table1[//DBS]="","",INDEX(DBS[ISI],Table1[//DBS]))</f>
        <v/>
      </c>
      <c r="S82" s="3" t="str">
        <f>IF(Table1[//DBS]="","",INDEX(DBS[SATUAN],Table1[//DBS]))</f>
        <v/>
      </c>
      <c r="W82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82" s="3" t="str">
        <f>IF(Table1[[#This Row],[JUMLAH NOTA]]="","",IF(Table1[[#This Row],[CONV]]="",Table1[[#This Row],[JUMLAH NOTA]],Table1[[#This Row],[JUMLAH NOTA]]*Table1[[#This Row],[CONV]]))</f>
        <v/>
      </c>
      <c r="Y82" s="3" t="str">
        <f>IF(Table1[[#This Row],[ISI_CONV]]="","",IF(Table1[[#This Row],[CONV]]="",Table1[[#This Row],[SATUAN NOTA]],Table1[[#This Row],[SATUAN]]))</f>
        <v/>
      </c>
      <c r="Z82" s="2" t="str">
        <f>IF(Table1[[#This Row],[HARGA]]="","",IF(Table1[[#This Row],[CONV]]="",Table1[[#This Row],[HARGA]],Table1[[#This Row],[HARGA]]/Table1[[#This Row],[CONV]]))</f>
        <v/>
      </c>
      <c r="AA82" s="2" t="str">
        <f>IF(Table1[[#This Row],[HARGA_CONV]]="","",Table1[[#This Row],[HARGA_CONV]]*Table1[[#This Row],[ISI_CONV]]*(100%-Table1[[#This Row],[DISKON]]))</f>
        <v/>
      </c>
      <c r="AB82" s="2" t="str">
        <f>IF(Table1[ROWID]="","",IF(Table1[[#This Row],[ROWID]]=C83,"",SUMIF(Table1[ROWID],Table1[ROWID],Table1[TOTAL])))</f>
        <v/>
      </c>
      <c r="AC82" s="6">
        <f>IF(Table1[[#This Row],[TANGGAL NOTA]]="",AC81,Table1[[#This Row],[TANGGAL NOTA]])</f>
        <v>45407</v>
      </c>
      <c r="AE82" s="6">
        <f>IF(Table1[[#This Row],[TANGGAL UPDATE]]="",AE81,Table1[[#This Row],[TANGGAL UPDATE]])</f>
        <v>45416</v>
      </c>
      <c r="AF82" s="3" t="str">
        <f>IF(Table1[[#This Row],[_KETERANGAN]]="","",Table1[[#This Row],[_KETERANGAN]])</f>
        <v/>
      </c>
      <c r="AG82" s="9" t="str">
        <f>IF(Table1[[#This Row],[TOKO]]="",AG81,Table1[[#This Row],[TOKO]])</f>
        <v>PERDANA</v>
      </c>
      <c r="AH82" t="str">
        <f>IF(Table1[[#This Row],[KOTA]]="",AH81,Table1[[#This Row],[KOTA]])</f>
        <v>BREBES</v>
      </c>
      <c r="AI82" t="str">
        <f>CONCATENATE(Table1[[#This Row],[TOKO_H]],"-",Table1[[#This Row],[KOTA_H]])</f>
        <v>PERDANA-BREBES</v>
      </c>
    </row>
    <row r="83" spans="1:35" x14ac:dyDescent="0.2">
      <c r="A83" s="3">
        <f>IF(Table1[KODE BARANG]="","",MATCH(Table1[KODE BARANG],DBS[KODE BARANG],0))</f>
        <v>3221</v>
      </c>
      <c r="B83" s="3">
        <f>IF(Table1[[#This Row],[ROWID]]="","",ROW()-1)</f>
        <v>82</v>
      </c>
      <c r="C83" s="3">
        <f>IF(Table1[[#This Row],[NAMA BARANG]]="","",IF(Table1[[#This Row],[ID]]="",C82,Table1[[#This Row],[ID]]))</f>
        <v>82</v>
      </c>
      <c r="D83" s="3">
        <f>IF(Table1[[#This Row],[NOTA TOKO]]="","",ROW()-1)</f>
        <v>82</v>
      </c>
      <c r="G83" t="s">
        <v>2050</v>
      </c>
      <c r="H83">
        <v>4201</v>
      </c>
      <c r="I83" t="s">
        <v>11247</v>
      </c>
      <c r="J83" t="s">
        <v>11248</v>
      </c>
      <c r="K83" t="s">
        <v>6956</v>
      </c>
      <c r="L83" s="3" t="str">
        <f>IF(Table1[[#This Row],[_NAMA BARANG]]="",IF(Table1[//DBS]="","",INDEX(DBS[NAMA],Table1[//DBS])),Table1[[#This Row],[_NAMA BARANG]])</f>
        <v>PALET ANGGUR</v>
      </c>
      <c r="O83" s="3" t="str">
        <f>IF(Table1[[#This Row],[ROWID]]="","",IF(Table1[[#This Row],[_KETERANGAN]]="STOCK BELUM LENGKAP","ADA",IF(Table1[KODE BARANG]="","TIDAK ADA","ADA")))</f>
        <v>ADA</v>
      </c>
      <c r="P83">
        <v>120</v>
      </c>
      <c r="Q83" t="s">
        <v>44</v>
      </c>
      <c r="R83" s="3">
        <f>IF(Table1[//DBS]="","",INDEX(DBS[ISI],Table1[//DBS]))</f>
        <v>60</v>
      </c>
      <c r="S83" s="3" t="str">
        <f>IF(Table1[//DBS]="","",INDEX(DBS[SATUAN],Table1[//DBS]))</f>
        <v>LSN</v>
      </c>
      <c r="T83" s="2">
        <v>9500</v>
      </c>
      <c r="W83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83" s="3">
        <f>IF(Table1[[#This Row],[JUMLAH NOTA]]="","",IF(Table1[[#This Row],[CONV]]="",Table1[[#This Row],[JUMLAH NOTA]],Table1[[#This Row],[JUMLAH NOTA]]*Table1[[#This Row],[CONV]]))</f>
        <v>120</v>
      </c>
      <c r="Y83" s="3" t="str">
        <f>IF(Table1[[#This Row],[ISI_CONV]]="","",IF(Table1[[#This Row],[CONV]]="",Table1[[#This Row],[SATUAN NOTA]],Table1[[#This Row],[SATUAN]]))</f>
        <v>LSN</v>
      </c>
      <c r="Z83" s="2">
        <f>IF(Table1[[#This Row],[HARGA]]="","",IF(Table1[[#This Row],[CONV]]="",Table1[[#This Row],[HARGA]],Table1[[#This Row],[HARGA]]/Table1[[#This Row],[CONV]]))</f>
        <v>9500</v>
      </c>
      <c r="AA83" s="2">
        <f>IF(Table1[[#This Row],[HARGA_CONV]]="","",Table1[[#This Row],[HARGA_CONV]]*Table1[[#This Row],[ISI_CONV]]*(100%-Table1[[#This Row],[DISKON]]))</f>
        <v>1140000</v>
      </c>
      <c r="AB83" s="2" t="str">
        <f>IF(Table1[ROWID]="","",IF(Table1[[#This Row],[ROWID]]=C84,"",SUMIF(Table1[ROWID],Table1[ROWID],Table1[TOTAL])))</f>
        <v/>
      </c>
      <c r="AC83" s="6">
        <f>IF(Table1[[#This Row],[TANGGAL NOTA]]="",AC82,Table1[[#This Row],[TANGGAL NOTA]])</f>
        <v>45407</v>
      </c>
      <c r="AE83" s="6">
        <f>IF(Table1[[#This Row],[TANGGAL UPDATE]]="",AE82,Table1[[#This Row],[TANGGAL UPDATE]])</f>
        <v>45416</v>
      </c>
      <c r="AF83" s="3" t="str">
        <f>IF(Table1[[#This Row],[_KETERANGAN]]="","",Table1[[#This Row],[_KETERANGAN]])</f>
        <v/>
      </c>
      <c r="AG83" s="9" t="str">
        <f>IF(Table1[[#This Row],[TOKO]]="",AG82,Table1[[#This Row],[TOKO]])</f>
        <v>MANGGALA SAKTI</v>
      </c>
      <c r="AH83" t="str">
        <f>IF(Table1[[#This Row],[KOTA]]="",AH82,Table1[[#This Row],[KOTA]])</f>
        <v>MALANG</v>
      </c>
      <c r="AI83" t="str">
        <f>CONCATENATE(Table1[[#This Row],[TOKO_H]],"-",Table1[[#This Row],[KOTA_H]])</f>
        <v>MANGGALA SAKTI-MALANG</v>
      </c>
    </row>
    <row r="84" spans="1:35" x14ac:dyDescent="0.2">
      <c r="A84" s="3">
        <f>IF(Table1[KODE BARANG]="","",MATCH(Table1[KODE BARANG],DBS[KODE BARANG],0))</f>
        <v>3225</v>
      </c>
      <c r="B84" s="3">
        <f>IF(Table1[[#This Row],[ROWID]]="","",ROW()-1)</f>
        <v>83</v>
      </c>
      <c r="C84" s="3">
        <f>IF(Table1[[#This Row],[NAMA BARANG]]="","",IF(Table1[[#This Row],[ID]]="",C83,Table1[[#This Row],[ID]]))</f>
        <v>82</v>
      </c>
      <c r="D84" s="3" t="str">
        <f>IF(Table1[[#This Row],[NOTA TOKO]]="","",ROW()-1)</f>
        <v/>
      </c>
      <c r="K84" t="s">
        <v>6970</v>
      </c>
      <c r="L84" s="3" t="str">
        <f>IF(Table1[[#This Row],[_NAMA BARANG]]="",IF(Table1[//DBS]="","",INDEX(DBS[NAMA],Table1[//DBS])),Table1[[#This Row],[_NAMA BARANG]])</f>
        <v>PALET APEL</v>
      </c>
      <c r="O84" s="3" t="str">
        <f>IF(Table1[[#This Row],[ROWID]]="","",IF(Table1[[#This Row],[_KETERANGAN]]="STOCK BELUM LENGKAP","ADA",IF(Table1[KODE BARANG]="","TIDAK ADA","ADA")))</f>
        <v>ADA</v>
      </c>
      <c r="P84">
        <v>60</v>
      </c>
      <c r="Q84" t="s">
        <v>44</v>
      </c>
      <c r="R84" s="3">
        <f>IF(Table1[//DBS]="","",INDEX(DBS[ISI],Table1[//DBS]))</f>
        <v>60</v>
      </c>
      <c r="S84" s="3" t="str">
        <f>IF(Table1[//DBS]="","",INDEX(DBS[SATUAN],Table1[//DBS]))</f>
        <v>LSN</v>
      </c>
      <c r="T84" s="2">
        <v>9500</v>
      </c>
      <c r="W84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84" s="3">
        <f>IF(Table1[[#This Row],[JUMLAH NOTA]]="","",IF(Table1[[#This Row],[CONV]]="",Table1[[#This Row],[JUMLAH NOTA]],Table1[[#This Row],[JUMLAH NOTA]]*Table1[[#This Row],[CONV]]))</f>
        <v>60</v>
      </c>
      <c r="Y84" s="3" t="str">
        <f>IF(Table1[[#This Row],[ISI_CONV]]="","",IF(Table1[[#This Row],[CONV]]="",Table1[[#This Row],[SATUAN NOTA]],Table1[[#This Row],[SATUAN]]))</f>
        <v>LSN</v>
      </c>
      <c r="Z84" s="2">
        <f>IF(Table1[[#This Row],[HARGA]]="","",IF(Table1[[#This Row],[CONV]]="",Table1[[#This Row],[HARGA]],Table1[[#This Row],[HARGA]]/Table1[[#This Row],[CONV]]))</f>
        <v>9500</v>
      </c>
      <c r="AA84" s="2">
        <f>IF(Table1[[#This Row],[HARGA_CONV]]="","",Table1[[#This Row],[HARGA_CONV]]*Table1[[#This Row],[ISI_CONV]]*(100%-Table1[[#This Row],[DISKON]]))</f>
        <v>570000</v>
      </c>
      <c r="AB84" s="2">
        <f>IF(Table1[ROWID]="","",IF(Table1[[#This Row],[ROWID]]=C85,"",SUMIF(Table1[ROWID],Table1[ROWID],Table1[TOTAL])))</f>
        <v>1710000</v>
      </c>
      <c r="AC84" s="6">
        <f>IF(Table1[[#This Row],[TANGGAL NOTA]]="",AC83,Table1[[#This Row],[TANGGAL NOTA]])</f>
        <v>45407</v>
      </c>
      <c r="AE84" s="6">
        <f>IF(Table1[[#This Row],[TANGGAL UPDATE]]="",AE83,Table1[[#This Row],[TANGGAL UPDATE]])</f>
        <v>45416</v>
      </c>
      <c r="AF84" s="3" t="str">
        <f>IF(Table1[[#This Row],[_KETERANGAN]]="","",Table1[[#This Row],[_KETERANGAN]])</f>
        <v/>
      </c>
      <c r="AG84" s="9" t="str">
        <f>IF(Table1[[#This Row],[TOKO]]="",AG83,Table1[[#This Row],[TOKO]])</f>
        <v>MANGGALA SAKTI</v>
      </c>
      <c r="AH84" t="str">
        <f>IF(Table1[[#This Row],[KOTA]]="",AH83,Table1[[#This Row],[KOTA]])</f>
        <v>MALANG</v>
      </c>
      <c r="AI84" t="str">
        <f>CONCATENATE(Table1[[#This Row],[TOKO_H]],"-",Table1[[#This Row],[KOTA_H]])</f>
        <v>MANGGALA SAKTI-MALANG</v>
      </c>
    </row>
    <row r="85" spans="1:35" x14ac:dyDescent="0.2">
      <c r="A85" s="3" t="str">
        <f>IF(Table1[KODE BARANG]="","",MATCH(Table1[KODE BARANG],DBS[KODE BARANG],0))</f>
        <v/>
      </c>
      <c r="B85" s="3" t="str">
        <f>IF(Table1[[#This Row],[ROWID]]="","",ROW()-1)</f>
        <v/>
      </c>
      <c r="C85" s="3" t="str">
        <f>IF(Table1[[#This Row],[NAMA BARANG]]="","",IF(Table1[[#This Row],[ID]]="",C84,Table1[[#This Row],[ID]]))</f>
        <v/>
      </c>
      <c r="D85" s="3" t="str">
        <f>IF(Table1[[#This Row],[NOTA TOKO]]="","",ROW()-1)</f>
        <v/>
      </c>
      <c r="L85" s="3" t="str">
        <f>IF(Table1[[#This Row],[_NAMA BARANG]]="",IF(Table1[//DBS]="","",INDEX(DBS[NAMA],Table1[//DBS])),Table1[[#This Row],[_NAMA BARANG]])</f>
        <v/>
      </c>
      <c r="O85" s="3" t="str">
        <f>IF(Table1[[#This Row],[ROWID]]="","",IF(Table1[[#This Row],[_KETERANGAN]]="STOCK BELUM LENGKAP","ADA",IF(Table1[KODE BARANG]="","TIDAK ADA","ADA")))</f>
        <v/>
      </c>
      <c r="R85" s="3" t="str">
        <f>IF(Table1[//DBS]="","",INDEX(DBS[ISI],Table1[//DBS]))</f>
        <v/>
      </c>
      <c r="S85" s="3" t="str">
        <f>IF(Table1[//DBS]="","",INDEX(DBS[SATUAN],Table1[//DBS]))</f>
        <v/>
      </c>
      <c r="W85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85" s="3" t="str">
        <f>IF(Table1[[#This Row],[JUMLAH NOTA]]="","",IF(Table1[[#This Row],[CONV]]="",Table1[[#This Row],[JUMLAH NOTA]],Table1[[#This Row],[JUMLAH NOTA]]*Table1[[#This Row],[CONV]]))</f>
        <v/>
      </c>
      <c r="Y85" s="3" t="str">
        <f>IF(Table1[[#This Row],[ISI_CONV]]="","",IF(Table1[[#This Row],[CONV]]="",Table1[[#This Row],[SATUAN NOTA]],Table1[[#This Row],[SATUAN]]))</f>
        <v/>
      </c>
      <c r="Z85" s="2" t="str">
        <f>IF(Table1[[#This Row],[HARGA]]="","",IF(Table1[[#This Row],[CONV]]="",Table1[[#This Row],[HARGA]],Table1[[#This Row],[HARGA]]/Table1[[#This Row],[CONV]]))</f>
        <v/>
      </c>
      <c r="AA85" s="2" t="str">
        <f>IF(Table1[[#This Row],[HARGA_CONV]]="","",Table1[[#This Row],[HARGA_CONV]]*Table1[[#This Row],[ISI_CONV]]*(100%-Table1[[#This Row],[DISKON]]))</f>
        <v/>
      </c>
      <c r="AB85" s="2" t="str">
        <f>IF(Table1[ROWID]="","",IF(Table1[[#This Row],[ROWID]]=C86,"",SUMIF(Table1[ROWID],Table1[ROWID],Table1[TOTAL])))</f>
        <v/>
      </c>
      <c r="AC85" s="6">
        <f>IF(Table1[[#This Row],[TANGGAL NOTA]]="",AC84,Table1[[#This Row],[TANGGAL NOTA]])</f>
        <v>45407</v>
      </c>
      <c r="AE85" s="6">
        <f>IF(Table1[[#This Row],[TANGGAL UPDATE]]="",AE84,Table1[[#This Row],[TANGGAL UPDATE]])</f>
        <v>45416</v>
      </c>
      <c r="AF85" s="3" t="str">
        <f>IF(Table1[[#This Row],[_KETERANGAN]]="","",Table1[[#This Row],[_KETERANGAN]])</f>
        <v/>
      </c>
      <c r="AG85" s="9" t="str">
        <f>IF(Table1[[#This Row],[TOKO]]="",AG84,Table1[[#This Row],[TOKO]])</f>
        <v>MANGGALA SAKTI</v>
      </c>
      <c r="AH85" t="str">
        <f>IF(Table1[[#This Row],[KOTA]]="",AH84,Table1[[#This Row],[KOTA]])</f>
        <v>MALANG</v>
      </c>
      <c r="AI85" t="str">
        <f>CONCATENATE(Table1[[#This Row],[TOKO_H]],"-",Table1[[#This Row],[KOTA_H]])</f>
        <v>MANGGALA SAKTI-MALANG</v>
      </c>
    </row>
    <row r="86" spans="1:35" x14ac:dyDescent="0.2">
      <c r="A86" s="3">
        <f>IF(Table1[KODE BARANG]="","",MATCH(Table1[KODE BARANG],DBS[KODE BARANG],0))</f>
        <v>2153</v>
      </c>
      <c r="B86" s="3">
        <f>IF(Table1[[#This Row],[ROWID]]="","",ROW()-1)</f>
        <v>85</v>
      </c>
      <c r="C86" s="3">
        <f>IF(Table1[[#This Row],[NAMA BARANG]]="","",IF(Table1[[#This Row],[ID]]="",C85,Table1[[#This Row],[ID]]))</f>
        <v>85</v>
      </c>
      <c r="D86" s="3">
        <f>IF(Table1[[#This Row],[NOTA TOKO]]="","",ROW()-1)</f>
        <v>85</v>
      </c>
      <c r="G86" t="s">
        <v>2050</v>
      </c>
      <c r="H86">
        <v>1538</v>
      </c>
      <c r="I86" t="s">
        <v>11239</v>
      </c>
      <c r="J86" t="s">
        <v>11249</v>
      </c>
      <c r="K86" t="s">
        <v>4105</v>
      </c>
      <c r="L86" s="3" t="str">
        <f>IF(Table1[[#This Row],[_NAMA BARANG]]="",IF(Table1[//DBS]="","",INDEX(DBS[NAMA],Table1[//DBS])),Table1[[#This Row],[_NAMA BARANG]])</f>
        <v>CAT AIR OPINI 110</v>
      </c>
      <c r="O86" s="3" t="str">
        <f>IF(Table1[[#This Row],[ROWID]]="","",IF(Table1[[#This Row],[_KETERANGAN]]="STOCK BELUM LENGKAP","ADA",IF(Table1[KODE BARANG]="","TIDAK ADA","ADA")))</f>
        <v>ADA</v>
      </c>
      <c r="P86">
        <v>18</v>
      </c>
      <c r="Q86" t="s">
        <v>44</v>
      </c>
      <c r="R86" s="3">
        <f>IF(Table1[//DBS]="","",INDEX(DBS[ISI],Table1[//DBS]))</f>
        <v>18</v>
      </c>
      <c r="S86" s="3" t="str">
        <f>IF(Table1[//DBS]="","",INDEX(DBS[SATUAN],Table1[//DBS]))</f>
        <v>LSN</v>
      </c>
      <c r="T86" s="2">
        <v>95000</v>
      </c>
      <c r="W86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86" s="3">
        <f>IF(Table1[[#This Row],[JUMLAH NOTA]]="","",IF(Table1[[#This Row],[CONV]]="",Table1[[#This Row],[JUMLAH NOTA]],Table1[[#This Row],[JUMLAH NOTA]]*Table1[[#This Row],[CONV]]))</f>
        <v>18</v>
      </c>
      <c r="Y86" s="3" t="str">
        <f>IF(Table1[[#This Row],[ISI_CONV]]="","",IF(Table1[[#This Row],[CONV]]="",Table1[[#This Row],[SATUAN NOTA]],Table1[[#This Row],[SATUAN]]))</f>
        <v>LSN</v>
      </c>
      <c r="Z86" s="2">
        <f>IF(Table1[[#This Row],[HARGA]]="","",IF(Table1[[#This Row],[CONV]]="",Table1[[#This Row],[HARGA]],Table1[[#This Row],[HARGA]]/Table1[[#This Row],[CONV]]))</f>
        <v>95000</v>
      </c>
      <c r="AA86" s="2">
        <f>IF(Table1[[#This Row],[HARGA_CONV]]="","",Table1[[#This Row],[HARGA_CONV]]*Table1[[#This Row],[ISI_CONV]]*(100%-Table1[[#This Row],[DISKON]]))</f>
        <v>1710000</v>
      </c>
      <c r="AB86" s="2">
        <f>IF(Table1[ROWID]="","",IF(Table1[[#This Row],[ROWID]]=C87,"",SUMIF(Table1[ROWID],Table1[ROWID],Table1[TOTAL])))</f>
        <v>1710000</v>
      </c>
      <c r="AC86" s="6">
        <f>IF(Table1[[#This Row],[TANGGAL NOTA]]="",AC85,Table1[[#This Row],[TANGGAL NOTA]])</f>
        <v>45407</v>
      </c>
      <c r="AE86" s="6">
        <f>IF(Table1[[#This Row],[TANGGAL UPDATE]]="",AE85,Table1[[#This Row],[TANGGAL UPDATE]])</f>
        <v>45416</v>
      </c>
      <c r="AF86" s="3" t="str">
        <f>IF(Table1[[#This Row],[_KETERANGAN]]="","",Table1[[#This Row],[_KETERANGAN]])</f>
        <v/>
      </c>
      <c r="AG86" s="9" t="str">
        <f>IF(Table1[[#This Row],[TOKO]]="",AG85,Table1[[#This Row],[TOKO]])</f>
        <v>SISWA</v>
      </c>
      <c r="AH86" t="str">
        <f>IF(Table1[[#This Row],[KOTA]]="",AH85,Table1[[#This Row],[KOTA]])</f>
        <v>KUTOARJO</v>
      </c>
      <c r="AI86" t="str">
        <f>CONCATENATE(Table1[[#This Row],[TOKO_H]],"-",Table1[[#This Row],[KOTA_H]])</f>
        <v>SISWA-KUTOARJO</v>
      </c>
    </row>
    <row r="87" spans="1:35" x14ac:dyDescent="0.2">
      <c r="A87" s="3" t="str">
        <f>IF(Table1[KODE BARANG]="","",MATCH(Table1[KODE BARANG],DBS[KODE BARANG],0))</f>
        <v/>
      </c>
      <c r="B87" s="3" t="str">
        <f>IF(Table1[[#This Row],[ROWID]]="","",ROW()-1)</f>
        <v/>
      </c>
      <c r="C87" s="3" t="str">
        <f>IF(Table1[[#This Row],[NAMA BARANG]]="","",IF(Table1[[#This Row],[ID]]="",C86,Table1[[#This Row],[ID]]))</f>
        <v/>
      </c>
      <c r="D87" s="3" t="str">
        <f>IF(Table1[[#This Row],[NOTA TOKO]]="","",ROW()-1)</f>
        <v/>
      </c>
      <c r="L87" s="3" t="str">
        <f>IF(Table1[[#This Row],[_NAMA BARANG]]="",IF(Table1[//DBS]="","",INDEX(DBS[NAMA],Table1[//DBS])),Table1[[#This Row],[_NAMA BARANG]])</f>
        <v/>
      </c>
      <c r="O87" s="3" t="str">
        <f>IF(Table1[[#This Row],[ROWID]]="","",IF(Table1[[#This Row],[_KETERANGAN]]="STOCK BELUM LENGKAP","ADA",IF(Table1[KODE BARANG]="","TIDAK ADA","ADA")))</f>
        <v/>
      </c>
      <c r="R87" s="3" t="str">
        <f>IF(Table1[//DBS]="","",INDEX(DBS[ISI],Table1[//DBS]))</f>
        <v/>
      </c>
      <c r="S87" s="3" t="str">
        <f>IF(Table1[//DBS]="","",INDEX(DBS[SATUAN],Table1[//DBS]))</f>
        <v/>
      </c>
      <c r="W87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87" s="3" t="str">
        <f>IF(Table1[[#This Row],[JUMLAH NOTA]]="","",IF(Table1[[#This Row],[CONV]]="",Table1[[#This Row],[JUMLAH NOTA]],Table1[[#This Row],[JUMLAH NOTA]]*Table1[[#This Row],[CONV]]))</f>
        <v/>
      </c>
      <c r="Y87" s="3" t="str">
        <f>IF(Table1[[#This Row],[ISI_CONV]]="","",IF(Table1[[#This Row],[CONV]]="",Table1[[#This Row],[SATUAN NOTA]],Table1[[#This Row],[SATUAN]]))</f>
        <v/>
      </c>
      <c r="Z87" s="2" t="str">
        <f>IF(Table1[[#This Row],[HARGA]]="","",IF(Table1[[#This Row],[CONV]]="",Table1[[#This Row],[HARGA]],Table1[[#This Row],[HARGA]]/Table1[[#This Row],[CONV]]))</f>
        <v/>
      </c>
      <c r="AA87" s="2" t="str">
        <f>IF(Table1[[#This Row],[HARGA_CONV]]="","",Table1[[#This Row],[HARGA_CONV]]*Table1[[#This Row],[ISI_CONV]]*(100%-Table1[[#This Row],[DISKON]]))</f>
        <v/>
      </c>
      <c r="AB87" s="2" t="str">
        <f>IF(Table1[ROWID]="","",IF(Table1[[#This Row],[ROWID]]=C88,"",SUMIF(Table1[ROWID],Table1[ROWID],Table1[TOTAL])))</f>
        <v/>
      </c>
      <c r="AC87" s="6">
        <f>IF(Table1[[#This Row],[TANGGAL NOTA]]="",AC86,Table1[[#This Row],[TANGGAL NOTA]])</f>
        <v>45407</v>
      </c>
      <c r="AE87" s="6">
        <f>IF(Table1[[#This Row],[TANGGAL UPDATE]]="",AE86,Table1[[#This Row],[TANGGAL UPDATE]])</f>
        <v>45416</v>
      </c>
      <c r="AF87" s="3" t="str">
        <f>IF(Table1[[#This Row],[_KETERANGAN]]="","",Table1[[#This Row],[_KETERANGAN]])</f>
        <v/>
      </c>
      <c r="AG87" s="9" t="str">
        <f>IF(Table1[[#This Row],[TOKO]]="",AG86,Table1[[#This Row],[TOKO]])</f>
        <v>SISWA</v>
      </c>
      <c r="AH87" t="str">
        <f>IF(Table1[[#This Row],[KOTA]]="",AH86,Table1[[#This Row],[KOTA]])</f>
        <v>KUTOARJO</v>
      </c>
      <c r="AI87" t="str">
        <f>CONCATENATE(Table1[[#This Row],[TOKO_H]],"-",Table1[[#This Row],[KOTA_H]])</f>
        <v>SISWA-KUTOARJO</v>
      </c>
    </row>
    <row r="88" spans="1:35" x14ac:dyDescent="0.2">
      <c r="A88" s="3">
        <f>IF(Table1[KODE BARANG]="","",MATCH(Table1[KODE BARANG],DBS[KODE BARANG],0))</f>
        <v>2149</v>
      </c>
      <c r="B88" s="3">
        <f>IF(Table1[[#This Row],[ROWID]]="","",ROW()-1)</f>
        <v>87</v>
      </c>
      <c r="C88" s="3">
        <f>IF(Table1[[#This Row],[NAMA BARANG]]="","",IF(Table1[[#This Row],[ID]]="",C87,Table1[[#This Row],[ID]]))</f>
        <v>87</v>
      </c>
      <c r="D88" s="3">
        <f>IF(Table1[[#This Row],[NOTA TOKO]]="","",ROW()-1)</f>
        <v>87</v>
      </c>
      <c r="G88" t="s">
        <v>2050</v>
      </c>
      <c r="H88">
        <v>1537</v>
      </c>
      <c r="I88" t="s">
        <v>11241</v>
      </c>
      <c r="J88" t="s">
        <v>11242</v>
      </c>
      <c r="K88" t="s">
        <v>4092</v>
      </c>
      <c r="L88" s="3" t="str">
        <f>IF(Table1[[#This Row],[_NAMA BARANG]]="",IF(Table1[//DBS]="","",INDEX(DBS[NAMA],Table1[//DBS])),Table1[[#This Row],[_NAMA BARANG]])</f>
        <v>CAT AIR MARRIES 1325 12W GM &amp; BT</v>
      </c>
      <c r="O88" s="3" t="str">
        <f>IF(Table1[[#This Row],[ROWID]]="","",IF(Table1[[#This Row],[_KETERANGAN]]="STOCK BELUM LENGKAP","ADA",IF(Table1[KODE BARANG]="","TIDAK ADA","ADA")))</f>
        <v>ADA</v>
      </c>
      <c r="P88">
        <v>12</v>
      </c>
      <c r="Q88" t="s">
        <v>44</v>
      </c>
      <c r="R88" s="3">
        <f>IF(Table1[//DBS]="","",INDEX(DBS[ISI],Table1[//DBS]))</f>
        <v>8</v>
      </c>
      <c r="S88" s="3" t="str">
        <f>IF(Table1[//DBS]="","",INDEX(DBS[SATUAN],Table1[//DBS]))</f>
        <v>LSN</v>
      </c>
      <c r="T88" s="2">
        <v>225000</v>
      </c>
      <c r="W88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88" s="3">
        <f>IF(Table1[[#This Row],[JUMLAH NOTA]]="","",IF(Table1[[#This Row],[CONV]]="",Table1[[#This Row],[JUMLAH NOTA]],Table1[[#This Row],[JUMLAH NOTA]]*Table1[[#This Row],[CONV]]))</f>
        <v>12</v>
      </c>
      <c r="Y88" s="3" t="str">
        <f>IF(Table1[[#This Row],[ISI_CONV]]="","",IF(Table1[[#This Row],[CONV]]="",Table1[[#This Row],[SATUAN NOTA]],Table1[[#This Row],[SATUAN]]))</f>
        <v>LSN</v>
      </c>
      <c r="Z88" s="2">
        <f>IF(Table1[[#This Row],[HARGA]]="","",IF(Table1[[#This Row],[CONV]]="",Table1[[#This Row],[HARGA]],Table1[[#This Row],[HARGA]]/Table1[[#This Row],[CONV]]))</f>
        <v>225000</v>
      </c>
      <c r="AA88" s="2">
        <f>IF(Table1[[#This Row],[HARGA_CONV]]="","",Table1[[#This Row],[HARGA_CONV]]*Table1[[#This Row],[ISI_CONV]]*(100%-Table1[[#This Row],[DISKON]]))</f>
        <v>2700000</v>
      </c>
      <c r="AB88" s="2" t="str">
        <f>IF(Table1[ROWID]="","",IF(Table1[[#This Row],[ROWID]]=C89,"",SUMIF(Table1[ROWID],Table1[ROWID],Table1[TOTAL])))</f>
        <v/>
      </c>
      <c r="AC88" s="6">
        <f>IF(Table1[[#This Row],[TANGGAL NOTA]]="",AC87,Table1[[#This Row],[TANGGAL NOTA]])</f>
        <v>45407</v>
      </c>
      <c r="AE88" s="6">
        <f>IF(Table1[[#This Row],[TANGGAL UPDATE]]="",AE87,Table1[[#This Row],[TANGGAL UPDATE]])</f>
        <v>45416</v>
      </c>
      <c r="AF88" s="3" t="str">
        <f>IF(Table1[[#This Row],[_KETERANGAN]]="","",Table1[[#This Row],[_KETERANGAN]])</f>
        <v/>
      </c>
      <c r="AG88" s="9" t="str">
        <f>IF(Table1[[#This Row],[TOKO]]="",AG87,Table1[[#This Row],[TOKO]])</f>
        <v>SUKSES MAKMUR (GROSIR)</v>
      </c>
      <c r="AH88" t="str">
        <f>IF(Table1[[#This Row],[KOTA]]="",AH87,Table1[[#This Row],[KOTA]])</f>
        <v>COMAL</v>
      </c>
      <c r="AI88" t="str">
        <f>CONCATENATE(Table1[[#This Row],[TOKO_H]],"-",Table1[[#This Row],[KOTA_H]])</f>
        <v>SUKSES MAKMUR (GROSIR)-COMAL</v>
      </c>
    </row>
    <row r="89" spans="1:35" x14ac:dyDescent="0.2">
      <c r="A89" s="3" t="str">
        <f>IF(Table1[KODE BARANG]="","",MATCH(Table1[KODE BARANG],DBS[KODE BARANG],0))</f>
        <v/>
      </c>
      <c r="B89" s="3">
        <f>IF(Table1[[#This Row],[ROWID]]="","",ROW()-1)</f>
        <v>88</v>
      </c>
      <c r="C89" s="3">
        <f>IF(Table1[[#This Row],[NAMA BARANG]]="","",IF(Table1[[#This Row],[ID]]="",C88,Table1[[#This Row],[ID]]))</f>
        <v>87</v>
      </c>
      <c r="D89" s="3" t="str">
        <f>IF(Table1[[#This Row],[NOTA TOKO]]="","",ROW()-1)</f>
        <v/>
      </c>
      <c r="L89" s="3" t="str">
        <f>IF(Table1[[#This Row],[_NAMA BARANG]]="",IF(Table1[//DBS]="","",INDEX(DBS[NAMA],Table1[//DBS])),Table1[[#This Row],[_NAMA BARANG]])</f>
        <v>ISI GEL 501 HT</v>
      </c>
      <c r="M89" t="s">
        <v>9660</v>
      </c>
      <c r="N89" t="s">
        <v>11216</v>
      </c>
      <c r="O89" s="3" t="str">
        <f>IF(Table1[[#This Row],[ROWID]]="","",IF(Table1[[#This Row],[_KETERANGAN]]="STOCK BELUM LENGKAP","ADA",IF(Table1[KODE BARANG]="","TIDAK ADA","ADA")))</f>
        <v>ADA</v>
      </c>
      <c r="P89">
        <v>96</v>
      </c>
      <c r="Q89" t="s">
        <v>44</v>
      </c>
      <c r="R89" s="3" t="str">
        <f>IF(Table1[//DBS]="","",INDEX(DBS[ISI],Table1[//DBS]))</f>
        <v/>
      </c>
      <c r="S89" s="3" t="str">
        <f>IF(Table1[//DBS]="","",INDEX(DBS[SATUAN],Table1[//DBS]))</f>
        <v/>
      </c>
      <c r="T89" s="2">
        <v>10000</v>
      </c>
      <c r="W89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89" s="3">
        <f>IF(Table1[[#This Row],[JUMLAH NOTA]]="","",IF(Table1[[#This Row],[CONV]]="",Table1[[#This Row],[JUMLAH NOTA]],Table1[[#This Row],[JUMLAH NOTA]]*Table1[[#This Row],[CONV]]))</f>
        <v>96</v>
      </c>
      <c r="Y89" s="3" t="str">
        <f>IF(Table1[[#This Row],[ISI_CONV]]="","",IF(Table1[[#This Row],[CONV]]="",Table1[[#This Row],[SATUAN NOTA]],Table1[[#This Row],[SATUAN]]))</f>
        <v>LSN</v>
      </c>
      <c r="Z89" s="2">
        <f>IF(Table1[[#This Row],[HARGA]]="","",IF(Table1[[#This Row],[CONV]]="",Table1[[#This Row],[HARGA]],Table1[[#This Row],[HARGA]]/Table1[[#This Row],[CONV]]))</f>
        <v>10000</v>
      </c>
      <c r="AA89" s="2">
        <f>IF(Table1[[#This Row],[HARGA_CONV]]="","",Table1[[#This Row],[HARGA_CONV]]*Table1[[#This Row],[ISI_CONV]]*(100%-Table1[[#This Row],[DISKON]]))</f>
        <v>960000</v>
      </c>
      <c r="AB89" s="2">
        <f>IF(Table1[ROWID]="","",IF(Table1[[#This Row],[ROWID]]=C90,"",SUMIF(Table1[ROWID],Table1[ROWID],Table1[TOTAL])))</f>
        <v>3660000</v>
      </c>
      <c r="AC89" s="6">
        <f>IF(Table1[[#This Row],[TANGGAL NOTA]]="",AC88,Table1[[#This Row],[TANGGAL NOTA]])</f>
        <v>45407</v>
      </c>
      <c r="AE89" s="6">
        <f>IF(Table1[[#This Row],[TANGGAL UPDATE]]="",AE88,Table1[[#This Row],[TANGGAL UPDATE]])</f>
        <v>45416</v>
      </c>
      <c r="AF89" s="3" t="str">
        <f>IF(Table1[[#This Row],[_KETERANGAN]]="","",Table1[[#This Row],[_KETERANGAN]])</f>
        <v>STOCK BELUM LENGKAP</v>
      </c>
      <c r="AG89" s="9" t="str">
        <f>IF(Table1[[#This Row],[TOKO]]="",AG88,Table1[[#This Row],[TOKO]])</f>
        <v>SUKSES MAKMUR (GROSIR)</v>
      </c>
      <c r="AH89" t="str">
        <f>IF(Table1[[#This Row],[KOTA]]="",AH88,Table1[[#This Row],[KOTA]])</f>
        <v>COMAL</v>
      </c>
      <c r="AI89" t="str">
        <f>CONCATENATE(Table1[[#This Row],[TOKO_H]],"-",Table1[[#This Row],[KOTA_H]])</f>
        <v>SUKSES MAKMUR (GROSIR)-COMAL</v>
      </c>
    </row>
    <row r="90" spans="1:35" x14ac:dyDescent="0.2">
      <c r="A90" s="3" t="str">
        <f>IF(Table1[KODE BARANG]="","",MATCH(Table1[KODE BARANG],DBS[KODE BARANG],0))</f>
        <v/>
      </c>
      <c r="B90" s="3" t="str">
        <f>IF(Table1[[#This Row],[ROWID]]="","",ROW()-1)</f>
        <v/>
      </c>
      <c r="C90" s="3" t="str">
        <f>IF(Table1[[#This Row],[NAMA BARANG]]="","",IF(Table1[[#This Row],[ID]]="",C89,Table1[[#This Row],[ID]]))</f>
        <v/>
      </c>
      <c r="D90" s="3" t="str">
        <f>IF(Table1[[#This Row],[NOTA TOKO]]="","",ROW()-1)</f>
        <v/>
      </c>
      <c r="L90" s="3" t="str">
        <f>IF(Table1[[#This Row],[_NAMA BARANG]]="",IF(Table1[//DBS]="","",INDEX(DBS[NAMA],Table1[//DBS])),Table1[[#This Row],[_NAMA BARANG]])</f>
        <v/>
      </c>
      <c r="O90" s="3" t="str">
        <f>IF(Table1[[#This Row],[ROWID]]="","",IF(Table1[[#This Row],[_KETERANGAN]]="STOCK BELUM LENGKAP","ADA",IF(Table1[KODE BARANG]="","TIDAK ADA","ADA")))</f>
        <v/>
      </c>
      <c r="R90" s="3" t="str">
        <f>IF(Table1[//DBS]="","",INDEX(DBS[ISI],Table1[//DBS]))</f>
        <v/>
      </c>
      <c r="S90" s="3" t="str">
        <f>IF(Table1[//DBS]="","",INDEX(DBS[SATUAN],Table1[//DBS]))</f>
        <v/>
      </c>
      <c r="W90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90" s="3" t="str">
        <f>IF(Table1[[#This Row],[JUMLAH NOTA]]="","",IF(Table1[[#This Row],[CONV]]="",Table1[[#This Row],[JUMLAH NOTA]],Table1[[#This Row],[JUMLAH NOTA]]*Table1[[#This Row],[CONV]]))</f>
        <v/>
      </c>
      <c r="Y90" s="3" t="str">
        <f>IF(Table1[[#This Row],[ISI_CONV]]="","",IF(Table1[[#This Row],[CONV]]="",Table1[[#This Row],[SATUAN NOTA]],Table1[[#This Row],[SATUAN]]))</f>
        <v/>
      </c>
      <c r="Z90" s="2" t="str">
        <f>IF(Table1[[#This Row],[HARGA]]="","",IF(Table1[[#This Row],[CONV]]="",Table1[[#This Row],[HARGA]],Table1[[#This Row],[HARGA]]/Table1[[#This Row],[CONV]]))</f>
        <v/>
      </c>
      <c r="AA90" s="2" t="str">
        <f>IF(Table1[[#This Row],[HARGA_CONV]]="","",Table1[[#This Row],[HARGA_CONV]]*Table1[[#This Row],[ISI_CONV]]*(100%-Table1[[#This Row],[DISKON]]))</f>
        <v/>
      </c>
      <c r="AB90" s="2" t="str">
        <f>IF(Table1[ROWID]="","",IF(Table1[[#This Row],[ROWID]]=C91,"",SUMIF(Table1[ROWID],Table1[ROWID],Table1[TOTAL])))</f>
        <v/>
      </c>
      <c r="AC90" s="6">
        <f>IF(Table1[[#This Row],[TANGGAL NOTA]]="",AC89,Table1[[#This Row],[TANGGAL NOTA]])</f>
        <v>45407</v>
      </c>
      <c r="AE90" s="6">
        <f>IF(Table1[[#This Row],[TANGGAL UPDATE]]="",AE89,Table1[[#This Row],[TANGGAL UPDATE]])</f>
        <v>45416</v>
      </c>
      <c r="AF90" s="3" t="str">
        <f>IF(Table1[[#This Row],[_KETERANGAN]]="","",Table1[[#This Row],[_KETERANGAN]])</f>
        <v/>
      </c>
      <c r="AG90" s="9" t="str">
        <f>IF(Table1[[#This Row],[TOKO]]="",AG89,Table1[[#This Row],[TOKO]])</f>
        <v>SUKSES MAKMUR (GROSIR)</v>
      </c>
      <c r="AH90" t="str">
        <f>IF(Table1[[#This Row],[KOTA]]="",AH89,Table1[[#This Row],[KOTA]])</f>
        <v>COMAL</v>
      </c>
      <c r="AI90" t="str">
        <f>CONCATENATE(Table1[[#This Row],[TOKO_H]],"-",Table1[[#This Row],[KOTA_H]])</f>
        <v>SUKSES MAKMUR (GROSIR)-COMAL</v>
      </c>
    </row>
    <row r="91" spans="1:35" x14ac:dyDescent="0.2">
      <c r="A91" s="3" t="str">
        <f>IF(Table1[KODE BARANG]="","",MATCH(Table1[KODE BARANG],DBS[KODE BARANG],0))</f>
        <v/>
      </c>
      <c r="B91" s="3">
        <f>IF(Table1[[#This Row],[ROWID]]="","",ROW()-1)</f>
        <v>90</v>
      </c>
      <c r="C91" s="3">
        <f>IF(Table1[[#This Row],[NAMA BARANG]]="","",IF(Table1[[#This Row],[ID]]="",C90,Table1[[#This Row],[ID]]))</f>
        <v>90</v>
      </c>
      <c r="D91" s="3">
        <f>IF(Table1[[#This Row],[NOTA TOKO]]="","",ROW()-1)</f>
        <v>90</v>
      </c>
      <c r="G91" t="s">
        <v>11211</v>
      </c>
      <c r="H91">
        <v>4348</v>
      </c>
      <c r="I91" t="s">
        <v>11250</v>
      </c>
      <c r="J91" t="s">
        <v>11251</v>
      </c>
      <c r="L91" s="3" t="str">
        <f>IF(Table1[[#This Row],[_NAMA BARANG]]="",IF(Table1[//DBS]="","",INDEX(DBS[NAMA],Table1[//DBS])),Table1[[#This Row],[_NAMA BARANG]])</f>
        <v>MECHPEN TIZO TM-030 E</v>
      </c>
      <c r="M91" t="s">
        <v>10014</v>
      </c>
      <c r="N91" t="s">
        <v>11216</v>
      </c>
      <c r="O91" s="3" t="str">
        <f>IF(Table1[[#This Row],[ROWID]]="","",IF(Table1[[#This Row],[_KETERANGAN]]="STOCK BELUM LENGKAP","ADA",IF(Table1[KODE BARANG]="","TIDAK ADA","ADA")))</f>
        <v>ADA</v>
      </c>
      <c r="P91">
        <v>96</v>
      </c>
      <c r="Q91" t="s">
        <v>44</v>
      </c>
      <c r="R91" s="3" t="str">
        <f>IF(Table1[//DBS]="","",INDEX(DBS[ISI],Table1[//DBS]))</f>
        <v/>
      </c>
      <c r="S91" s="3" t="str">
        <f>IF(Table1[//DBS]="","",INDEX(DBS[SATUAN],Table1[//DBS]))</f>
        <v/>
      </c>
      <c r="T91" s="2">
        <v>30500</v>
      </c>
      <c r="W91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91" s="3">
        <f>IF(Table1[[#This Row],[JUMLAH NOTA]]="","",IF(Table1[[#This Row],[CONV]]="",Table1[[#This Row],[JUMLAH NOTA]],Table1[[#This Row],[JUMLAH NOTA]]*Table1[[#This Row],[CONV]]))</f>
        <v>96</v>
      </c>
      <c r="Y91" s="3" t="str">
        <f>IF(Table1[[#This Row],[ISI_CONV]]="","",IF(Table1[[#This Row],[CONV]]="",Table1[[#This Row],[SATUAN NOTA]],Table1[[#This Row],[SATUAN]]))</f>
        <v>LSN</v>
      </c>
      <c r="Z91" s="2">
        <f>IF(Table1[[#This Row],[HARGA]]="","",IF(Table1[[#This Row],[CONV]]="",Table1[[#This Row],[HARGA]],Table1[[#This Row],[HARGA]]/Table1[[#This Row],[CONV]]))</f>
        <v>30500</v>
      </c>
      <c r="AA91" s="2">
        <f>IF(Table1[[#This Row],[HARGA_CONV]]="","",Table1[[#This Row],[HARGA_CONV]]*Table1[[#This Row],[ISI_CONV]]*(100%-Table1[[#This Row],[DISKON]]))</f>
        <v>2928000</v>
      </c>
      <c r="AB91" s="2" t="str">
        <f>IF(Table1[ROWID]="","",IF(Table1[[#This Row],[ROWID]]=C92,"",SUMIF(Table1[ROWID],Table1[ROWID],Table1[TOTAL])))</f>
        <v/>
      </c>
      <c r="AC91" s="6">
        <f>IF(Table1[[#This Row],[TANGGAL NOTA]]="",AC90,Table1[[#This Row],[TANGGAL NOTA]])</f>
        <v>45407</v>
      </c>
      <c r="AE91" s="6">
        <f>IF(Table1[[#This Row],[TANGGAL UPDATE]]="",AE90,Table1[[#This Row],[TANGGAL UPDATE]])</f>
        <v>45416</v>
      </c>
      <c r="AF91" s="3" t="str">
        <f>IF(Table1[[#This Row],[_KETERANGAN]]="","",Table1[[#This Row],[_KETERANGAN]])</f>
        <v>STOCK BELUM LENGKAP</v>
      </c>
      <c r="AG91" s="9" t="str">
        <f>IF(Table1[[#This Row],[TOKO]]="",AG90,Table1[[#This Row],[TOKO]])</f>
        <v>REJO AGUNG</v>
      </c>
      <c r="AH91" t="str">
        <f>IF(Table1[[#This Row],[KOTA]]="",AH90,Table1[[#This Row],[KOTA]])</f>
        <v>JOMBANG</v>
      </c>
      <c r="AI91" t="str">
        <f>CONCATENATE(Table1[[#This Row],[TOKO_H]],"-",Table1[[#This Row],[KOTA_H]])</f>
        <v>REJO AGUNG-JOMBANG</v>
      </c>
    </row>
    <row r="92" spans="1:35" x14ac:dyDescent="0.2">
      <c r="A92" s="3" t="str">
        <f>IF(Table1[KODE BARANG]="","",MATCH(Table1[KODE BARANG],DBS[KODE BARANG],0))</f>
        <v/>
      </c>
      <c r="B92" s="3">
        <f>IF(Table1[[#This Row],[ROWID]]="","",ROW()-1)</f>
        <v>91</v>
      </c>
      <c r="C92" s="3">
        <f>IF(Table1[[#This Row],[NAMA BARANG]]="","",IF(Table1[[#This Row],[ID]]="",C91,Table1[[#This Row],[ID]]))</f>
        <v>90</v>
      </c>
      <c r="D92" s="3" t="str">
        <f>IF(Table1[[#This Row],[NOTA TOKO]]="","",ROW()-1)</f>
        <v/>
      </c>
      <c r="L92" s="3" t="str">
        <f>IF(Table1[[#This Row],[_NAMA BARANG]]="",IF(Table1[//DBS]="","",INDEX(DBS[NAMA],Table1[//DBS])),Table1[[#This Row],[_NAMA BARANG]])</f>
        <v>MECHPEN TIZO TM-030 G</v>
      </c>
      <c r="M92" t="s">
        <v>11252</v>
      </c>
      <c r="O92" s="3" t="str">
        <f>IF(Table1[[#This Row],[ROWID]]="","",IF(Table1[[#This Row],[_KETERANGAN]]="STOCK BELUM LENGKAP","ADA",IF(Table1[KODE BARANG]="","TIDAK ADA","ADA")))</f>
        <v>TIDAK ADA</v>
      </c>
      <c r="P92">
        <v>96</v>
      </c>
      <c r="Q92" t="s">
        <v>44</v>
      </c>
      <c r="R92" s="3" t="str">
        <f>IF(Table1[//DBS]="","",INDEX(DBS[ISI],Table1[//DBS]))</f>
        <v/>
      </c>
      <c r="S92" s="3" t="str">
        <f>IF(Table1[//DBS]="","",INDEX(DBS[SATUAN],Table1[//DBS]))</f>
        <v/>
      </c>
      <c r="T92" s="2">
        <v>30500</v>
      </c>
      <c r="W92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92" s="3">
        <f>IF(Table1[[#This Row],[JUMLAH NOTA]]="","",IF(Table1[[#This Row],[CONV]]="",Table1[[#This Row],[JUMLAH NOTA]],Table1[[#This Row],[JUMLAH NOTA]]*Table1[[#This Row],[CONV]]))</f>
        <v>96</v>
      </c>
      <c r="Y92" s="3" t="str">
        <f>IF(Table1[[#This Row],[ISI_CONV]]="","",IF(Table1[[#This Row],[CONV]]="",Table1[[#This Row],[SATUAN NOTA]],Table1[[#This Row],[SATUAN]]))</f>
        <v>LSN</v>
      </c>
      <c r="Z92" s="2">
        <f>IF(Table1[[#This Row],[HARGA]]="","",IF(Table1[[#This Row],[CONV]]="",Table1[[#This Row],[HARGA]],Table1[[#This Row],[HARGA]]/Table1[[#This Row],[CONV]]))</f>
        <v>30500</v>
      </c>
      <c r="AA92" s="2">
        <f>IF(Table1[[#This Row],[HARGA_CONV]]="","",Table1[[#This Row],[HARGA_CONV]]*Table1[[#This Row],[ISI_CONV]]*(100%-Table1[[#This Row],[DISKON]]))</f>
        <v>2928000</v>
      </c>
      <c r="AB92" s="2">
        <f>IF(Table1[ROWID]="","",IF(Table1[[#This Row],[ROWID]]=C93,"",SUMIF(Table1[ROWID],Table1[ROWID],Table1[TOTAL])))</f>
        <v>5856000</v>
      </c>
      <c r="AC92" s="6">
        <f>IF(Table1[[#This Row],[TANGGAL NOTA]]="",AC91,Table1[[#This Row],[TANGGAL NOTA]])</f>
        <v>45407</v>
      </c>
      <c r="AE92" s="6">
        <f>IF(Table1[[#This Row],[TANGGAL UPDATE]]="",AE91,Table1[[#This Row],[TANGGAL UPDATE]])</f>
        <v>45416</v>
      </c>
      <c r="AF92" s="3" t="str">
        <f>IF(Table1[[#This Row],[_KETERANGAN]]="","",Table1[[#This Row],[_KETERANGAN]])</f>
        <v/>
      </c>
      <c r="AG92" s="9" t="str">
        <f>IF(Table1[[#This Row],[TOKO]]="",AG91,Table1[[#This Row],[TOKO]])</f>
        <v>REJO AGUNG</v>
      </c>
      <c r="AH92" t="str">
        <f>IF(Table1[[#This Row],[KOTA]]="",AH91,Table1[[#This Row],[KOTA]])</f>
        <v>JOMBANG</v>
      </c>
      <c r="AI92" t="str">
        <f>CONCATENATE(Table1[[#This Row],[TOKO_H]],"-",Table1[[#This Row],[KOTA_H]])</f>
        <v>REJO AGUNG-JOMBANG</v>
      </c>
    </row>
    <row r="93" spans="1:35" x14ac:dyDescent="0.2">
      <c r="A93" s="3" t="str">
        <f>IF(Table1[KODE BARANG]="","",MATCH(Table1[KODE BARANG],DBS[KODE BARANG],0))</f>
        <v/>
      </c>
      <c r="B93" s="3" t="str">
        <f>IF(Table1[[#This Row],[ROWID]]="","",ROW()-1)</f>
        <v/>
      </c>
      <c r="C93" s="3" t="str">
        <f>IF(Table1[[#This Row],[NAMA BARANG]]="","",IF(Table1[[#This Row],[ID]]="",C92,Table1[[#This Row],[ID]]))</f>
        <v/>
      </c>
      <c r="D93" s="3" t="str">
        <f>IF(Table1[[#This Row],[NOTA TOKO]]="","",ROW()-1)</f>
        <v/>
      </c>
      <c r="L93" s="3" t="str">
        <f>IF(Table1[[#This Row],[_NAMA BARANG]]="",IF(Table1[//DBS]="","",INDEX(DBS[NAMA],Table1[//DBS])),Table1[[#This Row],[_NAMA BARANG]])</f>
        <v/>
      </c>
      <c r="O93" s="3" t="str">
        <f>IF(Table1[[#This Row],[ROWID]]="","",IF(Table1[[#This Row],[_KETERANGAN]]="STOCK BELUM LENGKAP","ADA",IF(Table1[KODE BARANG]="","TIDAK ADA","ADA")))</f>
        <v/>
      </c>
      <c r="R93" s="3" t="str">
        <f>IF(Table1[//DBS]="","",INDEX(DBS[ISI],Table1[//DBS]))</f>
        <v/>
      </c>
      <c r="S93" s="3" t="str">
        <f>IF(Table1[//DBS]="","",INDEX(DBS[SATUAN],Table1[//DBS]))</f>
        <v/>
      </c>
      <c r="W93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93" s="3" t="str">
        <f>IF(Table1[[#This Row],[JUMLAH NOTA]]="","",IF(Table1[[#This Row],[CONV]]="",Table1[[#This Row],[JUMLAH NOTA]],Table1[[#This Row],[JUMLAH NOTA]]*Table1[[#This Row],[CONV]]))</f>
        <v/>
      </c>
      <c r="Y93" s="3" t="str">
        <f>IF(Table1[[#This Row],[ISI_CONV]]="","",IF(Table1[[#This Row],[CONV]]="",Table1[[#This Row],[SATUAN NOTA]],Table1[[#This Row],[SATUAN]]))</f>
        <v/>
      </c>
      <c r="Z93" s="2" t="str">
        <f>IF(Table1[[#This Row],[HARGA]]="","",IF(Table1[[#This Row],[CONV]]="",Table1[[#This Row],[HARGA]],Table1[[#This Row],[HARGA]]/Table1[[#This Row],[CONV]]))</f>
        <v/>
      </c>
      <c r="AA93" s="2" t="str">
        <f>IF(Table1[[#This Row],[HARGA_CONV]]="","",Table1[[#This Row],[HARGA_CONV]]*Table1[[#This Row],[ISI_CONV]]*(100%-Table1[[#This Row],[DISKON]]))</f>
        <v/>
      </c>
      <c r="AB93" s="2" t="str">
        <f>IF(Table1[ROWID]="","",IF(Table1[[#This Row],[ROWID]]=C94,"",SUMIF(Table1[ROWID],Table1[ROWID],Table1[TOTAL])))</f>
        <v/>
      </c>
      <c r="AC93" s="6">
        <f>IF(Table1[[#This Row],[TANGGAL NOTA]]="",AC92,Table1[[#This Row],[TANGGAL NOTA]])</f>
        <v>45407</v>
      </c>
      <c r="AE93" s="6">
        <f>IF(Table1[[#This Row],[TANGGAL UPDATE]]="",AE92,Table1[[#This Row],[TANGGAL UPDATE]])</f>
        <v>45416</v>
      </c>
      <c r="AF93" s="3" t="str">
        <f>IF(Table1[[#This Row],[_KETERANGAN]]="","",Table1[[#This Row],[_KETERANGAN]])</f>
        <v/>
      </c>
      <c r="AG93" s="9" t="str">
        <f>IF(Table1[[#This Row],[TOKO]]="",AG92,Table1[[#This Row],[TOKO]])</f>
        <v>REJO AGUNG</v>
      </c>
      <c r="AH93" t="str">
        <f>IF(Table1[[#This Row],[KOTA]]="",AH92,Table1[[#This Row],[KOTA]])</f>
        <v>JOMBANG</v>
      </c>
      <c r="AI93" t="str">
        <f>CONCATENATE(Table1[[#This Row],[TOKO_H]],"-",Table1[[#This Row],[KOTA_H]])</f>
        <v>REJO AGUNG-JOMBANG</v>
      </c>
    </row>
    <row r="94" spans="1:35" x14ac:dyDescent="0.2">
      <c r="A94" s="3">
        <f>IF(Table1[KODE BARANG]="","",MATCH(Table1[KODE BARANG],DBS[KODE BARANG],0))</f>
        <v>2029</v>
      </c>
      <c r="B94" s="3">
        <f>IF(Table1[[#This Row],[ROWID]]="","",ROW()-1)</f>
        <v>93</v>
      </c>
      <c r="C94" s="3">
        <f>IF(Table1[[#This Row],[NAMA BARANG]]="","",IF(Table1[[#This Row],[ID]]="",C93,Table1[[#This Row],[ID]]))</f>
        <v>93</v>
      </c>
      <c r="D94" s="3">
        <f>IF(Table1[[#This Row],[NOTA TOKO]]="","",ROW()-1)</f>
        <v>93</v>
      </c>
      <c r="G94" t="s">
        <v>11211</v>
      </c>
      <c r="H94">
        <v>4346</v>
      </c>
      <c r="I94" t="s">
        <v>11253</v>
      </c>
      <c r="J94" t="s">
        <v>11254</v>
      </c>
      <c r="K94" t="s">
        <v>3718</v>
      </c>
      <c r="L94" s="3" t="str">
        <f>IF(Table1[[#This Row],[_NAMA BARANG]]="",IF(Table1[//DBS]="","",INDEX(DBS[NAMA],Table1[//DBS])),Table1[[#This Row],[_NAMA BARANG]])</f>
        <v>BP GEL TF-1190 0.3MM HIGHTECH (H)</v>
      </c>
      <c r="O94" s="3" t="str">
        <f>IF(Table1[[#This Row],[ROWID]]="","",IF(Table1[[#This Row],[_KETERANGAN]]="STOCK BELUM LENGKAP","ADA",IF(Table1[KODE BARANG]="","TIDAK ADA","ADA")))</f>
        <v>ADA</v>
      </c>
      <c r="P94">
        <v>432</v>
      </c>
      <c r="Q94" t="s">
        <v>44</v>
      </c>
      <c r="R94" s="3">
        <f>IF(Table1[//DBS]="","",INDEX(DBS[ISI],Table1[//DBS]))</f>
        <v>96</v>
      </c>
      <c r="S94" s="3" t="str">
        <f>IF(Table1[//DBS]="","",INDEX(DBS[SATUAN],Table1[//DBS]))</f>
        <v>LSN</v>
      </c>
      <c r="T94" s="2">
        <v>28500</v>
      </c>
      <c r="W94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94" s="3">
        <f>IF(Table1[[#This Row],[JUMLAH NOTA]]="","",IF(Table1[[#This Row],[CONV]]="",Table1[[#This Row],[JUMLAH NOTA]],Table1[[#This Row],[JUMLAH NOTA]]*Table1[[#This Row],[CONV]]))</f>
        <v>432</v>
      </c>
      <c r="Y94" s="3" t="str">
        <f>IF(Table1[[#This Row],[ISI_CONV]]="","",IF(Table1[[#This Row],[CONV]]="",Table1[[#This Row],[SATUAN NOTA]],Table1[[#This Row],[SATUAN]]))</f>
        <v>LSN</v>
      </c>
      <c r="Z94" s="2">
        <f>IF(Table1[[#This Row],[HARGA]]="","",IF(Table1[[#This Row],[CONV]]="",Table1[[#This Row],[HARGA]],Table1[[#This Row],[HARGA]]/Table1[[#This Row],[CONV]]))</f>
        <v>28500</v>
      </c>
      <c r="AA94" s="2">
        <f>IF(Table1[[#This Row],[HARGA_CONV]]="","",Table1[[#This Row],[HARGA_CONV]]*Table1[[#This Row],[ISI_CONV]]*(100%-Table1[[#This Row],[DISKON]]))</f>
        <v>12312000</v>
      </c>
      <c r="AB94" s="2">
        <f>IF(Table1[ROWID]="","",IF(Table1[[#This Row],[ROWID]]=C95,"",SUMIF(Table1[ROWID],Table1[ROWID],Table1[TOTAL])))</f>
        <v>12312000</v>
      </c>
      <c r="AC94" s="6">
        <f>IF(Table1[[#This Row],[TANGGAL NOTA]]="",AC93,Table1[[#This Row],[TANGGAL NOTA]])</f>
        <v>45407</v>
      </c>
      <c r="AE94" s="6">
        <f>IF(Table1[[#This Row],[TANGGAL UPDATE]]="",AE93,Table1[[#This Row],[TANGGAL UPDATE]])</f>
        <v>45416</v>
      </c>
      <c r="AF94" s="3" t="str">
        <f>IF(Table1[[#This Row],[_KETERANGAN]]="","",Table1[[#This Row],[_KETERANGAN]])</f>
        <v/>
      </c>
      <c r="AG94" s="9" t="str">
        <f>IF(Table1[[#This Row],[TOKO]]="",AG93,Table1[[#This Row],[TOKO]])</f>
        <v>NIKI SAE</v>
      </c>
      <c r="AH94" t="str">
        <f>IF(Table1[[#This Row],[KOTA]]="",AH93,Table1[[#This Row],[KOTA]])</f>
        <v>TULUNGAGUNG</v>
      </c>
      <c r="AI94" t="str">
        <f>CONCATENATE(Table1[[#This Row],[TOKO_H]],"-",Table1[[#This Row],[KOTA_H]])</f>
        <v>NIKI SAE-TULUNGAGUNG</v>
      </c>
    </row>
    <row r="95" spans="1:35" x14ac:dyDescent="0.2">
      <c r="A95" s="3" t="str">
        <f>IF(Table1[KODE BARANG]="","",MATCH(Table1[KODE BARANG],DBS[KODE BARANG],0))</f>
        <v/>
      </c>
      <c r="B95" s="3" t="str">
        <f>IF(Table1[[#This Row],[ROWID]]="","",ROW()-1)</f>
        <v/>
      </c>
      <c r="C95" s="3" t="str">
        <f>IF(Table1[[#This Row],[NAMA BARANG]]="","",IF(Table1[[#This Row],[ID]]="",C94,Table1[[#This Row],[ID]]))</f>
        <v/>
      </c>
      <c r="D95" s="3" t="str">
        <f>IF(Table1[[#This Row],[NOTA TOKO]]="","",ROW()-1)</f>
        <v/>
      </c>
      <c r="L95" s="3" t="str">
        <f>IF(Table1[[#This Row],[_NAMA BARANG]]="",IF(Table1[//DBS]="","",INDEX(DBS[NAMA],Table1[//DBS])),Table1[[#This Row],[_NAMA BARANG]])</f>
        <v/>
      </c>
      <c r="O95" s="3" t="str">
        <f>IF(Table1[[#This Row],[ROWID]]="","",IF(Table1[[#This Row],[_KETERANGAN]]="STOCK BELUM LENGKAP","ADA",IF(Table1[KODE BARANG]="","TIDAK ADA","ADA")))</f>
        <v/>
      </c>
      <c r="R95" s="3" t="str">
        <f>IF(Table1[//DBS]="","",INDEX(DBS[ISI],Table1[//DBS]))</f>
        <v/>
      </c>
      <c r="S95" s="3" t="str">
        <f>IF(Table1[//DBS]="","",INDEX(DBS[SATUAN],Table1[//DBS]))</f>
        <v/>
      </c>
      <c r="W95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95" s="3" t="str">
        <f>IF(Table1[[#This Row],[JUMLAH NOTA]]="","",IF(Table1[[#This Row],[CONV]]="",Table1[[#This Row],[JUMLAH NOTA]],Table1[[#This Row],[JUMLAH NOTA]]*Table1[[#This Row],[CONV]]))</f>
        <v/>
      </c>
      <c r="Y95" s="3" t="str">
        <f>IF(Table1[[#This Row],[ISI_CONV]]="","",IF(Table1[[#This Row],[CONV]]="",Table1[[#This Row],[SATUAN NOTA]],Table1[[#This Row],[SATUAN]]))</f>
        <v/>
      </c>
      <c r="Z95" s="2" t="str">
        <f>IF(Table1[[#This Row],[HARGA]]="","",IF(Table1[[#This Row],[CONV]]="",Table1[[#This Row],[HARGA]],Table1[[#This Row],[HARGA]]/Table1[[#This Row],[CONV]]))</f>
        <v/>
      </c>
      <c r="AA95" s="2" t="str">
        <f>IF(Table1[[#This Row],[HARGA_CONV]]="","",Table1[[#This Row],[HARGA_CONV]]*Table1[[#This Row],[ISI_CONV]]*(100%-Table1[[#This Row],[DISKON]]))</f>
        <v/>
      </c>
      <c r="AB95" s="2" t="str">
        <f>IF(Table1[ROWID]="","",IF(Table1[[#This Row],[ROWID]]=C96,"",SUMIF(Table1[ROWID],Table1[ROWID],Table1[TOTAL])))</f>
        <v/>
      </c>
      <c r="AC95" s="6">
        <f>IF(Table1[[#This Row],[TANGGAL NOTA]]="",AC94,Table1[[#This Row],[TANGGAL NOTA]])</f>
        <v>45407</v>
      </c>
      <c r="AE95" s="6">
        <f>IF(Table1[[#This Row],[TANGGAL UPDATE]]="",AE94,Table1[[#This Row],[TANGGAL UPDATE]])</f>
        <v>45416</v>
      </c>
      <c r="AF95" s="3" t="str">
        <f>IF(Table1[[#This Row],[_KETERANGAN]]="","",Table1[[#This Row],[_KETERANGAN]])</f>
        <v/>
      </c>
      <c r="AG95" s="9" t="str">
        <f>IF(Table1[[#This Row],[TOKO]]="",AG94,Table1[[#This Row],[TOKO]])</f>
        <v>NIKI SAE</v>
      </c>
      <c r="AH95" t="str">
        <f>IF(Table1[[#This Row],[KOTA]]="",AH94,Table1[[#This Row],[KOTA]])</f>
        <v>TULUNGAGUNG</v>
      </c>
      <c r="AI95" t="str">
        <f>CONCATENATE(Table1[[#This Row],[TOKO_H]],"-",Table1[[#This Row],[KOTA_H]])</f>
        <v>NIKI SAE-TULUNGAGUNG</v>
      </c>
    </row>
    <row r="96" spans="1:35" x14ac:dyDescent="0.2">
      <c r="A96" s="3">
        <f>IF(Table1[KODE BARANG]="","",MATCH(Table1[KODE BARANG],DBS[KODE BARANG],0))</f>
        <v>3206</v>
      </c>
      <c r="B96" s="3">
        <f>IF(Table1[[#This Row],[ROWID]]="","",ROW()-1)</f>
        <v>95</v>
      </c>
      <c r="C96" s="3">
        <f>IF(Table1[[#This Row],[NAMA BARANG]]="","",IF(Table1[[#This Row],[ID]]="",C95,Table1[[#This Row],[ID]]))</f>
        <v>95</v>
      </c>
      <c r="D96" s="3">
        <f>IF(Table1[[#This Row],[NOTA TOKO]]="","",ROW()-1)</f>
        <v>95</v>
      </c>
      <c r="G96" t="s">
        <v>2050</v>
      </c>
      <c r="H96">
        <v>4311</v>
      </c>
      <c r="I96" t="s">
        <v>11239</v>
      </c>
      <c r="J96" t="s">
        <v>11240</v>
      </c>
      <c r="K96" t="s">
        <v>6913</v>
      </c>
      <c r="L96" s="3" t="str">
        <f>IF(Table1[[#This Row],[_NAMA BARANG]]="",IF(Table1[//DBS]="","",INDEX(DBS[NAMA],Table1[//DBS])),Table1[[#This Row],[_NAMA BARANG]])</f>
        <v>NOTES 156-80</v>
      </c>
      <c r="O96" s="3" t="str">
        <f>IF(Table1[[#This Row],[ROWID]]="","",IF(Table1[[#This Row],[_KETERANGAN]]="STOCK BELUM LENGKAP","ADA",IF(Table1[KODE BARANG]="","TIDAK ADA","ADA")))</f>
        <v>ADA</v>
      </c>
      <c r="P96">
        <v>50</v>
      </c>
      <c r="Q96" t="s">
        <v>44</v>
      </c>
      <c r="R96" s="3">
        <f>IF(Table1[//DBS]="","",INDEX(DBS[ISI],Table1[//DBS]))</f>
        <v>60</v>
      </c>
      <c r="S96" s="3" t="str">
        <f>IF(Table1[//DBS]="","",INDEX(DBS[SATUAN],Table1[//DBS]))</f>
        <v>LSN</v>
      </c>
      <c r="T96" s="2">
        <v>32000</v>
      </c>
      <c r="W96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96" s="3">
        <f>IF(Table1[[#This Row],[JUMLAH NOTA]]="","",IF(Table1[[#This Row],[CONV]]="",Table1[[#This Row],[JUMLAH NOTA]],Table1[[#This Row],[JUMLAH NOTA]]*Table1[[#This Row],[CONV]]))</f>
        <v>50</v>
      </c>
      <c r="Y96" s="3" t="str">
        <f>IF(Table1[[#This Row],[ISI_CONV]]="","",IF(Table1[[#This Row],[CONV]]="",Table1[[#This Row],[SATUAN NOTA]],Table1[[#This Row],[SATUAN]]))</f>
        <v>LSN</v>
      </c>
      <c r="Z96" s="2">
        <f>IF(Table1[[#This Row],[HARGA]]="","",IF(Table1[[#This Row],[CONV]]="",Table1[[#This Row],[HARGA]],Table1[[#This Row],[HARGA]]/Table1[[#This Row],[CONV]]))</f>
        <v>32000</v>
      </c>
      <c r="AA96" s="2">
        <f>IF(Table1[[#This Row],[HARGA_CONV]]="","",Table1[[#This Row],[HARGA_CONV]]*Table1[[#This Row],[ISI_CONV]]*(100%-Table1[[#This Row],[DISKON]]))</f>
        <v>1600000</v>
      </c>
      <c r="AB96" s="2">
        <f>IF(Table1[ROWID]="","",IF(Table1[[#This Row],[ROWID]]=C97,"",SUMIF(Table1[ROWID],Table1[ROWID],Table1[TOTAL])))</f>
        <v>1600000</v>
      </c>
      <c r="AC96" s="6">
        <f>IF(Table1[[#This Row],[TANGGAL NOTA]]="",AC95,Table1[[#This Row],[TANGGAL NOTA]])</f>
        <v>45407</v>
      </c>
      <c r="AE96" s="6">
        <f>IF(Table1[[#This Row],[TANGGAL UPDATE]]="",AE95,Table1[[#This Row],[TANGGAL UPDATE]])</f>
        <v>45416</v>
      </c>
      <c r="AF96" s="3" t="str">
        <f>IF(Table1[[#This Row],[_KETERANGAN]]="","",Table1[[#This Row],[_KETERANGAN]])</f>
        <v/>
      </c>
      <c r="AG96" s="9" t="str">
        <f>IF(Table1[[#This Row],[TOKO]]="",AG95,Table1[[#This Row],[TOKO]])</f>
        <v>SISWA</v>
      </c>
      <c r="AH96" t="str">
        <f>IF(Table1[[#This Row],[KOTA]]="",AH95,Table1[[#This Row],[KOTA]])</f>
        <v>WONOSOBO</v>
      </c>
      <c r="AI96" t="str">
        <f>CONCATENATE(Table1[[#This Row],[TOKO_H]],"-",Table1[[#This Row],[KOTA_H]])</f>
        <v>SISWA-WONOSOBO</v>
      </c>
    </row>
    <row r="97" spans="1:35" x14ac:dyDescent="0.2">
      <c r="A97" s="3" t="str">
        <f>IF(Table1[KODE BARANG]="","",MATCH(Table1[KODE BARANG],DBS[KODE BARANG],0))</f>
        <v/>
      </c>
      <c r="B97" s="3" t="str">
        <f>IF(Table1[[#This Row],[ROWID]]="","",ROW()-1)</f>
        <v/>
      </c>
      <c r="C97" s="3" t="str">
        <f>IF(Table1[[#This Row],[NAMA BARANG]]="","",IF(Table1[[#This Row],[ID]]="",C96,Table1[[#This Row],[ID]]))</f>
        <v/>
      </c>
      <c r="D97" s="3" t="str">
        <f>IF(Table1[[#This Row],[NOTA TOKO]]="","",ROW()-1)</f>
        <v/>
      </c>
      <c r="L97" s="3" t="str">
        <f>IF(Table1[[#This Row],[_NAMA BARANG]]="",IF(Table1[//DBS]="","",INDEX(DBS[NAMA],Table1[//DBS])),Table1[[#This Row],[_NAMA BARANG]])</f>
        <v/>
      </c>
      <c r="O97" s="3" t="str">
        <f>IF(Table1[[#This Row],[ROWID]]="","",IF(Table1[[#This Row],[_KETERANGAN]]="STOCK BELUM LENGKAP","ADA",IF(Table1[KODE BARANG]="","TIDAK ADA","ADA")))</f>
        <v/>
      </c>
      <c r="R97" s="3" t="str">
        <f>IF(Table1[//DBS]="","",INDEX(DBS[ISI],Table1[//DBS]))</f>
        <v/>
      </c>
      <c r="S97" s="3" t="str">
        <f>IF(Table1[//DBS]="","",INDEX(DBS[SATUAN],Table1[//DBS]))</f>
        <v/>
      </c>
      <c r="W97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97" s="3" t="str">
        <f>IF(Table1[[#This Row],[JUMLAH NOTA]]="","",IF(Table1[[#This Row],[CONV]]="",Table1[[#This Row],[JUMLAH NOTA]],Table1[[#This Row],[JUMLAH NOTA]]*Table1[[#This Row],[CONV]]))</f>
        <v/>
      </c>
      <c r="Y97" s="3" t="str">
        <f>IF(Table1[[#This Row],[ISI_CONV]]="","",IF(Table1[[#This Row],[CONV]]="",Table1[[#This Row],[SATUAN NOTA]],Table1[[#This Row],[SATUAN]]))</f>
        <v/>
      </c>
      <c r="Z97" s="2" t="str">
        <f>IF(Table1[[#This Row],[HARGA]]="","",IF(Table1[[#This Row],[CONV]]="",Table1[[#This Row],[HARGA]],Table1[[#This Row],[HARGA]]/Table1[[#This Row],[CONV]]))</f>
        <v/>
      </c>
      <c r="AA97" s="2" t="str">
        <f>IF(Table1[[#This Row],[HARGA_CONV]]="","",Table1[[#This Row],[HARGA_CONV]]*Table1[[#This Row],[ISI_CONV]]*(100%-Table1[[#This Row],[DISKON]]))</f>
        <v/>
      </c>
      <c r="AB97" s="2" t="str">
        <f>IF(Table1[ROWID]="","",IF(Table1[[#This Row],[ROWID]]=C98,"",SUMIF(Table1[ROWID],Table1[ROWID],Table1[TOTAL])))</f>
        <v/>
      </c>
      <c r="AC97" s="6">
        <f>IF(Table1[[#This Row],[TANGGAL NOTA]]="",AC96,Table1[[#This Row],[TANGGAL NOTA]])</f>
        <v>45407</v>
      </c>
      <c r="AE97" s="6">
        <f>IF(Table1[[#This Row],[TANGGAL UPDATE]]="",AE96,Table1[[#This Row],[TANGGAL UPDATE]])</f>
        <v>45416</v>
      </c>
      <c r="AF97" s="3" t="str">
        <f>IF(Table1[[#This Row],[_KETERANGAN]]="","",Table1[[#This Row],[_KETERANGAN]])</f>
        <v/>
      </c>
      <c r="AG97" s="9" t="str">
        <f>IF(Table1[[#This Row],[TOKO]]="",AG96,Table1[[#This Row],[TOKO]])</f>
        <v>SISWA</v>
      </c>
      <c r="AH97" t="str">
        <f>IF(Table1[[#This Row],[KOTA]]="",AH96,Table1[[#This Row],[KOTA]])</f>
        <v>WONOSOBO</v>
      </c>
      <c r="AI97" t="str">
        <f>CONCATENATE(Table1[[#This Row],[TOKO_H]],"-",Table1[[#This Row],[KOTA_H]])</f>
        <v>SISWA-WONOSOBO</v>
      </c>
    </row>
    <row r="98" spans="1:35" x14ac:dyDescent="0.2">
      <c r="A98" s="3">
        <f>IF(Table1[KODE BARANG]="","",MATCH(Table1[KODE BARANG],DBS[KODE BARANG],0))</f>
        <v>3545</v>
      </c>
      <c r="B98" s="3">
        <f>IF(Table1[[#This Row],[ROWID]]="","",ROW()-1)</f>
        <v>97</v>
      </c>
      <c r="C98" s="3">
        <f>IF(Table1[[#This Row],[NAMA BARANG]]="","",IF(Table1[[#This Row],[ID]]="",C97,Table1[[#This Row],[ID]]))</f>
        <v>97</v>
      </c>
      <c r="D98" s="3">
        <f>IF(Table1[[#This Row],[NOTA TOKO]]="","",ROW()-1)</f>
        <v>97</v>
      </c>
      <c r="G98" t="s">
        <v>11211</v>
      </c>
      <c r="H98">
        <v>4347</v>
      </c>
      <c r="I98" t="s">
        <v>11255</v>
      </c>
      <c r="J98" t="s">
        <v>11256</v>
      </c>
      <c r="K98" t="s">
        <v>7866</v>
      </c>
      <c r="L98" s="3" t="str">
        <f>IF(Table1[[#This Row],[_NAMA BARANG]]="",IF(Table1[//DBS]="","",INDEX(DBS[NAMA],Table1[//DBS])),Table1[[#This Row],[_NAMA BARANG]])</f>
        <v>STABILLO BRUSH MARKER PEN WB TF-1050 12W</v>
      </c>
      <c r="O98" s="3" t="str">
        <f>IF(Table1[[#This Row],[ROWID]]="","",IF(Table1[[#This Row],[_KETERANGAN]]="STOCK BELUM LENGKAP","ADA",IF(Table1[KODE BARANG]="","TIDAK ADA","ADA")))</f>
        <v>ADA</v>
      </c>
      <c r="P98">
        <v>144</v>
      </c>
      <c r="Q98" t="s">
        <v>362</v>
      </c>
      <c r="R98" s="3">
        <f>IF(Table1[//DBS]="","",INDEX(DBS[ISI],Table1[//DBS]))</f>
        <v>144</v>
      </c>
      <c r="S98" s="3" t="str">
        <f>IF(Table1[//DBS]="","",INDEX(DBS[SATUAN],Table1[//DBS]))</f>
        <v>SET</v>
      </c>
      <c r="T98" s="2">
        <v>15000</v>
      </c>
      <c r="W98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98" s="3">
        <f>IF(Table1[[#This Row],[JUMLAH NOTA]]="","",IF(Table1[[#This Row],[CONV]]="",Table1[[#This Row],[JUMLAH NOTA]],Table1[[#This Row],[JUMLAH NOTA]]*Table1[[#This Row],[CONV]]))</f>
        <v>144</v>
      </c>
      <c r="Y98" s="3" t="str">
        <f>IF(Table1[[#This Row],[ISI_CONV]]="","",IF(Table1[[#This Row],[CONV]]="",Table1[[#This Row],[SATUAN NOTA]],Table1[[#This Row],[SATUAN]]))</f>
        <v>SET</v>
      </c>
      <c r="Z98" s="2">
        <f>IF(Table1[[#This Row],[HARGA]]="","",IF(Table1[[#This Row],[CONV]]="",Table1[[#This Row],[HARGA]],Table1[[#This Row],[HARGA]]/Table1[[#This Row],[CONV]]))</f>
        <v>15000</v>
      </c>
      <c r="AA98" s="2">
        <f>IF(Table1[[#This Row],[HARGA_CONV]]="","",Table1[[#This Row],[HARGA_CONV]]*Table1[[#This Row],[ISI_CONV]]*(100%-Table1[[#This Row],[DISKON]]))</f>
        <v>2160000</v>
      </c>
      <c r="AB98" s="2">
        <f>IF(Table1[ROWID]="","",IF(Table1[[#This Row],[ROWID]]=C99,"",SUMIF(Table1[ROWID],Table1[ROWID],Table1[TOTAL])))</f>
        <v>2160000</v>
      </c>
      <c r="AC98" s="6">
        <f>IF(Table1[[#This Row],[TANGGAL NOTA]]="",AC97,Table1[[#This Row],[TANGGAL NOTA]])</f>
        <v>45407</v>
      </c>
      <c r="AE98" s="6">
        <f>IF(Table1[[#This Row],[TANGGAL UPDATE]]="",AE97,Table1[[#This Row],[TANGGAL UPDATE]])</f>
        <v>45416</v>
      </c>
      <c r="AF98" s="3" t="str">
        <f>IF(Table1[[#This Row],[_KETERANGAN]]="","",Table1[[#This Row],[_KETERANGAN]])</f>
        <v/>
      </c>
      <c r="AG98" s="9" t="str">
        <f>IF(Table1[[#This Row],[TOKO]]="",AG97,Table1[[#This Row],[TOKO]])</f>
        <v>AF TOYS</v>
      </c>
      <c r="AH98" t="str">
        <f>IF(Table1[[#This Row],[KOTA]]="",AH97,Table1[[#This Row],[KOTA]])</f>
        <v>KENDAL</v>
      </c>
      <c r="AI98" t="str">
        <f>CONCATENATE(Table1[[#This Row],[TOKO_H]],"-",Table1[[#This Row],[KOTA_H]])</f>
        <v>AF TOYS-KENDAL</v>
      </c>
    </row>
    <row r="99" spans="1:35" x14ac:dyDescent="0.2">
      <c r="A99" s="3" t="str">
        <f>IF(Table1[KODE BARANG]="","",MATCH(Table1[KODE BARANG],DBS[KODE BARANG],0))</f>
        <v/>
      </c>
      <c r="B99" s="3" t="str">
        <f>IF(Table1[[#This Row],[ROWID]]="","",ROW()-1)</f>
        <v/>
      </c>
      <c r="C99" s="3" t="str">
        <f>IF(Table1[[#This Row],[NAMA BARANG]]="","",IF(Table1[[#This Row],[ID]]="",C98,Table1[[#This Row],[ID]]))</f>
        <v/>
      </c>
      <c r="D99" s="3" t="str">
        <f>IF(Table1[[#This Row],[NOTA TOKO]]="","",ROW()-1)</f>
        <v/>
      </c>
      <c r="L99" s="3" t="str">
        <f>IF(Table1[[#This Row],[_NAMA BARANG]]="",IF(Table1[//DBS]="","",INDEX(DBS[NAMA],Table1[//DBS])),Table1[[#This Row],[_NAMA BARANG]])</f>
        <v/>
      </c>
      <c r="O99" s="3" t="str">
        <f>IF(Table1[[#This Row],[ROWID]]="","",IF(Table1[[#This Row],[_KETERANGAN]]="STOCK BELUM LENGKAP","ADA",IF(Table1[KODE BARANG]="","TIDAK ADA","ADA")))</f>
        <v/>
      </c>
      <c r="R99" s="3" t="str">
        <f>IF(Table1[//DBS]="","",INDEX(DBS[ISI],Table1[//DBS]))</f>
        <v/>
      </c>
      <c r="S99" s="3" t="str">
        <f>IF(Table1[//DBS]="","",INDEX(DBS[SATUAN],Table1[//DBS]))</f>
        <v/>
      </c>
      <c r="W99" s="3" t="str">
        <f>IF(OR(Table1[[#This Row],[SATUAN NOTA]]="",Table1[[#This Row],[SATUAN]]=""),"",IF(Table1[[#This Row],[SATUAN]]=Table1[[#This Row],[SATUAN NOTA]],"",INDEX(CONV[3],MATCH(CONCATENATE(Table1[[#This Row],[SATUAN]],Table1[[#This Row],[SATUAN NOTA]]),CONV[POINTER],0))))</f>
        <v/>
      </c>
      <c r="X99" s="3" t="str">
        <f>IF(Table1[[#This Row],[JUMLAH NOTA]]="","",IF(Table1[[#This Row],[CONV]]="",Table1[[#This Row],[JUMLAH NOTA]],Table1[[#This Row],[JUMLAH NOTA]]*Table1[[#This Row],[CONV]]))</f>
        <v/>
      </c>
      <c r="Y99" s="3" t="str">
        <f>IF(Table1[[#This Row],[ISI_CONV]]="","",IF(Table1[[#This Row],[CONV]]="",Table1[[#This Row],[SATUAN NOTA]],Table1[[#This Row],[SATUAN]]))</f>
        <v/>
      </c>
      <c r="Z99" s="2" t="str">
        <f>IF(Table1[[#This Row],[HARGA]]="","",IF(Table1[[#This Row],[CONV]]="",Table1[[#This Row],[HARGA]],Table1[[#This Row],[HARGA]]/Table1[[#This Row],[CONV]]))</f>
        <v/>
      </c>
      <c r="AA99" s="2" t="str">
        <f>IF(Table1[[#This Row],[HARGA_CONV]]="","",Table1[[#This Row],[HARGA_CONV]]*Table1[[#This Row],[ISI_CONV]]*(100%-Table1[[#This Row],[DISKON]]))</f>
        <v/>
      </c>
      <c r="AB99" s="2" t="str">
        <f>IF(Table1[ROWID]="","",IF(Table1[[#This Row],[ROWID]]=#REF!,"",SUMIF(Table1[ROWID],Table1[ROWID],Table1[TOTAL])))</f>
        <v/>
      </c>
      <c r="AC99" s="6">
        <f>IF(Table1[[#This Row],[TANGGAL NOTA]]="",AC98,Table1[[#This Row],[TANGGAL NOTA]])</f>
        <v>45407</v>
      </c>
      <c r="AE99" s="6">
        <f>IF(Table1[[#This Row],[TANGGAL UPDATE]]="",AE98,Table1[[#This Row],[TANGGAL UPDATE]])</f>
        <v>45416</v>
      </c>
      <c r="AF99" s="3" t="str">
        <f>IF(Table1[[#This Row],[_KETERANGAN]]="","",Table1[[#This Row],[_KETERANGAN]])</f>
        <v/>
      </c>
      <c r="AG99" s="9" t="str">
        <f>IF(Table1[[#This Row],[TOKO]]="",AG98,Table1[[#This Row],[TOKO]])</f>
        <v>AF TOYS</v>
      </c>
      <c r="AH99" t="str">
        <f>IF(Table1[[#This Row],[KOTA]]="",AH98,Table1[[#This Row],[KOTA]])</f>
        <v>KENDAL</v>
      </c>
      <c r="AI99" t="str">
        <f>CONCATENATE(Table1[[#This Row],[TOKO_H]],"-",Table1[[#This Row],[KOTA_H]])</f>
        <v>AF TOYS-KENDAL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52"/>
  <sheetViews>
    <sheetView topLeftCell="A950" workbookViewId="0">
      <selection activeCell="B994" sqref="B994"/>
    </sheetView>
  </sheetViews>
  <sheetFormatPr defaultRowHeight="12.75" x14ac:dyDescent="0.2"/>
  <cols>
    <col min="1" max="1" width="16.85546875" customWidth="1"/>
    <col min="2" max="2" width="16.7109375" customWidth="1"/>
    <col min="4" max="4" width="10.85546875" customWidth="1"/>
    <col min="5" max="5" width="16.5703125" customWidth="1"/>
    <col min="8" max="8" width="11.42578125" customWidth="1"/>
    <col min="9" max="9" width="12.42578125" customWidth="1"/>
    <col min="10" max="10" width="12.7109375" customWidth="1"/>
    <col min="11" max="11" width="13.28515625" customWidth="1"/>
    <col min="12" max="12" width="16.5703125" customWidth="1"/>
    <col min="13" max="13" width="16" customWidth="1"/>
    <col min="14" max="14" width="9.5703125" customWidth="1"/>
    <col min="15" max="15" width="17.85546875" customWidth="1"/>
    <col min="17" max="17" width="10.7109375" customWidth="1"/>
    <col min="18" max="18" width="17.42578125" customWidth="1"/>
    <col min="19" max="19" width="19.140625" customWidth="1"/>
    <col min="20" max="20" width="16.5703125" customWidth="1"/>
    <col min="21" max="21" width="18.7109375" customWidth="1"/>
  </cols>
  <sheetData>
    <row r="1" spans="1:28" x14ac:dyDescent="0.2">
      <c r="A1" t="s">
        <v>18</v>
      </c>
      <c r="B1" t="s">
        <v>6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11</v>
      </c>
      <c r="R1" t="s">
        <v>33</v>
      </c>
      <c r="S1" t="s">
        <v>34</v>
      </c>
      <c r="T1" t="s">
        <v>35</v>
      </c>
      <c r="U1" t="s">
        <v>36</v>
      </c>
      <c r="V1" t="s">
        <v>13</v>
      </c>
      <c r="W1" t="s">
        <v>14</v>
      </c>
      <c r="X1" t="s">
        <v>15</v>
      </c>
      <c r="Y1" t="s">
        <v>0</v>
      </c>
      <c r="Z1" t="s">
        <v>16</v>
      </c>
      <c r="AA1" t="s">
        <v>1</v>
      </c>
      <c r="AB1" t="s">
        <v>17</v>
      </c>
    </row>
    <row r="2" spans="1:28" x14ac:dyDescent="0.2">
      <c r="A2" t="s">
        <v>37</v>
      </c>
      <c r="B2" t="s">
        <v>38</v>
      </c>
      <c r="C2" t="s">
        <v>39</v>
      </c>
      <c r="F2" t="s">
        <v>40</v>
      </c>
      <c r="G2" t="s">
        <v>41</v>
      </c>
      <c r="H2">
        <v>1</v>
      </c>
      <c r="I2" t="s">
        <v>42</v>
      </c>
      <c r="J2" t="s">
        <v>43</v>
      </c>
      <c r="K2">
        <v>60</v>
      </c>
      <c r="L2">
        <v>0</v>
      </c>
      <c r="M2">
        <v>0</v>
      </c>
      <c r="N2">
        <v>60</v>
      </c>
      <c r="O2">
        <v>1</v>
      </c>
      <c r="P2">
        <v>60</v>
      </c>
      <c r="Q2" t="s">
        <v>44</v>
      </c>
      <c r="R2">
        <v>0</v>
      </c>
      <c r="S2" t="s">
        <v>45</v>
      </c>
      <c r="T2" s="4">
        <v>45356</v>
      </c>
      <c r="U2" s="4">
        <v>45378</v>
      </c>
    </row>
    <row r="3" spans="1:28" x14ac:dyDescent="0.2">
      <c r="A3" t="s">
        <v>37</v>
      </c>
      <c r="B3" t="s">
        <v>46</v>
      </c>
      <c r="C3" t="s">
        <v>47</v>
      </c>
      <c r="F3" t="s">
        <v>48</v>
      </c>
      <c r="G3">
        <v>873</v>
      </c>
      <c r="H3">
        <v>5</v>
      </c>
      <c r="I3" t="s">
        <v>49</v>
      </c>
      <c r="J3" t="s">
        <v>43</v>
      </c>
      <c r="K3">
        <v>0</v>
      </c>
      <c r="L3">
        <v>0</v>
      </c>
      <c r="M3">
        <v>31</v>
      </c>
      <c r="N3">
        <v>-31</v>
      </c>
      <c r="O3">
        <v>0</v>
      </c>
      <c r="P3">
        <v>84</v>
      </c>
      <c r="Q3" t="s">
        <v>50</v>
      </c>
      <c r="R3">
        <v>-31</v>
      </c>
      <c r="S3" t="s">
        <v>51</v>
      </c>
      <c r="T3" s="4"/>
      <c r="U3" s="4">
        <v>45401</v>
      </c>
    </row>
    <row r="4" spans="1:28" x14ac:dyDescent="0.2">
      <c r="A4" t="s">
        <v>37</v>
      </c>
      <c r="B4" t="s">
        <v>52</v>
      </c>
      <c r="C4" t="s">
        <v>53</v>
      </c>
      <c r="F4" t="s">
        <v>54</v>
      </c>
      <c r="G4" t="s">
        <v>55</v>
      </c>
      <c r="H4">
        <v>6</v>
      </c>
      <c r="I4" t="s">
        <v>56</v>
      </c>
      <c r="J4" t="s">
        <v>43</v>
      </c>
      <c r="K4">
        <v>0</v>
      </c>
      <c r="L4">
        <v>0</v>
      </c>
      <c r="M4">
        <v>0</v>
      </c>
      <c r="N4">
        <v>0</v>
      </c>
      <c r="O4">
        <v>0</v>
      </c>
      <c r="P4">
        <v>36</v>
      </c>
      <c r="Q4" t="s">
        <v>50</v>
      </c>
      <c r="R4">
        <v>0</v>
      </c>
      <c r="S4" t="s">
        <v>57</v>
      </c>
      <c r="T4" s="4"/>
      <c r="U4" s="4"/>
    </row>
    <row r="5" spans="1:28" x14ac:dyDescent="0.2">
      <c r="A5" t="s">
        <v>37</v>
      </c>
      <c r="B5" t="s">
        <v>58</v>
      </c>
      <c r="C5" t="s">
        <v>59</v>
      </c>
      <c r="F5" t="s">
        <v>54</v>
      </c>
      <c r="G5" t="s">
        <v>60</v>
      </c>
      <c r="H5">
        <v>7</v>
      </c>
      <c r="I5" t="s">
        <v>56</v>
      </c>
      <c r="J5" t="s">
        <v>43</v>
      </c>
      <c r="K5">
        <v>120</v>
      </c>
      <c r="L5">
        <v>0</v>
      </c>
      <c r="M5">
        <v>0</v>
      </c>
      <c r="N5">
        <v>120</v>
      </c>
      <c r="O5">
        <v>2</v>
      </c>
      <c r="P5">
        <v>60</v>
      </c>
      <c r="Q5" t="s">
        <v>61</v>
      </c>
      <c r="R5">
        <v>0</v>
      </c>
      <c r="S5" t="s">
        <v>62</v>
      </c>
      <c r="T5" s="4"/>
      <c r="U5" s="4" t="s">
        <v>63</v>
      </c>
    </row>
    <row r="6" spans="1:28" x14ac:dyDescent="0.2">
      <c r="A6" t="s">
        <v>37</v>
      </c>
      <c r="B6" t="s">
        <v>64</v>
      </c>
      <c r="C6" t="s">
        <v>65</v>
      </c>
      <c r="D6" t="s">
        <v>66</v>
      </c>
      <c r="F6" t="s">
        <v>54</v>
      </c>
      <c r="H6">
        <v>2</v>
      </c>
      <c r="I6" t="s">
        <v>56</v>
      </c>
      <c r="J6" t="s">
        <v>43</v>
      </c>
      <c r="L6">
        <v>240</v>
      </c>
      <c r="M6">
        <v>0</v>
      </c>
      <c r="N6">
        <v>240</v>
      </c>
      <c r="O6">
        <v>2</v>
      </c>
      <c r="P6">
        <v>120</v>
      </c>
      <c r="Q6" t="s">
        <v>61</v>
      </c>
      <c r="R6">
        <v>0</v>
      </c>
      <c r="S6" t="s">
        <v>62</v>
      </c>
      <c r="T6" s="4">
        <v>45408</v>
      </c>
      <c r="U6" s="4"/>
    </row>
    <row r="7" spans="1:28" x14ac:dyDescent="0.2">
      <c r="A7" t="s">
        <v>67</v>
      </c>
      <c r="B7" t="s">
        <v>68</v>
      </c>
      <c r="C7" t="s">
        <v>69</v>
      </c>
      <c r="F7" t="s">
        <v>40</v>
      </c>
      <c r="G7" t="s">
        <v>70</v>
      </c>
      <c r="H7">
        <v>2</v>
      </c>
      <c r="I7" t="s">
        <v>42</v>
      </c>
      <c r="J7" t="s">
        <v>43</v>
      </c>
      <c r="K7">
        <v>-48</v>
      </c>
      <c r="L7">
        <v>0</v>
      </c>
      <c r="M7">
        <v>0</v>
      </c>
      <c r="N7">
        <v>-48</v>
      </c>
      <c r="O7">
        <v>-1</v>
      </c>
      <c r="P7">
        <v>48</v>
      </c>
      <c r="Q7" t="s">
        <v>71</v>
      </c>
      <c r="R7">
        <v>0</v>
      </c>
      <c r="S7" t="s">
        <v>72</v>
      </c>
      <c r="T7" s="4" t="s">
        <v>73</v>
      </c>
      <c r="U7" s="4"/>
    </row>
    <row r="8" spans="1:28" x14ac:dyDescent="0.2">
      <c r="A8" t="s">
        <v>67</v>
      </c>
      <c r="B8" t="s">
        <v>74</v>
      </c>
      <c r="C8" t="s">
        <v>75</v>
      </c>
      <c r="F8" t="s">
        <v>40</v>
      </c>
      <c r="G8">
        <v>107</v>
      </c>
      <c r="H8">
        <v>3</v>
      </c>
      <c r="I8" t="s">
        <v>42</v>
      </c>
      <c r="J8" t="s">
        <v>43</v>
      </c>
      <c r="K8">
        <v>184</v>
      </c>
      <c r="L8">
        <v>0</v>
      </c>
      <c r="M8">
        <v>50</v>
      </c>
      <c r="N8">
        <v>134</v>
      </c>
      <c r="O8">
        <v>2</v>
      </c>
      <c r="P8">
        <v>50</v>
      </c>
      <c r="Q8" t="s">
        <v>76</v>
      </c>
      <c r="R8">
        <v>34</v>
      </c>
      <c r="S8" t="s">
        <v>77</v>
      </c>
      <c r="T8" s="4">
        <v>45356</v>
      </c>
      <c r="U8" s="4">
        <v>45378</v>
      </c>
    </row>
    <row r="9" spans="1:28" x14ac:dyDescent="0.2">
      <c r="A9" t="s">
        <v>67</v>
      </c>
      <c r="B9" t="s">
        <v>78</v>
      </c>
      <c r="C9" t="s">
        <v>79</v>
      </c>
      <c r="F9" t="s">
        <v>40</v>
      </c>
      <c r="G9">
        <v>111</v>
      </c>
      <c r="H9">
        <v>5</v>
      </c>
      <c r="I9" t="s">
        <v>42</v>
      </c>
      <c r="J9" t="s">
        <v>43</v>
      </c>
      <c r="K9">
        <v>64</v>
      </c>
      <c r="L9">
        <v>0</v>
      </c>
      <c r="M9">
        <v>10</v>
      </c>
      <c r="N9">
        <v>54</v>
      </c>
      <c r="O9">
        <v>1</v>
      </c>
      <c r="P9">
        <v>30</v>
      </c>
      <c r="Q9" t="s">
        <v>76</v>
      </c>
      <c r="R9">
        <v>24</v>
      </c>
      <c r="S9" t="s">
        <v>80</v>
      </c>
      <c r="T9" s="4">
        <v>45356</v>
      </c>
      <c r="U9" s="4">
        <v>45378</v>
      </c>
    </row>
    <row r="10" spans="1:28" x14ac:dyDescent="0.2">
      <c r="A10" t="s">
        <v>67</v>
      </c>
      <c r="B10" t="s">
        <v>81</v>
      </c>
      <c r="C10" t="s">
        <v>82</v>
      </c>
      <c r="F10" t="s">
        <v>40</v>
      </c>
      <c r="G10">
        <v>155</v>
      </c>
      <c r="H10">
        <v>6</v>
      </c>
      <c r="I10" t="s">
        <v>42</v>
      </c>
      <c r="J10" t="s">
        <v>43</v>
      </c>
      <c r="K10">
        <v>53</v>
      </c>
      <c r="L10">
        <v>0</v>
      </c>
      <c r="M10">
        <v>20</v>
      </c>
      <c r="N10">
        <v>33</v>
      </c>
      <c r="O10">
        <v>1</v>
      </c>
      <c r="P10">
        <v>20</v>
      </c>
      <c r="Q10" t="s">
        <v>76</v>
      </c>
      <c r="R10">
        <v>13</v>
      </c>
      <c r="S10" t="s">
        <v>83</v>
      </c>
      <c r="T10" s="4"/>
      <c r="U10" s="4" t="s">
        <v>84</v>
      </c>
    </row>
    <row r="11" spans="1:28" x14ac:dyDescent="0.2">
      <c r="A11" t="s">
        <v>67</v>
      </c>
      <c r="B11" t="s">
        <v>85</v>
      </c>
      <c r="C11" t="s">
        <v>86</v>
      </c>
      <c r="F11" t="s">
        <v>40</v>
      </c>
      <c r="G11">
        <v>200</v>
      </c>
      <c r="H11">
        <v>7</v>
      </c>
      <c r="I11" t="s">
        <v>42</v>
      </c>
      <c r="J11" t="s">
        <v>43</v>
      </c>
      <c r="K11">
        <v>0.41666666670000002</v>
      </c>
      <c r="L11">
        <v>0</v>
      </c>
      <c r="M11">
        <v>0</v>
      </c>
      <c r="N11">
        <v>0.41666666670000002</v>
      </c>
      <c r="O11">
        <v>0</v>
      </c>
      <c r="P11">
        <v>10</v>
      </c>
      <c r="Q11" t="s">
        <v>76</v>
      </c>
      <c r="R11">
        <v>0</v>
      </c>
      <c r="S11" t="s">
        <v>87</v>
      </c>
      <c r="T11" s="4">
        <v>45356</v>
      </c>
      <c r="U11" s="4">
        <v>45397</v>
      </c>
    </row>
    <row r="12" spans="1:28" x14ac:dyDescent="0.2">
      <c r="A12" t="s">
        <v>67</v>
      </c>
      <c r="B12" t="s">
        <v>88</v>
      </c>
      <c r="C12" t="s">
        <v>89</v>
      </c>
      <c r="F12" t="s">
        <v>40</v>
      </c>
      <c r="G12">
        <v>260</v>
      </c>
      <c r="H12">
        <v>8</v>
      </c>
      <c r="I12" t="s">
        <v>42</v>
      </c>
      <c r="J12" t="s">
        <v>43</v>
      </c>
      <c r="K12">
        <v>0</v>
      </c>
      <c r="L12">
        <v>10</v>
      </c>
      <c r="M12">
        <v>15</v>
      </c>
      <c r="N12">
        <v>-5</v>
      </c>
      <c r="O12">
        <v>-1</v>
      </c>
      <c r="P12">
        <v>5</v>
      </c>
      <c r="Q12" t="s">
        <v>76</v>
      </c>
      <c r="R12">
        <v>0</v>
      </c>
      <c r="S12" t="s">
        <v>90</v>
      </c>
      <c r="T12" s="4"/>
      <c r="U12" s="4" t="s">
        <v>91</v>
      </c>
    </row>
    <row r="13" spans="1:28" x14ac:dyDescent="0.2">
      <c r="A13" t="s">
        <v>67</v>
      </c>
      <c r="B13" t="s">
        <v>92</v>
      </c>
      <c r="C13" t="s">
        <v>93</v>
      </c>
      <c r="F13" t="s">
        <v>40</v>
      </c>
      <c r="G13">
        <v>280</v>
      </c>
      <c r="H13">
        <v>9</v>
      </c>
      <c r="I13" t="s">
        <v>42</v>
      </c>
      <c r="J13" t="s">
        <v>43</v>
      </c>
      <c r="K13">
        <v>0</v>
      </c>
      <c r="L13">
        <v>0</v>
      </c>
      <c r="M13">
        <v>0</v>
      </c>
      <c r="N13">
        <v>0</v>
      </c>
      <c r="O13">
        <v>0</v>
      </c>
      <c r="P13">
        <v>36</v>
      </c>
      <c r="Q13" t="s">
        <v>44</v>
      </c>
      <c r="R13">
        <v>0</v>
      </c>
      <c r="S13" t="s">
        <v>94</v>
      </c>
      <c r="T13" s="4">
        <v>45356</v>
      </c>
      <c r="U13" s="4">
        <v>45378</v>
      </c>
    </row>
    <row r="14" spans="1:28" x14ac:dyDescent="0.2">
      <c r="A14" t="s">
        <v>67</v>
      </c>
      <c r="B14" t="s">
        <v>95</v>
      </c>
      <c r="C14" t="s">
        <v>96</v>
      </c>
      <c r="F14" t="s">
        <v>40</v>
      </c>
      <c r="G14">
        <v>300</v>
      </c>
      <c r="H14">
        <v>10</v>
      </c>
      <c r="I14" t="s">
        <v>42</v>
      </c>
      <c r="J14" t="s">
        <v>43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 t="s">
        <v>76</v>
      </c>
      <c r="R14">
        <v>0</v>
      </c>
      <c r="S14" t="s">
        <v>97</v>
      </c>
      <c r="T14" s="4"/>
      <c r="U14" s="4"/>
    </row>
    <row r="15" spans="1:28" x14ac:dyDescent="0.2">
      <c r="A15" t="s">
        <v>67</v>
      </c>
      <c r="B15" t="s">
        <v>98</v>
      </c>
      <c r="C15" t="s">
        <v>99</v>
      </c>
      <c r="F15" t="s">
        <v>54</v>
      </c>
      <c r="G15" t="s">
        <v>100</v>
      </c>
      <c r="H15">
        <v>11</v>
      </c>
      <c r="I15" t="s">
        <v>56</v>
      </c>
      <c r="J15" t="s">
        <v>43</v>
      </c>
      <c r="K15">
        <v>66</v>
      </c>
      <c r="L15">
        <v>0</v>
      </c>
      <c r="M15">
        <v>62</v>
      </c>
      <c r="N15">
        <v>4</v>
      </c>
      <c r="O15">
        <v>0</v>
      </c>
      <c r="P15">
        <v>50</v>
      </c>
      <c r="Q15" t="s">
        <v>61</v>
      </c>
      <c r="R15">
        <v>4</v>
      </c>
      <c r="S15" t="s">
        <v>101</v>
      </c>
      <c r="T15" s="4"/>
      <c r="U15" s="4">
        <v>45378</v>
      </c>
    </row>
    <row r="16" spans="1:28" x14ac:dyDescent="0.2">
      <c r="A16" t="s">
        <v>67</v>
      </c>
      <c r="B16" t="s">
        <v>102</v>
      </c>
      <c r="C16" t="s">
        <v>103</v>
      </c>
      <c r="F16" t="s">
        <v>54</v>
      </c>
      <c r="G16" t="s">
        <v>104</v>
      </c>
      <c r="H16">
        <v>12</v>
      </c>
      <c r="I16" t="s">
        <v>56</v>
      </c>
      <c r="J16" t="s">
        <v>43</v>
      </c>
      <c r="K16">
        <v>20</v>
      </c>
      <c r="L16">
        <v>0</v>
      </c>
      <c r="M16">
        <v>29</v>
      </c>
      <c r="N16">
        <v>-9</v>
      </c>
      <c r="O16">
        <v>0</v>
      </c>
      <c r="P16">
        <v>50</v>
      </c>
      <c r="Q16" t="s">
        <v>61</v>
      </c>
      <c r="R16">
        <v>-9</v>
      </c>
      <c r="S16" t="s">
        <v>105</v>
      </c>
      <c r="T16" s="4"/>
      <c r="U16" s="4" t="s">
        <v>84</v>
      </c>
    </row>
    <row r="17" spans="1:21" x14ac:dyDescent="0.2">
      <c r="A17" t="s">
        <v>67</v>
      </c>
      <c r="B17" t="s">
        <v>106</v>
      </c>
      <c r="C17" t="s">
        <v>107</v>
      </c>
      <c r="F17" t="s">
        <v>54</v>
      </c>
      <c r="G17" t="s">
        <v>108</v>
      </c>
      <c r="H17">
        <v>13</v>
      </c>
      <c r="I17" t="s">
        <v>56</v>
      </c>
      <c r="J17" t="s">
        <v>43</v>
      </c>
      <c r="K17">
        <v>13.33</v>
      </c>
      <c r="L17">
        <v>60</v>
      </c>
      <c r="M17">
        <v>76.083333330000002</v>
      </c>
      <c r="N17">
        <v>-2.753333333</v>
      </c>
      <c r="O17">
        <v>0</v>
      </c>
      <c r="P17">
        <v>30</v>
      </c>
      <c r="Q17" t="s">
        <v>61</v>
      </c>
      <c r="R17">
        <v>-3</v>
      </c>
      <c r="S17" t="s">
        <v>109</v>
      </c>
      <c r="T17" s="4"/>
      <c r="U17" s="4">
        <v>45378</v>
      </c>
    </row>
    <row r="18" spans="1:21" x14ac:dyDescent="0.2">
      <c r="A18" t="s">
        <v>67</v>
      </c>
      <c r="B18" t="s">
        <v>110</v>
      </c>
      <c r="C18" t="s">
        <v>111</v>
      </c>
      <c r="F18" t="s">
        <v>54</v>
      </c>
      <c r="G18" t="s">
        <v>112</v>
      </c>
      <c r="H18">
        <v>14</v>
      </c>
      <c r="I18" t="s">
        <v>56</v>
      </c>
      <c r="J18" t="s">
        <v>43</v>
      </c>
      <c r="K18">
        <v>0</v>
      </c>
      <c r="L18">
        <v>120</v>
      </c>
      <c r="M18">
        <v>112</v>
      </c>
      <c r="N18">
        <v>8</v>
      </c>
      <c r="O18">
        <v>0</v>
      </c>
      <c r="P18">
        <v>20</v>
      </c>
      <c r="Q18" t="s">
        <v>61</v>
      </c>
      <c r="R18">
        <v>8</v>
      </c>
      <c r="S18" t="s">
        <v>113</v>
      </c>
      <c r="T18" s="4">
        <v>45356</v>
      </c>
      <c r="U18" s="4" t="s">
        <v>114</v>
      </c>
    </row>
    <row r="19" spans="1:21" x14ac:dyDescent="0.2">
      <c r="A19" t="s">
        <v>67</v>
      </c>
      <c r="B19" t="s">
        <v>115</v>
      </c>
      <c r="C19" t="s">
        <v>116</v>
      </c>
      <c r="F19" t="s">
        <v>54</v>
      </c>
      <c r="G19" t="s">
        <v>117</v>
      </c>
      <c r="H19">
        <v>15</v>
      </c>
      <c r="I19" t="s">
        <v>56</v>
      </c>
      <c r="J19" t="s">
        <v>43</v>
      </c>
      <c r="K19">
        <v>48</v>
      </c>
      <c r="L19">
        <v>60</v>
      </c>
      <c r="M19">
        <v>55.5</v>
      </c>
      <c r="N19">
        <v>52.5</v>
      </c>
      <c r="O19">
        <v>5</v>
      </c>
      <c r="P19">
        <v>10</v>
      </c>
      <c r="Q19" t="s">
        <v>76</v>
      </c>
      <c r="R19">
        <v>3</v>
      </c>
      <c r="S19" t="s">
        <v>118</v>
      </c>
      <c r="T19" s="4">
        <v>45353</v>
      </c>
      <c r="U19" s="4" t="s">
        <v>119</v>
      </c>
    </row>
    <row r="20" spans="1:21" x14ac:dyDescent="0.2">
      <c r="A20" t="s">
        <v>67</v>
      </c>
      <c r="B20" t="s">
        <v>120</v>
      </c>
      <c r="C20" t="s">
        <v>121</v>
      </c>
      <c r="F20" t="s">
        <v>54</v>
      </c>
      <c r="G20" t="s">
        <v>122</v>
      </c>
      <c r="H20">
        <v>16</v>
      </c>
      <c r="I20" t="s">
        <v>56</v>
      </c>
      <c r="J20" t="s">
        <v>43</v>
      </c>
      <c r="K20">
        <v>9</v>
      </c>
      <c r="L20">
        <v>45</v>
      </c>
      <c r="M20">
        <v>19</v>
      </c>
      <c r="N20">
        <v>35</v>
      </c>
      <c r="O20">
        <v>7</v>
      </c>
      <c r="P20">
        <v>5</v>
      </c>
      <c r="Q20" t="s">
        <v>76</v>
      </c>
      <c r="R20">
        <v>0</v>
      </c>
      <c r="S20" t="s">
        <v>123</v>
      </c>
      <c r="T20" s="4">
        <v>45353</v>
      </c>
      <c r="U20" s="4" t="s">
        <v>119</v>
      </c>
    </row>
    <row r="21" spans="1:21" x14ac:dyDescent="0.2">
      <c r="A21" t="s">
        <v>67</v>
      </c>
      <c r="B21" t="s">
        <v>124</v>
      </c>
      <c r="C21" t="s">
        <v>125</v>
      </c>
      <c r="F21" t="s">
        <v>54</v>
      </c>
      <c r="G21" t="s">
        <v>126</v>
      </c>
      <c r="H21">
        <v>18</v>
      </c>
      <c r="I21" t="s">
        <v>56</v>
      </c>
      <c r="J21" t="s">
        <v>43</v>
      </c>
      <c r="K21">
        <v>0</v>
      </c>
      <c r="L21">
        <v>360</v>
      </c>
      <c r="M21">
        <v>299</v>
      </c>
      <c r="N21">
        <v>61</v>
      </c>
      <c r="O21">
        <v>0</v>
      </c>
      <c r="P21">
        <v>72</v>
      </c>
      <c r="Q21" t="s">
        <v>61</v>
      </c>
      <c r="R21">
        <v>61</v>
      </c>
      <c r="S21" t="s">
        <v>127</v>
      </c>
      <c r="T21" s="4"/>
      <c r="U21" s="4">
        <v>45376</v>
      </c>
    </row>
    <row r="22" spans="1:21" x14ac:dyDescent="0.2">
      <c r="A22" t="s">
        <v>67</v>
      </c>
      <c r="B22" t="s">
        <v>128</v>
      </c>
      <c r="C22" t="s">
        <v>129</v>
      </c>
      <c r="F22" t="s">
        <v>54</v>
      </c>
      <c r="G22" t="s">
        <v>130</v>
      </c>
      <c r="H22">
        <v>19</v>
      </c>
      <c r="I22" t="s">
        <v>56</v>
      </c>
      <c r="J22" t="s">
        <v>43</v>
      </c>
      <c r="K22">
        <v>0</v>
      </c>
      <c r="L22">
        <v>96</v>
      </c>
      <c r="M22">
        <v>0</v>
      </c>
      <c r="N22">
        <v>96</v>
      </c>
      <c r="O22">
        <v>2</v>
      </c>
      <c r="P22">
        <v>48</v>
      </c>
      <c r="Q22" t="s">
        <v>61</v>
      </c>
      <c r="R22">
        <v>0</v>
      </c>
      <c r="S22" t="s">
        <v>62</v>
      </c>
      <c r="T22" s="4">
        <v>45353</v>
      </c>
      <c r="U22" s="4"/>
    </row>
    <row r="23" spans="1:21" x14ac:dyDescent="0.2">
      <c r="A23" t="s">
        <v>131</v>
      </c>
      <c r="B23" t="s">
        <v>132</v>
      </c>
      <c r="C23" t="s">
        <v>133</v>
      </c>
      <c r="E23" t="s">
        <v>134</v>
      </c>
      <c r="F23" t="s">
        <v>48</v>
      </c>
      <c r="G23" t="s">
        <v>135</v>
      </c>
      <c r="H23">
        <v>1</v>
      </c>
      <c r="I23" t="s">
        <v>136</v>
      </c>
      <c r="J23" t="s">
        <v>43</v>
      </c>
      <c r="K23">
        <v>49</v>
      </c>
      <c r="L23">
        <v>0</v>
      </c>
      <c r="M23">
        <v>3</v>
      </c>
      <c r="N23">
        <v>46</v>
      </c>
      <c r="O23">
        <v>1</v>
      </c>
      <c r="P23">
        <v>40</v>
      </c>
      <c r="Q23" t="s">
        <v>61</v>
      </c>
      <c r="R23">
        <v>6</v>
      </c>
      <c r="S23" t="s">
        <v>137</v>
      </c>
      <c r="T23" s="4">
        <v>45412</v>
      </c>
      <c r="U23" s="4"/>
    </row>
    <row r="24" spans="1:21" x14ac:dyDescent="0.2">
      <c r="A24" t="s">
        <v>131</v>
      </c>
      <c r="B24" t="s">
        <v>138</v>
      </c>
      <c r="C24" t="s">
        <v>139</v>
      </c>
      <c r="E24" t="s">
        <v>140</v>
      </c>
      <c r="F24" t="s">
        <v>48</v>
      </c>
      <c r="G24" t="s">
        <v>141</v>
      </c>
      <c r="H24">
        <v>2</v>
      </c>
      <c r="I24" t="s">
        <v>136</v>
      </c>
      <c r="J24" t="s">
        <v>43</v>
      </c>
      <c r="K24">
        <v>18</v>
      </c>
      <c r="L24">
        <v>0</v>
      </c>
      <c r="M24">
        <v>3</v>
      </c>
      <c r="N24">
        <v>15</v>
      </c>
      <c r="O24">
        <v>0</v>
      </c>
      <c r="P24">
        <v>24</v>
      </c>
      <c r="Q24" t="s">
        <v>61</v>
      </c>
      <c r="R24">
        <v>15</v>
      </c>
      <c r="S24" t="s">
        <v>142</v>
      </c>
      <c r="T24" s="4">
        <v>45370</v>
      </c>
      <c r="U24" s="4">
        <v>45372</v>
      </c>
    </row>
    <row r="25" spans="1:21" x14ac:dyDescent="0.2">
      <c r="A25" t="s">
        <v>131</v>
      </c>
      <c r="B25" t="s">
        <v>143</v>
      </c>
      <c r="C25" t="s">
        <v>144</v>
      </c>
      <c r="E25" t="s">
        <v>145</v>
      </c>
      <c r="F25" t="s">
        <v>48</v>
      </c>
      <c r="G25" t="s">
        <v>146</v>
      </c>
      <c r="H25">
        <v>3</v>
      </c>
      <c r="I25" t="s">
        <v>136</v>
      </c>
      <c r="J25" t="s">
        <v>43</v>
      </c>
      <c r="L25">
        <v>0</v>
      </c>
      <c r="M25">
        <v>0</v>
      </c>
      <c r="N25">
        <v>0</v>
      </c>
      <c r="O25">
        <v>0</v>
      </c>
      <c r="P25">
        <v>40</v>
      </c>
      <c r="Q25" t="s">
        <v>61</v>
      </c>
      <c r="R25">
        <v>0</v>
      </c>
      <c r="S25" t="s">
        <v>147</v>
      </c>
      <c r="T25" s="4">
        <v>45412</v>
      </c>
      <c r="U25" s="4"/>
    </row>
    <row r="26" spans="1:21" x14ac:dyDescent="0.2">
      <c r="A26" t="s">
        <v>131</v>
      </c>
      <c r="B26" t="s">
        <v>148</v>
      </c>
      <c r="C26" t="s">
        <v>149</v>
      </c>
      <c r="E26" t="s">
        <v>150</v>
      </c>
      <c r="F26" t="s">
        <v>48</v>
      </c>
      <c r="G26" t="s">
        <v>151</v>
      </c>
      <c r="H26">
        <v>4</v>
      </c>
      <c r="I26" t="s">
        <v>136</v>
      </c>
      <c r="J26" t="s">
        <v>43</v>
      </c>
      <c r="L26">
        <v>0</v>
      </c>
      <c r="M26">
        <v>0</v>
      </c>
      <c r="N26">
        <v>0</v>
      </c>
      <c r="O26">
        <v>0</v>
      </c>
      <c r="P26">
        <v>40</v>
      </c>
      <c r="Q26" t="s">
        <v>61</v>
      </c>
      <c r="R26">
        <v>0</v>
      </c>
      <c r="S26" t="s">
        <v>147</v>
      </c>
      <c r="T26" s="4">
        <v>45412</v>
      </c>
      <c r="U26" s="4"/>
    </row>
    <row r="27" spans="1:21" x14ac:dyDescent="0.2">
      <c r="A27" t="s">
        <v>152</v>
      </c>
      <c r="B27" t="s">
        <v>153</v>
      </c>
      <c r="C27" t="s">
        <v>154</v>
      </c>
      <c r="D27" t="s">
        <v>155</v>
      </c>
      <c r="F27" t="s">
        <v>40</v>
      </c>
      <c r="G27" t="s">
        <v>156</v>
      </c>
      <c r="H27">
        <v>20</v>
      </c>
      <c r="I27" t="s">
        <v>42</v>
      </c>
      <c r="J27" t="s">
        <v>43</v>
      </c>
      <c r="K27">
        <v>0</v>
      </c>
      <c r="L27">
        <v>0</v>
      </c>
      <c r="M27">
        <v>0</v>
      </c>
      <c r="N27">
        <v>0</v>
      </c>
      <c r="O27">
        <v>0</v>
      </c>
      <c r="P27">
        <v>72</v>
      </c>
      <c r="Q27" t="s">
        <v>50</v>
      </c>
      <c r="R27">
        <v>0</v>
      </c>
      <c r="S27" t="s">
        <v>57</v>
      </c>
      <c r="T27" s="4"/>
      <c r="U27" s="4">
        <v>45376</v>
      </c>
    </row>
    <row r="28" spans="1:21" x14ac:dyDescent="0.2">
      <c r="A28" t="s">
        <v>152</v>
      </c>
      <c r="B28" t="s">
        <v>157</v>
      </c>
      <c r="C28" t="s">
        <v>158</v>
      </c>
      <c r="D28" t="s">
        <v>155</v>
      </c>
      <c r="F28" t="s">
        <v>40</v>
      </c>
      <c r="G28" t="s">
        <v>159</v>
      </c>
      <c r="H28">
        <v>21</v>
      </c>
      <c r="I28" t="s">
        <v>42</v>
      </c>
      <c r="J28" t="s">
        <v>43</v>
      </c>
      <c r="K28">
        <v>0</v>
      </c>
      <c r="L28">
        <v>0</v>
      </c>
      <c r="M28">
        <v>0</v>
      </c>
      <c r="N28">
        <v>0</v>
      </c>
      <c r="O28">
        <v>0</v>
      </c>
      <c r="P28">
        <v>72</v>
      </c>
      <c r="Q28" t="s">
        <v>50</v>
      </c>
      <c r="R28">
        <v>0</v>
      </c>
      <c r="S28" t="s">
        <v>57</v>
      </c>
      <c r="T28" s="4"/>
      <c r="U28" s="4">
        <v>45376</v>
      </c>
    </row>
    <row r="29" spans="1:21" x14ac:dyDescent="0.2">
      <c r="A29" t="s">
        <v>152</v>
      </c>
      <c r="B29" t="s">
        <v>160</v>
      </c>
      <c r="C29" t="s">
        <v>161</v>
      </c>
      <c r="D29" t="s">
        <v>155</v>
      </c>
      <c r="F29" t="s">
        <v>40</v>
      </c>
      <c r="G29" t="s">
        <v>162</v>
      </c>
      <c r="H29">
        <v>24</v>
      </c>
      <c r="I29" t="s">
        <v>42</v>
      </c>
      <c r="J29" t="s">
        <v>43</v>
      </c>
      <c r="K29">
        <v>0</v>
      </c>
      <c r="L29">
        <v>0</v>
      </c>
      <c r="M29">
        <v>0</v>
      </c>
      <c r="N29">
        <v>0</v>
      </c>
      <c r="O29">
        <v>0</v>
      </c>
      <c r="P29">
        <v>72</v>
      </c>
      <c r="Q29" t="s">
        <v>50</v>
      </c>
      <c r="R29">
        <v>0</v>
      </c>
      <c r="S29" t="s">
        <v>57</v>
      </c>
      <c r="T29" s="4"/>
      <c r="U29" s="4">
        <v>45376</v>
      </c>
    </row>
    <row r="30" spans="1:21" x14ac:dyDescent="0.2">
      <c r="A30" t="s">
        <v>152</v>
      </c>
      <c r="B30" t="s">
        <v>163</v>
      </c>
      <c r="C30" t="s">
        <v>164</v>
      </c>
      <c r="D30" t="s">
        <v>155</v>
      </c>
      <c r="F30" t="s">
        <v>54</v>
      </c>
      <c r="G30" t="s">
        <v>165</v>
      </c>
      <c r="H30">
        <v>27</v>
      </c>
      <c r="I30" t="s">
        <v>56</v>
      </c>
      <c r="J30" t="s">
        <v>43</v>
      </c>
      <c r="K30">
        <v>0</v>
      </c>
      <c r="L30">
        <v>0</v>
      </c>
      <c r="M30">
        <v>0</v>
      </c>
      <c r="N30">
        <v>0</v>
      </c>
      <c r="O30">
        <v>0</v>
      </c>
      <c r="P30">
        <v>72</v>
      </c>
      <c r="Q30" t="s">
        <v>50</v>
      </c>
      <c r="R30">
        <v>0</v>
      </c>
      <c r="S30" t="s">
        <v>57</v>
      </c>
      <c r="T30" s="4"/>
      <c r="U30" s="4">
        <v>45376</v>
      </c>
    </row>
    <row r="31" spans="1:21" x14ac:dyDescent="0.2">
      <c r="A31" t="s">
        <v>152</v>
      </c>
      <c r="B31" t="s">
        <v>166</v>
      </c>
      <c r="C31" t="s">
        <v>167</v>
      </c>
      <c r="D31" t="s">
        <v>168</v>
      </c>
      <c r="F31" t="s">
        <v>40</v>
      </c>
      <c r="G31" t="s">
        <v>169</v>
      </c>
      <c r="H31">
        <v>28</v>
      </c>
      <c r="I31" t="s">
        <v>42</v>
      </c>
      <c r="J31" t="s">
        <v>43</v>
      </c>
      <c r="K31">
        <v>0</v>
      </c>
      <c r="L31">
        <v>0</v>
      </c>
      <c r="M31">
        <v>0</v>
      </c>
      <c r="N31">
        <v>0</v>
      </c>
      <c r="O31">
        <v>0</v>
      </c>
      <c r="P31">
        <v>72</v>
      </c>
      <c r="Q31" t="s">
        <v>50</v>
      </c>
      <c r="R31">
        <v>0</v>
      </c>
      <c r="S31" t="s">
        <v>57</v>
      </c>
      <c r="T31" s="4"/>
      <c r="U31" s="4">
        <v>45376</v>
      </c>
    </row>
    <row r="32" spans="1:21" x14ac:dyDescent="0.2">
      <c r="A32" t="s">
        <v>152</v>
      </c>
      <c r="B32" t="s">
        <v>170</v>
      </c>
      <c r="C32" t="s">
        <v>171</v>
      </c>
      <c r="D32" t="s">
        <v>168</v>
      </c>
      <c r="F32" t="s">
        <v>40</v>
      </c>
      <c r="G32" t="s">
        <v>172</v>
      </c>
      <c r="H32">
        <v>29</v>
      </c>
      <c r="I32" t="s">
        <v>42</v>
      </c>
      <c r="J32" t="s">
        <v>43</v>
      </c>
      <c r="K32">
        <v>0</v>
      </c>
      <c r="L32">
        <v>0</v>
      </c>
      <c r="M32">
        <v>0</v>
      </c>
      <c r="N32">
        <v>0</v>
      </c>
      <c r="O32">
        <v>0</v>
      </c>
      <c r="P32">
        <v>72</v>
      </c>
      <c r="Q32" t="s">
        <v>50</v>
      </c>
      <c r="R32">
        <v>0</v>
      </c>
      <c r="S32" t="s">
        <v>57</v>
      </c>
      <c r="T32" s="4"/>
      <c r="U32" s="4">
        <v>45376</v>
      </c>
    </row>
    <row r="33" spans="1:21" x14ac:dyDescent="0.2">
      <c r="A33" t="s">
        <v>152</v>
      </c>
      <c r="B33" t="s">
        <v>173</v>
      </c>
      <c r="C33" t="s">
        <v>174</v>
      </c>
      <c r="D33" t="s">
        <v>168</v>
      </c>
      <c r="F33" t="s">
        <v>40</v>
      </c>
      <c r="G33" t="s">
        <v>175</v>
      </c>
      <c r="H33">
        <v>30</v>
      </c>
      <c r="I33" t="s">
        <v>42</v>
      </c>
      <c r="J33" t="s">
        <v>43</v>
      </c>
      <c r="K33">
        <v>0</v>
      </c>
      <c r="L33">
        <v>0</v>
      </c>
      <c r="M33">
        <v>0</v>
      </c>
      <c r="N33">
        <v>0</v>
      </c>
      <c r="O33">
        <v>0</v>
      </c>
      <c r="P33">
        <v>72</v>
      </c>
      <c r="Q33" t="s">
        <v>50</v>
      </c>
      <c r="R33">
        <v>0</v>
      </c>
      <c r="S33" t="s">
        <v>57</v>
      </c>
      <c r="T33" s="4"/>
      <c r="U33" s="4">
        <v>45376</v>
      </c>
    </row>
    <row r="34" spans="1:21" x14ac:dyDescent="0.2">
      <c r="A34" t="s">
        <v>152</v>
      </c>
      <c r="B34" t="s">
        <v>176</v>
      </c>
      <c r="C34" t="s">
        <v>177</v>
      </c>
      <c r="D34" t="s">
        <v>168</v>
      </c>
      <c r="F34" t="s">
        <v>40</v>
      </c>
      <c r="G34" t="s">
        <v>178</v>
      </c>
      <c r="H34">
        <v>31</v>
      </c>
      <c r="I34" t="s">
        <v>42</v>
      </c>
      <c r="J34" t="s">
        <v>43</v>
      </c>
      <c r="K34">
        <v>0</v>
      </c>
      <c r="L34">
        <v>0</v>
      </c>
      <c r="M34">
        <v>0</v>
      </c>
      <c r="N34">
        <v>0</v>
      </c>
      <c r="O34">
        <v>0</v>
      </c>
      <c r="P34">
        <v>72</v>
      </c>
      <c r="Q34" t="s">
        <v>50</v>
      </c>
      <c r="R34">
        <v>0</v>
      </c>
      <c r="S34" t="s">
        <v>57</v>
      </c>
      <c r="T34" s="4"/>
      <c r="U34" s="4">
        <v>45376</v>
      </c>
    </row>
    <row r="35" spans="1:21" x14ac:dyDescent="0.2">
      <c r="A35" t="s">
        <v>152</v>
      </c>
      <c r="B35" t="s">
        <v>179</v>
      </c>
      <c r="C35" t="s">
        <v>180</v>
      </c>
      <c r="D35" t="s">
        <v>168</v>
      </c>
      <c r="F35" t="s">
        <v>40</v>
      </c>
      <c r="G35" t="s">
        <v>181</v>
      </c>
      <c r="H35">
        <v>32</v>
      </c>
      <c r="I35" t="s">
        <v>42</v>
      </c>
      <c r="J35" t="s">
        <v>43</v>
      </c>
      <c r="K35">
        <v>0</v>
      </c>
      <c r="L35">
        <v>0</v>
      </c>
      <c r="M35">
        <v>0</v>
      </c>
      <c r="N35">
        <v>0</v>
      </c>
      <c r="O35">
        <v>0</v>
      </c>
      <c r="P35">
        <v>72</v>
      </c>
      <c r="Q35" t="s">
        <v>50</v>
      </c>
      <c r="R35">
        <v>0</v>
      </c>
      <c r="S35" t="s">
        <v>57</v>
      </c>
      <c r="T35" s="4"/>
      <c r="U35" s="4">
        <v>45376</v>
      </c>
    </row>
    <row r="36" spans="1:21" x14ac:dyDescent="0.2">
      <c r="A36" t="s">
        <v>152</v>
      </c>
      <c r="B36" t="s">
        <v>182</v>
      </c>
      <c r="C36" t="s">
        <v>183</v>
      </c>
      <c r="D36" t="s">
        <v>168</v>
      </c>
      <c r="F36" t="s">
        <v>40</v>
      </c>
      <c r="G36" t="s">
        <v>184</v>
      </c>
      <c r="H36">
        <v>33</v>
      </c>
      <c r="I36" t="s">
        <v>42</v>
      </c>
      <c r="J36" t="s">
        <v>43</v>
      </c>
      <c r="K36">
        <v>0</v>
      </c>
      <c r="L36">
        <v>0</v>
      </c>
      <c r="M36">
        <v>0</v>
      </c>
      <c r="N36">
        <v>0</v>
      </c>
      <c r="O36">
        <v>0</v>
      </c>
      <c r="P36">
        <v>72</v>
      </c>
      <c r="Q36" t="s">
        <v>50</v>
      </c>
      <c r="R36">
        <v>0</v>
      </c>
      <c r="S36" t="s">
        <v>57</v>
      </c>
      <c r="T36" s="4"/>
      <c r="U36" s="4">
        <v>45376</v>
      </c>
    </row>
    <row r="37" spans="1:21" x14ac:dyDescent="0.2">
      <c r="A37" t="s">
        <v>152</v>
      </c>
      <c r="B37" t="s">
        <v>185</v>
      </c>
      <c r="C37" t="s">
        <v>186</v>
      </c>
      <c r="D37" t="s">
        <v>168</v>
      </c>
      <c r="F37" t="s">
        <v>40</v>
      </c>
      <c r="G37" t="s">
        <v>187</v>
      </c>
      <c r="H37">
        <v>34</v>
      </c>
      <c r="I37" t="s">
        <v>42</v>
      </c>
      <c r="J37" t="s">
        <v>43</v>
      </c>
      <c r="K37">
        <v>0</v>
      </c>
      <c r="L37">
        <v>0</v>
      </c>
      <c r="M37">
        <v>0</v>
      </c>
      <c r="N37">
        <v>0</v>
      </c>
      <c r="O37">
        <v>0</v>
      </c>
      <c r="P37">
        <v>72</v>
      </c>
      <c r="Q37" t="s">
        <v>50</v>
      </c>
      <c r="R37">
        <v>0</v>
      </c>
      <c r="S37" t="s">
        <v>57</v>
      </c>
      <c r="T37" s="4"/>
      <c r="U37" s="4">
        <v>45376</v>
      </c>
    </row>
    <row r="38" spans="1:21" x14ac:dyDescent="0.2">
      <c r="A38" t="s">
        <v>152</v>
      </c>
      <c r="B38" t="s">
        <v>188</v>
      </c>
      <c r="C38" t="s">
        <v>189</v>
      </c>
      <c r="D38" t="s">
        <v>155</v>
      </c>
      <c r="F38" t="s">
        <v>40</v>
      </c>
      <c r="G38" t="s">
        <v>190</v>
      </c>
      <c r="H38">
        <v>35</v>
      </c>
      <c r="I38" t="s">
        <v>42</v>
      </c>
      <c r="J38" t="s">
        <v>43</v>
      </c>
      <c r="K38">
        <v>0</v>
      </c>
      <c r="L38">
        <v>0</v>
      </c>
      <c r="M38">
        <v>0</v>
      </c>
      <c r="N38">
        <v>0</v>
      </c>
      <c r="O38">
        <v>0</v>
      </c>
      <c r="P38">
        <v>72</v>
      </c>
      <c r="Q38" t="s">
        <v>50</v>
      </c>
      <c r="R38">
        <v>0</v>
      </c>
      <c r="S38" t="s">
        <v>57</v>
      </c>
      <c r="T38" s="4"/>
      <c r="U38" s="4">
        <v>45376</v>
      </c>
    </row>
    <row r="39" spans="1:21" x14ac:dyDescent="0.2">
      <c r="A39" t="s">
        <v>152</v>
      </c>
      <c r="B39" t="s">
        <v>191</v>
      </c>
      <c r="C39" t="s">
        <v>192</v>
      </c>
      <c r="D39" t="s">
        <v>155</v>
      </c>
      <c r="F39" t="s">
        <v>40</v>
      </c>
      <c r="G39" t="s">
        <v>193</v>
      </c>
      <c r="H39">
        <v>36</v>
      </c>
      <c r="I39" t="s">
        <v>42</v>
      </c>
      <c r="J39" t="s">
        <v>43</v>
      </c>
      <c r="K39">
        <v>0</v>
      </c>
      <c r="L39">
        <v>0</v>
      </c>
      <c r="M39">
        <v>0</v>
      </c>
      <c r="N39">
        <v>0</v>
      </c>
      <c r="O39">
        <v>0</v>
      </c>
      <c r="P39">
        <v>72</v>
      </c>
      <c r="Q39" t="s">
        <v>50</v>
      </c>
      <c r="R39">
        <v>0</v>
      </c>
      <c r="S39" t="s">
        <v>57</v>
      </c>
      <c r="T39" s="4"/>
      <c r="U39" s="4">
        <v>45376</v>
      </c>
    </row>
    <row r="40" spans="1:21" x14ac:dyDescent="0.2">
      <c r="A40" t="s">
        <v>152</v>
      </c>
      <c r="B40" t="s">
        <v>194</v>
      </c>
      <c r="C40" t="s">
        <v>195</v>
      </c>
      <c r="D40" t="s">
        <v>155</v>
      </c>
      <c r="F40" t="s">
        <v>40</v>
      </c>
      <c r="G40" t="s">
        <v>196</v>
      </c>
      <c r="H40">
        <v>37</v>
      </c>
      <c r="I40" t="s">
        <v>42</v>
      </c>
      <c r="J40" t="s">
        <v>43</v>
      </c>
      <c r="K40">
        <v>0</v>
      </c>
      <c r="L40">
        <v>0</v>
      </c>
      <c r="M40">
        <v>0</v>
      </c>
      <c r="N40">
        <v>0</v>
      </c>
      <c r="O40">
        <v>0</v>
      </c>
      <c r="P40">
        <v>72</v>
      </c>
      <c r="Q40" t="s">
        <v>50</v>
      </c>
      <c r="R40">
        <v>0</v>
      </c>
      <c r="S40" t="s">
        <v>57</v>
      </c>
      <c r="T40" s="4"/>
      <c r="U40" s="4">
        <v>45376</v>
      </c>
    </row>
    <row r="41" spans="1:21" x14ac:dyDescent="0.2">
      <c r="A41" t="s">
        <v>152</v>
      </c>
      <c r="B41" t="s">
        <v>197</v>
      </c>
      <c r="C41" t="s">
        <v>198</v>
      </c>
      <c r="D41" t="s">
        <v>155</v>
      </c>
      <c r="F41" t="s">
        <v>40</v>
      </c>
      <c r="G41" t="s">
        <v>199</v>
      </c>
      <c r="H41">
        <v>38</v>
      </c>
      <c r="I41" t="s">
        <v>42</v>
      </c>
      <c r="J41" t="s">
        <v>43</v>
      </c>
      <c r="K41">
        <v>0</v>
      </c>
      <c r="L41">
        <v>0</v>
      </c>
      <c r="M41">
        <v>0</v>
      </c>
      <c r="N41">
        <v>0</v>
      </c>
      <c r="O41">
        <v>0</v>
      </c>
      <c r="P41">
        <v>72</v>
      </c>
      <c r="Q41" t="s">
        <v>50</v>
      </c>
      <c r="R41">
        <v>0</v>
      </c>
      <c r="S41" t="s">
        <v>57</v>
      </c>
      <c r="T41" s="4"/>
      <c r="U41" s="4">
        <v>45376</v>
      </c>
    </row>
    <row r="42" spans="1:21" x14ac:dyDescent="0.2">
      <c r="A42" t="s">
        <v>152</v>
      </c>
      <c r="B42" t="s">
        <v>200</v>
      </c>
      <c r="C42" t="s">
        <v>201</v>
      </c>
      <c r="D42" t="s">
        <v>155</v>
      </c>
      <c r="F42" t="s">
        <v>40</v>
      </c>
      <c r="G42" t="s">
        <v>202</v>
      </c>
      <c r="H42">
        <v>39</v>
      </c>
      <c r="I42" t="s">
        <v>42</v>
      </c>
      <c r="J42" t="s">
        <v>43</v>
      </c>
      <c r="K42">
        <v>0</v>
      </c>
      <c r="L42">
        <v>0</v>
      </c>
      <c r="M42">
        <v>0</v>
      </c>
      <c r="N42">
        <v>0</v>
      </c>
      <c r="O42">
        <v>0</v>
      </c>
      <c r="P42">
        <v>72</v>
      </c>
      <c r="Q42" t="s">
        <v>50</v>
      </c>
      <c r="R42">
        <v>0</v>
      </c>
      <c r="S42" t="s">
        <v>57</v>
      </c>
      <c r="T42" s="4"/>
      <c r="U42" s="4">
        <v>45376</v>
      </c>
    </row>
    <row r="43" spans="1:21" x14ac:dyDescent="0.2">
      <c r="A43" t="s">
        <v>152</v>
      </c>
      <c r="B43" t="s">
        <v>203</v>
      </c>
      <c r="C43" t="s">
        <v>204</v>
      </c>
      <c r="D43" t="s">
        <v>155</v>
      </c>
      <c r="F43" t="s">
        <v>40</v>
      </c>
      <c r="G43" t="s">
        <v>205</v>
      </c>
      <c r="H43">
        <v>40</v>
      </c>
      <c r="I43" t="s">
        <v>42</v>
      </c>
      <c r="J43" t="s">
        <v>43</v>
      </c>
      <c r="K43">
        <v>0</v>
      </c>
      <c r="L43">
        <v>0</v>
      </c>
      <c r="M43">
        <v>0</v>
      </c>
      <c r="N43">
        <v>0</v>
      </c>
      <c r="O43">
        <v>0</v>
      </c>
      <c r="P43">
        <v>72</v>
      </c>
      <c r="Q43" t="s">
        <v>50</v>
      </c>
      <c r="R43">
        <v>0</v>
      </c>
      <c r="S43" t="s">
        <v>57</v>
      </c>
      <c r="T43" s="4"/>
      <c r="U43" s="4">
        <v>45376</v>
      </c>
    </row>
    <row r="44" spans="1:21" x14ac:dyDescent="0.2">
      <c r="A44" t="s">
        <v>152</v>
      </c>
      <c r="B44" t="s">
        <v>206</v>
      </c>
      <c r="C44" t="s">
        <v>207</v>
      </c>
      <c r="D44" t="s">
        <v>155</v>
      </c>
      <c r="F44" t="s">
        <v>40</v>
      </c>
      <c r="G44" t="s">
        <v>208</v>
      </c>
      <c r="H44">
        <v>41</v>
      </c>
      <c r="I44" t="s">
        <v>42</v>
      </c>
      <c r="J44" t="s">
        <v>43</v>
      </c>
      <c r="K44">
        <v>0</v>
      </c>
      <c r="L44">
        <v>0</v>
      </c>
      <c r="M44">
        <v>0</v>
      </c>
      <c r="N44">
        <v>0</v>
      </c>
      <c r="O44">
        <v>0</v>
      </c>
      <c r="P44">
        <v>72</v>
      </c>
      <c r="Q44" t="s">
        <v>50</v>
      </c>
      <c r="R44">
        <v>0</v>
      </c>
      <c r="S44" t="s">
        <v>57</v>
      </c>
      <c r="T44" s="4"/>
      <c r="U44" s="4">
        <v>45376</v>
      </c>
    </row>
    <row r="45" spans="1:21" x14ac:dyDescent="0.2">
      <c r="A45" t="s">
        <v>152</v>
      </c>
      <c r="B45" t="s">
        <v>209</v>
      </c>
      <c r="C45" t="s">
        <v>210</v>
      </c>
      <c r="D45" t="s">
        <v>155</v>
      </c>
      <c r="F45" t="s">
        <v>40</v>
      </c>
      <c r="G45" t="s">
        <v>211</v>
      </c>
      <c r="H45">
        <v>42</v>
      </c>
      <c r="I45" t="s">
        <v>42</v>
      </c>
      <c r="J45" t="s">
        <v>43</v>
      </c>
      <c r="K45">
        <v>0</v>
      </c>
      <c r="L45">
        <v>0</v>
      </c>
      <c r="M45">
        <v>0</v>
      </c>
      <c r="N45">
        <v>0</v>
      </c>
      <c r="O45">
        <v>0</v>
      </c>
      <c r="P45">
        <v>72</v>
      </c>
      <c r="Q45" t="s">
        <v>50</v>
      </c>
      <c r="R45">
        <v>0</v>
      </c>
      <c r="S45" t="s">
        <v>57</v>
      </c>
      <c r="T45" s="4"/>
      <c r="U45" s="4">
        <v>45376</v>
      </c>
    </row>
    <row r="46" spans="1:21" x14ac:dyDescent="0.2">
      <c r="A46" t="s">
        <v>152</v>
      </c>
      <c r="B46" t="s">
        <v>212</v>
      </c>
      <c r="C46" t="s">
        <v>213</v>
      </c>
      <c r="D46" t="s">
        <v>155</v>
      </c>
      <c r="F46" t="s">
        <v>40</v>
      </c>
      <c r="G46" t="s">
        <v>214</v>
      </c>
      <c r="H46">
        <v>43</v>
      </c>
      <c r="I46" t="s">
        <v>42</v>
      </c>
      <c r="J46" t="s">
        <v>43</v>
      </c>
      <c r="K46">
        <v>0</v>
      </c>
      <c r="L46">
        <v>0</v>
      </c>
      <c r="M46">
        <v>0</v>
      </c>
      <c r="N46">
        <v>0</v>
      </c>
      <c r="O46">
        <v>0</v>
      </c>
      <c r="P46">
        <v>72</v>
      </c>
      <c r="Q46" t="s">
        <v>50</v>
      </c>
      <c r="R46">
        <v>0</v>
      </c>
      <c r="S46" t="s">
        <v>57</v>
      </c>
      <c r="T46" s="4"/>
      <c r="U46" s="4">
        <v>45376</v>
      </c>
    </row>
    <row r="47" spans="1:21" x14ac:dyDescent="0.2">
      <c r="A47" t="s">
        <v>152</v>
      </c>
      <c r="B47" t="s">
        <v>215</v>
      </c>
      <c r="C47" t="s">
        <v>216</v>
      </c>
      <c r="D47" t="s">
        <v>155</v>
      </c>
      <c r="F47" t="s">
        <v>40</v>
      </c>
      <c r="G47" t="s">
        <v>217</v>
      </c>
      <c r="H47">
        <v>44</v>
      </c>
      <c r="I47" t="s">
        <v>42</v>
      </c>
      <c r="J47" t="s">
        <v>43</v>
      </c>
      <c r="K47">
        <v>0</v>
      </c>
      <c r="L47">
        <v>0</v>
      </c>
      <c r="M47">
        <v>0</v>
      </c>
      <c r="N47">
        <v>0</v>
      </c>
      <c r="O47">
        <v>0</v>
      </c>
      <c r="P47">
        <v>72</v>
      </c>
      <c r="Q47" t="s">
        <v>50</v>
      </c>
      <c r="R47">
        <v>0</v>
      </c>
      <c r="S47" t="s">
        <v>57</v>
      </c>
      <c r="T47" s="4"/>
      <c r="U47" s="4">
        <v>45376</v>
      </c>
    </row>
    <row r="48" spans="1:21" x14ac:dyDescent="0.2">
      <c r="A48" t="s">
        <v>218</v>
      </c>
      <c r="B48" t="s">
        <v>219</v>
      </c>
      <c r="C48" t="s">
        <v>220</v>
      </c>
      <c r="E48" t="s">
        <v>221</v>
      </c>
      <c r="F48" t="s">
        <v>222</v>
      </c>
      <c r="G48">
        <v>6201</v>
      </c>
      <c r="H48">
        <v>1</v>
      </c>
      <c r="I48" t="s">
        <v>49</v>
      </c>
      <c r="J48" t="s">
        <v>43</v>
      </c>
      <c r="K48">
        <v>250</v>
      </c>
      <c r="L48">
        <v>0</v>
      </c>
      <c r="M48">
        <v>23</v>
      </c>
      <c r="N48">
        <v>227</v>
      </c>
      <c r="O48">
        <v>1</v>
      </c>
      <c r="P48">
        <v>144</v>
      </c>
      <c r="Q48" t="s">
        <v>44</v>
      </c>
      <c r="R48">
        <v>83</v>
      </c>
      <c r="S48" t="s">
        <v>223</v>
      </c>
      <c r="T48" s="4">
        <v>45356</v>
      </c>
      <c r="U48" s="4" t="s">
        <v>224</v>
      </c>
    </row>
    <row r="49" spans="1:21" x14ac:dyDescent="0.2">
      <c r="A49" t="s">
        <v>218</v>
      </c>
      <c r="B49" t="s">
        <v>225</v>
      </c>
      <c r="C49" t="s">
        <v>226</v>
      </c>
      <c r="F49" t="s">
        <v>48</v>
      </c>
      <c r="G49">
        <v>10</v>
      </c>
      <c r="H49">
        <v>2</v>
      </c>
      <c r="I49" t="s">
        <v>136</v>
      </c>
      <c r="J49" t="s">
        <v>43</v>
      </c>
      <c r="K49">
        <v>1680</v>
      </c>
      <c r="L49">
        <v>0</v>
      </c>
      <c r="M49">
        <v>0</v>
      </c>
      <c r="N49">
        <v>1680</v>
      </c>
      <c r="O49">
        <v>7</v>
      </c>
      <c r="P49">
        <v>240</v>
      </c>
      <c r="Q49" t="s">
        <v>44</v>
      </c>
      <c r="R49">
        <v>0</v>
      </c>
      <c r="S49" t="s">
        <v>227</v>
      </c>
      <c r="T49" s="4">
        <v>45376</v>
      </c>
      <c r="U49" s="4"/>
    </row>
    <row r="50" spans="1:21" x14ac:dyDescent="0.2">
      <c r="A50" t="s">
        <v>218</v>
      </c>
      <c r="B50" t="s">
        <v>228</v>
      </c>
      <c r="C50" t="s">
        <v>229</v>
      </c>
      <c r="F50" t="s">
        <v>48</v>
      </c>
      <c r="G50">
        <v>11</v>
      </c>
      <c r="H50">
        <v>3</v>
      </c>
      <c r="I50" t="s">
        <v>136</v>
      </c>
      <c r="J50" t="s">
        <v>43</v>
      </c>
      <c r="K50">
        <v>1200</v>
      </c>
      <c r="L50">
        <v>0</v>
      </c>
      <c r="M50">
        <v>0</v>
      </c>
      <c r="N50">
        <v>1200</v>
      </c>
      <c r="O50">
        <v>5</v>
      </c>
      <c r="P50">
        <v>240</v>
      </c>
      <c r="Q50" t="s">
        <v>44</v>
      </c>
      <c r="R50">
        <v>0</v>
      </c>
      <c r="S50" t="s">
        <v>230</v>
      </c>
      <c r="T50" s="4">
        <v>45376</v>
      </c>
      <c r="U50" s="4"/>
    </row>
    <row r="51" spans="1:21" x14ac:dyDescent="0.2">
      <c r="A51" t="s">
        <v>218</v>
      </c>
      <c r="B51" t="s">
        <v>231</v>
      </c>
      <c r="C51" t="s">
        <v>232</v>
      </c>
      <c r="F51" t="s">
        <v>48</v>
      </c>
      <c r="G51">
        <v>21</v>
      </c>
      <c r="H51">
        <v>4</v>
      </c>
      <c r="I51" t="s">
        <v>136</v>
      </c>
      <c r="J51" t="s">
        <v>43</v>
      </c>
      <c r="K51">
        <v>1200</v>
      </c>
      <c r="L51">
        <v>0</v>
      </c>
      <c r="M51">
        <v>0</v>
      </c>
      <c r="N51">
        <v>1200</v>
      </c>
      <c r="O51">
        <v>5</v>
      </c>
      <c r="P51">
        <v>240</v>
      </c>
      <c r="Q51" t="s">
        <v>44</v>
      </c>
      <c r="R51">
        <v>0</v>
      </c>
      <c r="S51" t="s">
        <v>230</v>
      </c>
      <c r="T51" s="4"/>
      <c r="U51" s="4"/>
    </row>
    <row r="52" spans="1:21" x14ac:dyDescent="0.2">
      <c r="A52" t="s">
        <v>218</v>
      </c>
      <c r="B52" t="s">
        <v>233</v>
      </c>
      <c r="C52" t="s">
        <v>234</v>
      </c>
      <c r="F52" t="s">
        <v>40</v>
      </c>
      <c r="G52">
        <v>249</v>
      </c>
      <c r="H52">
        <v>5</v>
      </c>
      <c r="I52" t="s">
        <v>42</v>
      </c>
      <c r="J52" t="s">
        <v>43</v>
      </c>
      <c r="K52">
        <v>0</v>
      </c>
      <c r="L52">
        <v>0</v>
      </c>
      <c r="M52">
        <v>0</v>
      </c>
      <c r="N52">
        <v>0</v>
      </c>
      <c r="O52">
        <v>0</v>
      </c>
      <c r="P52">
        <v>144</v>
      </c>
      <c r="Q52" t="s">
        <v>44</v>
      </c>
      <c r="R52">
        <v>0</v>
      </c>
      <c r="S52" t="s">
        <v>94</v>
      </c>
      <c r="T52" s="4"/>
      <c r="U52" s="4"/>
    </row>
    <row r="53" spans="1:21" x14ac:dyDescent="0.2">
      <c r="A53" t="s">
        <v>218</v>
      </c>
      <c r="B53" t="s">
        <v>235</v>
      </c>
      <c r="C53" t="s">
        <v>236</v>
      </c>
      <c r="F53" t="s">
        <v>40</v>
      </c>
      <c r="G53">
        <v>250</v>
      </c>
      <c r="H53">
        <v>6</v>
      </c>
      <c r="I53" t="s">
        <v>42</v>
      </c>
      <c r="J53" t="s">
        <v>43</v>
      </c>
      <c r="K53">
        <v>62</v>
      </c>
      <c r="L53">
        <v>0</v>
      </c>
      <c r="M53">
        <v>0</v>
      </c>
      <c r="N53">
        <v>62</v>
      </c>
      <c r="O53">
        <v>0</v>
      </c>
      <c r="P53">
        <v>144</v>
      </c>
      <c r="Q53" t="s">
        <v>44</v>
      </c>
      <c r="R53">
        <v>62</v>
      </c>
      <c r="S53" t="s">
        <v>237</v>
      </c>
      <c r="T53" s="4">
        <v>45370</v>
      </c>
      <c r="U53" s="4">
        <v>45372</v>
      </c>
    </row>
    <row r="54" spans="1:21" x14ac:dyDescent="0.2">
      <c r="A54" t="s">
        <v>218</v>
      </c>
      <c r="B54" t="s">
        <v>238</v>
      </c>
      <c r="C54" t="s">
        <v>239</v>
      </c>
      <c r="E54" t="s">
        <v>240</v>
      </c>
      <c r="F54" t="s">
        <v>40</v>
      </c>
      <c r="G54" t="s">
        <v>241</v>
      </c>
      <c r="H54">
        <v>7</v>
      </c>
      <c r="I54" t="s">
        <v>42</v>
      </c>
      <c r="J54" t="s">
        <v>43</v>
      </c>
      <c r="K54">
        <v>204</v>
      </c>
      <c r="L54">
        <v>0</v>
      </c>
      <c r="M54">
        <v>6</v>
      </c>
      <c r="N54">
        <v>198</v>
      </c>
      <c r="O54">
        <v>1</v>
      </c>
      <c r="P54">
        <v>144</v>
      </c>
      <c r="Q54" t="s">
        <v>44</v>
      </c>
      <c r="R54">
        <v>54</v>
      </c>
      <c r="S54" t="s">
        <v>242</v>
      </c>
      <c r="T54" s="4">
        <v>45359</v>
      </c>
      <c r="U54" s="4">
        <v>45378</v>
      </c>
    </row>
    <row r="55" spans="1:21" x14ac:dyDescent="0.2">
      <c r="A55" t="s">
        <v>218</v>
      </c>
      <c r="B55" t="s">
        <v>243</v>
      </c>
      <c r="C55" t="s">
        <v>244</v>
      </c>
      <c r="E55" t="s">
        <v>245</v>
      </c>
      <c r="F55" t="s">
        <v>40</v>
      </c>
      <c r="G55" t="s">
        <v>241</v>
      </c>
      <c r="H55">
        <v>8</v>
      </c>
      <c r="I55" t="s">
        <v>42</v>
      </c>
      <c r="J55" t="s">
        <v>43</v>
      </c>
      <c r="K55">
        <v>1284</v>
      </c>
      <c r="L55">
        <v>0</v>
      </c>
      <c r="M55">
        <v>198</v>
      </c>
      <c r="N55">
        <v>1086</v>
      </c>
      <c r="O55">
        <v>7</v>
      </c>
      <c r="P55">
        <v>144</v>
      </c>
      <c r="Q55" t="s">
        <v>44</v>
      </c>
      <c r="R55">
        <v>78</v>
      </c>
      <c r="S55" t="s">
        <v>246</v>
      </c>
      <c r="T55" s="4"/>
      <c r="U55" s="4" t="s">
        <v>63</v>
      </c>
    </row>
    <row r="56" spans="1:21" x14ac:dyDescent="0.2">
      <c r="A56" t="s">
        <v>218</v>
      </c>
      <c r="B56" t="s">
        <v>247</v>
      </c>
      <c r="C56" t="s">
        <v>248</v>
      </c>
      <c r="E56" t="s">
        <v>245</v>
      </c>
      <c r="F56" t="s">
        <v>40</v>
      </c>
      <c r="G56" t="s">
        <v>249</v>
      </c>
      <c r="H56">
        <v>9</v>
      </c>
      <c r="I56" t="s">
        <v>42</v>
      </c>
      <c r="J56" t="s">
        <v>43</v>
      </c>
      <c r="K56">
        <v>1152</v>
      </c>
      <c r="L56">
        <v>288</v>
      </c>
      <c r="M56">
        <v>0</v>
      </c>
      <c r="N56">
        <v>1440</v>
      </c>
      <c r="O56">
        <v>10</v>
      </c>
      <c r="P56">
        <v>144</v>
      </c>
      <c r="Q56" t="s">
        <v>44</v>
      </c>
      <c r="R56">
        <v>0</v>
      </c>
      <c r="S56" t="s">
        <v>250</v>
      </c>
      <c r="T56" s="4">
        <v>45397</v>
      </c>
      <c r="U56" s="4" t="s">
        <v>63</v>
      </c>
    </row>
    <row r="57" spans="1:21" x14ac:dyDescent="0.2">
      <c r="A57" t="s">
        <v>218</v>
      </c>
      <c r="B57" t="s">
        <v>251</v>
      </c>
      <c r="C57" t="s">
        <v>252</v>
      </c>
      <c r="E57" t="s">
        <v>253</v>
      </c>
      <c r="F57" t="s">
        <v>54</v>
      </c>
      <c r="H57">
        <v>10</v>
      </c>
      <c r="I57" t="s">
        <v>56</v>
      </c>
      <c r="J57" t="s">
        <v>43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254</v>
      </c>
      <c r="Q57" t="s">
        <v>44</v>
      </c>
      <c r="R57">
        <v>0</v>
      </c>
      <c r="S57" t="s">
        <v>94</v>
      </c>
      <c r="T57" s="4">
        <v>45365</v>
      </c>
      <c r="U57" s="4">
        <v>45378</v>
      </c>
    </row>
    <row r="58" spans="1:21" x14ac:dyDescent="0.2">
      <c r="A58" t="s">
        <v>218</v>
      </c>
      <c r="B58" t="s">
        <v>255</v>
      </c>
      <c r="C58" t="s">
        <v>256</v>
      </c>
      <c r="E58" t="s">
        <v>257</v>
      </c>
      <c r="F58" t="s">
        <v>54</v>
      </c>
      <c r="H58">
        <v>11</v>
      </c>
      <c r="I58" t="s">
        <v>56</v>
      </c>
      <c r="J58" t="s">
        <v>43</v>
      </c>
      <c r="K58">
        <v>84</v>
      </c>
      <c r="L58">
        <v>0</v>
      </c>
      <c r="M58">
        <v>0</v>
      </c>
      <c r="N58">
        <v>84</v>
      </c>
      <c r="O58">
        <v>0</v>
      </c>
      <c r="P58" t="s">
        <v>254</v>
      </c>
      <c r="Q58" t="s">
        <v>44</v>
      </c>
      <c r="R58">
        <v>84</v>
      </c>
      <c r="S58" t="s">
        <v>258</v>
      </c>
      <c r="T58" s="4">
        <v>45365</v>
      </c>
      <c r="U58" s="4">
        <v>45378</v>
      </c>
    </row>
    <row r="59" spans="1:21" x14ac:dyDescent="0.2">
      <c r="A59" t="s">
        <v>218</v>
      </c>
      <c r="B59" t="s">
        <v>259</v>
      </c>
      <c r="C59" t="s">
        <v>260</v>
      </c>
      <c r="F59" t="s">
        <v>40</v>
      </c>
      <c r="G59" t="s">
        <v>261</v>
      </c>
      <c r="H59">
        <v>12</v>
      </c>
      <c r="I59" t="s">
        <v>42</v>
      </c>
      <c r="J59" t="s">
        <v>43</v>
      </c>
      <c r="K59">
        <v>852</v>
      </c>
      <c r="L59">
        <v>0</v>
      </c>
      <c r="M59">
        <v>288</v>
      </c>
      <c r="N59">
        <v>564</v>
      </c>
      <c r="O59">
        <v>3</v>
      </c>
      <c r="P59">
        <v>144</v>
      </c>
      <c r="Q59" t="s">
        <v>44</v>
      </c>
      <c r="R59">
        <v>132</v>
      </c>
      <c r="S59" t="s">
        <v>262</v>
      </c>
      <c r="T59" s="4">
        <v>45370</v>
      </c>
      <c r="U59" s="4"/>
    </row>
    <row r="60" spans="1:21" x14ac:dyDescent="0.2">
      <c r="A60" t="s">
        <v>218</v>
      </c>
      <c r="B60" t="s">
        <v>263</v>
      </c>
      <c r="C60" t="s">
        <v>264</v>
      </c>
      <c r="F60" t="s">
        <v>40</v>
      </c>
      <c r="G60" t="s">
        <v>265</v>
      </c>
      <c r="H60">
        <v>13</v>
      </c>
      <c r="I60" t="s">
        <v>42</v>
      </c>
      <c r="J60" t="s">
        <v>43</v>
      </c>
      <c r="K60">
        <v>600</v>
      </c>
      <c r="L60">
        <v>0</v>
      </c>
      <c r="M60">
        <v>0</v>
      </c>
      <c r="N60">
        <v>600</v>
      </c>
      <c r="O60">
        <v>4</v>
      </c>
      <c r="P60">
        <v>144</v>
      </c>
      <c r="Q60" t="s">
        <v>44</v>
      </c>
      <c r="R60">
        <v>24</v>
      </c>
      <c r="S60" t="s">
        <v>266</v>
      </c>
      <c r="T60" s="4">
        <v>45355</v>
      </c>
      <c r="U60" s="4"/>
    </row>
    <row r="61" spans="1:21" x14ac:dyDescent="0.2">
      <c r="A61" t="s">
        <v>218</v>
      </c>
      <c r="B61" t="s">
        <v>267</v>
      </c>
      <c r="C61" t="s">
        <v>268</v>
      </c>
      <c r="F61" t="s">
        <v>40</v>
      </c>
      <c r="G61" t="s">
        <v>269</v>
      </c>
      <c r="H61">
        <v>14</v>
      </c>
      <c r="I61" t="s">
        <v>42</v>
      </c>
      <c r="J61" t="s">
        <v>43</v>
      </c>
      <c r="K61">
        <v>0</v>
      </c>
      <c r="L61">
        <v>0</v>
      </c>
      <c r="M61">
        <v>0</v>
      </c>
      <c r="N61">
        <v>0</v>
      </c>
      <c r="O61">
        <v>0</v>
      </c>
      <c r="P61">
        <v>144</v>
      </c>
      <c r="Q61" t="s">
        <v>44</v>
      </c>
      <c r="R61">
        <v>0</v>
      </c>
      <c r="S61" t="s">
        <v>94</v>
      </c>
      <c r="T61" s="4">
        <v>45372</v>
      </c>
      <c r="U61" s="4"/>
    </row>
    <row r="62" spans="1:21" x14ac:dyDescent="0.2">
      <c r="A62" t="s">
        <v>218</v>
      </c>
      <c r="B62" t="s">
        <v>270</v>
      </c>
      <c r="C62" t="s">
        <v>271</v>
      </c>
      <c r="F62" t="s">
        <v>40</v>
      </c>
      <c r="G62" t="s">
        <v>272</v>
      </c>
      <c r="H62">
        <v>15</v>
      </c>
      <c r="I62" t="s">
        <v>42</v>
      </c>
      <c r="J62" t="s">
        <v>43</v>
      </c>
      <c r="K62">
        <v>0</v>
      </c>
      <c r="L62">
        <v>0</v>
      </c>
      <c r="M62">
        <v>0</v>
      </c>
      <c r="N62">
        <v>0</v>
      </c>
      <c r="O62">
        <v>0</v>
      </c>
      <c r="P62">
        <v>144</v>
      </c>
      <c r="Q62" t="s">
        <v>44</v>
      </c>
      <c r="R62">
        <v>0</v>
      </c>
      <c r="S62" t="s">
        <v>94</v>
      </c>
      <c r="T62" s="4">
        <v>45370</v>
      </c>
      <c r="U62" s="4">
        <v>45401</v>
      </c>
    </row>
    <row r="63" spans="1:21" x14ac:dyDescent="0.2">
      <c r="A63" t="s">
        <v>218</v>
      </c>
      <c r="B63" t="s">
        <v>273</v>
      </c>
      <c r="C63" t="s">
        <v>274</v>
      </c>
      <c r="F63" t="s">
        <v>54</v>
      </c>
      <c r="H63">
        <v>16</v>
      </c>
      <c r="I63" t="s">
        <v>56</v>
      </c>
      <c r="J63" t="s">
        <v>43</v>
      </c>
      <c r="K63">
        <v>0</v>
      </c>
      <c r="L63">
        <v>0</v>
      </c>
      <c r="M63">
        <v>0</v>
      </c>
      <c r="N63">
        <v>0</v>
      </c>
      <c r="O63">
        <v>0</v>
      </c>
      <c r="P63">
        <v>144</v>
      </c>
      <c r="Q63" t="s">
        <v>44</v>
      </c>
      <c r="R63">
        <v>0</v>
      </c>
      <c r="S63" t="s">
        <v>94</v>
      </c>
      <c r="T63" s="4"/>
      <c r="U63" s="4"/>
    </row>
    <row r="64" spans="1:21" x14ac:dyDescent="0.2">
      <c r="A64" t="s">
        <v>218</v>
      </c>
      <c r="B64" t="s">
        <v>275</v>
      </c>
      <c r="C64" t="s">
        <v>276</v>
      </c>
      <c r="E64" t="s">
        <v>245</v>
      </c>
      <c r="F64" t="s">
        <v>54</v>
      </c>
      <c r="G64" t="s">
        <v>277</v>
      </c>
      <c r="H64">
        <v>17</v>
      </c>
      <c r="I64" t="s">
        <v>56</v>
      </c>
      <c r="J64" t="s">
        <v>43</v>
      </c>
      <c r="K64">
        <v>1</v>
      </c>
      <c r="L64">
        <v>0</v>
      </c>
      <c r="M64">
        <v>1.9166666670000001</v>
      </c>
      <c r="N64">
        <v>-0.91666666669999997</v>
      </c>
      <c r="O64">
        <v>0</v>
      </c>
      <c r="P64">
        <v>144</v>
      </c>
      <c r="Q64" t="s">
        <v>44</v>
      </c>
      <c r="R64">
        <v>-1</v>
      </c>
      <c r="S64" t="s">
        <v>278</v>
      </c>
      <c r="T64" s="4">
        <v>45356</v>
      </c>
      <c r="U64" s="4" t="s">
        <v>279</v>
      </c>
    </row>
    <row r="65" spans="1:21" x14ac:dyDescent="0.2">
      <c r="A65" t="s">
        <v>218</v>
      </c>
      <c r="B65" t="s">
        <v>280</v>
      </c>
      <c r="C65" t="s">
        <v>281</v>
      </c>
      <c r="E65" t="s">
        <v>245</v>
      </c>
      <c r="F65" t="s">
        <v>54</v>
      </c>
      <c r="H65">
        <v>18</v>
      </c>
      <c r="I65" t="s">
        <v>56</v>
      </c>
      <c r="J65" t="s">
        <v>43</v>
      </c>
      <c r="K65">
        <v>268</v>
      </c>
      <c r="L65">
        <v>0</v>
      </c>
      <c r="M65">
        <v>24</v>
      </c>
      <c r="N65">
        <v>244</v>
      </c>
      <c r="O65">
        <v>1</v>
      </c>
      <c r="P65">
        <v>144</v>
      </c>
      <c r="Q65" t="s">
        <v>44</v>
      </c>
      <c r="R65">
        <v>100</v>
      </c>
      <c r="S65" t="s">
        <v>282</v>
      </c>
      <c r="T65" s="4"/>
      <c r="U65" s="4"/>
    </row>
    <row r="66" spans="1:21" x14ac:dyDescent="0.2">
      <c r="A66" t="s">
        <v>218</v>
      </c>
      <c r="B66" t="s">
        <v>283</v>
      </c>
      <c r="C66" t="s">
        <v>284</v>
      </c>
      <c r="E66" t="s">
        <v>240</v>
      </c>
      <c r="F66" t="s">
        <v>54</v>
      </c>
      <c r="G66" t="s">
        <v>285</v>
      </c>
      <c r="H66">
        <v>19</v>
      </c>
      <c r="I66" t="s">
        <v>56</v>
      </c>
      <c r="J66" t="s">
        <v>43</v>
      </c>
      <c r="K66">
        <v>184</v>
      </c>
      <c r="L66">
        <v>144</v>
      </c>
      <c r="M66">
        <v>0</v>
      </c>
      <c r="N66">
        <v>328</v>
      </c>
      <c r="O66">
        <v>2</v>
      </c>
      <c r="P66">
        <v>144</v>
      </c>
      <c r="Q66" t="s">
        <v>44</v>
      </c>
      <c r="R66">
        <v>40</v>
      </c>
      <c r="S66" t="s">
        <v>286</v>
      </c>
      <c r="T66" s="4"/>
      <c r="U66" s="4" t="s">
        <v>287</v>
      </c>
    </row>
    <row r="67" spans="1:21" x14ac:dyDescent="0.2">
      <c r="A67" t="s">
        <v>218</v>
      </c>
      <c r="B67" t="s">
        <v>288</v>
      </c>
      <c r="C67" t="s">
        <v>289</v>
      </c>
      <c r="E67" t="s">
        <v>245</v>
      </c>
      <c r="F67" t="s">
        <v>54</v>
      </c>
      <c r="G67" t="s">
        <v>290</v>
      </c>
      <c r="H67">
        <v>20</v>
      </c>
      <c r="I67" t="s">
        <v>56</v>
      </c>
      <c r="J67" t="s">
        <v>43</v>
      </c>
      <c r="K67">
        <v>1122</v>
      </c>
      <c r="L67">
        <v>1008</v>
      </c>
      <c r="M67">
        <v>953</v>
      </c>
      <c r="N67">
        <v>1177</v>
      </c>
      <c r="O67">
        <v>8</v>
      </c>
      <c r="P67">
        <v>144</v>
      </c>
      <c r="Q67" t="s">
        <v>44</v>
      </c>
      <c r="R67">
        <v>25</v>
      </c>
      <c r="S67" t="s">
        <v>291</v>
      </c>
      <c r="T67" s="4">
        <v>45353</v>
      </c>
      <c r="U67" s="4" t="s">
        <v>292</v>
      </c>
    </row>
    <row r="68" spans="1:21" x14ac:dyDescent="0.2">
      <c r="A68" t="s">
        <v>218</v>
      </c>
      <c r="B68" t="s">
        <v>293</v>
      </c>
      <c r="C68" t="s">
        <v>294</v>
      </c>
      <c r="E68" t="s">
        <v>245</v>
      </c>
      <c r="F68" t="s">
        <v>54</v>
      </c>
      <c r="H68">
        <v>21</v>
      </c>
      <c r="I68" t="s">
        <v>56</v>
      </c>
      <c r="J68" t="s">
        <v>43</v>
      </c>
      <c r="K68">
        <v>0</v>
      </c>
      <c r="L68">
        <v>0</v>
      </c>
      <c r="M68">
        <v>0</v>
      </c>
      <c r="N68">
        <v>0</v>
      </c>
      <c r="O68">
        <v>0</v>
      </c>
      <c r="P68">
        <v>144</v>
      </c>
      <c r="Q68" t="s">
        <v>44</v>
      </c>
      <c r="R68">
        <v>0</v>
      </c>
      <c r="S68" t="s">
        <v>94</v>
      </c>
      <c r="T68" s="4">
        <v>45370</v>
      </c>
      <c r="U68" s="4">
        <v>45372</v>
      </c>
    </row>
    <row r="69" spans="1:21" x14ac:dyDescent="0.2">
      <c r="A69" t="s">
        <v>218</v>
      </c>
      <c r="B69" t="s">
        <v>295</v>
      </c>
      <c r="C69" t="s">
        <v>296</v>
      </c>
      <c r="F69" t="s">
        <v>54</v>
      </c>
      <c r="H69">
        <v>23</v>
      </c>
      <c r="I69" t="s">
        <v>56</v>
      </c>
      <c r="J69" t="s">
        <v>43</v>
      </c>
      <c r="K69">
        <v>0</v>
      </c>
      <c r="L69">
        <v>0</v>
      </c>
      <c r="M69">
        <v>0</v>
      </c>
      <c r="N69">
        <v>0</v>
      </c>
      <c r="O69">
        <v>0</v>
      </c>
      <c r="P69">
        <v>144</v>
      </c>
      <c r="Q69" t="s">
        <v>44</v>
      </c>
      <c r="R69">
        <v>0</v>
      </c>
      <c r="S69" t="s">
        <v>94</v>
      </c>
      <c r="T69" s="4"/>
      <c r="U69" s="4"/>
    </row>
    <row r="70" spans="1:21" x14ac:dyDescent="0.2">
      <c r="A70" t="s">
        <v>218</v>
      </c>
      <c r="B70" t="s">
        <v>297</v>
      </c>
      <c r="C70" t="s">
        <v>298</v>
      </c>
      <c r="E70" t="s">
        <v>240</v>
      </c>
      <c r="F70" t="s">
        <v>54</v>
      </c>
      <c r="G70" t="s">
        <v>299</v>
      </c>
      <c r="H70">
        <v>24</v>
      </c>
      <c r="I70" t="s">
        <v>56</v>
      </c>
      <c r="J70" t="s">
        <v>43</v>
      </c>
      <c r="K70">
        <v>0</v>
      </c>
      <c r="L70">
        <v>0</v>
      </c>
      <c r="M70">
        <v>0</v>
      </c>
      <c r="N70">
        <v>0</v>
      </c>
      <c r="O70">
        <v>0</v>
      </c>
      <c r="P70">
        <v>144</v>
      </c>
      <c r="Q70" t="s">
        <v>44</v>
      </c>
      <c r="R70">
        <v>0</v>
      </c>
      <c r="S70" t="s">
        <v>94</v>
      </c>
      <c r="T70" s="4"/>
      <c r="U70" s="4">
        <v>45376</v>
      </c>
    </row>
    <row r="71" spans="1:21" x14ac:dyDescent="0.2">
      <c r="A71" t="s">
        <v>218</v>
      </c>
      <c r="B71" t="s">
        <v>300</v>
      </c>
      <c r="C71" t="s">
        <v>301</v>
      </c>
      <c r="E71" t="s">
        <v>245</v>
      </c>
      <c r="F71" t="s">
        <v>54</v>
      </c>
      <c r="G71" t="s">
        <v>302</v>
      </c>
      <c r="H71">
        <v>25</v>
      </c>
      <c r="I71" t="s">
        <v>56</v>
      </c>
      <c r="J71" t="s">
        <v>43</v>
      </c>
      <c r="K71">
        <v>1150</v>
      </c>
      <c r="L71">
        <v>432</v>
      </c>
      <c r="M71">
        <v>252</v>
      </c>
      <c r="N71">
        <v>1330</v>
      </c>
      <c r="O71">
        <v>9</v>
      </c>
      <c r="P71">
        <v>144</v>
      </c>
      <c r="Q71" t="s">
        <v>44</v>
      </c>
      <c r="R71">
        <v>34</v>
      </c>
      <c r="S71" t="s">
        <v>303</v>
      </c>
      <c r="T71" s="4">
        <v>45353</v>
      </c>
      <c r="U71" s="4">
        <v>45378</v>
      </c>
    </row>
    <row r="72" spans="1:21" x14ac:dyDescent="0.2">
      <c r="A72" t="s">
        <v>218</v>
      </c>
      <c r="B72" t="s">
        <v>304</v>
      </c>
      <c r="C72" t="s">
        <v>305</v>
      </c>
      <c r="E72" t="s">
        <v>245</v>
      </c>
      <c r="F72" t="s">
        <v>54</v>
      </c>
      <c r="H72">
        <v>26</v>
      </c>
      <c r="I72" t="s">
        <v>56</v>
      </c>
      <c r="J72" t="s">
        <v>43</v>
      </c>
      <c r="K72">
        <v>0</v>
      </c>
      <c r="L72">
        <v>0</v>
      </c>
      <c r="M72">
        <v>0</v>
      </c>
      <c r="N72">
        <v>0</v>
      </c>
      <c r="O72">
        <v>0</v>
      </c>
      <c r="P72">
        <v>144</v>
      </c>
      <c r="Q72" t="s">
        <v>44</v>
      </c>
      <c r="R72">
        <v>0</v>
      </c>
      <c r="S72" t="s">
        <v>94</v>
      </c>
      <c r="T72" s="4"/>
      <c r="U72" s="4">
        <v>45401</v>
      </c>
    </row>
    <row r="73" spans="1:21" x14ac:dyDescent="0.2">
      <c r="A73" t="s">
        <v>218</v>
      </c>
      <c r="B73" t="s">
        <v>306</v>
      </c>
      <c r="C73" t="s">
        <v>307</v>
      </c>
      <c r="E73" t="s">
        <v>245</v>
      </c>
      <c r="F73" t="s">
        <v>54</v>
      </c>
      <c r="G73" t="s">
        <v>308</v>
      </c>
      <c r="H73">
        <v>27</v>
      </c>
      <c r="I73" t="s">
        <v>56</v>
      </c>
      <c r="J73" t="s">
        <v>43</v>
      </c>
      <c r="K73">
        <v>0</v>
      </c>
      <c r="L73">
        <v>0</v>
      </c>
      <c r="M73">
        <v>0</v>
      </c>
      <c r="N73">
        <v>0</v>
      </c>
      <c r="O73">
        <v>0</v>
      </c>
      <c r="P73">
        <v>144</v>
      </c>
      <c r="Q73" t="s">
        <v>44</v>
      </c>
      <c r="R73">
        <v>0</v>
      </c>
      <c r="S73" t="s">
        <v>94</v>
      </c>
      <c r="T73" s="4"/>
      <c r="U73" s="4">
        <v>45376</v>
      </c>
    </row>
    <row r="74" spans="1:21" x14ac:dyDescent="0.2">
      <c r="A74" t="s">
        <v>218</v>
      </c>
      <c r="B74" t="s">
        <v>309</v>
      </c>
      <c r="C74" t="s">
        <v>310</v>
      </c>
      <c r="E74" t="s">
        <v>245</v>
      </c>
      <c r="F74" t="s">
        <v>54</v>
      </c>
      <c r="G74" t="s">
        <v>311</v>
      </c>
      <c r="H74">
        <v>28</v>
      </c>
      <c r="I74" t="s">
        <v>56</v>
      </c>
      <c r="J74" t="s">
        <v>43</v>
      </c>
      <c r="K74">
        <v>0</v>
      </c>
      <c r="L74">
        <v>2160</v>
      </c>
      <c r="M74">
        <v>576</v>
      </c>
      <c r="N74">
        <v>1584</v>
      </c>
      <c r="O74">
        <v>11</v>
      </c>
      <c r="P74">
        <v>144</v>
      </c>
      <c r="Q74" t="s">
        <v>44</v>
      </c>
      <c r="R74">
        <v>0</v>
      </c>
      <c r="S74" t="s">
        <v>312</v>
      </c>
      <c r="T74" s="4"/>
      <c r="U74" s="4">
        <v>45378</v>
      </c>
    </row>
    <row r="75" spans="1:21" x14ac:dyDescent="0.2">
      <c r="A75" t="s">
        <v>218</v>
      </c>
      <c r="B75" t="s">
        <v>313</v>
      </c>
      <c r="C75" t="s">
        <v>314</v>
      </c>
      <c r="F75" t="s">
        <v>54</v>
      </c>
      <c r="G75" t="s">
        <v>315</v>
      </c>
      <c r="H75">
        <v>30</v>
      </c>
      <c r="I75" t="s">
        <v>56</v>
      </c>
      <c r="J75" t="s">
        <v>43</v>
      </c>
      <c r="K75">
        <v>316</v>
      </c>
      <c r="L75">
        <v>864</v>
      </c>
      <c r="M75">
        <v>516</v>
      </c>
      <c r="N75">
        <v>664</v>
      </c>
      <c r="O75">
        <v>4</v>
      </c>
      <c r="P75">
        <v>144</v>
      </c>
      <c r="Q75" t="s">
        <v>44</v>
      </c>
      <c r="R75">
        <v>88</v>
      </c>
      <c r="S75" t="s">
        <v>316</v>
      </c>
      <c r="T75" s="4">
        <v>45370</v>
      </c>
      <c r="U75" s="4" t="s">
        <v>119</v>
      </c>
    </row>
    <row r="76" spans="1:21" x14ac:dyDescent="0.2">
      <c r="A76" t="s">
        <v>218</v>
      </c>
      <c r="B76" t="s">
        <v>317</v>
      </c>
      <c r="C76" t="s">
        <v>318</v>
      </c>
      <c r="E76" t="s">
        <v>245</v>
      </c>
      <c r="F76" t="s">
        <v>54</v>
      </c>
      <c r="G76" t="s">
        <v>319</v>
      </c>
      <c r="H76">
        <v>34</v>
      </c>
      <c r="I76" t="s">
        <v>56</v>
      </c>
      <c r="J76" t="s">
        <v>43</v>
      </c>
      <c r="K76">
        <v>84</v>
      </c>
      <c r="L76">
        <v>0</v>
      </c>
      <c r="M76">
        <v>0</v>
      </c>
      <c r="N76">
        <v>84</v>
      </c>
      <c r="O76">
        <v>0</v>
      </c>
      <c r="P76">
        <v>144</v>
      </c>
      <c r="Q76" t="s">
        <v>44</v>
      </c>
      <c r="R76">
        <v>84</v>
      </c>
      <c r="S76" t="s">
        <v>258</v>
      </c>
      <c r="T76" s="4">
        <v>45372</v>
      </c>
      <c r="U76" s="4"/>
    </row>
    <row r="77" spans="1:21" x14ac:dyDescent="0.2">
      <c r="A77" t="s">
        <v>218</v>
      </c>
      <c r="B77" t="s">
        <v>320</v>
      </c>
      <c r="C77" t="s">
        <v>321</v>
      </c>
      <c r="E77" t="s">
        <v>240</v>
      </c>
      <c r="F77" t="s">
        <v>54</v>
      </c>
      <c r="H77">
        <v>35</v>
      </c>
      <c r="I77" t="s">
        <v>56</v>
      </c>
      <c r="J77" t="s">
        <v>43</v>
      </c>
      <c r="K77">
        <v>120</v>
      </c>
      <c r="L77">
        <v>0</v>
      </c>
      <c r="M77">
        <v>60</v>
      </c>
      <c r="N77">
        <v>60</v>
      </c>
      <c r="O77">
        <v>0</v>
      </c>
      <c r="P77">
        <v>144</v>
      </c>
      <c r="Q77" t="s">
        <v>44</v>
      </c>
      <c r="R77">
        <v>60</v>
      </c>
      <c r="S77" t="s">
        <v>322</v>
      </c>
      <c r="T77" s="4">
        <v>45372</v>
      </c>
      <c r="U77" s="4"/>
    </row>
    <row r="78" spans="1:21" x14ac:dyDescent="0.2">
      <c r="A78" t="s">
        <v>218</v>
      </c>
      <c r="B78" t="s">
        <v>323</v>
      </c>
      <c r="C78" t="s">
        <v>324</v>
      </c>
      <c r="F78" t="s">
        <v>54</v>
      </c>
      <c r="H78">
        <v>36</v>
      </c>
      <c r="I78" t="s">
        <v>56</v>
      </c>
      <c r="J78" t="s">
        <v>43</v>
      </c>
      <c r="K78">
        <v>0</v>
      </c>
      <c r="L78">
        <v>0</v>
      </c>
      <c r="M78">
        <v>0</v>
      </c>
      <c r="N78">
        <v>0</v>
      </c>
      <c r="O78">
        <v>0</v>
      </c>
      <c r="P78">
        <v>216</v>
      </c>
      <c r="Q78" t="s">
        <v>44</v>
      </c>
      <c r="R78">
        <v>0</v>
      </c>
      <c r="S78" t="s">
        <v>94</v>
      </c>
      <c r="T78" s="4"/>
      <c r="U78" s="4"/>
    </row>
    <row r="79" spans="1:21" x14ac:dyDescent="0.2">
      <c r="A79" t="s">
        <v>218</v>
      </c>
      <c r="B79" t="s">
        <v>325</v>
      </c>
      <c r="C79" t="s">
        <v>326</v>
      </c>
      <c r="F79" t="s">
        <v>54</v>
      </c>
      <c r="H79">
        <v>37</v>
      </c>
      <c r="I79" t="s">
        <v>56</v>
      </c>
      <c r="J79" t="s">
        <v>43</v>
      </c>
      <c r="K79">
        <v>0</v>
      </c>
      <c r="L79">
        <v>0</v>
      </c>
      <c r="M79">
        <v>3</v>
      </c>
      <c r="N79">
        <v>-3</v>
      </c>
      <c r="O79">
        <v>0</v>
      </c>
      <c r="P79">
        <v>216</v>
      </c>
      <c r="Q79" t="s">
        <v>44</v>
      </c>
      <c r="R79">
        <v>-3</v>
      </c>
      <c r="S79" t="s">
        <v>327</v>
      </c>
      <c r="T79" s="4"/>
      <c r="U79" s="4"/>
    </row>
    <row r="80" spans="1:21" x14ac:dyDescent="0.2">
      <c r="A80" t="s">
        <v>218</v>
      </c>
      <c r="B80" t="s">
        <v>328</v>
      </c>
      <c r="C80" t="s">
        <v>329</v>
      </c>
      <c r="F80" t="s">
        <v>54</v>
      </c>
      <c r="H80">
        <v>38</v>
      </c>
      <c r="I80" t="s">
        <v>56</v>
      </c>
      <c r="J80" t="s">
        <v>43</v>
      </c>
      <c r="K80">
        <v>0</v>
      </c>
      <c r="L80">
        <v>0</v>
      </c>
      <c r="M80">
        <v>3</v>
      </c>
      <c r="N80">
        <v>-3</v>
      </c>
      <c r="O80">
        <v>0</v>
      </c>
      <c r="P80">
        <v>216</v>
      </c>
      <c r="Q80" t="s">
        <v>44</v>
      </c>
      <c r="R80">
        <v>-3</v>
      </c>
      <c r="S80" t="s">
        <v>327</v>
      </c>
      <c r="T80" s="4"/>
      <c r="U80" s="4"/>
    </row>
    <row r="81" spans="1:21" x14ac:dyDescent="0.2">
      <c r="A81" t="s">
        <v>218</v>
      </c>
      <c r="B81" t="s">
        <v>330</v>
      </c>
      <c r="C81" t="s">
        <v>331</v>
      </c>
      <c r="F81" t="s">
        <v>54</v>
      </c>
      <c r="H81">
        <v>39</v>
      </c>
      <c r="I81" t="s">
        <v>56</v>
      </c>
      <c r="J81" t="s">
        <v>43</v>
      </c>
      <c r="K81">
        <v>0</v>
      </c>
      <c r="L81">
        <v>0</v>
      </c>
      <c r="M81">
        <v>0</v>
      </c>
      <c r="N81">
        <v>0</v>
      </c>
      <c r="O81">
        <v>0</v>
      </c>
      <c r="P81">
        <v>216</v>
      </c>
      <c r="Q81" t="s">
        <v>44</v>
      </c>
      <c r="R81">
        <v>0</v>
      </c>
      <c r="S81" t="s">
        <v>94</v>
      </c>
      <c r="T81" s="4"/>
      <c r="U81" s="4"/>
    </row>
    <row r="82" spans="1:21" x14ac:dyDescent="0.2">
      <c r="A82" t="s">
        <v>218</v>
      </c>
      <c r="B82" t="s">
        <v>332</v>
      </c>
      <c r="C82" t="s">
        <v>333</v>
      </c>
      <c r="F82" t="s">
        <v>54</v>
      </c>
      <c r="H82">
        <v>40</v>
      </c>
      <c r="I82" t="s">
        <v>56</v>
      </c>
      <c r="J82" t="s">
        <v>43</v>
      </c>
      <c r="K82">
        <v>0</v>
      </c>
      <c r="L82">
        <v>0</v>
      </c>
      <c r="M82">
        <v>0</v>
      </c>
      <c r="N82">
        <v>0</v>
      </c>
      <c r="O82">
        <v>0</v>
      </c>
      <c r="P82">
        <v>144</v>
      </c>
      <c r="Q82" t="s">
        <v>44</v>
      </c>
      <c r="R82">
        <v>0</v>
      </c>
      <c r="S82" t="s">
        <v>94</v>
      </c>
      <c r="T82" s="4"/>
      <c r="U82" s="4">
        <v>45401</v>
      </c>
    </row>
    <row r="83" spans="1:21" x14ac:dyDescent="0.2">
      <c r="A83" t="s">
        <v>218</v>
      </c>
      <c r="B83" t="s">
        <v>334</v>
      </c>
      <c r="C83" t="s">
        <v>335</v>
      </c>
      <c r="E83" t="s">
        <v>245</v>
      </c>
      <c r="F83" t="s">
        <v>54</v>
      </c>
      <c r="G83" t="s">
        <v>336</v>
      </c>
      <c r="H83">
        <v>41</v>
      </c>
      <c r="I83" t="s">
        <v>56</v>
      </c>
      <c r="J83" t="s">
        <v>43</v>
      </c>
      <c r="K83">
        <v>0</v>
      </c>
      <c r="L83">
        <v>144</v>
      </c>
      <c r="M83">
        <v>144</v>
      </c>
      <c r="N83">
        <v>0</v>
      </c>
      <c r="O83">
        <v>0</v>
      </c>
      <c r="P83">
        <v>144</v>
      </c>
      <c r="Q83" t="s">
        <v>44</v>
      </c>
      <c r="R83">
        <v>0</v>
      </c>
      <c r="S83" t="s">
        <v>94</v>
      </c>
      <c r="T83" s="4"/>
      <c r="U83" s="4">
        <v>45376</v>
      </c>
    </row>
    <row r="84" spans="1:21" x14ac:dyDescent="0.2">
      <c r="A84" t="s">
        <v>218</v>
      </c>
      <c r="B84" t="s">
        <v>337</v>
      </c>
      <c r="C84" t="s">
        <v>338</v>
      </c>
      <c r="F84" t="s">
        <v>222</v>
      </c>
      <c r="H84">
        <v>42</v>
      </c>
      <c r="J84" t="s">
        <v>43</v>
      </c>
      <c r="K84">
        <v>80</v>
      </c>
      <c r="L84">
        <v>0</v>
      </c>
      <c r="M84">
        <v>0</v>
      </c>
      <c r="N84">
        <v>80</v>
      </c>
      <c r="O84">
        <v>0</v>
      </c>
      <c r="P84">
        <v>144</v>
      </c>
      <c r="Q84" t="s">
        <v>44</v>
      </c>
      <c r="R84">
        <v>80</v>
      </c>
      <c r="S84" t="s">
        <v>339</v>
      </c>
      <c r="T84" s="4"/>
      <c r="U84" s="4">
        <v>45401</v>
      </c>
    </row>
    <row r="85" spans="1:21" x14ac:dyDescent="0.2">
      <c r="A85" t="s">
        <v>218</v>
      </c>
      <c r="B85" t="s">
        <v>340</v>
      </c>
      <c r="C85" t="s">
        <v>341</v>
      </c>
      <c r="E85" t="s">
        <v>240</v>
      </c>
      <c r="F85" t="s">
        <v>342</v>
      </c>
      <c r="G85" t="s">
        <v>343</v>
      </c>
      <c r="H85">
        <v>43</v>
      </c>
      <c r="I85" t="s">
        <v>344</v>
      </c>
      <c r="J85" t="s">
        <v>43</v>
      </c>
      <c r="K85">
        <v>-144</v>
      </c>
      <c r="L85">
        <v>0</v>
      </c>
      <c r="M85">
        <v>0</v>
      </c>
      <c r="N85">
        <v>-144</v>
      </c>
      <c r="O85">
        <v>-1</v>
      </c>
      <c r="P85">
        <v>96</v>
      </c>
      <c r="Q85" t="s">
        <v>44</v>
      </c>
      <c r="R85">
        <v>-48</v>
      </c>
      <c r="S85" t="s">
        <v>345</v>
      </c>
      <c r="T85" s="4" t="s">
        <v>346</v>
      </c>
      <c r="U85" s="4"/>
    </row>
    <row r="86" spans="1:21" x14ac:dyDescent="0.2">
      <c r="A86" t="s">
        <v>218</v>
      </c>
      <c r="B86" t="s">
        <v>347</v>
      </c>
      <c r="C86" t="s">
        <v>348</v>
      </c>
      <c r="F86" t="s">
        <v>349</v>
      </c>
      <c r="H86">
        <v>44</v>
      </c>
      <c r="I86">
        <v>99</v>
      </c>
      <c r="J86" t="s">
        <v>43</v>
      </c>
      <c r="K86">
        <v>0</v>
      </c>
      <c r="L86">
        <v>720</v>
      </c>
      <c r="M86">
        <v>0</v>
      </c>
      <c r="N86">
        <v>720</v>
      </c>
      <c r="O86">
        <v>5</v>
      </c>
      <c r="P86">
        <v>144</v>
      </c>
      <c r="Q86" t="s">
        <v>44</v>
      </c>
      <c r="R86">
        <v>0</v>
      </c>
      <c r="S86" t="s">
        <v>230</v>
      </c>
      <c r="T86" s="4"/>
      <c r="U86" s="4"/>
    </row>
    <row r="87" spans="1:21" x14ac:dyDescent="0.2">
      <c r="A87" t="s">
        <v>218</v>
      </c>
      <c r="B87" t="s">
        <v>350</v>
      </c>
      <c r="C87" t="s">
        <v>351</v>
      </c>
      <c r="F87" t="s">
        <v>48</v>
      </c>
      <c r="G87" t="s">
        <v>352</v>
      </c>
      <c r="H87">
        <v>45</v>
      </c>
      <c r="I87" t="s">
        <v>49</v>
      </c>
      <c r="J87" t="s">
        <v>43</v>
      </c>
      <c r="K87">
        <v>0</v>
      </c>
      <c r="L87">
        <v>0</v>
      </c>
      <c r="M87">
        <v>0</v>
      </c>
      <c r="N87">
        <v>0</v>
      </c>
      <c r="O87">
        <v>0</v>
      </c>
      <c r="P87">
        <v>192</v>
      </c>
      <c r="Q87" t="s">
        <v>44</v>
      </c>
      <c r="R87">
        <v>0</v>
      </c>
      <c r="S87" t="s">
        <v>94</v>
      </c>
      <c r="T87" s="4">
        <v>45370</v>
      </c>
      <c r="U87" s="4">
        <v>45372</v>
      </c>
    </row>
    <row r="88" spans="1:21" x14ac:dyDescent="0.2">
      <c r="A88" t="s">
        <v>218</v>
      </c>
      <c r="B88" t="s">
        <v>353</v>
      </c>
      <c r="C88" t="s">
        <v>354</v>
      </c>
      <c r="F88" t="s">
        <v>222</v>
      </c>
      <c r="G88">
        <v>1609</v>
      </c>
      <c r="H88">
        <v>46</v>
      </c>
      <c r="I88" t="s">
        <v>49</v>
      </c>
      <c r="J88" t="s">
        <v>43</v>
      </c>
      <c r="K88">
        <v>1326</v>
      </c>
      <c r="L88">
        <v>0</v>
      </c>
      <c r="M88">
        <v>57</v>
      </c>
      <c r="N88">
        <v>1269</v>
      </c>
      <c r="O88">
        <v>6</v>
      </c>
      <c r="P88">
        <v>192</v>
      </c>
      <c r="Q88" t="s">
        <v>44</v>
      </c>
      <c r="R88">
        <v>117</v>
      </c>
      <c r="S88" t="s">
        <v>355</v>
      </c>
      <c r="T88" s="4">
        <v>45359</v>
      </c>
      <c r="U88" s="4"/>
    </row>
    <row r="89" spans="1:21" x14ac:dyDescent="0.2">
      <c r="A89" t="s">
        <v>218</v>
      </c>
      <c r="B89" t="s">
        <v>356</v>
      </c>
      <c r="C89" t="s">
        <v>357</v>
      </c>
      <c r="E89" t="s">
        <v>245</v>
      </c>
      <c r="F89" t="s">
        <v>40</v>
      </c>
      <c r="G89" t="s">
        <v>358</v>
      </c>
      <c r="H89">
        <v>47</v>
      </c>
      <c r="I89" t="s">
        <v>42</v>
      </c>
      <c r="J89" t="s">
        <v>43</v>
      </c>
      <c r="K89">
        <v>0</v>
      </c>
      <c r="L89">
        <v>0</v>
      </c>
      <c r="M89">
        <v>0</v>
      </c>
      <c r="N89">
        <v>0</v>
      </c>
      <c r="O89">
        <v>0</v>
      </c>
      <c r="P89">
        <v>144</v>
      </c>
      <c r="Q89" t="s">
        <v>44</v>
      </c>
      <c r="R89">
        <v>0</v>
      </c>
      <c r="S89" t="s">
        <v>94</v>
      </c>
      <c r="T89" s="4"/>
      <c r="U89" s="4">
        <v>45378</v>
      </c>
    </row>
    <row r="90" spans="1:21" x14ac:dyDescent="0.2">
      <c r="A90" t="s">
        <v>218</v>
      </c>
      <c r="B90" t="s">
        <v>359</v>
      </c>
      <c r="C90" t="s">
        <v>360</v>
      </c>
      <c r="F90" t="s">
        <v>40</v>
      </c>
      <c r="G90" t="s">
        <v>361</v>
      </c>
      <c r="H90">
        <v>48</v>
      </c>
      <c r="I90" t="s">
        <v>42</v>
      </c>
      <c r="J90" t="s">
        <v>43</v>
      </c>
      <c r="K90">
        <v>90</v>
      </c>
      <c r="L90">
        <v>0</v>
      </c>
      <c r="M90">
        <v>0</v>
      </c>
      <c r="N90">
        <v>90</v>
      </c>
      <c r="O90">
        <v>0</v>
      </c>
      <c r="P90">
        <v>192</v>
      </c>
      <c r="Q90" t="s">
        <v>362</v>
      </c>
      <c r="R90">
        <v>90</v>
      </c>
      <c r="S90" t="s">
        <v>363</v>
      </c>
      <c r="T90" s="4"/>
      <c r="U90" s="4">
        <v>45376</v>
      </c>
    </row>
    <row r="91" spans="1:21" x14ac:dyDescent="0.2">
      <c r="A91" t="s">
        <v>218</v>
      </c>
      <c r="B91" t="s">
        <v>364</v>
      </c>
      <c r="C91" t="s">
        <v>365</v>
      </c>
      <c r="E91" t="s">
        <v>245</v>
      </c>
      <c r="F91" t="s">
        <v>342</v>
      </c>
      <c r="G91" t="s">
        <v>343</v>
      </c>
      <c r="H91">
        <v>49</v>
      </c>
      <c r="I91" t="s">
        <v>344</v>
      </c>
      <c r="J91" t="s">
        <v>43</v>
      </c>
      <c r="K91">
        <v>681</v>
      </c>
      <c r="L91">
        <v>0</v>
      </c>
      <c r="M91">
        <v>168</v>
      </c>
      <c r="N91">
        <v>513</v>
      </c>
      <c r="O91">
        <v>5</v>
      </c>
      <c r="P91">
        <v>96</v>
      </c>
      <c r="Q91" t="s">
        <v>44</v>
      </c>
      <c r="R91">
        <v>33</v>
      </c>
      <c r="S91" t="s">
        <v>366</v>
      </c>
      <c r="T91" s="4">
        <v>45353</v>
      </c>
      <c r="U91" s="4" t="s">
        <v>367</v>
      </c>
    </row>
    <row r="92" spans="1:21" x14ac:dyDescent="0.2">
      <c r="A92" t="s">
        <v>218</v>
      </c>
      <c r="B92" t="s">
        <v>368</v>
      </c>
      <c r="C92" t="s">
        <v>369</v>
      </c>
      <c r="E92" t="s">
        <v>245</v>
      </c>
      <c r="F92" t="s">
        <v>342</v>
      </c>
      <c r="G92" t="s">
        <v>370</v>
      </c>
      <c r="H92">
        <v>50</v>
      </c>
      <c r="I92" t="s">
        <v>371</v>
      </c>
      <c r="J92" t="s">
        <v>43</v>
      </c>
      <c r="K92">
        <v>96</v>
      </c>
      <c r="L92">
        <v>0</v>
      </c>
      <c r="M92">
        <v>0</v>
      </c>
      <c r="N92">
        <v>96</v>
      </c>
      <c r="O92">
        <v>1</v>
      </c>
      <c r="P92">
        <v>96</v>
      </c>
      <c r="Q92" t="s">
        <v>44</v>
      </c>
      <c r="R92">
        <v>0</v>
      </c>
      <c r="S92" t="s">
        <v>45</v>
      </c>
      <c r="T92" s="4"/>
      <c r="U92" s="4">
        <v>45376</v>
      </c>
    </row>
    <row r="93" spans="1:21" x14ac:dyDescent="0.2">
      <c r="A93" t="s">
        <v>218</v>
      </c>
      <c r="B93" t="s">
        <v>372</v>
      </c>
      <c r="C93" t="s">
        <v>373</v>
      </c>
      <c r="F93" t="s">
        <v>54</v>
      </c>
      <c r="G93" t="s">
        <v>374</v>
      </c>
      <c r="H93">
        <v>51</v>
      </c>
      <c r="I93" t="s">
        <v>56</v>
      </c>
      <c r="J93" t="s">
        <v>43</v>
      </c>
      <c r="K93">
        <v>40</v>
      </c>
      <c r="L93">
        <v>0</v>
      </c>
      <c r="M93">
        <v>36</v>
      </c>
      <c r="N93">
        <v>4</v>
      </c>
      <c r="O93">
        <v>0</v>
      </c>
      <c r="P93">
        <v>72</v>
      </c>
      <c r="Q93" t="s">
        <v>44</v>
      </c>
      <c r="R93">
        <v>4</v>
      </c>
      <c r="S93" t="s">
        <v>375</v>
      </c>
      <c r="T93" s="4">
        <v>45356</v>
      </c>
      <c r="U93" s="4" t="s">
        <v>292</v>
      </c>
    </row>
    <row r="94" spans="1:21" x14ac:dyDescent="0.2">
      <c r="A94" t="s">
        <v>218</v>
      </c>
      <c r="B94" t="s">
        <v>376</v>
      </c>
      <c r="C94" t="s">
        <v>377</v>
      </c>
      <c r="E94" t="s">
        <v>245</v>
      </c>
      <c r="F94" t="s">
        <v>378</v>
      </c>
      <c r="G94" t="s">
        <v>379</v>
      </c>
      <c r="H94">
        <v>52</v>
      </c>
      <c r="I94">
        <v>99</v>
      </c>
      <c r="J94" t="s">
        <v>43</v>
      </c>
      <c r="K94">
        <v>24</v>
      </c>
      <c r="L94">
        <v>0</v>
      </c>
      <c r="M94">
        <v>24</v>
      </c>
      <c r="N94">
        <v>0</v>
      </c>
      <c r="O94">
        <v>0</v>
      </c>
      <c r="P94">
        <v>96</v>
      </c>
      <c r="Q94" t="s">
        <v>44</v>
      </c>
      <c r="R94">
        <v>0</v>
      </c>
      <c r="S94" t="s">
        <v>94</v>
      </c>
      <c r="T94" s="4"/>
      <c r="U94" s="4">
        <v>45376</v>
      </c>
    </row>
    <row r="95" spans="1:21" x14ac:dyDescent="0.2">
      <c r="A95" t="s">
        <v>218</v>
      </c>
      <c r="B95" t="s">
        <v>380</v>
      </c>
      <c r="C95" t="s">
        <v>381</v>
      </c>
      <c r="F95" t="s">
        <v>48</v>
      </c>
      <c r="G95" t="s">
        <v>382</v>
      </c>
      <c r="H95">
        <v>53</v>
      </c>
      <c r="I95">
        <v>99</v>
      </c>
      <c r="J95" t="s">
        <v>43</v>
      </c>
      <c r="K95">
        <v>84</v>
      </c>
      <c r="L95">
        <v>0</v>
      </c>
      <c r="M95">
        <v>0</v>
      </c>
      <c r="N95">
        <v>84</v>
      </c>
      <c r="O95">
        <v>0</v>
      </c>
      <c r="P95">
        <v>144</v>
      </c>
      <c r="Q95" t="s">
        <v>44</v>
      </c>
      <c r="R95">
        <v>84</v>
      </c>
      <c r="S95" t="s">
        <v>258</v>
      </c>
      <c r="T95" s="4"/>
      <c r="U95" s="4">
        <v>45376</v>
      </c>
    </row>
    <row r="96" spans="1:21" x14ac:dyDescent="0.2">
      <c r="A96" t="s">
        <v>218</v>
      </c>
      <c r="B96" t="s">
        <v>383</v>
      </c>
      <c r="C96" t="s">
        <v>384</v>
      </c>
      <c r="E96" t="s">
        <v>240</v>
      </c>
      <c r="F96" t="s">
        <v>378</v>
      </c>
      <c r="G96" t="s">
        <v>385</v>
      </c>
      <c r="H96">
        <v>54</v>
      </c>
      <c r="I96">
        <v>99</v>
      </c>
      <c r="J96" t="s">
        <v>43</v>
      </c>
      <c r="K96">
        <v>48</v>
      </c>
      <c r="L96">
        <v>0</v>
      </c>
      <c r="M96">
        <v>0</v>
      </c>
      <c r="N96">
        <v>48</v>
      </c>
      <c r="O96">
        <v>0</v>
      </c>
      <c r="P96">
        <v>96</v>
      </c>
      <c r="Q96" t="s">
        <v>44</v>
      </c>
      <c r="R96">
        <v>48</v>
      </c>
      <c r="S96" t="s">
        <v>386</v>
      </c>
      <c r="T96" s="4"/>
      <c r="U96" s="4">
        <v>45376</v>
      </c>
    </row>
    <row r="97" spans="1:21" x14ac:dyDescent="0.2">
      <c r="A97" t="s">
        <v>218</v>
      </c>
      <c r="B97" t="s">
        <v>387</v>
      </c>
      <c r="C97" t="s">
        <v>388</v>
      </c>
      <c r="E97" t="s">
        <v>245</v>
      </c>
      <c r="F97" t="s">
        <v>54</v>
      </c>
      <c r="G97" t="s">
        <v>389</v>
      </c>
      <c r="H97">
        <v>55</v>
      </c>
      <c r="I97" t="s">
        <v>56</v>
      </c>
      <c r="J97" t="s">
        <v>43</v>
      </c>
      <c r="K97">
        <v>1217</v>
      </c>
      <c r="L97">
        <v>432</v>
      </c>
      <c r="M97">
        <v>69</v>
      </c>
      <c r="N97">
        <v>1580</v>
      </c>
      <c r="O97">
        <v>10</v>
      </c>
      <c r="P97">
        <v>144</v>
      </c>
      <c r="Q97" t="s">
        <v>44</v>
      </c>
      <c r="R97">
        <v>140</v>
      </c>
      <c r="S97" t="s">
        <v>390</v>
      </c>
      <c r="T97" s="4">
        <v>45353</v>
      </c>
      <c r="U97" s="4">
        <v>45378</v>
      </c>
    </row>
    <row r="98" spans="1:21" x14ac:dyDescent="0.2">
      <c r="A98" t="s">
        <v>218</v>
      </c>
      <c r="B98" t="s">
        <v>391</v>
      </c>
      <c r="C98" t="s">
        <v>392</v>
      </c>
      <c r="E98" t="s">
        <v>245</v>
      </c>
      <c r="F98" t="s">
        <v>54</v>
      </c>
      <c r="G98" t="s">
        <v>393</v>
      </c>
      <c r="H98">
        <v>56</v>
      </c>
      <c r="I98" t="s">
        <v>56</v>
      </c>
      <c r="J98" t="s">
        <v>43</v>
      </c>
      <c r="K98">
        <v>616</v>
      </c>
      <c r="L98">
        <v>144</v>
      </c>
      <c r="M98">
        <v>60</v>
      </c>
      <c r="N98">
        <v>700</v>
      </c>
      <c r="O98">
        <v>4</v>
      </c>
      <c r="P98">
        <v>144</v>
      </c>
      <c r="Q98" t="s">
        <v>44</v>
      </c>
      <c r="R98">
        <v>124</v>
      </c>
      <c r="S98" t="s">
        <v>394</v>
      </c>
      <c r="T98" s="4">
        <v>45353</v>
      </c>
      <c r="U98" s="4" t="s">
        <v>224</v>
      </c>
    </row>
    <row r="99" spans="1:21" x14ac:dyDescent="0.2">
      <c r="A99" t="s">
        <v>218</v>
      </c>
      <c r="B99" t="s">
        <v>395</v>
      </c>
      <c r="C99" t="s">
        <v>396</v>
      </c>
      <c r="F99" t="s">
        <v>342</v>
      </c>
      <c r="G99" t="s">
        <v>397</v>
      </c>
      <c r="H99">
        <v>57</v>
      </c>
      <c r="I99" t="s">
        <v>56</v>
      </c>
      <c r="J99" t="s">
        <v>43</v>
      </c>
      <c r="K99">
        <v>0</v>
      </c>
      <c r="L99">
        <v>0</v>
      </c>
      <c r="M99">
        <v>0</v>
      </c>
      <c r="N99">
        <v>0</v>
      </c>
      <c r="O99">
        <v>0</v>
      </c>
      <c r="P99">
        <v>96</v>
      </c>
      <c r="Q99" t="s">
        <v>44</v>
      </c>
      <c r="R99">
        <v>0</v>
      </c>
      <c r="S99" t="s">
        <v>94</v>
      </c>
      <c r="T99" s="4">
        <v>45353</v>
      </c>
      <c r="U99" s="4"/>
    </row>
    <row r="100" spans="1:21" x14ac:dyDescent="0.2">
      <c r="A100" t="s">
        <v>218</v>
      </c>
      <c r="B100" t="s">
        <v>398</v>
      </c>
      <c r="C100" t="s">
        <v>399</v>
      </c>
      <c r="E100" t="s">
        <v>245</v>
      </c>
      <c r="F100" t="s">
        <v>54</v>
      </c>
      <c r="G100" t="s">
        <v>400</v>
      </c>
      <c r="H100">
        <v>58</v>
      </c>
      <c r="I100" t="s">
        <v>56</v>
      </c>
      <c r="J100" t="s">
        <v>43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144</v>
      </c>
      <c r="Q100" t="s">
        <v>44</v>
      </c>
      <c r="R100">
        <v>0</v>
      </c>
      <c r="S100" t="s">
        <v>94</v>
      </c>
      <c r="T100" s="4">
        <v>45357</v>
      </c>
      <c r="U100" s="4"/>
    </row>
    <row r="101" spans="1:21" x14ac:dyDescent="0.2">
      <c r="A101" t="s">
        <v>218</v>
      </c>
      <c r="B101" t="s">
        <v>401</v>
      </c>
      <c r="C101" t="s">
        <v>402</v>
      </c>
      <c r="E101" t="s">
        <v>245</v>
      </c>
      <c r="F101" t="s">
        <v>54</v>
      </c>
      <c r="G101" t="s">
        <v>403</v>
      </c>
      <c r="H101">
        <v>59</v>
      </c>
      <c r="I101" t="s">
        <v>56</v>
      </c>
      <c r="J101" t="s">
        <v>43</v>
      </c>
      <c r="K101">
        <v>480</v>
      </c>
      <c r="L101">
        <v>0</v>
      </c>
      <c r="M101">
        <v>12</v>
      </c>
      <c r="N101">
        <v>468</v>
      </c>
      <c r="O101">
        <v>3</v>
      </c>
      <c r="P101">
        <v>144</v>
      </c>
      <c r="Q101" t="s">
        <v>44</v>
      </c>
      <c r="R101">
        <v>36</v>
      </c>
      <c r="S101" t="s">
        <v>404</v>
      </c>
      <c r="T101" s="4">
        <v>45357</v>
      </c>
      <c r="U101" s="4" t="s">
        <v>224</v>
      </c>
    </row>
    <row r="102" spans="1:21" x14ac:dyDescent="0.2">
      <c r="A102" t="s">
        <v>218</v>
      </c>
      <c r="B102" t="s">
        <v>405</v>
      </c>
      <c r="C102" t="s">
        <v>406</v>
      </c>
      <c r="E102" t="s">
        <v>245</v>
      </c>
      <c r="F102" t="s">
        <v>54</v>
      </c>
      <c r="G102" t="s">
        <v>407</v>
      </c>
      <c r="H102">
        <v>60</v>
      </c>
      <c r="I102" t="s">
        <v>56</v>
      </c>
      <c r="J102" t="s">
        <v>43</v>
      </c>
      <c r="K102">
        <v>49</v>
      </c>
      <c r="L102">
        <v>144</v>
      </c>
      <c r="M102">
        <v>192</v>
      </c>
      <c r="N102">
        <v>1</v>
      </c>
      <c r="O102">
        <v>0</v>
      </c>
      <c r="P102" t="s">
        <v>254</v>
      </c>
      <c r="Q102" t="s">
        <v>44</v>
      </c>
      <c r="R102">
        <v>1</v>
      </c>
      <c r="S102" t="s">
        <v>408</v>
      </c>
      <c r="T102" s="4">
        <v>45359</v>
      </c>
      <c r="U102" s="4">
        <v>45378</v>
      </c>
    </row>
    <row r="103" spans="1:21" x14ac:dyDescent="0.2">
      <c r="A103" t="s">
        <v>218</v>
      </c>
      <c r="B103" t="s">
        <v>409</v>
      </c>
      <c r="C103" t="s">
        <v>410</v>
      </c>
      <c r="F103" t="s">
        <v>222</v>
      </c>
      <c r="H103">
        <v>61</v>
      </c>
      <c r="I103" t="s">
        <v>49</v>
      </c>
      <c r="J103" t="s">
        <v>43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144</v>
      </c>
      <c r="Q103" t="s">
        <v>44</v>
      </c>
      <c r="R103">
        <v>0</v>
      </c>
      <c r="S103" t="s">
        <v>94</v>
      </c>
      <c r="T103" s="4"/>
      <c r="U103" s="4">
        <v>45401</v>
      </c>
    </row>
    <row r="104" spans="1:21" x14ac:dyDescent="0.2">
      <c r="A104" t="s">
        <v>218</v>
      </c>
      <c r="B104" t="s">
        <v>411</v>
      </c>
      <c r="C104" t="s">
        <v>412</v>
      </c>
      <c r="E104" t="s">
        <v>245</v>
      </c>
      <c r="F104" t="s">
        <v>40</v>
      </c>
      <c r="G104" t="s">
        <v>413</v>
      </c>
      <c r="H104">
        <v>62</v>
      </c>
      <c r="I104" t="s">
        <v>42</v>
      </c>
      <c r="J104" t="s">
        <v>43</v>
      </c>
      <c r="K104">
        <v>0</v>
      </c>
      <c r="L104">
        <v>0</v>
      </c>
      <c r="M104">
        <v>0</v>
      </c>
      <c r="N104">
        <v>0</v>
      </c>
      <c r="O104">
        <v>0</v>
      </c>
      <c r="P104" t="s">
        <v>254</v>
      </c>
      <c r="Q104" t="s">
        <v>44</v>
      </c>
      <c r="R104">
        <v>0</v>
      </c>
      <c r="S104" t="s">
        <v>94</v>
      </c>
      <c r="T104" s="4"/>
      <c r="U104" s="4">
        <v>45401</v>
      </c>
    </row>
    <row r="105" spans="1:21" x14ac:dyDescent="0.2">
      <c r="A105" t="s">
        <v>218</v>
      </c>
      <c r="B105" t="s">
        <v>414</v>
      </c>
      <c r="C105" t="s">
        <v>415</v>
      </c>
      <c r="E105" t="s">
        <v>245</v>
      </c>
      <c r="F105" t="s">
        <v>40</v>
      </c>
      <c r="G105" t="s">
        <v>416</v>
      </c>
      <c r="H105">
        <v>63</v>
      </c>
      <c r="I105" t="s">
        <v>42</v>
      </c>
      <c r="J105" t="s">
        <v>43</v>
      </c>
      <c r="K105">
        <v>141</v>
      </c>
      <c r="L105">
        <v>0</v>
      </c>
      <c r="M105">
        <v>0</v>
      </c>
      <c r="N105">
        <v>141</v>
      </c>
      <c r="O105">
        <v>0</v>
      </c>
      <c r="P105" t="s">
        <v>254</v>
      </c>
      <c r="Q105" t="s">
        <v>44</v>
      </c>
      <c r="R105">
        <v>141</v>
      </c>
      <c r="S105" t="s">
        <v>417</v>
      </c>
      <c r="T105" s="4"/>
      <c r="U105" s="4">
        <v>45401</v>
      </c>
    </row>
    <row r="106" spans="1:21" x14ac:dyDescent="0.2">
      <c r="A106" t="s">
        <v>218</v>
      </c>
      <c r="B106" t="s">
        <v>418</v>
      </c>
      <c r="C106" t="s">
        <v>419</v>
      </c>
      <c r="F106" t="s">
        <v>54</v>
      </c>
      <c r="H106">
        <v>22</v>
      </c>
      <c r="I106" t="s">
        <v>56</v>
      </c>
      <c r="J106" t="s">
        <v>420</v>
      </c>
      <c r="K106">
        <v>624</v>
      </c>
      <c r="L106">
        <v>0</v>
      </c>
      <c r="M106">
        <v>0</v>
      </c>
      <c r="N106">
        <v>624</v>
      </c>
      <c r="O106">
        <v>4</v>
      </c>
      <c r="P106">
        <v>144</v>
      </c>
      <c r="Q106" t="s">
        <v>44</v>
      </c>
      <c r="R106">
        <v>48</v>
      </c>
      <c r="S106" t="s">
        <v>421</v>
      </c>
      <c r="T106" s="4">
        <v>45355</v>
      </c>
      <c r="U106" s="4"/>
    </row>
    <row r="107" spans="1:21" x14ac:dyDescent="0.2">
      <c r="A107" t="s">
        <v>218</v>
      </c>
      <c r="B107" t="s">
        <v>422</v>
      </c>
      <c r="C107" t="s">
        <v>423</v>
      </c>
      <c r="E107" t="s">
        <v>240</v>
      </c>
      <c r="F107" t="s">
        <v>54</v>
      </c>
      <c r="H107">
        <v>29</v>
      </c>
      <c r="I107" t="s">
        <v>56</v>
      </c>
      <c r="J107" t="s">
        <v>420</v>
      </c>
      <c r="K107">
        <v>5323</v>
      </c>
      <c r="L107">
        <v>0</v>
      </c>
      <c r="M107">
        <v>0</v>
      </c>
      <c r="N107">
        <v>5323</v>
      </c>
      <c r="O107">
        <v>36</v>
      </c>
      <c r="P107">
        <v>144</v>
      </c>
      <c r="Q107" t="s">
        <v>44</v>
      </c>
      <c r="R107">
        <v>139</v>
      </c>
      <c r="S107" t="s">
        <v>424</v>
      </c>
      <c r="T107" s="4">
        <v>45355</v>
      </c>
      <c r="U107" s="4"/>
    </row>
    <row r="108" spans="1:21" x14ac:dyDescent="0.2">
      <c r="A108" t="s">
        <v>218</v>
      </c>
      <c r="B108" t="s">
        <v>425</v>
      </c>
      <c r="C108" t="s">
        <v>426</v>
      </c>
      <c r="E108" t="s">
        <v>240</v>
      </c>
      <c r="F108" t="s">
        <v>54</v>
      </c>
      <c r="H108">
        <v>31</v>
      </c>
      <c r="I108" t="s">
        <v>56</v>
      </c>
      <c r="J108" t="s">
        <v>420</v>
      </c>
      <c r="K108">
        <v>2460</v>
      </c>
      <c r="L108">
        <v>0</v>
      </c>
      <c r="M108">
        <v>0</v>
      </c>
      <c r="N108">
        <v>2460</v>
      </c>
      <c r="O108">
        <v>17</v>
      </c>
      <c r="P108">
        <v>144</v>
      </c>
      <c r="Q108" t="s">
        <v>44</v>
      </c>
      <c r="R108">
        <v>12</v>
      </c>
      <c r="S108" t="s">
        <v>427</v>
      </c>
      <c r="T108" s="4">
        <v>45355</v>
      </c>
      <c r="U108" s="4"/>
    </row>
    <row r="109" spans="1:21" x14ac:dyDescent="0.2">
      <c r="A109" t="s">
        <v>218</v>
      </c>
      <c r="B109" t="s">
        <v>428</v>
      </c>
      <c r="C109" t="s">
        <v>429</v>
      </c>
      <c r="F109" t="s">
        <v>54</v>
      </c>
      <c r="H109">
        <v>32</v>
      </c>
      <c r="I109" t="s">
        <v>56</v>
      </c>
      <c r="J109" t="s">
        <v>420</v>
      </c>
      <c r="K109">
        <v>1812</v>
      </c>
      <c r="L109">
        <v>0</v>
      </c>
      <c r="M109">
        <v>0</v>
      </c>
      <c r="N109">
        <v>1812</v>
      </c>
      <c r="O109">
        <v>12</v>
      </c>
      <c r="P109">
        <v>144</v>
      </c>
      <c r="Q109" t="s">
        <v>44</v>
      </c>
      <c r="R109">
        <v>84</v>
      </c>
      <c r="S109" t="s">
        <v>430</v>
      </c>
      <c r="T109" s="4">
        <v>45355</v>
      </c>
      <c r="U109" s="4"/>
    </row>
    <row r="110" spans="1:21" x14ac:dyDescent="0.2">
      <c r="A110" t="s">
        <v>218</v>
      </c>
      <c r="B110" t="s">
        <v>431</v>
      </c>
      <c r="C110" t="s">
        <v>432</v>
      </c>
      <c r="F110" t="s">
        <v>54</v>
      </c>
      <c r="H110">
        <v>33</v>
      </c>
      <c r="I110" t="s">
        <v>56</v>
      </c>
      <c r="J110" t="s">
        <v>420</v>
      </c>
      <c r="K110">
        <v>3804</v>
      </c>
      <c r="L110">
        <v>0</v>
      </c>
      <c r="M110">
        <v>0</v>
      </c>
      <c r="N110">
        <v>3804</v>
      </c>
      <c r="O110">
        <v>26</v>
      </c>
      <c r="P110">
        <v>144</v>
      </c>
      <c r="Q110" t="s">
        <v>44</v>
      </c>
      <c r="R110">
        <v>60</v>
      </c>
      <c r="S110" t="s">
        <v>433</v>
      </c>
      <c r="T110" s="4">
        <v>45355</v>
      </c>
      <c r="U110" s="4"/>
    </row>
    <row r="111" spans="1:21" x14ac:dyDescent="0.2">
      <c r="A111" t="s">
        <v>218</v>
      </c>
      <c r="B111" t="s">
        <v>434</v>
      </c>
      <c r="C111" t="s">
        <v>435</v>
      </c>
      <c r="F111" t="s">
        <v>54</v>
      </c>
      <c r="H111">
        <v>64</v>
      </c>
      <c r="I111" t="s">
        <v>56</v>
      </c>
      <c r="J111" t="s">
        <v>43</v>
      </c>
      <c r="K111">
        <v>0</v>
      </c>
      <c r="L111">
        <v>144</v>
      </c>
      <c r="M111">
        <v>0</v>
      </c>
      <c r="N111">
        <v>144</v>
      </c>
      <c r="O111">
        <v>1</v>
      </c>
      <c r="P111">
        <v>144</v>
      </c>
      <c r="Q111" t="s">
        <v>44</v>
      </c>
      <c r="R111">
        <v>0</v>
      </c>
      <c r="S111" t="s">
        <v>45</v>
      </c>
      <c r="T111" s="4">
        <v>45397</v>
      </c>
      <c r="U111" s="4">
        <v>45397</v>
      </c>
    </row>
    <row r="112" spans="1:21" x14ac:dyDescent="0.2">
      <c r="A112" t="s">
        <v>218</v>
      </c>
      <c r="B112" t="s">
        <v>436</v>
      </c>
      <c r="C112" t="s">
        <v>437</v>
      </c>
      <c r="F112" t="s">
        <v>54</v>
      </c>
      <c r="H112">
        <v>65</v>
      </c>
      <c r="I112" t="s">
        <v>56</v>
      </c>
      <c r="J112" t="s">
        <v>43</v>
      </c>
      <c r="K112">
        <v>0</v>
      </c>
      <c r="L112">
        <v>144</v>
      </c>
      <c r="M112">
        <v>0</v>
      </c>
      <c r="N112">
        <v>144</v>
      </c>
      <c r="O112">
        <v>1</v>
      </c>
      <c r="P112">
        <v>144</v>
      </c>
      <c r="Q112" t="s">
        <v>44</v>
      </c>
      <c r="R112">
        <v>0</v>
      </c>
      <c r="S112" t="s">
        <v>45</v>
      </c>
      <c r="T112" s="4">
        <v>45397</v>
      </c>
      <c r="U112" s="4">
        <v>45397</v>
      </c>
    </row>
    <row r="113" spans="1:21" x14ac:dyDescent="0.2">
      <c r="A113" t="s">
        <v>218</v>
      </c>
      <c r="B113" t="s">
        <v>438</v>
      </c>
      <c r="C113" t="s">
        <v>439</v>
      </c>
      <c r="F113" t="s">
        <v>54</v>
      </c>
      <c r="G113" t="s">
        <v>440</v>
      </c>
      <c r="H113">
        <v>66</v>
      </c>
      <c r="I113" t="s">
        <v>56</v>
      </c>
      <c r="J113" t="s">
        <v>43</v>
      </c>
      <c r="L113">
        <v>576</v>
      </c>
      <c r="M113">
        <v>504</v>
      </c>
      <c r="N113">
        <v>72</v>
      </c>
      <c r="O113">
        <v>0</v>
      </c>
      <c r="P113">
        <v>576</v>
      </c>
      <c r="Q113" t="s">
        <v>50</v>
      </c>
      <c r="R113">
        <v>72</v>
      </c>
      <c r="S113" t="s">
        <v>441</v>
      </c>
      <c r="T113" s="4">
        <v>45397</v>
      </c>
      <c r="U113" s="4">
        <v>45397</v>
      </c>
    </row>
    <row r="114" spans="1:21" x14ac:dyDescent="0.2">
      <c r="A114" t="s">
        <v>218</v>
      </c>
      <c r="B114" t="s">
        <v>442</v>
      </c>
      <c r="C114" t="s">
        <v>443</v>
      </c>
      <c r="E114" t="s">
        <v>245</v>
      </c>
      <c r="F114" t="s">
        <v>54</v>
      </c>
      <c r="G114" t="s">
        <v>444</v>
      </c>
      <c r="H114">
        <v>67</v>
      </c>
      <c r="I114" t="s">
        <v>56</v>
      </c>
      <c r="J114" t="s">
        <v>43</v>
      </c>
      <c r="L114">
        <v>720</v>
      </c>
      <c r="M114">
        <v>0</v>
      </c>
      <c r="N114">
        <v>720</v>
      </c>
      <c r="O114">
        <v>5</v>
      </c>
      <c r="P114">
        <v>144</v>
      </c>
      <c r="Q114" t="s">
        <v>44</v>
      </c>
      <c r="R114">
        <v>0</v>
      </c>
      <c r="S114" t="s">
        <v>230</v>
      </c>
      <c r="T114" s="4">
        <v>45408</v>
      </c>
      <c r="U114" s="4"/>
    </row>
    <row r="115" spans="1:21" x14ac:dyDescent="0.2">
      <c r="A115" t="s">
        <v>218</v>
      </c>
      <c r="B115" t="s">
        <v>445</v>
      </c>
      <c r="C115" t="s">
        <v>446</v>
      </c>
      <c r="F115" t="s">
        <v>54</v>
      </c>
      <c r="G115" t="s">
        <v>315</v>
      </c>
      <c r="H115">
        <v>68</v>
      </c>
      <c r="I115" t="s">
        <v>56</v>
      </c>
      <c r="J115" t="s">
        <v>43</v>
      </c>
      <c r="L115">
        <v>144</v>
      </c>
      <c r="M115">
        <v>0</v>
      </c>
      <c r="N115">
        <v>144</v>
      </c>
      <c r="O115">
        <v>1</v>
      </c>
      <c r="P115">
        <v>144</v>
      </c>
      <c r="Q115" t="s">
        <v>44</v>
      </c>
      <c r="R115">
        <v>0</v>
      </c>
      <c r="S115" t="s">
        <v>45</v>
      </c>
      <c r="T115" s="4">
        <v>45414</v>
      </c>
      <c r="U115" s="4"/>
    </row>
    <row r="116" spans="1:21" x14ac:dyDescent="0.2">
      <c r="A116" t="s">
        <v>218</v>
      </c>
      <c r="B116" t="s">
        <v>447</v>
      </c>
      <c r="C116" t="s">
        <v>448</v>
      </c>
      <c r="F116" t="s">
        <v>349</v>
      </c>
      <c r="G116" t="s">
        <v>449</v>
      </c>
      <c r="H116">
        <v>346</v>
      </c>
      <c r="I116">
        <v>99</v>
      </c>
      <c r="J116" t="s">
        <v>43</v>
      </c>
      <c r="L116">
        <v>288</v>
      </c>
      <c r="M116">
        <v>0</v>
      </c>
      <c r="N116">
        <v>288</v>
      </c>
      <c r="O116">
        <v>2</v>
      </c>
      <c r="P116">
        <v>144</v>
      </c>
      <c r="Q116" t="s">
        <v>44</v>
      </c>
      <c r="R116">
        <v>0</v>
      </c>
      <c r="S116" t="s">
        <v>450</v>
      </c>
      <c r="T116" s="4">
        <v>45414</v>
      </c>
      <c r="U116" s="4"/>
    </row>
    <row r="117" spans="1:21" x14ac:dyDescent="0.2">
      <c r="A117" t="s">
        <v>218</v>
      </c>
      <c r="B117" t="s">
        <v>451</v>
      </c>
      <c r="C117" t="s">
        <v>452</v>
      </c>
      <c r="F117" t="s">
        <v>453</v>
      </c>
      <c r="G117" t="s">
        <v>454</v>
      </c>
      <c r="H117">
        <v>385</v>
      </c>
      <c r="I117">
        <v>99</v>
      </c>
      <c r="J117" t="s">
        <v>43</v>
      </c>
      <c r="L117">
        <v>120</v>
      </c>
      <c r="M117">
        <v>0</v>
      </c>
      <c r="N117">
        <v>120</v>
      </c>
      <c r="O117">
        <v>1</v>
      </c>
      <c r="P117">
        <v>120</v>
      </c>
      <c r="Q117" t="s">
        <v>44</v>
      </c>
      <c r="R117">
        <v>0</v>
      </c>
      <c r="S117" t="s">
        <v>45</v>
      </c>
      <c r="T117" s="4">
        <v>45414</v>
      </c>
      <c r="U117" s="4"/>
    </row>
    <row r="118" spans="1:21" x14ac:dyDescent="0.2">
      <c r="A118" t="s">
        <v>218</v>
      </c>
      <c r="B118" t="s">
        <v>455</v>
      </c>
      <c r="C118" t="s">
        <v>456</v>
      </c>
      <c r="F118" t="s">
        <v>453</v>
      </c>
      <c r="G118" t="s">
        <v>457</v>
      </c>
      <c r="H118">
        <v>396</v>
      </c>
      <c r="I118">
        <v>99</v>
      </c>
      <c r="J118" t="s">
        <v>43</v>
      </c>
      <c r="L118">
        <v>240</v>
      </c>
      <c r="M118">
        <v>0</v>
      </c>
      <c r="N118">
        <v>240</v>
      </c>
      <c r="O118">
        <v>2</v>
      </c>
      <c r="P118">
        <v>120</v>
      </c>
      <c r="Q118" t="s">
        <v>44</v>
      </c>
      <c r="R118">
        <v>0</v>
      </c>
      <c r="S118" t="s">
        <v>450</v>
      </c>
      <c r="T118" s="4">
        <v>45414</v>
      </c>
      <c r="U118" s="4"/>
    </row>
    <row r="119" spans="1:21" x14ac:dyDescent="0.2">
      <c r="A119" t="s">
        <v>458</v>
      </c>
      <c r="B119" t="s">
        <v>459</v>
      </c>
      <c r="C119" t="s">
        <v>460</v>
      </c>
      <c r="D119" t="s">
        <v>155</v>
      </c>
      <c r="F119" t="s">
        <v>48</v>
      </c>
      <c r="G119" t="s">
        <v>461</v>
      </c>
      <c r="H119">
        <v>3</v>
      </c>
      <c r="I119" t="s">
        <v>49</v>
      </c>
      <c r="J119" t="s">
        <v>43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96</v>
      </c>
      <c r="Q119" t="s">
        <v>50</v>
      </c>
      <c r="R119">
        <v>0</v>
      </c>
      <c r="S119" t="s">
        <v>57</v>
      </c>
      <c r="T119" s="4">
        <v>45366</v>
      </c>
      <c r="U119" s="4">
        <v>45372</v>
      </c>
    </row>
    <row r="120" spans="1:21" x14ac:dyDescent="0.2">
      <c r="A120" t="s">
        <v>458</v>
      </c>
      <c r="B120" t="s">
        <v>462</v>
      </c>
      <c r="C120" t="s">
        <v>463</v>
      </c>
      <c r="D120" t="s">
        <v>464</v>
      </c>
      <c r="F120" t="s">
        <v>48</v>
      </c>
      <c r="H120">
        <v>1</v>
      </c>
      <c r="I120" t="s">
        <v>465</v>
      </c>
      <c r="J120" t="s">
        <v>43</v>
      </c>
      <c r="K120">
        <v>220</v>
      </c>
      <c r="L120">
        <v>0</v>
      </c>
      <c r="M120">
        <v>45</v>
      </c>
      <c r="N120">
        <v>175</v>
      </c>
      <c r="O120">
        <v>3</v>
      </c>
      <c r="P120">
        <v>50</v>
      </c>
      <c r="Q120" t="s">
        <v>50</v>
      </c>
      <c r="R120">
        <v>25</v>
      </c>
      <c r="S120" t="s">
        <v>466</v>
      </c>
      <c r="T120" s="4">
        <v>45356</v>
      </c>
      <c r="U120" s="4"/>
    </row>
    <row r="121" spans="1:21" x14ac:dyDescent="0.2">
      <c r="A121" t="s">
        <v>458</v>
      </c>
      <c r="B121" t="s">
        <v>467</v>
      </c>
      <c r="C121" t="s">
        <v>468</v>
      </c>
      <c r="D121" t="s">
        <v>469</v>
      </c>
      <c r="F121" t="s">
        <v>48</v>
      </c>
      <c r="H121">
        <v>2</v>
      </c>
      <c r="I121" t="s">
        <v>465</v>
      </c>
      <c r="J121" t="s">
        <v>43</v>
      </c>
      <c r="K121">
        <v>593</v>
      </c>
      <c r="L121">
        <v>0</v>
      </c>
      <c r="M121">
        <v>115</v>
      </c>
      <c r="N121">
        <v>478</v>
      </c>
      <c r="O121">
        <v>4</v>
      </c>
      <c r="P121">
        <v>100</v>
      </c>
      <c r="Q121" t="s">
        <v>50</v>
      </c>
      <c r="R121">
        <v>78</v>
      </c>
      <c r="S121" t="s">
        <v>470</v>
      </c>
      <c r="T121" s="4">
        <v>45356</v>
      </c>
      <c r="U121" s="4"/>
    </row>
    <row r="122" spans="1:21" x14ac:dyDescent="0.2">
      <c r="A122" t="s">
        <v>458</v>
      </c>
      <c r="B122" t="s">
        <v>471</v>
      </c>
      <c r="C122" t="s">
        <v>472</v>
      </c>
      <c r="F122" t="s">
        <v>54</v>
      </c>
      <c r="H122">
        <v>4</v>
      </c>
      <c r="I122" t="s">
        <v>56</v>
      </c>
      <c r="J122" t="s">
        <v>43</v>
      </c>
      <c r="K122">
        <v>2</v>
      </c>
      <c r="L122">
        <v>0</v>
      </c>
      <c r="M122">
        <v>0</v>
      </c>
      <c r="N122">
        <v>2</v>
      </c>
      <c r="O122">
        <v>0</v>
      </c>
      <c r="P122">
        <v>5</v>
      </c>
      <c r="Q122" t="s">
        <v>44</v>
      </c>
      <c r="R122">
        <v>2</v>
      </c>
      <c r="S122" t="s">
        <v>473</v>
      </c>
      <c r="T122" s="4"/>
      <c r="U122" s="4">
        <v>45401</v>
      </c>
    </row>
    <row r="123" spans="1:21" x14ac:dyDescent="0.2">
      <c r="A123" t="s">
        <v>474</v>
      </c>
      <c r="B123" t="s">
        <v>475</v>
      </c>
      <c r="C123" t="s">
        <v>476</v>
      </c>
      <c r="F123" t="s">
        <v>40</v>
      </c>
      <c r="G123" t="s">
        <v>477</v>
      </c>
      <c r="H123">
        <v>1</v>
      </c>
      <c r="I123" t="s">
        <v>478</v>
      </c>
      <c r="J123" t="s">
        <v>43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120</v>
      </c>
      <c r="Q123" t="s">
        <v>50</v>
      </c>
      <c r="R123">
        <v>0</v>
      </c>
      <c r="S123" t="s">
        <v>57</v>
      </c>
      <c r="T123" s="4"/>
      <c r="U123" s="4">
        <v>45376</v>
      </c>
    </row>
    <row r="124" spans="1:21" x14ac:dyDescent="0.2">
      <c r="A124" t="s">
        <v>474</v>
      </c>
      <c r="B124" t="s">
        <v>479</v>
      </c>
      <c r="C124" t="s">
        <v>480</v>
      </c>
      <c r="F124" t="s">
        <v>40</v>
      </c>
      <c r="G124" t="s">
        <v>481</v>
      </c>
      <c r="H124">
        <v>5</v>
      </c>
      <c r="I124" t="s">
        <v>478</v>
      </c>
      <c r="J124" t="s">
        <v>43</v>
      </c>
      <c r="K124">
        <v>22</v>
      </c>
      <c r="L124">
        <v>0</v>
      </c>
      <c r="M124">
        <v>0</v>
      </c>
      <c r="N124">
        <v>22</v>
      </c>
      <c r="O124">
        <v>0</v>
      </c>
      <c r="P124">
        <v>60</v>
      </c>
      <c r="Q124" t="s">
        <v>50</v>
      </c>
      <c r="R124">
        <v>22</v>
      </c>
      <c r="S124" t="s">
        <v>482</v>
      </c>
      <c r="T124" s="4">
        <v>45370</v>
      </c>
      <c r="U124" s="4">
        <v>45372</v>
      </c>
    </row>
    <row r="125" spans="1:21" x14ac:dyDescent="0.2">
      <c r="A125" t="s">
        <v>474</v>
      </c>
      <c r="B125" t="s">
        <v>483</v>
      </c>
      <c r="C125" t="s">
        <v>484</v>
      </c>
      <c r="F125" t="s">
        <v>40</v>
      </c>
      <c r="G125" t="s">
        <v>485</v>
      </c>
      <c r="H125">
        <v>2</v>
      </c>
      <c r="I125" t="s">
        <v>478</v>
      </c>
      <c r="J125" t="s">
        <v>43</v>
      </c>
      <c r="K125">
        <v>106</v>
      </c>
      <c r="L125">
        <v>0</v>
      </c>
      <c r="M125">
        <v>0</v>
      </c>
      <c r="N125">
        <v>106</v>
      </c>
      <c r="O125">
        <v>1</v>
      </c>
      <c r="P125">
        <v>80</v>
      </c>
      <c r="Q125" t="s">
        <v>50</v>
      </c>
      <c r="R125">
        <v>26</v>
      </c>
      <c r="S125" t="s">
        <v>486</v>
      </c>
      <c r="T125" s="4">
        <v>45355</v>
      </c>
      <c r="U125" s="4"/>
    </row>
    <row r="126" spans="1:21" x14ac:dyDescent="0.2">
      <c r="A126" t="s">
        <v>474</v>
      </c>
      <c r="B126" t="s">
        <v>487</v>
      </c>
      <c r="C126" t="s">
        <v>488</v>
      </c>
      <c r="F126" t="s">
        <v>40</v>
      </c>
      <c r="G126" t="s">
        <v>489</v>
      </c>
      <c r="H126">
        <v>10</v>
      </c>
      <c r="I126" t="s">
        <v>478</v>
      </c>
      <c r="J126" t="s">
        <v>43</v>
      </c>
      <c r="K126">
        <v>142</v>
      </c>
      <c r="L126">
        <v>0</v>
      </c>
      <c r="M126">
        <v>6</v>
      </c>
      <c r="N126">
        <v>136</v>
      </c>
      <c r="O126">
        <v>1</v>
      </c>
      <c r="P126">
        <v>80</v>
      </c>
      <c r="Q126" t="s">
        <v>50</v>
      </c>
      <c r="R126">
        <v>56</v>
      </c>
      <c r="S126" t="s">
        <v>490</v>
      </c>
      <c r="T126" s="4"/>
      <c r="U126" s="4">
        <v>45378</v>
      </c>
    </row>
    <row r="127" spans="1:21" x14ac:dyDescent="0.2">
      <c r="A127" t="s">
        <v>474</v>
      </c>
      <c r="B127" t="s">
        <v>491</v>
      </c>
      <c r="C127" t="s">
        <v>492</v>
      </c>
      <c r="F127" t="s">
        <v>40</v>
      </c>
      <c r="G127" t="s">
        <v>493</v>
      </c>
      <c r="H127">
        <v>17</v>
      </c>
      <c r="I127" t="s">
        <v>478</v>
      </c>
      <c r="J127" t="s">
        <v>43</v>
      </c>
      <c r="K127">
        <v>39</v>
      </c>
      <c r="L127">
        <v>0</v>
      </c>
      <c r="M127">
        <v>26</v>
      </c>
      <c r="N127">
        <v>13</v>
      </c>
      <c r="O127">
        <v>0</v>
      </c>
      <c r="P127">
        <v>60</v>
      </c>
      <c r="Q127" t="s">
        <v>50</v>
      </c>
      <c r="R127">
        <v>13</v>
      </c>
      <c r="S127" t="s">
        <v>494</v>
      </c>
      <c r="T127" s="4">
        <v>45362</v>
      </c>
      <c r="U127" s="4">
        <v>45378</v>
      </c>
    </row>
    <row r="128" spans="1:21" x14ac:dyDescent="0.2">
      <c r="A128" t="s">
        <v>474</v>
      </c>
      <c r="B128" t="s">
        <v>495</v>
      </c>
      <c r="C128" t="s">
        <v>496</v>
      </c>
      <c r="F128" t="s">
        <v>40</v>
      </c>
      <c r="G128" t="s">
        <v>497</v>
      </c>
      <c r="H128">
        <v>3</v>
      </c>
      <c r="I128" t="s">
        <v>478</v>
      </c>
      <c r="J128" t="s">
        <v>43</v>
      </c>
      <c r="K128">
        <v>110</v>
      </c>
      <c r="L128">
        <v>0</v>
      </c>
      <c r="M128">
        <v>6</v>
      </c>
      <c r="N128">
        <v>104</v>
      </c>
      <c r="O128">
        <v>0</v>
      </c>
      <c r="P128">
        <v>120</v>
      </c>
      <c r="Q128" t="s">
        <v>50</v>
      </c>
      <c r="R128">
        <v>104</v>
      </c>
      <c r="S128" t="s">
        <v>498</v>
      </c>
      <c r="T128" s="4">
        <v>45370</v>
      </c>
      <c r="U128" s="4"/>
    </row>
    <row r="129" spans="1:21" x14ac:dyDescent="0.2">
      <c r="A129" t="s">
        <v>474</v>
      </c>
      <c r="B129" t="s">
        <v>499</v>
      </c>
      <c r="C129" t="s">
        <v>500</v>
      </c>
      <c r="F129" t="s">
        <v>40</v>
      </c>
      <c r="G129" t="s">
        <v>501</v>
      </c>
      <c r="H129">
        <v>4</v>
      </c>
      <c r="I129" t="s">
        <v>478</v>
      </c>
      <c r="J129" t="s">
        <v>43</v>
      </c>
      <c r="K129">
        <v>47</v>
      </c>
      <c r="L129">
        <v>0</v>
      </c>
      <c r="M129">
        <v>9</v>
      </c>
      <c r="N129">
        <v>38</v>
      </c>
      <c r="O129">
        <v>0</v>
      </c>
      <c r="P129">
        <v>80</v>
      </c>
      <c r="Q129" t="s">
        <v>50</v>
      </c>
      <c r="R129">
        <v>38</v>
      </c>
      <c r="S129" t="s">
        <v>502</v>
      </c>
      <c r="T129" s="4">
        <v>45370</v>
      </c>
      <c r="U129" s="4">
        <v>45401</v>
      </c>
    </row>
    <row r="130" spans="1:21" x14ac:dyDescent="0.2">
      <c r="A130" t="s">
        <v>474</v>
      </c>
      <c r="B130" t="s">
        <v>503</v>
      </c>
      <c r="C130" t="s">
        <v>504</v>
      </c>
      <c r="F130" t="s">
        <v>40</v>
      </c>
      <c r="H130">
        <v>6</v>
      </c>
      <c r="I130" t="s">
        <v>478</v>
      </c>
      <c r="J130" t="s">
        <v>43</v>
      </c>
      <c r="K130">
        <v>0</v>
      </c>
      <c r="L130">
        <v>0</v>
      </c>
      <c r="M130">
        <v>6</v>
      </c>
      <c r="N130">
        <v>-6</v>
      </c>
      <c r="O130">
        <v>0</v>
      </c>
      <c r="P130">
        <v>120</v>
      </c>
      <c r="Q130" t="s">
        <v>50</v>
      </c>
      <c r="R130">
        <v>-6</v>
      </c>
      <c r="S130" t="s">
        <v>505</v>
      </c>
      <c r="T130" s="4"/>
      <c r="U130" s="4"/>
    </row>
    <row r="131" spans="1:21" x14ac:dyDescent="0.2">
      <c r="A131" t="s">
        <v>474</v>
      </c>
      <c r="B131" t="s">
        <v>506</v>
      </c>
      <c r="C131" t="s">
        <v>507</v>
      </c>
      <c r="F131" t="s">
        <v>40</v>
      </c>
      <c r="G131" t="s">
        <v>508</v>
      </c>
      <c r="H131">
        <v>7</v>
      </c>
      <c r="J131" t="s">
        <v>43</v>
      </c>
      <c r="K131">
        <v>44</v>
      </c>
      <c r="L131">
        <v>0</v>
      </c>
      <c r="M131">
        <v>0</v>
      </c>
      <c r="N131">
        <v>44</v>
      </c>
      <c r="O131">
        <v>0</v>
      </c>
      <c r="P131" t="s">
        <v>254</v>
      </c>
      <c r="Q131" t="s">
        <v>50</v>
      </c>
      <c r="R131">
        <v>44</v>
      </c>
      <c r="S131" t="s">
        <v>509</v>
      </c>
      <c r="T131" s="4"/>
      <c r="U131" s="4">
        <v>45401</v>
      </c>
    </row>
    <row r="132" spans="1:21" x14ac:dyDescent="0.2">
      <c r="A132" t="s">
        <v>474</v>
      </c>
      <c r="B132" t="s">
        <v>510</v>
      </c>
      <c r="C132" t="s">
        <v>511</v>
      </c>
      <c r="F132" t="s">
        <v>40</v>
      </c>
      <c r="G132" t="s">
        <v>501</v>
      </c>
      <c r="H132">
        <v>8</v>
      </c>
      <c r="I132" t="s">
        <v>478</v>
      </c>
      <c r="J132" t="s">
        <v>43</v>
      </c>
      <c r="K132">
        <v>102</v>
      </c>
      <c r="L132">
        <v>0</v>
      </c>
      <c r="M132">
        <v>0</v>
      </c>
      <c r="N132">
        <v>102</v>
      </c>
      <c r="O132">
        <v>1</v>
      </c>
      <c r="P132">
        <v>80</v>
      </c>
      <c r="Q132" t="s">
        <v>50</v>
      </c>
      <c r="R132">
        <v>22</v>
      </c>
      <c r="S132" t="s">
        <v>512</v>
      </c>
      <c r="T132" s="4">
        <v>45355</v>
      </c>
      <c r="U132" s="4"/>
    </row>
    <row r="133" spans="1:21" x14ac:dyDescent="0.2">
      <c r="A133" t="s">
        <v>474</v>
      </c>
      <c r="B133" t="s">
        <v>513</v>
      </c>
      <c r="C133" t="s">
        <v>514</v>
      </c>
      <c r="F133" t="s">
        <v>40</v>
      </c>
      <c r="G133" t="s">
        <v>515</v>
      </c>
      <c r="H133">
        <v>20</v>
      </c>
      <c r="I133" t="s">
        <v>42</v>
      </c>
      <c r="J133" t="s">
        <v>43</v>
      </c>
      <c r="K133">
        <v>163</v>
      </c>
      <c r="L133">
        <v>0</v>
      </c>
      <c r="M133">
        <v>9</v>
      </c>
      <c r="N133">
        <v>154</v>
      </c>
      <c r="O133">
        <v>2</v>
      </c>
      <c r="P133">
        <v>60</v>
      </c>
      <c r="Q133" t="s">
        <v>50</v>
      </c>
      <c r="R133">
        <v>34</v>
      </c>
      <c r="S133" t="s">
        <v>516</v>
      </c>
      <c r="T133" s="4">
        <v>45355</v>
      </c>
      <c r="U133" s="4"/>
    </row>
    <row r="134" spans="1:21" x14ac:dyDescent="0.2">
      <c r="A134" t="s">
        <v>474</v>
      </c>
      <c r="B134" t="s">
        <v>517</v>
      </c>
      <c r="C134" t="s">
        <v>518</v>
      </c>
      <c r="F134" t="s">
        <v>40</v>
      </c>
      <c r="G134" t="s">
        <v>519</v>
      </c>
      <c r="H134">
        <v>21</v>
      </c>
      <c r="I134" t="s">
        <v>478</v>
      </c>
      <c r="J134" t="s">
        <v>43</v>
      </c>
      <c r="K134">
        <v>316</v>
      </c>
      <c r="L134">
        <v>0</v>
      </c>
      <c r="M134">
        <v>75</v>
      </c>
      <c r="N134">
        <v>241</v>
      </c>
      <c r="O134">
        <v>1</v>
      </c>
      <c r="P134">
        <v>160</v>
      </c>
      <c r="Q134" t="s">
        <v>50</v>
      </c>
      <c r="R134">
        <v>81</v>
      </c>
      <c r="S134" t="s">
        <v>520</v>
      </c>
      <c r="T134" s="4">
        <v>45356</v>
      </c>
      <c r="U134" s="4"/>
    </row>
    <row r="135" spans="1:21" x14ac:dyDescent="0.2">
      <c r="A135" t="s">
        <v>521</v>
      </c>
      <c r="B135" t="s">
        <v>522</v>
      </c>
      <c r="C135" t="s">
        <v>523</v>
      </c>
      <c r="F135" t="s">
        <v>40</v>
      </c>
      <c r="G135">
        <v>1</v>
      </c>
      <c r="H135">
        <v>2</v>
      </c>
      <c r="I135" t="s">
        <v>42</v>
      </c>
      <c r="J135" t="s">
        <v>43</v>
      </c>
      <c r="K135">
        <v>400</v>
      </c>
      <c r="L135">
        <v>0</v>
      </c>
      <c r="M135">
        <v>0</v>
      </c>
      <c r="N135">
        <v>400</v>
      </c>
      <c r="O135">
        <v>0</v>
      </c>
      <c r="P135">
        <v>500</v>
      </c>
      <c r="Q135" t="s">
        <v>61</v>
      </c>
      <c r="R135">
        <v>400</v>
      </c>
      <c r="S135" t="s">
        <v>524</v>
      </c>
      <c r="T135" s="4"/>
      <c r="U135" s="4">
        <v>45378</v>
      </c>
    </row>
    <row r="136" spans="1:21" x14ac:dyDescent="0.2">
      <c r="A136" t="s">
        <v>521</v>
      </c>
      <c r="B136" t="s">
        <v>525</v>
      </c>
      <c r="C136" t="s">
        <v>526</v>
      </c>
      <c r="F136" t="s">
        <v>54</v>
      </c>
      <c r="G136" t="s">
        <v>527</v>
      </c>
      <c r="H136">
        <v>6</v>
      </c>
      <c r="I136" t="s">
        <v>56</v>
      </c>
      <c r="J136" t="s">
        <v>43</v>
      </c>
      <c r="K136">
        <v>927.5</v>
      </c>
      <c r="L136">
        <v>500</v>
      </c>
      <c r="M136">
        <v>502</v>
      </c>
      <c r="N136">
        <v>925.5</v>
      </c>
      <c r="O136">
        <v>1</v>
      </c>
      <c r="P136">
        <v>500</v>
      </c>
      <c r="Q136" t="s">
        <v>61</v>
      </c>
      <c r="R136">
        <v>426</v>
      </c>
      <c r="S136" t="s">
        <v>528</v>
      </c>
      <c r="T136" s="4"/>
      <c r="U136" s="4" t="s">
        <v>292</v>
      </c>
    </row>
    <row r="137" spans="1:21" x14ac:dyDescent="0.2">
      <c r="A137" t="s">
        <v>521</v>
      </c>
      <c r="B137" t="s">
        <v>529</v>
      </c>
      <c r="C137" t="s">
        <v>530</v>
      </c>
      <c r="F137" t="s">
        <v>54</v>
      </c>
      <c r="G137" t="s">
        <v>531</v>
      </c>
      <c r="H137">
        <v>7</v>
      </c>
      <c r="I137" t="s">
        <v>56</v>
      </c>
      <c r="J137" t="s">
        <v>43</v>
      </c>
      <c r="K137">
        <v>1620</v>
      </c>
      <c r="L137">
        <v>0</v>
      </c>
      <c r="M137">
        <v>506</v>
      </c>
      <c r="N137">
        <v>1114</v>
      </c>
      <c r="O137">
        <v>2</v>
      </c>
      <c r="P137">
        <v>500</v>
      </c>
      <c r="Q137" t="s">
        <v>61</v>
      </c>
      <c r="R137">
        <v>114</v>
      </c>
      <c r="S137" t="s">
        <v>532</v>
      </c>
      <c r="T137" s="4"/>
      <c r="U137" s="4" t="s">
        <v>533</v>
      </c>
    </row>
    <row r="138" spans="1:21" x14ac:dyDescent="0.2">
      <c r="A138" t="s">
        <v>521</v>
      </c>
      <c r="B138" t="s">
        <v>534</v>
      </c>
      <c r="C138" t="s">
        <v>535</v>
      </c>
      <c r="D138" t="s">
        <v>536</v>
      </c>
      <c r="F138" t="s">
        <v>54</v>
      </c>
      <c r="G138" t="s">
        <v>537</v>
      </c>
      <c r="H138">
        <v>8</v>
      </c>
      <c r="I138" t="s">
        <v>56</v>
      </c>
      <c r="J138" t="s">
        <v>43</v>
      </c>
      <c r="K138">
        <v>240</v>
      </c>
      <c r="L138">
        <v>600</v>
      </c>
      <c r="M138">
        <v>400</v>
      </c>
      <c r="N138">
        <v>440</v>
      </c>
      <c r="O138">
        <v>2</v>
      </c>
      <c r="P138">
        <v>200</v>
      </c>
      <c r="Q138" t="s">
        <v>61</v>
      </c>
      <c r="R138">
        <v>40</v>
      </c>
      <c r="S138" t="s">
        <v>538</v>
      </c>
      <c r="T138" s="4"/>
      <c r="U138" s="4" t="s">
        <v>224</v>
      </c>
    </row>
    <row r="139" spans="1:21" x14ac:dyDescent="0.2">
      <c r="A139" t="s">
        <v>521</v>
      </c>
      <c r="B139" t="s">
        <v>539</v>
      </c>
      <c r="C139" t="s">
        <v>540</v>
      </c>
      <c r="F139" t="s">
        <v>40</v>
      </c>
      <c r="G139">
        <v>3</v>
      </c>
      <c r="H139">
        <v>3</v>
      </c>
      <c r="I139" t="s">
        <v>42</v>
      </c>
      <c r="J139" t="s">
        <v>43</v>
      </c>
      <c r="K139">
        <v>0</v>
      </c>
      <c r="L139">
        <v>0</v>
      </c>
      <c r="M139">
        <v>14</v>
      </c>
      <c r="N139">
        <v>-14</v>
      </c>
      <c r="O139">
        <v>0</v>
      </c>
      <c r="P139">
        <v>500</v>
      </c>
      <c r="Q139" t="s">
        <v>61</v>
      </c>
      <c r="R139">
        <v>-14</v>
      </c>
      <c r="S139" t="s">
        <v>541</v>
      </c>
      <c r="T139" s="4">
        <v>45370</v>
      </c>
      <c r="U139" s="4"/>
    </row>
    <row r="140" spans="1:21" x14ac:dyDescent="0.2">
      <c r="A140" t="s">
        <v>521</v>
      </c>
      <c r="B140" t="s">
        <v>542</v>
      </c>
      <c r="C140" t="s">
        <v>543</v>
      </c>
      <c r="F140" t="s">
        <v>40</v>
      </c>
      <c r="H140">
        <v>4</v>
      </c>
      <c r="I140" t="s">
        <v>42</v>
      </c>
      <c r="J140" t="s">
        <v>43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200</v>
      </c>
      <c r="Q140" t="s">
        <v>61</v>
      </c>
      <c r="R140">
        <v>0</v>
      </c>
      <c r="S140" t="s">
        <v>147</v>
      </c>
      <c r="T140" s="4"/>
      <c r="U140" s="4"/>
    </row>
    <row r="141" spans="1:21" x14ac:dyDescent="0.2">
      <c r="A141" t="s">
        <v>521</v>
      </c>
      <c r="B141" t="s">
        <v>544</v>
      </c>
      <c r="C141" t="s">
        <v>545</v>
      </c>
      <c r="F141" t="s">
        <v>54</v>
      </c>
      <c r="G141" t="s">
        <v>546</v>
      </c>
      <c r="H141">
        <v>5</v>
      </c>
      <c r="I141" t="s">
        <v>56</v>
      </c>
      <c r="J141" t="s">
        <v>43</v>
      </c>
      <c r="K141">
        <v>45</v>
      </c>
      <c r="L141">
        <v>0</v>
      </c>
      <c r="M141">
        <v>8</v>
      </c>
      <c r="N141">
        <v>37</v>
      </c>
      <c r="O141">
        <v>0</v>
      </c>
      <c r="P141">
        <v>48</v>
      </c>
      <c r="Q141" t="s">
        <v>44</v>
      </c>
      <c r="R141">
        <v>37</v>
      </c>
      <c r="S141" t="s">
        <v>547</v>
      </c>
      <c r="T141" s="4">
        <v>45357</v>
      </c>
      <c r="U141" s="4" t="s">
        <v>119</v>
      </c>
    </row>
    <row r="142" spans="1:21" x14ac:dyDescent="0.2">
      <c r="A142" t="s">
        <v>548</v>
      </c>
      <c r="B142" t="s">
        <v>549</v>
      </c>
      <c r="C142" t="s">
        <v>550</v>
      </c>
      <c r="F142" t="s">
        <v>54</v>
      </c>
      <c r="G142" t="s">
        <v>551</v>
      </c>
      <c r="H142">
        <v>1</v>
      </c>
      <c r="I142" t="s">
        <v>56</v>
      </c>
      <c r="J142" t="s">
        <v>43</v>
      </c>
      <c r="K142">
        <v>5</v>
      </c>
      <c r="L142">
        <v>0</v>
      </c>
      <c r="M142">
        <v>5</v>
      </c>
      <c r="N142">
        <v>0</v>
      </c>
      <c r="O142">
        <v>0</v>
      </c>
      <c r="P142">
        <v>200</v>
      </c>
      <c r="Q142" t="s">
        <v>50</v>
      </c>
      <c r="R142">
        <v>0</v>
      </c>
      <c r="S142" t="s">
        <v>57</v>
      </c>
      <c r="T142" s="4"/>
      <c r="U142" s="4" t="s">
        <v>114</v>
      </c>
    </row>
    <row r="143" spans="1:21" x14ac:dyDescent="0.2">
      <c r="A143" t="s">
        <v>548</v>
      </c>
      <c r="B143" t="s">
        <v>552</v>
      </c>
      <c r="C143" t="s">
        <v>553</v>
      </c>
      <c r="F143" t="s">
        <v>54</v>
      </c>
      <c r="H143">
        <v>2</v>
      </c>
      <c r="I143" t="s">
        <v>56</v>
      </c>
      <c r="J143" t="s">
        <v>43</v>
      </c>
      <c r="K143">
        <v>12</v>
      </c>
      <c r="L143">
        <v>0</v>
      </c>
      <c r="M143">
        <v>0</v>
      </c>
      <c r="N143">
        <v>12</v>
      </c>
      <c r="O143">
        <v>0</v>
      </c>
      <c r="P143">
        <v>20</v>
      </c>
      <c r="Q143" t="s">
        <v>44</v>
      </c>
      <c r="R143">
        <v>12</v>
      </c>
      <c r="S143" t="s">
        <v>554</v>
      </c>
      <c r="T143" s="4"/>
      <c r="U143" s="4">
        <v>45401</v>
      </c>
    </row>
    <row r="144" spans="1:21" x14ac:dyDescent="0.2">
      <c r="A144" t="s">
        <v>555</v>
      </c>
      <c r="B144" t="s">
        <v>556</v>
      </c>
      <c r="C144" t="s">
        <v>557</v>
      </c>
      <c r="E144" t="s">
        <v>558</v>
      </c>
      <c r="F144" t="s">
        <v>40</v>
      </c>
      <c r="H144">
        <v>3</v>
      </c>
      <c r="I144" t="s">
        <v>42</v>
      </c>
      <c r="J144" t="s">
        <v>43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12</v>
      </c>
      <c r="Q144" t="s">
        <v>44</v>
      </c>
      <c r="R144">
        <v>0</v>
      </c>
      <c r="S144" t="s">
        <v>94</v>
      </c>
      <c r="T144" s="4">
        <v>45370</v>
      </c>
      <c r="U144" s="4"/>
    </row>
    <row r="145" spans="1:21" x14ac:dyDescent="0.2">
      <c r="A145" t="s">
        <v>555</v>
      </c>
      <c r="B145" t="s">
        <v>559</v>
      </c>
      <c r="C145" t="s">
        <v>560</v>
      </c>
      <c r="E145" t="s">
        <v>561</v>
      </c>
      <c r="F145" t="s">
        <v>40</v>
      </c>
      <c r="H145">
        <v>4</v>
      </c>
      <c r="I145" t="s">
        <v>42</v>
      </c>
      <c r="J145" t="s">
        <v>43</v>
      </c>
      <c r="K145">
        <v>0</v>
      </c>
      <c r="L145">
        <v>276</v>
      </c>
      <c r="M145">
        <v>56</v>
      </c>
      <c r="N145">
        <v>220</v>
      </c>
      <c r="O145">
        <v>18</v>
      </c>
      <c r="P145">
        <v>12</v>
      </c>
      <c r="Q145" t="s">
        <v>44</v>
      </c>
      <c r="R145">
        <v>4</v>
      </c>
      <c r="S145" t="s">
        <v>562</v>
      </c>
      <c r="T145" s="4">
        <v>45370</v>
      </c>
      <c r="U145" s="4"/>
    </row>
    <row r="146" spans="1:21" x14ac:dyDescent="0.2">
      <c r="A146" t="s">
        <v>555</v>
      </c>
      <c r="B146" t="s">
        <v>563</v>
      </c>
      <c r="C146" t="s">
        <v>564</v>
      </c>
      <c r="E146" t="s">
        <v>561</v>
      </c>
      <c r="F146" t="s">
        <v>40</v>
      </c>
      <c r="H146">
        <v>5</v>
      </c>
      <c r="I146" t="s">
        <v>42</v>
      </c>
      <c r="J146" t="s">
        <v>43</v>
      </c>
      <c r="K146">
        <v>0</v>
      </c>
      <c r="L146">
        <v>156</v>
      </c>
      <c r="M146">
        <v>38</v>
      </c>
      <c r="N146">
        <v>118</v>
      </c>
      <c r="O146">
        <v>9</v>
      </c>
      <c r="P146">
        <v>12</v>
      </c>
      <c r="Q146" t="s">
        <v>44</v>
      </c>
      <c r="R146">
        <v>10</v>
      </c>
      <c r="S146" t="s">
        <v>565</v>
      </c>
      <c r="T146" s="4"/>
      <c r="U146" s="4"/>
    </row>
    <row r="147" spans="1:21" x14ac:dyDescent="0.2">
      <c r="A147" t="s">
        <v>555</v>
      </c>
      <c r="B147" t="s">
        <v>566</v>
      </c>
      <c r="C147" t="s">
        <v>567</v>
      </c>
      <c r="E147" t="s">
        <v>558</v>
      </c>
      <c r="F147" t="s">
        <v>40</v>
      </c>
      <c r="G147" t="s">
        <v>568</v>
      </c>
      <c r="H147">
        <v>6</v>
      </c>
      <c r="I147" t="s">
        <v>42</v>
      </c>
      <c r="J147" t="s">
        <v>43</v>
      </c>
      <c r="K147">
        <v>264</v>
      </c>
      <c r="L147">
        <v>144</v>
      </c>
      <c r="M147">
        <v>156</v>
      </c>
      <c r="N147">
        <v>252</v>
      </c>
      <c r="O147">
        <v>1</v>
      </c>
      <c r="P147">
        <v>144</v>
      </c>
      <c r="Q147" t="s">
        <v>50</v>
      </c>
      <c r="R147">
        <v>108</v>
      </c>
      <c r="S147" t="s">
        <v>569</v>
      </c>
      <c r="T147" s="4">
        <v>45372</v>
      </c>
      <c r="U147" s="4"/>
    </row>
    <row r="148" spans="1:21" x14ac:dyDescent="0.2">
      <c r="A148" t="s">
        <v>555</v>
      </c>
      <c r="B148" t="s">
        <v>570</v>
      </c>
      <c r="C148" t="s">
        <v>571</v>
      </c>
      <c r="E148" t="s">
        <v>558</v>
      </c>
      <c r="F148" t="s">
        <v>54</v>
      </c>
      <c r="H148">
        <v>1</v>
      </c>
      <c r="I148" t="s">
        <v>56</v>
      </c>
      <c r="J148" t="s">
        <v>420</v>
      </c>
      <c r="K148">
        <v>168</v>
      </c>
      <c r="L148">
        <v>0</v>
      </c>
      <c r="M148">
        <v>0</v>
      </c>
      <c r="N148">
        <v>168</v>
      </c>
      <c r="O148">
        <v>2</v>
      </c>
      <c r="P148">
        <v>72</v>
      </c>
      <c r="Q148" t="s">
        <v>50</v>
      </c>
      <c r="R148">
        <v>24</v>
      </c>
      <c r="S148" t="s">
        <v>572</v>
      </c>
      <c r="T148" s="4">
        <v>45355</v>
      </c>
      <c r="U148" s="4"/>
    </row>
    <row r="149" spans="1:21" x14ac:dyDescent="0.2">
      <c r="A149" t="s">
        <v>555</v>
      </c>
      <c r="B149" t="s">
        <v>573</v>
      </c>
      <c r="C149" t="s">
        <v>574</v>
      </c>
      <c r="E149" t="s">
        <v>558</v>
      </c>
      <c r="F149" t="s">
        <v>54</v>
      </c>
      <c r="H149">
        <v>2</v>
      </c>
      <c r="I149" t="s">
        <v>56</v>
      </c>
      <c r="J149" t="s">
        <v>420</v>
      </c>
      <c r="K149">
        <v>1440</v>
      </c>
      <c r="L149">
        <v>0</v>
      </c>
      <c r="M149">
        <v>0</v>
      </c>
      <c r="N149">
        <v>1440</v>
      </c>
      <c r="O149">
        <v>20</v>
      </c>
      <c r="P149">
        <v>72</v>
      </c>
      <c r="Q149" t="s">
        <v>50</v>
      </c>
      <c r="R149">
        <v>0</v>
      </c>
      <c r="S149" t="s">
        <v>575</v>
      </c>
      <c r="T149" s="4">
        <v>45355</v>
      </c>
      <c r="U149" s="4"/>
    </row>
    <row r="150" spans="1:21" x14ac:dyDescent="0.2">
      <c r="A150" t="s">
        <v>576</v>
      </c>
      <c r="B150" t="s">
        <v>577</v>
      </c>
      <c r="C150" t="s">
        <v>578</v>
      </c>
      <c r="F150" t="s">
        <v>40</v>
      </c>
      <c r="G150" t="s">
        <v>579</v>
      </c>
      <c r="H150">
        <v>1</v>
      </c>
      <c r="I150" t="s">
        <v>42</v>
      </c>
      <c r="J150" t="s">
        <v>43</v>
      </c>
      <c r="K150">
        <v>144</v>
      </c>
      <c r="L150">
        <v>0</v>
      </c>
      <c r="M150">
        <v>99</v>
      </c>
      <c r="N150">
        <v>45</v>
      </c>
      <c r="O150">
        <v>0</v>
      </c>
      <c r="P150">
        <v>48</v>
      </c>
      <c r="Q150" t="s">
        <v>44</v>
      </c>
      <c r="R150">
        <v>45</v>
      </c>
      <c r="S150" t="s">
        <v>580</v>
      </c>
      <c r="T150" s="4"/>
      <c r="U150" s="4">
        <v>45378</v>
      </c>
    </row>
    <row r="151" spans="1:21" x14ac:dyDescent="0.2">
      <c r="A151" t="s">
        <v>576</v>
      </c>
      <c r="B151" t="s">
        <v>581</v>
      </c>
      <c r="C151" t="s">
        <v>582</v>
      </c>
      <c r="F151" t="s">
        <v>40</v>
      </c>
      <c r="G151" t="s">
        <v>583</v>
      </c>
      <c r="H151">
        <v>2</v>
      </c>
      <c r="I151" t="s">
        <v>42</v>
      </c>
      <c r="J151" t="s">
        <v>43</v>
      </c>
      <c r="K151">
        <v>75</v>
      </c>
      <c r="L151">
        <v>0</v>
      </c>
      <c r="M151">
        <v>48</v>
      </c>
      <c r="N151">
        <v>27</v>
      </c>
      <c r="O151">
        <v>1</v>
      </c>
      <c r="P151">
        <v>24</v>
      </c>
      <c r="Q151" t="s">
        <v>44</v>
      </c>
      <c r="R151">
        <v>3</v>
      </c>
      <c r="S151" t="s">
        <v>584</v>
      </c>
      <c r="T151" s="4"/>
      <c r="U151" s="4">
        <v>45378</v>
      </c>
    </row>
    <row r="152" spans="1:21" x14ac:dyDescent="0.2">
      <c r="A152" t="s">
        <v>576</v>
      </c>
      <c r="B152" t="s">
        <v>585</v>
      </c>
      <c r="C152" t="s">
        <v>586</v>
      </c>
      <c r="D152" t="s">
        <v>587</v>
      </c>
      <c r="F152" t="s">
        <v>54</v>
      </c>
      <c r="G152" t="s">
        <v>588</v>
      </c>
      <c r="H152">
        <v>4</v>
      </c>
      <c r="I152" t="s">
        <v>56</v>
      </c>
      <c r="J152" t="s">
        <v>43</v>
      </c>
      <c r="K152">
        <v>0</v>
      </c>
      <c r="L152">
        <v>150</v>
      </c>
      <c r="M152">
        <v>81</v>
      </c>
      <c r="N152">
        <v>69</v>
      </c>
      <c r="O152">
        <v>2</v>
      </c>
      <c r="P152">
        <v>30</v>
      </c>
      <c r="Q152" t="s">
        <v>44</v>
      </c>
      <c r="R152">
        <v>9</v>
      </c>
      <c r="S152" t="s">
        <v>589</v>
      </c>
      <c r="T152" s="4">
        <v>45356</v>
      </c>
      <c r="U152" s="4">
        <v>45397</v>
      </c>
    </row>
    <row r="153" spans="1:21" x14ac:dyDescent="0.2">
      <c r="A153" t="s">
        <v>576</v>
      </c>
      <c r="B153" t="s">
        <v>590</v>
      </c>
      <c r="C153" t="s">
        <v>591</v>
      </c>
      <c r="D153" t="s">
        <v>587</v>
      </c>
      <c r="F153" t="s">
        <v>54</v>
      </c>
      <c r="G153" t="s">
        <v>592</v>
      </c>
      <c r="H153">
        <v>5</v>
      </c>
      <c r="I153" t="s">
        <v>56</v>
      </c>
      <c r="J153" t="s">
        <v>43</v>
      </c>
      <c r="K153">
        <v>63</v>
      </c>
      <c r="L153">
        <v>30</v>
      </c>
      <c r="M153">
        <v>37</v>
      </c>
      <c r="N153">
        <v>56</v>
      </c>
      <c r="O153">
        <v>1</v>
      </c>
      <c r="P153">
        <v>30</v>
      </c>
      <c r="Q153" t="s">
        <v>44</v>
      </c>
      <c r="R153">
        <v>26</v>
      </c>
      <c r="S153" t="s">
        <v>593</v>
      </c>
      <c r="T153" s="4"/>
      <c r="U153" s="4">
        <v>45378</v>
      </c>
    </row>
    <row r="154" spans="1:21" x14ac:dyDescent="0.2">
      <c r="A154" t="s">
        <v>576</v>
      </c>
      <c r="B154" t="s">
        <v>594</v>
      </c>
      <c r="C154" t="s">
        <v>595</v>
      </c>
      <c r="D154" t="s">
        <v>596</v>
      </c>
      <c r="F154" t="s">
        <v>54</v>
      </c>
      <c r="G154" t="s">
        <v>597</v>
      </c>
      <c r="H154">
        <v>6</v>
      </c>
      <c r="I154" t="s">
        <v>56</v>
      </c>
      <c r="J154" t="s">
        <v>43</v>
      </c>
      <c r="K154">
        <v>0</v>
      </c>
      <c r="L154">
        <v>180</v>
      </c>
      <c r="M154">
        <v>127</v>
      </c>
      <c r="N154">
        <v>53</v>
      </c>
      <c r="O154">
        <v>2</v>
      </c>
      <c r="P154">
        <v>20</v>
      </c>
      <c r="Q154" t="s">
        <v>44</v>
      </c>
      <c r="R154">
        <v>13</v>
      </c>
      <c r="S154" t="s">
        <v>598</v>
      </c>
      <c r="T154" s="4">
        <v>45353</v>
      </c>
      <c r="U154" s="4">
        <v>45378</v>
      </c>
    </row>
    <row r="155" spans="1:21" x14ac:dyDescent="0.2">
      <c r="A155" t="s">
        <v>576</v>
      </c>
      <c r="B155" t="s">
        <v>599</v>
      </c>
      <c r="C155" t="s">
        <v>600</v>
      </c>
      <c r="F155" t="s">
        <v>222</v>
      </c>
      <c r="G155" t="s">
        <v>601</v>
      </c>
      <c r="H155">
        <v>8</v>
      </c>
      <c r="J155" t="s">
        <v>43</v>
      </c>
      <c r="K155">
        <v>1</v>
      </c>
      <c r="L155">
        <v>0</v>
      </c>
      <c r="M155">
        <v>0</v>
      </c>
      <c r="N155">
        <v>1</v>
      </c>
      <c r="O155">
        <v>0</v>
      </c>
      <c r="P155" t="s">
        <v>254</v>
      </c>
      <c r="Q155" t="s">
        <v>44</v>
      </c>
      <c r="R155">
        <v>1</v>
      </c>
      <c r="S155" t="s">
        <v>408</v>
      </c>
      <c r="T155" s="4">
        <v>45365</v>
      </c>
      <c r="U155" s="4">
        <v>45378</v>
      </c>
    </row>
    <row r="156" spans="1:21" x14ac:dyDescent="0.2">
      <c r="A156" t="s">
        <v>576</v>
      </c>
      <c r="B156" t="s">
        <v>602</v>
      </c>
      <c r="C156" t="s">
        <v>603</v>
      </c>
      <c r="D156" t="s">
        <v>66</v>
      </c>
      <c r="F156" t="s">
        <v>222</v>
      </c>
      <c r="G156">
        <v>128</v>
      </c>
      <c r="H156">
        <v>7</v>
      </c>
      <c r="I156" t="s">
        <v>49</v>
      </c>
      <c r="J156" t="s">
        <v>43</v>
      </c>
      <c r="K156">
        <v>237</v>
      </c>
      <c r="L156">
        <v>0</v>
      </c>
      <c r="M156">
        <v>0</v>
      </c>
      <c r="N156">
        <v>237</v>
      </c>
      <c r="O156">
        <v>1</v>
      </c>
      <c r="P156">
        <v>120</v>
      </c>
      <c r="Q156" t="s">
        <v>44</v>
      </c>
      <c r="R156">
        <v>117</v>
      </c>
      <c r="S156" t="s">
        <v>604</v>
      </c>
      <c r="T156" s="4">
        <v>45357</v>
      </c>
      <c r="U156" s="4"/>
    </row>
    <row r="157" spans="1:21" x14ac:dyDescent="0.2">
      <c r="A157" t="s">
        <v>576</v>
      </c>
      <c r="B157" t="s">
        <v>605</v>
      </c>
      <c r="C157" t="s">
        <v>606</v>
      </c>
      <c r="F157" t="s">
        <v>54</v>
      </c>
      <c r="G157" t="s">
        <v>607</v>
      </c>
      <c r="H157">
        <v>3</v>
      </c>
      <c r="I157" t="s">
        <v>56</v>
      </c>
      <c r="J157" t="s">
        <v>420</v>
      </c>
      <c r="K157">
        <v>55</v>
      </c>
      <c r="L157">
        <v>0</v>
      </c>
      <c r="M157">
        <v>0</v>
      </c>
      <c r="N157">
        <v>55</v>
      </c>
      <c r="O157">
        <v>2</v>
      </c>
      <c r="P157">
        <v>20</v>
      </c>
      <c r="Q157" t="s">
        <v>44</v>
      </c>
      <c r="R157">
        <v>15</v>
      </c>
      <c r="S157" t="s">
        <v>608</v>
      </c>
      <c r="T157" s="4">
        <v>45355</v>
      </c>
      <c r="U157" s="4"/>
    </row>
    <row r="158" spans="1:21" x14ac:dyDescent="0.2">
      <c r="A158" t="s">
        <v>609</v>
      </c>
      <c r="B158" t="s">
        <v>610</v>
      </c>
      <c r="C158" t="s">
        <v>611</v>
      </c>
      <c r="F158" t="s">
        <v>40</v>
      </c>
      <c r="G158" t="s">
        <v>612</v>
      </c>
      <c r="H158">
        <v>1</v>
      </c>
      <c r="I158" t="s">
        <v>42</v>
      </c>
      <c r="J158" t="s">
        <v>43</v>
      </c>
      <c r="K158">
        <v>24</v>
      </c>
      <c r="L158">
        <v>0</v>
      </c>
      <c r="M158">
        <v>0</v>
      </c>
      <c r="N158">
        <v>24</v>
      </c>
      <c r="O158">
        <v>1</v>
      </c>
      <c r="P158">
        <v>24</v>
      </c>
      <c r="Q158" t="s">
        <v>50</v>
      </c>
      <c r="R158">
        <v>0</v>
      </c>
      <c r="S158" t="s">
        <v>613</v>
      </c>
      <c r="T158" s="4">
        <v>45356</v>
      </c>
      <c r="U158" s="4">
        <v>45378</v>
      </c>
    </row>
    <row r="159" spans="1:21" x14ac:dyDescent="0.2">
      <c r="A159" t="s">
        <v>609</v>
      </c>
      <c r="B159" t="s">
        <v>614</v>
      </c>
      <c r="C159" t="s">
        <v>615</v>
      </c>
      <c r="F159" t="s">
        <v>40</v>
      </c>
      <c r="G159" t="s">
        <v>616</v>
      </c>
      <c r="H159">
        <v>2</v>
      </c>
      <c r="I159" t="s">
        <v>42</v>
      </c>
      <c r="J159" t="s">
        <v>43</v>
      </c>
      <c r="K159">
        <v>24</v>
      </c>
      <c r="L159">
        <v>24</v>
      </c>
      <c r="M159">
        <v>24</v>
      </c>
      <c r="N159">
        <v>24</v>
      </c>
      <c r="O159">
        <v>1</v>
      </c>
      <c r="P159">
        <v>24</v>
      </c>
      <c r="Q159" t="s">
        <v>50</v>
      </c>
      <c r="R159">
        <v>0</v>
      </c>
      <c r="S159" t="s">
        <v>613</v>
      </c>
      <c r="T159" s="4">
        <v>45356</v>
      </c>
      <c r="U159" s="4">
        <v>45378</v>
      </c>
    </row>
    <row r="160" spans="1:21" x14ac:dyDescent="0.2">
      <c r="A160" t="s">
        <v>609</v>
      </c>
      <c r="B160" t="s">
        <v>617</v>
      </c>
      <c r="C160" t="s">
        <v>618</v>
      </c>
      <c r="F160" t="s">
        <v>54</v>
      </c>
      <c r="G160" t="s">
        <v>619</v>
      </c>
      <c r="H160">
        <v>3</v>
      </c>
      <c r="I160" t="s">
        <v>56</v>
      </c>
      <c r="J160" t="s">
        <v>43</v>
      </c>
      <c r="K160">
        <v>24</v>
      </c>
      <c r="L160">
        <v>0</v>
      </c>
      <c r="M160">
        <v>12</v>
      </c>
      <c r="N160">
        <v>12</v>
      </c>
      <c r="O160">
        <v>1</v>
      </c>
      <c r="P160">
        <v>12</v>
      </c>
      <c r="Q160" t="s">
        <v>50</v>
      </c>
      <c r="R160">
        <v>0</v>
      </c>
      <c r="S160" t="s">
        <v>613</v>
      </c>
      <c r="T160" s="4"/>
      <c r="U160" s="4">
        <v>45376</v>
      </c>
    </row>
    <row r="161" spans="1:21" x14ac:dyDescent="0.2">
      <c r="A161" t="s">
        <v>609</v>
      </c>
      <c r="B161" t="s">
        <v>620</v>
      </c>
      <c r="C161" t="s">
        <v>621</v>
      </c>
      <c r="F161" t="s">
        <v>54</v>
      </c>
      <c r="G161" t="s">
        <v>622</v>
      </c>
      <c r="H161">
        <v>4</v>
      </c>
      <c r="I161" t="s">
        <v>56</v>
      </c>
      <c r="J161" t="s">
        <v>43</v>
      </c>
      <c r="K161">
        <v>72</v>
      </c>
      <c r="L161">
        <v>0</v>
      </c>
      <c r="M161">
        <v>0</v>
      </c>
      <c r="N161">
        <v>72</v>
      </c>
      <c r="O161">
        <v>3</v>
      </c>
      <c r="P161">
        <v>24</v>
      </c>
      <c r="Q161" t="s">
        <v>50</v>
      </c>
      <c r="R161">
        <v>0</v>
      </c>
      <c r="S161" t="s">
        <v>623</v>
      </c>
      <c r="T161" s="4">
        <v>45356</v>
      </c>
      <c r="U161" s="4">
        <v>45378</v>
      </c>
    </row>
    <row r="162" spans="1:21" x14ac:dyDescent="0.2">
      <c r="A162" t="s">
        <v>609</v>
      </c>
      <c r="B162" t="s">
        <v>624</v>
      </c>
      <c r="C162" t="s">
        <v>625</v>
      </c>
      <c r="F162" t="s">
        <v>54</v>
      </c>
      <c r="G162" t="s">
        <v>626</v>
      </c>
      <c r="H162">
        <v>5</v>
      </c>
      <c r="I162" t="s">
        <v>56</v>
      </c>
      <c r="J162" t="s">
        <v>43</v>
      </c>
      <c r="K162">
        <v>125</v>
      </c>
      <c r="L162">
        <v>120</v>
      </c>
      <c r="M162">
        <v>204</v>
      </c>
      <c r="N162">
        <v>41</v>
      </c>
      <c r="O162">
        <v>1</v>
      </c>
      <c r="P162">
        <v>24</v>
      </c>
      <c r="Q162" t="s">
        <v>50</v>
      </c>
      <c r="R162">
        <v>17</v>
      </c>
      <c r="S162" t="s">
        <v>627</v>
      </c>
      <c r="T162" s="4"/>
      <c r="U162" s="4" t="s">
        <v>63</v>
      </c>
    </row>
    <row r="163" spans="1:21" x14ac:dyDescent="0.2">
      <c r="A163" t="s">
        <v>609</v>
      </c>
      <c r="B163" t="s">
        <v>628</v>
      </c>
      <c r="C163" t="s">
        <v>629</v>
      </c>
      <c r="F163" t="s">
        <v>40</v>
      </c>
      <c r="G163" t="s">
        <v>630</v>
      </c>
      <c r="H163">
        <v>6</v>
      </c>
      <c r="I163" t="s">
        <v>42</v>
      </c>
      <c r="J163" t="s">
        <v>43</v>
      </c>
      <c r="K163">
        <v>155</v>
      </c>
      <c r="L163">
        <v>0</v>
      </c>
      <c r="M163">
        <v>0</v>
      </c>
      <c r="N163">
        <v>155</v>
      </c>
      <c r="O163">
        <v>1</v>
      </c>
      <c r="P163">
        <v>100</v>
      </c>
      <c r="Q163" t="s">
        <v>50</v>
      </c>
      <c r="R163">
        <v>55</v>
      </c>
      <c r="S163" t="s">
        <v>631</v>
      </c>
      <c r="T163" s="4">
        <v>45359</v>
      </c>
      <c r="U163" s="4">
        <v>45378</v>
      </c>
    </row>
    <row r="164" spans="1:21" x14ac:dyDescent="0.2">
      <c r="A164" t="s">
        <v>609</v>
      </c>
      <c r="B164" t="s">
        <v>632</v>
      </c>
      <c r="C164" t="s">
        <v>633</v>
      </c>
      <c r="F164" t="s">
        <v>54</v>
      </c>
      <c r="G164" t="s">
        <v>634</v>
      </c>
      <c r="H164">
        <v>7</v>
      </c>
      <c r="I164" t="s">
        <v>56</v>
      </c>
      <c r="J164" t="s">
        <v>43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24</v>
      </c>
      <c r="Q164" t="s">
        <v>50</v>
      </c>
      <c r="R164">
        <v>0</v>
      </c>
      <c r="S164" t="s">
        <v>57</v>
      </c>
      <c r="T164" s="4"/>
      <c r="U164" s="4">
        <v>45376</v>
      </c>
    </row>
    <row r="165" spans="1:21" x14ac:dyDescent="0.2">
      <c r="A165" t="s">
        <v>609</v>
      </c>
      <c r="B165" t="s">
        <v>635</v>
      </c>
      <c r="C165" t="s">
        <v>636</v>
      </c>
      <c r="F165" t="s">
        <v>54</v>
      </c>
      <c r="G165" t="s">
        <v>637</v>
      </c>
      <c r="H165">
        <v>8</v>
      </c>
      <c r="I165" t="s">
        <v>56</v>
      </c>
      <c r="J165" t="s">
        <v>43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12</v>
      </c>
      <c r="Q165" t="s">
        <v>50</v>
      </c>
      <c r="R165">
        <v>0</v>
      </c>
      <c r="S165" t="s">
        <v>57</v>
      </c>
      <c r="T165" s="4"/>
      <c r="U165" s="4">
        <v>45376</v>
      </c>
    </row>
    <row r="166" spans="1:21" x14ac:dyDescent="0.2">
      <c r="A166" t="s">
        <v>609</v>
      </c>
      <c r="B166" t="s">
        <v>638</v>
      </c>
      <c r="C166" t="s">
        <v>639</v>
      </c>
      <c r="F166" t="s">
        <v>54</v>
      </c>
      <c r="G166" t="s">
        <v>640</v>
      </c>
      <c r="H166">
        <v>9</v>
      </c>
      <c r="I166" t="s">
        <v>56</v>
      </c>
      <c r="J166" t="s">
        <v>43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24</v>
      </c>
      <c r="Q166" t="s">
        <v>50</v>
      </c>
      <c r="R166">
        <v>0</v>
      </c>
      <c r="S166" t="s">
        <v>57</v>
      </c>
      <c r="T166" s="4"/>
      <c r="U166" s="4">
        <v>45376</v>
      </c>
    </row>
    <row r="167" spans="1:21" x14ac:dyDescent="0.2">
      <c r="A167" t="s">
        <v>609</v>
      </c>
      <c r="B167" t="s">
        <v>641</v>
      </c>
      <c r="C167" t="s">
        <v>642</v>
      </c>
      <c r="F167" t="s">
        <v>40</v>
      </c>
      <c r="G167" t="s">
        <v>643</v>
      </c>
      <c r="H167">
        <v>11</v>
      </c>
      <c r="I167" t="s">
        <v>42</v>
      </c>
      <c r="J167" t="s">
        <v>43</v>
      </c>
      <c r="K167">
        <v>24</v>
      </c>
      <c r="L167">
        <v>0</v>
      </c>
      <c r="M167">
        <v>0</v>
      </c>
      <c r="N167">
        <v>24</v>
      </c>
      <c r="O167">
        <v>1</v>
      </c>
      <c r="P167">
        <v>24</v>
      </c>
      <c r="Q167" t="s">
        <v>50</v>
      </c>
      <c r="R167">
        <v>0</v>
      </c>
      <c r="S167" t="s">
        <v>613</v>
      </c>
      <c r="T167" s="4">
        <v>45356</v>
      </c>
      <c r="U167" s="4">
        <v>45378</v>
      </c>
    </row>
    <row r="168" spans="1:21" x14ac:dyDescent="0.2">
      <c r="A168" t="s">
        <v>609</v>
      </c>
      <c r="B168" t="s">
        <v>644</v>
      </c>
      <c r="C168" t="s">
        <v>645</v>
      </c>
      <c r="F168" t="s">
        <v>48</v>
      </c>
      <c r="G168" t="s">
        <v>646</v>
      </c>
      <c r="H168">
        <v>10</v>
      </c>
      <c r="I168" t="s">
        <v>136</v>
      </c>
      <c r="J168" t="s">
        <v>43</v>
      </c>
      <c r="K168">
        <v>331</v>
      </c>
      <c r="L168">
        <v>0</v>
      </c>
      <c r="M168">
        <v>6</v>
      </c>
      <c r="N168">
        <v>325</v>
      </c>
      <c r="O168">
        <v>6</v>
      </c>
      <c r="P168">
        <v>48</v>
      </c>
      <c r="Q168" t="s">
        <v>44</v>
      </c>
      <c r="R168">
        <v>37</v>
      </c>
      <c r="S168" t="s">
        <v>647</v>
      </c>
      <c r="T168" s="4">
        <v>45356</v>
      </c>
      <c r="U168" s="4"/>
    </row>
    <row r="169" spans="1:21" x14ac:dyDescent="0.2">
      <c r="A169" t="s">
        <v>648</v>
      </c>
      <c r="B169" t="s">
        <v>649</v>
      </c>
      <c r="C169" t="s">
        <v>650</v>
      </c>
      <c r="D169" t="s">
        <v>651</v>
      </c>
      <c r="F169" t="s">
        <v>54</v>
      </c>
      <c r="G169" t="s">
        <v>652</v>
      </c>
      <c r="H169">
        <v>2</v>
      </c>
      <c r="I169" t="s">
        <v>56</v>
      </c>
      <c r="J169" t="s">
        <v>43</v>
      </c>
      <c r="K169">
        <v>6</v>
      </c>
      <c r="L169">
        <v>0</v>
      </c>
      <c r="M169">
        <v>4</v>
      </c>
      <c r="N169">
        <v>2</v>
      </c>
      <c r="O169">
        <v>0</v>
      </c>
      <c r="P169">
        <v>40</v>
      </c>
      <c r="Q169" t="s">
        <v>44</v>
      </c>
      <c r="R169">
        <v>2</v>
      </c>
      <c r="S169" t="s">
        <v>473</v>
      </c>
      <c r="T169" s="4">
        <v>45356</v>
      </c>
      <c r="U169" s="4">
        <v>45378</v>
      </c>
    </row>
    <row r="170" spans="1:21" x14ac:dyDescent="0.2">
      <c r="A170" t="s">
        <v>653</v>
      </c>
      <c r="B170" t="s">
        <v>654</v>
      </c>
      <c r="C170" t="s">
        <v>655</v>
      </c>
      <c r="D170" t="s">
        <v>656</v>
      </c>
      <c r="F170" t="s">
        <v>54</v>
      </c>
      <c r="H170">
        <v>2</v>
      </c>
      <c r="I170" t="s">
        <v>56</v>
      </c>
      <c r="J170" t="s">
        <v>43</v>
      </c>
      <c r="K170">
        <v>8</v>
      </c>
      <c r="L170">
        <v>0</v>
      </c>
      <c r="M170">
        <v>2</v>
      </c>
      <c r="N170">
        <v>6</v>
      </c>
      <c r="O170">
        <v>0</v>
      </c>
      <c r="P170">
        <v>25</v>
      </c>
      <c r="Q170" t="s">
        <v>44</v>
      </c>
      <c r="R170">
        <v>6</v>
      </c>
      <c r="S170" t="s">
        <v>657</v>
      </c>
      <c r="T170" s="4">
        <v>45370</v>
      </c>
      <c r="U170" s="4">
        <v>45372</v>
      </c>
    </row>
    <row r="171" spans="1:21" x14ac:dyDescent="0.2">
      <c r="A171" t="s">
        <v>653</v>
      </c>
      <c r="B171" t="s">
        <v>658</v>
      </c>
      <c r="C171" t="s">
        <v>659</v>
      </c>
      <c r="F171" t="s">
        <v>660</v>
      </c>
      <c r="G171">
        <v>6116</v>
      </c>
      <c r="H171">
        <v>10</v>
      </c>
      <c r="I171" t="s">
        <v>49</v>
      </c>
      <c r="J171" t="s">
        <v>43</v>
      </c>
      <c r="K171">
        <v>280</v>
      </c>
      <c r="L171">
        <v>0</v>
      </c>
      <c r="M171">
        <v>0</v>
      </c>
      <c r="N171">
        <v>280</v>
      </c>
      <c r="O171">
        <v>0</v>
      </c>
      <c r="P171">
        <v>640</v>
      </c>
      <c r="Q171" t="s">
        <v>362</v>
      </c>
      <c r="R171">
        <v>280</v>
      </c>
      <c r="S171" t="s">
        <v>657</v>
      </c>
      <c r="T171" s="4">
        <v>45359</v>
      </c>
      <c r="U171" s="4">
        <v>45378</v>
      </c>
    </row>
    <row r="172" spans="1:21" x14ac:dyDescent="0.2">
      <c r="A172" t="s">
        <v>653</v>
      </c>
      <c r="B172" t="s">
        <v>661</v>
      </c>
      <c r="C172" t="s">
        <v>662</v>
      </c>
      <c r="D172" t="s">
        <v>663</v>
      </c>
      <c r="F172" t="s">
        <v>54</v>
      </c>
      <c r="H172">
        <v>1</v>
      </c>
      <c r="I172" t="s">
        <v>56</v>
      </c>
      <c r="J172" t="s">
        <v>43</v>
      </c>
      <c r="K172">
        <v>0</v>
      </c>
      <c r="L172">
        <v>50</v>
      </c>
      <c r="M172">
        <v>21</v>
      </c>
      <c r="N172">
        <v>29</v>
      </c>
      <c r="O172">
        <v>0</v>
      </c>
      <c r="P172">
        <v>50</v>
      </c>
      <c r="Q172" t="s">
        <v>44</v>
      </c>
      <c r="R172">
        <v>29</v>
      </c>
      <c r="S172" t="s">
        <v>664</v>
      </c>
      <c r="T172" s="4">
        <v>45378</v>
      </c>
      <c r="U172" s="4">
        <v>45397</v>
      </c>
    </row>
    <row r="173" spans="1:21" x14ac:dyDescent="0.2">
      <c r="A173" t="s">
        <v>653</v>
      </c>
      <c r="B173" t="s">
        <v>665</v>
      </c>
      <c r="C173" t="s">
        <v>666</v>
      </c>
      <c r="F173" t="s">
        <v>48</v>
      </c>
      <c r="G173" t="s">
        <v>667</v>
      </c>
      <c r="H173">
        <v>3</v>
      </c>
      <c r="I173" t="s">
        <v>49</v>
      </c>
      <c r="J173" t="s">
        <v>43</v>
      </c>
      <c r="K173">
        <v>599</v>
      </c>
      <c r="L173">
        <v>0</v>
      </c>
      <c r="M173">
        <v>0</v>
      </c>
      <c r="N173">
        <v>599</v>
      </c>
      <c r="O173">
        <v>0</v>
      </c>
      <c r="P173">
        <v>640</v>
      </c>
      <c r="Q173" t="s">
        <v>362</v>
      </c>
      <c r="R173">
        <v>599</v>
      </c>
      <c r="S173" t="s">
        <v>668</v>
      </c>
      <c r="T173" s="4">
        <v>45359</v>
      </c>
      <c r="U173" s="4"/>
    </row>
    <row r="174" spans="1:21" x14ac:dyDescent="0.2">
      <c r="A174" t="s">
        <v>653</v>
      </c>
      <c r="B174" t="s">
        <v>669</v>
      </c>
      <c r="C174" t="s">
        <v>670</v>
      </c>
      <c r="F174" t="s">
        <v>48</v>
      </c>
      <c r="G174" t="s">
        <v>671</v>
      </c>
      <c r="H174">
        <v>4</v>
      </c>
      <c r="I174" t="s">
        <v>49</v>
      </c>
      <c r="J174" t="s">
        <v>43</v>
      </c>
      <c r="K174">
        <v>599</v>
      </c>
      <c r="L174">
        <v>0</v>
      </c>
      <c r="M174">
        <v>0</v>
      </c>
      <c r="N174">
        <v>599</v>
      </c>
      <c r="O174">
        <v>0</v>
      </c>
      <c r="P174">
        <v>640</v>
      </c>
      <c r="Q174" t="s">
        <v>362</v>
      </c>
      <c r="R174">
        <v>599</v>
      </c>
      <c r="S174" t="s">
        <v>668</v>
      </c>
      <c r="T174" s="4">
        <v>45359</v>
      </c>
      <c r="U174" s="4"/>
    </row>
    <row r="175" spans="1:21" x14ac:dyDescent="0.2">
      <c r="A175" t="s">
        <v>653</v>
      </c>
      <c r="B175" t="s">
        <v>672</v>
      </c>
      <c r="C175" t="s">
        <v>673</v>
      </c>
      <c r="F175" t="s">
        <v>48</v>
      </c>
      <c r="G175" t="s">
        <v>674</v>
      </c>
      <c r="H175">
        <v>5</v>
      </c>
      <c r="I175" t="s">
        <v>49</v>
      </c>
      <c r="J175" t="s">
        <v>43</v>
      </c>
      <c r="K175">
        <v>599</v>
      </c>
      <c r="L175">
        <v>0</v>
      </c>
      <c r="M175">
        <v>0</v>
      </c>
      <c r="N175">
        <v>599</v>
      </c>
      <c r="O175">
        <v>0</v>
      </c>
      <c r="P175">
        <v>640</v>
      </c>
      <c r="Q175" t="s">
        <v>362</v>
      </c>
      <c r="R175">
        <v>599</v>
      </c>
      <c r="S175" t="s">
        <v>668</v>
      </c>
      <c r="T175" s="4">
        <v>45359</v>
      </c>
      <c r="U175" s="4"/>
    </row>
    <row r="176" spans="1:21" x14ac:dyDescent="0.2">
      <c r="A176" t="s">
        <v>653</v>
      </c>
      <c r="B176" t="s">
        <v>675</v>
      </c>
      <c r="C176" t="s">
        <v>676</v>
      </c>
      <c r="F176" t="s">
        <v>48</v>
      </c>
      <c r="G176">
        <v>9810</v>
      </c>
      <c r="H176">
        <v>6</v>
      </c>
      <c r="I176" t="s">
        <v>49</v>
      </c>
      <c r="J176" t="s">
        <v>43</v>
      </c>
      <c r="K176">
        <v>599</v>
      </c>
      <c r="L176">
        <v>0</v>
      </c>
      <c r="M176">
        <v>0</v>
      </c>
      <c r="N176">
        <v>599</v>
      </c>
      <c r="O176">
        <v>0</v>
      </c>
      <c r="P176">
        <v>640</v>
      </c>
      <c r="Q176" t="s">
        <v>362</v>
      </c>
      <c r="R176">
        <v>599</v>
      </c>
      <c r="S176" t="s">
        <v>668</v>
      </c>
      <c r="T176" s="4">
        <v>45359</v>
      </c>
      <c r="U176" s="4"/>
    </row>
    <row r="177" spans="1:21" x14ac:dyDescent="0.2">
      <c r="A177" t="s">
        <v>653</v>
      </c>
      <c r="B177" t="s">
        <v>677</v>
      </c>
      <c r="C177" t="s">
        <v>678</v>
      </c>
      <c r="D177" t="s">
        <v>679</v>
      </c>
      <c r="F177" t="s">
        <v>54</v>
      </c>
      <c r="G177" t="s">
        <v>680</v>
      </c>
      <c r="H177">
        <v>11</v>
      </c>
      <c r="I177" t="s">
        <v>56</v>
      </c>
      <c r="J177" t="s">
        <v>43</v>
      </c>
      <c r="K177">
        <v>0</v>
      </c>
      <c r="L177">
        <v>20</v>
      </c>
      <c r="M177">
        <v>13</v>
      </c>
      <c r="N177">
        <v>7</v>
      </c>
      <c r="O177">
        <v>0</v>
      </c>
      <c r="P177">
        <v>10</v>
      </c>
      <c r="Q177" t="s">
        <v>44</v>
      </c>
      <c r="R177">
        <v>7</v>
      </c>
      <c r="S177" t="s">
        <v>668</v>
      </c>
      <c r="T177" s="4">
        <v>45357</v>
      </c>
      <c r="U177" s="4"/>
    </row>
    <row r="178" spans="1:21" x14ac:dyDescent="0.2">
      <c r="A178" t="s">
        <v>653</v>
      </c>
      <c r="B178" t="s">
        <v>681</v>
      </c>
      <c r="C178" t="s">
        <v>682</v>
      </c>
      <c r="D178" t="s">
        <v>683</v>
      </c>
      <c r="F178" t="s">
        <v>54</v>
      </c>
      <c r="H178">
        <v>12</v>
      </c>
      <c r="I178" t="s">
        <v>56</v>
      </c>
      <c r="J178" t="s">
        <v>43</v>
      </c>
      <c r="K178">
        <v>-2</v>
      </c>
      <c r="L178">
        <v>10</v>
      </c>
      <c r="M178">
        <v>3</v>
      </c>
      <c r="N178">
        <v>5</v>
      </c>
      <c r="O178">
        <v>0</v>
      </c>
      <c r="P178">
        <v>10</v>
      </c>
      <c r="Q178" t="s">
        <v>44</v>
      </c>
      <c r="R178">
        <v>5</v>
      </c>
      <c r="S178" t="s">
        <v>684</v>
      </c>
      <c r="T178" s="4"/>
      <c r="U178" s="4"/>
    </row>
    <row r="179" spans="1:21" x14ac:dyDescent="0.2">
      <c r="A179" t="s">
        <v>653</v>
      </c>
      <c r="B179" t="s">
        <v>685</v>
      </c>
      <c r="C179" t="s">
        <v>686</v>
      </c>
      <c r="F179" t="s">
        <v>54</v>
      </c>
      <c r="H179">
        <v>13</v>
      </c>
      <c r="I179" t="s">
        <v>56</v>
      </c>
      <c r="J179" t="s">
        <v>43</v>
      </c>
      <c r="K179">
        <v>0</v>
      </c>
      <c r="L179">
        <v>25</v>
      </c>
      <c r="M179">
        <v>15</v>
      </c>
      <c r="N179">
        <v>10</v>
      </c>
      <c r="O179">
        <v>0</v>
      </c>
      <c r="P179">
        <v>25</v>
      </c>
      <c r="Q179" t="s">
        <v>44</v>
      </c>
      <c r="R179">
        <v>10</v>
      </c>
      <c r="S179" t="s">
        <v>687</v>
      </c>
      <c r="T179" s="4"/>
      <c r="U179" s="4"/>
    </row>
    <row r="180" spans="1:21" x14ac:dyDescent="0.2">
      <c r="A180" t="s">
        <v>653</v>
      </c>
      <c r="B180" t="s">
        <v>688</v>
      </c>
      <c r="C180" t="s">
        <v>689</v>
      </c>
      <c r="D180" t="s">
        <v>690</v>
      </c>
      <c r="F180" t="s">
        <v>54</v>
      </c>
      <c r="H180">
        <v>14</v>
      </c>
      <c r="I180" t="s">
        <v>56</v>
      </c>
      <c r="J180" t="s">
        <v>43</v>
      </c>
      <c r="K180">
        <v>10</v>
      </c>
      <c r="L180">
        <v>0</v>
      </c>
      <c r="M180">
        <v>8</v>
      </c>
      <c r="N180">
        <v>2</v>
      </c>
      <c r="O180">
        <v>0</v>
      </c>
      <c r="P180">
        <v>10</v>
      </c>
      <c r="Q180" t="s">
        <v>44</v>
      </c>
      <c r="R180">
        <v>2</v>
      </c>
      <c r="S180" t="s">
        <v>473</v>
      </c>
      <c r="T180" s="4"/>
      <c r="U180" s="4" t="s">
        <v>119</v>
      </c>
    </row>
    <row r="181" spans="1:21" x14ac:dyDescent="0.2">
      <c r="A181" t="s">
        <v>653</v>
      </c>
      <c r="B181" t="s">
        <v>691</v>
      </c>
      <c r="C181" t="s">
        <v>692</v>
      </c>
      <c r="D181" t="s">
        <v>693</v>
      </c>
      <c r="F181" t="s">
        <v>54</v>
      </c>
      <c r="H181">
        <v>15</v>
      </c>
      <c r="I181" t="s">
        <v>56</v>
      </c>
      <c r="J181" t="s">
        <v>43</v>
      </c>
      <c r="L181">
        <v>20</v>
      </c>
      <c r="M181">
        <v>13</v>
      </c>
      <c r="N181">
        <v>7</v>
      </c>
      <c r="O181">
        <v>0</v>
      </c>
      <c r="P181">
        <v>10</v>
      </c>
      <c r="Q181" t="s">
        <v>44</v>
      </c>
      <c r="R181">
        <v>7</v>
      </c>
      <c r="S181" t="s">
        <v>684</v>
      </c>
      <c r="T181" s="4">
        <v>45408</v>
      </c>
      <c r="U181" s="4"/>
    </row>
    <row r="182" spans="1:21" x14ac:dyDescent="0.2">
      <c r="A182" t="s">
        <v>694</v>
      </c>
      <c r="B182" t="s">
        <v>695</v>
      </c>
      <c r="C182" t="s">
        <v>696</v>
      </c>
      <c r="F182" t="s">
        <v>40</v>
      </c>
      <c r="G182" t="s">
        <v>697</v>
      </c>
      <c r="H182">
        <v>1</v>
      </c>
      <c r="I182" t="s">
        <v>42</v>
      </c>
      <c r="J182" t="s">
        <v>43</v>
      </c>
      <c r="K182">
        <v>9</v>
      </c>
      <c r="L182">
        <v>0</v>
      </c>
      <c r="M182">
        <v>0</v>
      </c>
      <c r="N182">
        <v>9</v>
      </c>
      <c r="O182">
        <v>0</v>
      </c>
      <c r="P182">
        <v>12</v>
      </c>
      <c r="Q182" t="s">
        <v>44</v>
      </c>
      <c r="R182">
        <v>9</v>
      </c>
      <c r="S182" t="s">
        <v>698</v>
      </c>
      <c r="T182" s="4"/>
      <c r="U182" s="4">
        <v>45378</v>
      </c>
    </row>
    <row r="183" spans="1:21" x14ac:dyDescent="0.2">
      <c r="A183" t="s">
        <v>694</v>
      </c>
      <c r="B183" t="s">
        <v>699</v>
      </c>
      <c r="C183" t="s">
        <v>700</v>
      </c>
      <c r="F183" t="s">
        <v>40</v>
      </c>
      <c r="G183" t="s">
        <v>701</v>
      </c>
      <c r="H183">
        <v>2</v>
      </c>
      <c r="I183" t="s">
        <v>42</v>
      </c>
      <c r="J183" t="s">
        <v>43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12</v>
      </c>
      <c r="Q183" t="s">
        <v>44</v>
      </c>
      <c r="R183">
        <v>0</v>
      </c>
      <c r="S183" t="s">
        <v>94</v>
      </c>
      <c r="T183" s="4"/>
      <c r="U183" s="4">
        <v>45372</v>
      </c>
    </row>
    <row r="184" spans="1:21" x14ac:dyDescent="0.2">
      <c r="A184" t="s">
        <v>694</v>
      </c>
      <c r="B184" t="s">
        <v>702</v>
      </c>
      <c r="C184" t="s">
        <v>703</v>
      </c>
      <c r="F184" t="s">
        <v>40</v>
      </c>
      <c r="G184" t="s">
        <v>704</v>
      </c>
      <c r="H184">
        <v>3</v>
      </c>
      <c r="I184" t="s">
        <v>42</v>
      </c>
      <c r="J184" t="s">
        <v>43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12</v>
      </c>
      <c r="Q184" t="s">
        <v>44</v>
      </c>
      <c r="R184">
        <v>0</v>
      </c>
      <c r="S184" t="s">
        <v>94</v>
      </c>
      <c r="T184" s="4"/>
      <c r="U184" s="4">
        <v>45376</v>
      </c>
    </row>
    <row r="185" spans="1:21" x14ac:dyDescent="0.2">
      <c r="A185" t="s">
        <v>694</v>
      </c>
      <c r="B185" t="s">
        <v>705</v>
      </c>
      <c r="C185" t="s">
        <v>706</v>
      </c>
      <c r="F185" t="s">
        <v>40</v>
      </c>
      <c r="G185" t="s">
        <v>707</v>
      </c>
      <c r="H185">
        <v>4</v>
      </c>
      <c r="I185" t="s">
        <v>42</v>
      </c>
      <c r="J185" t="s">
        <v>43</v>
      </c>
      <c r="K185">
        <v>6</v>
      </c>
      <c r="L185">
        <v>0</v>
      </c>
      <c r="M185">
        <v>3</v>
      </c>
      <c r="N185">
        <v>3</v>
      </c>
      <c r="O185">
        <v>0</v>
      </c>
      <c r="P185">
        <v>12</v>
      </c>
      <c r="Q185" t="s">
        <v>44</v>
      </c>
      <c r="R185">
        <v>3</v>
      </c>
      <c r="S185" t="s">
        <v>708</v>
      </c>
      <c r="T185" s="4"/>
      <c r="U185" s="4">
        <v>45372</v>
      </c>
    </row>
    <row r="186" spans="1:21" x14ac:dyDescent="0.2">
      <c r="A186" t="s">
        <v>694</v>
      </c>
      <c r="B186" t="s">
        <v>709</v>
      </c>
      <c r="C186" t="s">
        <v>710</v>
      </c>
      <c r="F186" t="s">
        <v>54</v>
      </c>
      <c r="G186" t="s">
        <v>711</v>
      </c>
      <c r="H186">
        <v>5</v>
      </c>
      <c r="I186" t="s">
        <v>56</v>
      </c>
      <c r="J186" t="s">
        <v>43</v>
      </c>
      <c r="K186">
        <v>0</v>
      </c>
      <c r="L186">
        <v>50</v>
      </c>
      <c r="M186">
        <v>34</v>
      </c>
      <c r="N186">
        <v>16</v>
      </c>
      <c r="O186">
        <v>0</v>
      </c>
      <c r="P186">
        <v>25</v>
      </c>
      <c r="Q186" t="s">
        <v>44</v>
      </c>
      <c r="R186">
        <v>16</v>
      </c>
      <c r="S186" t="s">
        <v>712</v>
      </c>
      <c r="T186" s="4"/>
      <c r="U186" s="4">
        <v>45378</v>
      </c>
    </row>
    <row r="187" spans="1:21" x14ac:dyDescent="0.2">
      <c r="A187" t="s">
        <v>694</v>
      </c>
      <c r="B187" t="s">
        <v>713</v>
      </c>
      <c r="C187" t="s">
        <v>714</v>
      </c>
      <c r="F187" t="s">
        <v>54</v>
      </c>
      <c r="G187" t="s">
        <v>715</v>
      </c>
      <c r="H187">
        <v>7</v>
      </c>
      <c r="I187" t="s">
        <v>56</v>
      </c>
      <c r="J187" t="s">
        <v>43</v>
      </c>
      <c r="K187">
        <v>-1</v>
      </c>
      <c r="L187">
        <v>75</v>
      </c>
      <c r="M187">
        <v>36</v>
      </c>
      <c r="N187">
        <v>38</v>
      </c>
      <c r="O187">
        <v>1</v>
      </c>
      <c r="P187">
        <v>25</v>
      </c>
      <c r="Q187" t="s">
        <v>44</v>
      </c>
      <c r="R187">
        <v>13</v>
      </c>
      <c r="S187" t="s">
        <v>716</v>
      </c>
      <c r="T187" s="4">
        <v>45356</v>
      </c>
      <c r="U187" s="4">
        <v>45378</v>
      </c>
    </row>
    <row r="188" spans="1:21" x14ac:dyDescent="0.2">
      <c r="A188" t="s">
        <v>694</v>
      </c>
      <c r="B188" t="s">
        <v>717</v>
      </c>
      <c r="C188" t="s">
        <v>718</v>
      </c>
      <c r="F188" t="s">
        <v>54</v>
      </c>
      <c r="G188" t="s">
        <v>719</v>
      </c>
      <c r="H188">
        <v>9</v>
      </c>
      <c r="I188" t="s">
        <v>56</v>
      </c>
      <c r="J188" t="s">
        <v>43</v>
      </c>
      <c r="K188">
        <v>0</v>
      </c>
      <c r="L188">
        <v>40</v>
      </c>
      <c r="M188">
        <v>39</v>
      </c>
      <c r="N188">
        <v>1</v>
      </c>
      <c r="O188">
        <v>0</v>
      </c>
      <c r="P188">
        <v>10</v>
      </c>
      <c r="Q188" t="s">
        <v>44</v>
      </c>
      <c r="R188">
        <v>1</v>
      </c>
      <c r="S188" t="s">
        <v>408</v>
      </c>
      <c r="T188" s="4"/>
      <c r="U188" s="4">
        <v>45376</v>
      </c>
    </row>
    <row r="189" spans="1:21" x14ac:dyDescent="0.2">
      <c r="A189" t="s">
        <v>694</v>
      </c>
      <c r="B189" t="s">
        <v>720</v>
      </c>
      <c r="C189" t="s">
        <v>721</v>
      </c>
      <c r="F189" t="s">
        <v>40</v>
      </c>
      <c r="G189" t="s">
        <v>722</v>
      </c>
      <c r="H189">
        <v>11</v>
      </c>
      <c r="I189" t="s">
        <v>42</v>
      </c>
      <c r="J189" t="s">
        <v>43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12</v>
      </c>
      <c r="Q189" t="s">
        <v>44</v>
      </c>
      <c r="R189">
        <v>0</v>
      </c>
      <c r="S189" t="s">
        <v>94</v>
      </c>
      <c r="T189" s="4"/>
      <c r="U189" s="4">
        <v>45376</v>
      </c>
    </row>
    <row r="190" spans="1:21" x14ac:dyDescent="0.2">
      <c r="A190" t="s">
        <v>694</v>
      </c>
      <c r="B190" t="s">
        <v>723</v>
      </c>
      <c r="C190" t="s">
        <v>724</v>
      </c>
      <c r="F190" t="s">
        <v>54</v>
      </c>
      <c r="H190">
        <v>8</v>
      </c>
      <c r="I190" t="s">
        <v>56</v>
      </c>
      <c r="J190" t="s">
        <v>43</v>
      </c>
      <c r="K190">
        <v>0</v>
      </c>
      <c r="L190">
        <v>5</v>
      </c>
      <c r="M190">
        <v>0</v>
      </c>
      <c r="N190">
        <v>5</v>
      </c>
      <c r="O190">
        <v>0</v>
      </c>
      <c r="P190">
        <v>25</v>
      </c>
      <c r="Q190" t="s">
        <v>44</v>
      </c>
      <c r="R190">
        <v>5</v>
      </c>
      <c r="S190" t="s">
        <v>687</v>
      </c>
      <c r="T190" s="4"/>
      <c r="U190" s="4"/>
    </row>
    <row r="191" spans="1:21" x14ac:dyDescent="0.2">
      <c r="A191" t="s">
        <v>694</v>
      </c>
      <c r="B191" t="s">
        <v>725</v>
      </c>
      <c r="C191" t="s">
        <v>726</v>
      </c>
      <c r="F191" t="s">
        <v>54</v>
      </c>
      <c r="H191">
        <v>10</v>
      </c>
      <c r="I191" t="s">
        <v>56</v>
      </c>
      <c r="J191" t="s">
        <v>43</v>
      </c>
      <c r="K191">
        <v>3.9166666669999999</v>
      </c>
      <c r="L191">
        <v>0</v>
      </c>
      <c r="M191">
        <v>0.5</v>
      </c>
      <c r="N191">
        <v>3.4166666669999999</v>
      </c>
      <c r="O191">
        <v>0</v>
      </c>
      <c r="P191">
        <v>10</v>
      </c>
      <c r="Q191" t="s">
        <v>44</v>
      </c>
      <c r="R191">
        <v>3</v>
      </c>
      <c r="S191" t="s">
        <v>727</v>
      </c>
      <c r="T191" s="4"/>
      <c r="U191" s="4">
        <v>45401</v>
      </c>
    </row>
    <row r="192" spans="1:21" x14ac:dyDescent="0.2">
      <c r="A192" t="s">
        <v>694</v>
      </c>
      <c r="B192" t="s">
        <v>728</v>
      </c>
      <c r="C192" t="s">
        <v>729</v>
      </c>
      <c r="F192" t="s">
        <v>730</v>
      </c>
      <c r="G192" t="s">
        <v>731</v>
      </c>
      <c r="H192">
        <v>30</v>
      </c>
      <c r="I192" t="s">
        <v>732</v>
      </c>
      <c r="J192" t="s">
        <v>43</v>
      </c>
      <c r="L192">
        <v>40</v>
      </c>
      <c r="M192">
        <v>20</v>
      </c>
      <c r="N192">
        <v>20</v>
      </c>
      <c r="O192">
        <v>1</v>
      </c>
      <c r="P192">
        <v>20</v>
      </c>
      <c r="Q192" t="s">
        <v>44</v>
      </c>
      <c r="R192">
        <v>0</v>
      </c>
      <c r="S192" t="s">
        <v>45</v>
      </c>
      <c r="T192" s="4">
        <v>45414</v>
      </c>
      <c r="U192" s="4"/>
    </row>
    <row r="193" spans="1:21" x14ac:dyDescent="0.2">
      <c r="A193" t="s">
        <v>694</v>
      </c>
      <c r="B193" t="s">
        <v>733</v>
      </c>
      <c r="C193" t="s">
        <v>734</v>
      </c>
      <c r="F193" t="s">
        <v>730</v>
      </c>
      <c r="G193" t="s">
        <v>735</v>
      </c>
      <c r="H193">
        <v>31</v>
      </c>
      <c r="I193" t="s">
        <v>732</v>
      </c>
      <c r="J193" t="s">
        <v>43</v>
      </c>
      <c r="L193">
        <v>30</v>
      </c>
      <c r="M193">
        <v>0</v>
      </c>
      <c r="N193">
        <v>30</v>
      </c>
      <c r="O193">
        <v>1</v>
      </c>
      <c r="P193">
        <v>30</v>
      </c>
      <c r="Q193" t="s">
        <v>44</v>
      </c>
      <c r="R193">
        <v>0</v>
      </c>
      <c r="S193" t="s">
        <v>45</v>
      </c>
      <c r="T193" s="4">
        <v>45414</v>
      </c>
      <c r="U193" s="4"/>
    </row>
    <row r="194" spans="1:21" x14ac:dyDescent="0.2">
      <c r="A194" t="s">
        <v>736</v>
      </c>
      <c r="B194" t="s">
        <v>737</v>
      </c>
      <c r="C194" t="s">
        <v>738</v>
      </c>
      <c r="F194" t="s">
        <v>48</v>
      </c>
      <c r="H194">
        <v>1</v>
      </c>
      <c r="I194" t="s">
        <v>136</v>
      </c>
      <c r="J194" t="s">
        <v>43</v>
      </c>
      <c r="K194">
        <v>12800</v>
      </c>
      <c r="L194">
        <v>0</v>
      </c>
      <c r="M194">
        <v>0</v>
      </c>
      <c r="N194">
        <v>12800</v>
      </c>
      <c r="O194">
        <v>8</v>
      </c>
      <c r="P194">
        <v>1600</v>
      </c>
      <c r="Q194" t="s">
        <v>362</v>
      </c>
      <c r="R194">
        <v>0</v>
      </c>
      <c r="S194" t="s">
        <v>739</v>
      </c>
      <c r="T194" s="4"/>
      <c r="U194" s="4"/>
    </row>
    <row r="195" spans="1:21" x14ac:dyDescent="0.2">
      <c r="A195" t="s">
        <v>736</v>
      </c>
      <c r="B195" t="s">
        <v>740</v>
      </c>
      <c r="C195" t="s">
        <v>741</v>
      </c>
      <c r="F195" t="s">
        <v>48</v>
      </c>
      <c r="H195">
        <v>2</v>
      </c>
      <c r="J195" t="s">
        <v>420</v>
      </c>
      <c r="K195">
        <v>4800</v>
      </c>
      <c r="L195">
        <v>0</v>
      </c>
      <c r="M195">
        <v>0</v>
      </c>
      <c r="N195">
        <v>4800</v>
      </c>
      <c r="O195">
        <v>3</v>
      </c>
      <c r="P195">
        <v>1600</v>
      </c>
      <c r="Q195" t="s">
        <v>362</v>
      </c>
      <c r="R195">
        <v>0</v>
      </c>
      <c r="S195" t="s">
        <v>742</v>
      </c>
      <c r="T195" s="4"/>
      <c r="U195" s="4"/>
    </row>
    <row r="196" spans="1:21" x14ac:dyDescent="0.2">
      <c r="A196" t="s">
        <v>743</v>
      </c>
      <c r="B196" t="s">
        <v>744</v>
      </c>
      <c r="C196" t="s">
        <v>745</v>
      </c>
      <c r="D196" t="s">
        <v>66</v>
      </c>
      <c r="F196" t="s">
        <v>40</v>
      </c>
      <c r="G196" t="s">
        <v>746</v>
      </c>
      <c r="H196">
        <v>1</v>
      </c>
      <c r="I196" t="s">
        <v>42</v>
      </c>
      <c r="J196" t="s">
        <v>43</v>
      </c>
      <c r="K196">
        <v>240</v>
      </c>
      <c r="L196">
        <v>0</v>
      </c>
      <c r="M196">
        <v>120</v>
      </c>
      <c r="N196">
        <v>120</v>
      </c>
      <c r="O196">
        <v>1</v>
      </c>
      <c r="P196">
        <v>120</v>
      </c>
      <c r="Q196" t="s">
        <v>44</v>
      </c>
      <c r="R196">
        <v>0</v>
      </c>
      <c r="S196" t="s">
        <v>45</v>
      </c>
      <c r="T196" s="4"/>
      <c r="U196" s="4">
        <v>45378</v>
      </c>
    </row>
    <row r="197" spans="1:21" x14ac:dyDescent="0.2">
      <c r="A197" t="s">
        <v>743</v>
      </c>
      <c r="B197" t="s">
        <v>747</v>
      </c>
      <c r="C197" t="s">
        <v>748</v>
      </c>
      <c r="D197" t="s">
        <v>749</v>
      </c>
      <c r="F197" t="s">
        <v>40</v>
      </c>
      <c r="G197" t="s">
        <v>750</v>
      </c>
      <c r="H197">
        <v>2</v>
      </c>
      <c r="I197" t="s">
        <v>42</v>
      </c>
      <c r="J197" t="s">
        <v>43</v>
      </c>
      <c r="K197">
        <v>240</v>
      </c>
      <c r="L197">
        <v>0</v>
      </c>
      <c r="M197">
        <v>40</v>
      </c>
      <c r="N197">
        <v>200</v>
      </c>
      <c r="O197">
        <v>5</v>
      </c>
      <c r="P197">
        <v>40</v>
      </c>
      <c r="Q197" t="s">
        <v>44</v>
      </c>
      <c r="R197">
        <v>0</v>
      </c>
      <c r="S197" t="s">
        <v>230</v>
      </c>
      <c r="T197" s="4"/>
      <c r="U197" s="4">
        <v>45381</v>
      </c>
    </row>
    <row r="198" spans="1:21" x14ac:dyDescent="0.2">
      <c r="A198" t="s">
        <v>743</v>
      </c>
      <c r="B198" t="s">
        <v>751</v>
      </c>
      <c r="C198" t="s">
        <v>752</v>
      </c>
      <c r="D198" t="s">
        <v>587</v>
      </c>
      <c r="F198" t="s">
        <v>54</v>
      </c>
      <c r="G198" t="s">
        <v>753</v>
      </c>
      <c r="H198">
        <v>4</v>
      </c>
      <c r="I198" t="s">
        <v>56</v>
      </c>
      <c r="J198" t="s">
        <v>43</v>
      </c>
      <c r="K198">
        <v>89</v>
      </c>
      <c r="L198">
        <v>360</v>
      </c>
      <c r="M198">
        <v>375</v>
      </c>
      <c r="N198">
        <v>74</v>
      </c>
      <c r="O198">
        <v>0</v>
      </c>
      <c r="P198">
        <v>120</v>
      </c>
      <c r="Q198" t="s">
        <v>44</v>
      </c>
      <c r="R198">
        <v>74</v>
      </c>
      <c r="S198" t="s">
        <v>754</v>
      </c>
      <c r="T198" s="4">
        <v>45358</v>
      </c>
      <c r="U198" s="4">
        <v>45378</v>
      </c>
    </row>
    <row r="199" spans="1:21" x14ac:dyDescent="0.2">
      <c r="A199" t="s">
        <v>743</v>
      </c>
      <c r="B199" t="s">
        <v>755</v>
      </c>
      <c r="C199" t="s">
        <v>756</v>
      </c>
      <c r="D199" t="s">
        <v>596</v>
      </c>
      <c r="F199" t="s">
        <v>54</v>
      </c>
      <c r="G199" t="s">
        <v>757</v>
      </c>
      <c r="H199">
        <v>5</v>
      </c>
      <c r="I199" t="s">
        <v>56</v>
      </c>
      <c r="J199" t="s">
        <v>43</v>
      </c>
      <c r="K199">
        <v>68</v>
      </c>
      <c r="L199">
        <v>4500</v>
      </c>
      <c r="M199">
        <v>834</v>
      </c>
      <c r="N199">
        <v>3734</v>
      </c>
      <c r="O199">
        <v>62</v>
      </c>
      <c r="P199">
        <v>60</v>
      </c>
      <c r="Q199" t="s">
        <v>44</v>
      </c>
      <c r="R199">
        <v>14</v>
      </c>
      <c r="S199" t="s">
        <v>758</v>
      </c>
      <c r="T199" s="4">
        <v>45356</v>
      </c>
      <c r="U199" s="4">
        <v>45378</v>
      </c>
    </row>
    <row r="200" spans="1:21" x14ac:dyDescent="0.2">
      <c r="A200" t="s">
        <v>759</v>
      </c>
      <c r="B200" t="s">
        <v>760</v>
      </c>
      <c r="C200" t="s">
        <v>761</v>
      </c>
      <c r="F200" t="s">
        <v>54</v>
      </c>
      <c r="H200">
        <v>1</v>
      </c>
      <c r="I200" t="s">
        <v>56</v>
      </c>
      <c r="J200" t="s">
        <v>43</v>
      </c>
      <c r="K200">
        <v>44</v>
      </c>
      <c r="L200">
        <v>0</v>
      </c>
      <c r="M200">
        <v>22</v>
      </c>
      <c r="N200">
        <v>22</v>
      </c>
      <c r="O200">
        <v>0</v>
      </c>
      <c r="P200">
        <v>144</v>
      </c>
      <c r="Q200" t="s">
        <v>61</v>
      </c>
      <c r="R200">
        <v>22</v>
      </c>
      <c r="S200" t="s">
        <v>762</v>
      </c>
      <c r="T200" s="4">
        <v>45411</v>
      </c>
      <c r="U200" s="4">
        <v>45378</v>
      </c>
    </row>
    <row r="201" spans="1:21" x14ac:dyDescent="0.2">
      <c r="A201" t="s">
        <v>759</v>
      </c>
      <c r="B201" t="s">
        <v>763</v>
      </c>
      <c r="C201" t="s">
        <v>764</v>
      </c>
      <c r="F201" t="s">
        <v>378</v>
      </c>
      <c r="G201" t="s">
        <v>765</v>
      </c>
      <c r="H201">
        <v>2</v>
      </c>
      <c r="I201">
        <v>99</v>
      </c>
      <c r="J201" t="s">
        <v>43</v>
      </c>
      <c r="K201">
        <v>68</v>
      </c>
      <c r="L201">
        <v>0</v>
      </c>
      <c r="M201">
        <v>0</v>
      </c>
      <c r="N201">
        <v>68</v>
      </c>
      <c r="O201">
        <v>0</v>
      </c>
      <c r="P201">
        <v>120</v>
      </c>
      <c r="Q201" t="s">
        <v>44</v>
      </c>
      <c r="R201">
        <v>68</v>
      </c>
      <c r="S201" t="s">
        <v>766</v>
      </c>
      <c r="T201" s="4"/>
      <c r="U201" s="4">
        <v>45378</v>
      </c>
    </row>
    <row r="202" spans="1:21" x14ac:dyDescent="0.2">
      <c r="A202" t="s">
        <v>759</v>
      </c>
      <c r="B202" t="s">
        <v>767</v>
      </c>
      <c r="C202" t="s">
        <v>768</v>
      </c>
      <c r="F202" t="s">
        <v>349</v>
      </c>
      <c r="G202" t="s">
        <v>769</v>
      </c>
      <c r="H202">
        <v>3</v>
      </c>
      <c r="I202">
        <v>99</v>
      </c>
      <c r="J202" t="s">
        <v>43</v>
      </c>
      <c r="K202">
        <v>50</v>
      </c>
      <c r="L202">
        <v>0</v>
      </c>
      <c r="M202">
        <v>0</v>
      </c>
      <c r="N202">
        <v>50</v>
      </c>
      <c r="O202">
        <v>0</v>
      </c>
      <c r="P202">
        <v>160</v>
      </c>
      <c r="Q202" t="s">
        <v>44</v>
      </c>
      <c r="R202">
        <v>50</v>
      </c>
      <c r="S202" t="s">
        <v>770</v>
      </c>
      <c r="T202" s="4"/>
      <c r="U202" s="4">
        <v>45378</v>
      </c>
    </row>
    <row r="203" spans="1:21" x14ac:dyDescent="0.2">
      <c r="A203" t="s">
        <v>759</v>
      </c>
      <c r="B203" t="s">
        <v>771</v>
      </c>
      <c r="C203" t="s">
        <v>772</v>
      </c>
      <c r="F203" t="s">
        <v>40</v>
      </c>
      <c r="G203" t="s">
        <v>773</v>
      </c>
      <c r="H203">
        <v>4</v>
      </c>
      <c r="I203" t="s">
        <v>42</v>
      </c>
      <c r="J203" t="s">
        <v>43</v>
      </c>
      <c r="K203">
        <v>24</v>
      </c>
      <c r="L203">
        <v>0</v>
      </c>
      <c r="M203">
        <v>0</v>
      </c>
      <c r="N203">
        <v>24</v>
      </c>
      <c r="O203">
        <v>0</v>
      </c>
      <c r="P203" t="s">
        <v>254</v>
      </c>
      <c r="Q203" t="s">
        <v>61</v>
      </c>
      <c r="R203">
        <v>24</v>
      </c>
      <c r="S203" t="s">
        <v>774</v>
      </c>
      <c r="T203" s="4"/>
      <c r="U203" s="4">
        <v>45401</v>
      </c>
    </row>
    <row r="204" spans="1:21" x14ac:dyDescent="0.2">
      <c r="A204" t="s">
        <v>775</v>
      </c>
      <c r="B204" t="s">
        <v>776</v>
      </c>
      <c r="C204" t="s">
        <v>777</v>
      </c>
      <c r="F204" t="s">
        <v>40</v>
      </c>
      <c r="G204" t="s">
        <v>778</v>
      </c>
      <c r="H204">
        <v>1</v>
      </c>
      <c r="I204" t="s">
        <v>42</v>
      </c>
      <c r="J204" t="s">
        <v>43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12</v>
      </c>
      <c r="Q204" t="s">
        <v>76</v>
      </c>
      <c r="R204">
        <v>0</v>
      </c>
      <c r="S204" t="s">
        <v>97</v>
      </c>
      <c r="T204" s="4"/>
      <c r="U204" s="4">
        <v>45378</v>
      </c>
    </row>
    <row r="205" spans="1:21" x14ac:dyDescent="0.2">
      <c r="A205" t="s">
        <v>775</v>
      </c>
      <c r="B205" t="s">
        <v>779</v>
      </c>
      <c r="C205" t="s">
        <v>780</v>
      </c>
      <c r="F205" t="s">
        <v>40</v>
      </c>
      <c r="G205" t="s">
        <v>781</v>
      </c>
      <c r="H205">
        <v>2</v>
      </c>
      <c r="I205" t="s">
        <v>42</v>
      </c>
      <c r="J205" t="s">
        <v>43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12</v>
      </c>
      <c r="Q205" t="s">
        <v>76</v>
      </c>
      <c r="R205">
        <v>0</v>
      </c>
      <c r="S205" t="s">
        <v>97</v>
      </c>
      <c r="T205" s="4"/>
      <c r="U205" s="4">
        <v>45376</v>
      </c>
    </row>
    <row r="206" spans="1:21" x14ac:dyDescent="0.2">
      <c r="A206" t="s">
        <v>775</v>
      </c>
      <c r="B206" t="s">
        <v>782</v>
      </c>
      <c r="C206" t="s">
        <v>783</v>
      </c>
      <c r="F206" t="s">
        <v>40</v>
      </c>
      <c r="G206" t="s">
        <v>784</v>
      </c>
      <c r="H206">
        <v>3</v>
      </c>
      <c r="I206" t="s">
        <v>42</v>
      </c>
      <c r="J206" t="s">
        <v>43</v>
      </c>
      <c r="K206">
        <v>-180</v>
      </c>
      <c r="L206">
        <v>0</v>
      </c>
      <c r="M206">
        <v>0</v>
      </c>
      <c r="N206">
        <v>-180</v>
      </c>
      <c r="O206">
        <v>-15</v>
      </c>
      <c r="P206">
        <v>12</v>
      </c>
      <c r="Q206" t="s">
        <v>61</v>
      </c>
      <c r="R206">
        <v>0</v>
      </c>
      <c r="S206" t="s">
        <v>785</v>
      </c>
      <c r="T206" s="4"/>
      <c r="U206" s="4" t="s">
        <v>91</v>
      </c>
    </row>
    <row r="207" spans="1:21" x14ac:dyDescent="0.2">
      <c r="A207" t="s">
        <v>775</v>
      </c>
      <c r="B207" t="s">
        <v>786</v>
      </c>
      <c r="C207" t="s">
        <v>787</v>
      </c>
      <c r="F207" t="s">
        <v>40</v>
      </c>
      <c r="G207" t="s">
        <v>788</v>
      </c>
      <c r="H207">
        <v>4</v>
      </c>
      <c r="I207" t="s">
        <v>42</v>
      </c>
      <c r="J207" t="s">
        <v>43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12</v>
      </c>
      <c r="Q207" t="s">
        <v>76</v>
      </c>
      <c r="R207">
        <v>0</v>
      </c>
      <c r="S207" t="s">
        <v>97</v>
      </c>
      <c r="T207" s="4"/>
      <c r="U207" s="4">
        <v>45376</v>
      </c>
    </row>
    <row r="208" spans="1:21" x14ac:dyDescent="0.2">
      <c r="A208" t="s">
        <v>775</v>
      </c>
      <c r="B208" t="s">
        <v>789</v>
      </c>
      <c r="C208" t="s">
        <v>790</v>
      </c>
      <c r="F208" t="s">
        <v>54</v>
      </c>
      <c r="H208">
        <v>5</v>
      </c>
      <c r="I208" t="s">
        <v>56</v>
      </c>
      <c r="J208" t="s">
        <v>43</v>
      </c>
      <c r="K208">
        <v>0</v>
      </c>
      <c r="L208">
        <v>216</v>
      </c>
      <c r="M208">
        <v>36</v>
      </c>
      <c r="N208">
        <v>180</v>
      </c>
      <c r="O208">
        <v>0</v>
      </c>
      <c r="P208">
        <v>216</v>
      </c>
      <c r="Q208" t="s">
        <v>44</v>
      </c>
      <c r="R208">
        <v>180</v>
      </c>
      <c r="S208" t="s">
        <v>791</v>
      </c>
      <c r="T208" s="4">
        <v>45362</v>
      </c>
      <c r="U208" s="4">
        <v>45378</v>
      </c>
    </row>
    <row r="209" spans="1:21" x14ac:dyDescent="0.2">
      <c r="A209" t="s">
        <v>792</v>
      </c>
      <c r="B209" t="s">
        <v>793</v>
      </c>
      <c r="C209" t="s">
        <v>794</v>
      </c>
      <c r="F209" t="s">
        <v>54</v>
      </c>
      <c r="G209" t="s">
        <v>795</v>
      </c>
      <c r="H209">
        <v>1</v>
      </c>
      <c r="I209" t="s">
        <v>56</v>
      </c>
      <c r="J209" t="s">
        <v>43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20</v>
      </c>
      <c r="Q209" t="s">
        <v>796</v>
      </c>
      <c r="R209">
        <v>0</v>
      </c>
      <c r="S209" t="s">
        <v>797</v>
      </c>
      <c r="T209" s="4"/>
      <c r="U209" s="4">
        <v>45401</v>
      </c>
    </row>
    <row r="210" spans="1:21" x14ac:dyDescent="0.2">
      <c r="A210" t="s">
        <v>792</v>
      </c>
      <c r="B210" t="s">
        <v>798</v>
      </c>
      <c r="C210" t="s">
        <v>799</v>
      </c>
      <c r="F210" t="s">
        <v>800</v>
      </c>
      <c r="G210">
        <v>369</v>
      </c>
      <c r="H210">
        <v>7</v>
      </c>
      <c r="I210" t="s">
        <v>801</v>
      </c>
      <c r="J210" t="s">
        <v>43</v>
      </c>
      <c r="K210">
        <v>4</v>
      </c>
      <c r="L210">
        <v>0</v>
      </c>
      <c r="M210">
        <v>3</v>
      </c>
      <c r="N210">
        <v>1</v>
      </c>
      <c r="O210">
        <v>0</v>
      </c>
      <c r="P210">
        <v>50</v>
      </c>
      <c r="Q210" t="s">
        <v>796</v>
      </c>
      <c r="R210">
        <v>1</v>
      </c>
      <c r="S210" t="s">
        <v>802</v>
      </c>
      <c r="T210" s="4">
        <v>45357</v>
      </c>
      <c r="U210" s="4">
        <v>45378</v>
      </c>
    </row>
    <row r="211" spans="1:21" x14ac:dyDescent="0.2">
      <c r="A211" t="s">
        <v>792</v>
      </c>
      <c r="B211" t="s">
        <v>803</v>
      </c>
      <c r="C211" t="s">
        <v>804</v>
      </c>
      <c r="F211" t="s">
        <v>54</v>
      </c>
      <c r="G211" s="1">
        <v>45301</v>
      </c>
      <c r="H211">
        <v>2</v>
      </c>
      <c r="I211" t="s">
        <v>56</v>
      </c>
      <c r="J211" t="s">
        <v>43</v>
      </c>
      <c r="K211">
        <v>341</v>
      </c>
      <c r="L211">
        <v>0</v>
      </c>
      <c r="M211">
        <v>0</v>
      </c>
      <c r="N211">
        <v>341</v>
      </c>
      <c r="O211">
        <v>8</v>
      </c>
      <c r="P211">
        <v>40</v>
      </c>
      <c r="Q211" t="s">
        <v>796</v>
      </c>
      <c r="R211">
        <v>21</v>
      </c>
      <c r="S211" t="s">
        <v>805</v>
      </c>
      <c r="T211" s="4">
        <v>45355</v>
      </c>
      <c r="U211" s="4"/>
    </row>
    <row r="212" spans="1:21" x14ac:dyDescent="0.2">
      <c r="A212" t="s">
        <v>792</v>
      </c>
      <c r="B212" t="s">
        <v>806</v>
      </c>
      <c r="C212" t="s">
        <v>807</v>
      </c>
      <c r="F212" t="s">
        <v>808</v>
      </c>
      <c r="G212">
        <v>1210</v>
      </c>
      <c r="H212">
        <v>3</v>
      </c>
      <c r="I212" t="s">
        <v>808</v>
      </c>
      <c r="J212" t="s">
        <v>43</v>
      </c>
      <c r="K212">
        <v>97</v>
      </c>
      <c r="L212">
        <v>0</v>
      </c>
      <c r="M212">
        <v>0</v>
      </c>
      <c r="N212">
        <v>97</v>
      </c>
      <c r="O212">
        <v>0</v>
      </c>
      <c r="P212">
        <v>200</v>
      </c>
      <c r="Q212" t="s">
        <v>61</v>
      </c>
      <c r="R212">
        <v>97</v>
      </c>
      <c r="S212" t="s">
        <v>809</v>
      </c>
      <c r="T212" s="4">
        <v>45370</v>
      </c>
      <c r="U212" s="4">
        <v>45401</v>
      </c>
    </row>
    <row r="213" spans="1:21" x14ac:dyDescent="0.2">
      <c r="A213" t="s">
        <v>792</v>
      </c>
      <c r="B213" t="s">
        <v>810</v>
      </c>
      <c r="C213" t="s">
        <v>811</v>
      </c>
      <c r="F213" t="s">
        <v>808</v>
      </c>
      <c r="H213">
        <v>4</v>
      </c>
      <c r="I213" t="s">
        <v>808</v>
      </c>
      <c r="J213" t="s">
        <v>43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500</v>
      </c>
      <c r="Q213" t="s">
        <v>61</v>
      </c>
      <c r="R213">
        <v>0</v>
      </c>
      <c r="S213" t="s">
        <v>147</v>
      </c>
      <c r="T213" s="4"/>
      <c r="U213" s="4"/>
    </row>
    <row r="214" spans="1:21" x14ac:dyDescent="0.2">
      <c r="A214" t="s">
        <v>792</v>
      </c>
      <c r="B214" t="s">
        <v>812</v>
      </c>
      <c r="C214" t="s">
        <v>813</v>
      </c>
      <c r="F214" t="s">
        <v>800</v>
      </c>
      <c r="G214">
        <v>10</v>
      </c>
      <c r="H214">
        <v>6</v>
      </c>
      <c r="I214" t="s">
        <v>801</v>
      </c>
      <c r="J214" t="s">
        <v>43</v>
      </c>
      <c r="K214">
        <v>200</v>
      </c>
      <c r="L214">
        <v>0</v>
      </c>
      <c r="M214">
        <v>611</v>
      </c>
      <c r="N214">
        <v>-411</v>
      </c>
      <c r="O214">
        <v>-4</v>
      </c>
      <c r="P214">
        <v>100</v>
      </c>
      <c r="Q214" t="s">
        <v>796</v>
      </c>
      <c r="R214">
        <v>-11</v>
      </c>
      <c r="S214" t="s">
        <v>814</v>
      </c>
      <c r="T214" s="4" t="s">
        <v>815</v>
      </c>
      <c r="U214" s="4"/>
    </row>
    <row r="215" spans="1:21" x14ac:dyDescent="0.2">
      <c r="A215" t="s">
        <v>792</v>
      </c>
      <c r="B215" t="s">
        <v>816</v>
      </c>
      <c r="C215" t="s">
        <v>817</v>
      </c>
      <c r="F215" t="s">
        <v>818</v>
      </c>
      <c r="H215">
        <v>5</v>
      </c>
      <c r="I215" t="s">
        <v>801</v>
      </c>
      <c r="J215" t="s">
        <v>420</v>
      </c>
      <c r="K215">
        <v>1000</v>
      </c>
      <c r="L215">
        <v>0</v>
      </c>
      <c r="M215">
        <v>0</v>
      </c>
      <c r="N215">
        <v>1000</v>
      </c>
      <c r="O215">
        <v>10</v>
      </c>
      <c r="P215">
        <v>100</v>
      </c>
      <c r="Q215" t="s">
        <v>796</v>
      </c>
      <c r="R215">
        <v>0</v>
      </c>
      <c r="S215" t="s">
        <v>819</v>
      </c>
      <c r="T215" s="4"/>
      <c r="U215" s="4"/>
    </row>
    <row r="216" spans="1:21" x14ac:dyDescent="0.2">
      <c r="A216" t="s">
        <v>820</v>
      </c>
      <c r="B216" t="s">
        <v>821</v>
      </c>
      <c r="C216" t="s">
        <v>822</v>
      </c>
      <c r="F216" t="s">
        <v>40</v>
      </c>
      <c r="G216" t="s">
        <v>823</v>
      </c>
      <c r="H216">
        <v>1</v>
      </c>
      <c r="I216" t="s">
        <v>42</v>
      </c>
      <c r="J216" t="s">
        <v>43</v>
      </c>
      <c r="K216">
        <v>14</v>
      </c>
      <c r="L216">
        <v>24</v>
      </c>
      <c r="M216">
        <v>24</v>
      </c>
      <c r="N216">
        <v>14</v>
      </c>
      <c r="O216">
        <v>0</v>
      </c>
      <c r="P216">
        <v>24</v>
      </c>
      <c r="Q216" t="s">
        <v>44</v>
      </c>
      <c r="R216">
        <v>14</v>
      </c>
      <c r="S216" t="s">
        <v>824</v>
      </c>
      <c r="T216" s="4"/>
      <c r="U216" s="4">
        <v>45378</v>
      </c>
    </row>
    <row r="217" spans="1:21" x14ac:dyDescent="0.2">
      <c r="A217" t="s">
        <v>820</v>
      </c>
      <c r="B217" t="s">
        <v>825</v>
      </c>
      <c r="C217" t="s">
        <v>826</v>
      </c>
      <c r="F217" t="s">
        <v>40</v>
      </c>
      <c r="G217" t="s">
        <v>827</v>
      </c>
      <c r="H217">
        <v>3</v>
      </c>
      <c r="I217" t="s">
        <v>42</v>
      </c>
      <c r="J217" t="s">
        <v>43</v>
      </c>
      <c r="K217">
        <v>14</v>
      </c>
      <c r="L217">
        <v>48</v>
      </c>
      <c r="M217">
        <v>48</v>
      </c>
      <c r="N217">
        <v>14</v>
      </c>
      <c r="O217">
        <v>0</v>
      </c>
      <c r="P217">
        <v>24</v>
      </c>
      <c r="Q217" t="s">
        <v>44</v>
      </c>
      <c r="R217">
        <v>14</v>
      </c>
      <c r="S217" t="s">
        <v>824</v>
      </c>
      <c r="T217" s="4"/>
      <c r="U217" s="4">
        <v>45378</v>
      </c>
    </row>
    <row r="218" spans="1:21" x14ac:dyDescent="0.2">
      <c r="A218" t="s">
        <v>820</v>
      </c>
      <c r="B218" t="s">
        <v>828</v>
      </c>
      <c r="C218" t="s">
        <v>829</v>
      </c>
      <c r="F218" t="s">
        <v>40</v>
      </c>
      <c r="G218" t="s">
        <v>830</v>
      </c>
      <c r="H218">
        <v>4</v>
      </c>
      <c r="I218" t="s">
        <v>42</v>
      </c>
      <c r="J218" t="s">
        <v>43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24</v>
      </c>
      <c r="Q218" t="s">
        <v>44</v>
      </c>
      <c r="R218">
        <v>0</v>
      </c>
      <c r="S218" t="s">
        <v>94</v>
      </c>
      <c r="T218" s="4"/>
      <c r="U218" s="4">
        <v>45376</v>
      </c>
    </row>
    <row r="219" spans="1:21" x14ac:dyDescent="0.2">
      <c r="A219" t="s">
        <v>820</v>
      </c>
      <c r="B219" t="s">
        <v>831</v>
      </c>
      <c r="C219" t="s">
        <v>832</v>
      </c>
      <c r="F219" t="s">
        <v>40</v>
      </c>
      <c r="G219" t="s">
        <v>833</v>
      </c>
      <c r="H219">
        <v>8</v>
      </c>
      <c r="I219" t="s">
        <v>42</v>
      </c>
      <c r="J219" t="s">
        <v>43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24</v>
      </c>
      <c r="Q219" t="s">
        <v>44</v>
      </c>
      <c r="R219">
        <v>0</v>
      </c>
      <c r="S219" t="s">
        <v>94</v>
      </c>
      <c r="T219" s="4"/>
      <c r="U219" s="4">
        <v>45376</v>
      </c>
    </row>
    <row r="220" spans="1:21" x14ac:dyDescent="0.2">
      <c r="A220" t="s">
        <v>820</v>
      </c>
      <c r="B220" t="s">
        <v>834</v>
      </c>
      <c r="C220" t="s">
        <v>835</v>
      </c>
      <c r="F220" t="s">
        <v>40</v>
      </c>
      <c r="H220">
        <v>2</v>
      </c>
      <c r="I220" t="s">
        <v>42</v>
      </c>
      <c r="J220" t="s">
        <v>43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24</v>
      </c>
      <c r="Q220" t="s">
        <v>44</v>
      </c>
      <c r="R220">
        <v>0</v>
      </c>
      <c r="S220" t="s">
        <v>94</v>
      </c>
      <c r="T220" s="4"/>
      <c r="U220" s="4"/>
    </row>
    <row r="221" spans="1:21" x14ac:dyDescent="0.2">
      <c r="A221" t="s">
        <v>820</v>
      </c>
      <c r="B221" t="s">
        <v>836</v>
      </c>
      <c r="C221" t="s">
        <v>837</v>
      </c>
      <c r="F221" t="s">
        <v>40</v>
      </c>
      <c r="H221">
        <v>5</v>
      </c>
      <c r="I221" t="s">
        <v>42</v>
      </c>
      <c r="J221" t="s">
        <v>43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24</v>
      </c>
      <c r="Q221" t="s">
        <v>44</v>
      </c>
      <c r="R221">
        <v>0</v>
      </c>
      <c r="S221" t="s">
        <v>94</v>
      </c>
      <c r="T221" s="4"/>
      <c r="U221" s="4"/>
    </row>
    <row r="222" spans="1:21" x14ac:dyDescent="0.2">
      <c r="A222" t="s">
        <v>820</v>
      </c>
      <c r="B222" t="s">
        <v>838</v>
      </c>
      <c r="C222" t="s">
        <v>839</v>
      </c>
      <c r="F222" t="s">
        <v>54</v>
      </c>
      <c r="H222">
        <v>9</v>
      </c>
      <c r="I222" t="s">
        <v>56</v>
      </c>
      <c r="J222" t="s">
        <v>43</v>
      </c>
      <c r="K222">
        <v>0</v>
      </c>
      <c r="L222">
        <v>12</v>
      </c>
      <c r="M222">
        <v>7</v>
      </c>
      <c r="N222">
        <v>5</v>
      </c>
      <c r="O222">
        <v>0</v>
      </c>
      <c r="P222">
        <v>12</v>
      </c>
      <c r="Q222" t="s">
        <v>44</v>
      </c>
      <c r="R222">
        <v>5</v>
      </c>
      <c r="S222" t="s">
        <v>687</v>
      </c>
      <c r="T222" s="4">
        <v>45397</v>
      </c>
      <c r="U222" s="4">
        <v>45397</v>
      </c>
    </row>
    <row r="223" spans="1:21" x14ac:dyDescent="0.2">
      <c r="A223" t="s">
        <v>820</v>
      </c>
      <c r="B223" t="s">
        <v>840</v>
      </c>
      <c r="C223" t="s">
        <v>841</v>
      </c>
      <c r="F223" t="s">
        <v>54</v>
      </c>
      <c r="H223">
        <v>10</v>
      </c>
      <c r="I223" t="s">
        <v>56</v>
      </c>
      <c r="J223" t="s">
        <v>43</v>
      </c>
      <c r="K223">
        <v>0</v>
      </c>
      <c r="L223">
        <v>24</v>
      </c>
      <c r="M223">
        <v>4</v>
      </c>
      <c r="N223">
        <v>20</v>
      </c>
      <c r="O223">
        <v>0</v>
      </c>
      <c r="P223">
        <v>24</v>
      </c>
      <c r="Q223" t="s">
        <v>44</v>
      </c>
      <c r="R223">
        <v>20</v>
      </c>
      <c r="S223" t="s">
        <v>842</v>
      </c>
      <c r="T223" s="4">
        <v>45397</v>
      </c>
      <c r="U223" s="4">
        <v>45397</v>
      </c>
    </row>
    <row r="224" spans="1:21" x14ac:dyDescent="0.2">
      <c r="A224" t="s">
        <v>820</v>
      </c>
      <c r="B224" t="s">
        <v>843</v>
      </c>
      <c r="C224" t="s">
        <v>844</v>
      </c>
      <c r="F224" t="s">
        <v>54</v>
      </c>
      <c r="H224">
        <v>11</v>
      </c>
      <c r="I224" t="s">
        <v>56</v>
      </c>
      <c r="J224" t="s">
        <v>43</v>
      </c>
      <c r="K224">
        <v>0</v>
      </c>
      <c r="L224">
        <v>24</v>
      </c>
      <c r="M224">
        <v>3</v>
      </c>
      <c r="N224">
        <v>21</v>
      </c>
      <c r="O224">
        <v>0</v>
      </c>
      <c r="P224">
        <v>24</v>
      </c>
      <c r="Q224" t="s">
        <v>44</v>
      </c>
      <c r="R224">
        <v>21</v>
      </c>
      <c r="S224" t="s">
        <v>845</v>
      </c>
      <c r="T224" s="4">
        <v>45397</v>
      </c>
      <c r="U224" s="4">
        <v>45397</v>
      </c>
    </row>
    <row r="225" spans="1:21" x14ac:dyDescent="0.2">
      <c r="A225" t="s">
        <v>820</v>
      </c>
      <c r="B225" t="s">
        <v>846</v>
      </c>
      <c r="C225" t="s">
        <v>847</v>
      </c>
      <c r="F225" t="s">
        <v>54</v>
      </c>
      <c r="H225">
        <v>12</v>
      </c>
      <c r="I225" t="s">
        <v>56</v>
      </c>
      <c r="J225" t="s">
        <v>43</v>
      </c>
      <c r="K225">
        <v>0</v>
      </c>
      <c r="L225">
        <v>24</v>
      </c>
      <c r="M225">
        <v>2</v>
      </c>
      <c r="N225">
        <v>22</v>
      </c>
      <c r="O225">
        <v>0</v>
      </c>
      <c r="P225">
        <v>24</v>
      </c>
      <c r="Q225" t="s">
        <v>44</v>
      </c>
      <c r="R225">
        <v>22</v>
      </c>
      <c r="S225" t="s">
        <v>848</v>
      </c>
      <c r="T225" s="4">
        <v>45397</v>
      </c>
      <c r="U225" s="4">
        <v>45397</v>
      </c>
    </row>
    <row r="226" spans="1:21" x14ac:dyDescent="0.2">
      <c r="A226" t="s">
        <v>820</v>
      </c>
      <c r="B226" t="s">
        <v>849</v>
      </c>
      <c r="C226" t="s">
        <v>850</v>
      </c>
      <c r="F226" t="s">
        <v>54</v>
      </c>
      <c r="H226">
        <v>13</v>
      </c>
      <c r="I226" t="s">
        <v>56</v>
      </c>
      <c r="J226" t="s">
        <v>43</v>
      </c>
      <c r="K226">
        <v>0</v>
      </c>
      <c r="L226">
        <v>10</v>
      </c>
      <c r="M226">
        <v>3</v>
      </c>
      <c r="N226">
        <v>7</v>
      </c>
      <c r="O226">
        <v>0</v>
      </c>
      <c r="P226">
        <v>10</v>
      </c>
      <c r="Q226" t="s">
        <v>44</v>
      </c>
      <c r="R226">
        <v>7</v>
      </c>
      <c r="S226" t="s">
        <v>684</v>
      </c>
      <c r="T226" s="4">
        <v>45397</v>
      </c>
      <c r="U226" s="4">
        <v>45397</v>
      </c>
    </row>
    <row r="227" spans="1:21" x14ac:dyDescent="0.2">
      <c r="A227" t="s">
        <v>851</v>
      </c>
      <c r="B227" t="s">
        <v>852</v>
      </c>
      <c r="C227" t="s">
        <v>853</v>
      </c>
      <c r="D227" t="s">
        <v>469</v>
      </c>
      <c r="E227" t="s">
        <v>257</v>
      </c>
      <c r="F227" t="s">
        <v>48</v>
      </c>
      <c r="H227">
        <v>1</v>
      </c>
      <c r="I227" t="s">
        <v>465</v>
      </c>
      <c r="J227" t="s">
        <v>43</v>
      </c>
      <c r="K227">
        <v>41</v>
      </c>
      <c r="L227">
        <v>0</v>
      </c>
      <c r="M227">
        <v>9</v>
      </c>
      <c r="N227">
        <v>32</v>
      </c>
      <c r="O227">
        <v>1</v>
      </c>
      <c r="P227">
        <v>20</v>
      </c>
      <c r="Q227" t="s">
        <v>796</v>
      </c>
      <c r="R227">
        <v>12</v>
      </c>
      <c r="S227" t="s">
        <v>854</v>
      </c>
      <c r="T227" s="4">
        <v>45362</v>
      </c>
      <c r="U227" s="4">
        <v>45378</v>
      </c>
    </row>
    <row r="228" spans="1:21" x14ac:dyDescent="0.2">
      <c r="A228" t="s">
        <v>851</v>
      </c>
      <c r="B228" t="s">
        <v>855</v>
      </c>
      <c r="C228" t="s">
        <v>856</v>
      </c>
      <c r="D228" t="s">
        <v>469</v>
      </c>
      <c r="E228" t="s">
        <v>857</v>
      </c>
      <c r="F228" t="s">
        <v>48</v>
      </c>
      <c r="H228">
        <v>2</v>
      </c>
      <c r="I228" t="s">
        <v>465</v>
      </c>
      <c r="J228" t="s">
        <v>43</v>
      </c>
      <c r="K228">
        <v>75</v>
      </c>
      <c r="L228">
        <v>0</v>
      </c>
      <c r="M228">
        <v>9</v>
      </c>
      <c r="N228">
        <v>66</v>
      </c>
      <c r="O228">
        <v>3</v>
      </c>
      <c r="P228">
        <v>20</v>
      </c>
      <c r="Q228" t="s">
        <v>796</v>
      </c>
      <c r="R228">
        <v>6</v>
      </c>
      <c r="S228" t="s">
        <v>858</v>
      </c>
      <c r="T228" s="4">
        <v>45362</v>
      </c>
      <c r="U228" s="4">
        <v>45378</v>
      </c>
    </row>
    <row r="229" spans="1:21" x14ac:dyDescent="0.2">
      <c r="A229" t="s">
        <v>851</v>
      </c>
      <c r="B229" t="s">
        <v>859</v>
      </c>
      <c r="C229" t="s">
        <v>860</v>
      </c>
      <c r="D229" t="s">
        <v>469</v>
      </c>
      <c r="E229" t="s">
        <v>861</v>
      </c>
      <c r="F229" t="s">
        <v>48</v>
      </c>
      <c r="H229">
        <v>3</v>
      </c>
      <c r="I229" t="s">
        <v>465</v>
      </c>
      <c r="J229" t="s">
        <v>43</v>
      </c>
      <c r="K229">
        <v>109</v>
      </c>
      <c r="L229">
        <v>0</v>
      </c>
      <c r="M229">
        <v>19</v>
      </c>
      <c r="N229">
        <v>90</v>
      </c>
      <c r="O229">
        <v>4</v>
      </c>
      <c r="P229">
        <v>20</v>
      </c>
      <c r="Q229" t="s">
        <v>796</v>
      </c>
      <c r="R229">
        <v>10</v>
      </c>
      <c r="S229" t="s">
        <v>862</v>
      </c>
      <c r="T229" s="4">
        <v>45362</v>
      </c>
      <c r="U229" s="4">
        <v>45378</v>
      </c>
    </row>
    <row r="230" spans="1:21" x14ac:dyDescent="0.2">
      <c r="A230" t="s">
        <v>851</v>
      </c>
      <c r="B230" t="s">
        <v>863</v>
      </c>
      <c r="C230" t="s">
        <v>864</v>
      </c>
      <c r="D230" t="s">
        <v>469</v>
      </c>
      <c r="E230" t="s">
        <v>865</v>
      </c>
      <c r="F230" t="s">
        <v>48</v>
      </c>
      <c r="H230">
        <v>4</v>
      </c>
      <c r="I230" t="s">
        <v>465</v>
      </c>
      <c r="J230" t="s">
        <v>43</v>
      </c>
      <c r="K230">
        <v>280</v>
      </c>
      <c r="L230">
        <v>0</v>
      </c>
      <c r="M230">
        <v>14</v>
      </c>
      <c r="N230">
        <v>266</v>
      </c>
      <c r="O230">
        <v>13</v>
      </c>
      <c r="P230">
        <v>20</v>
      </c>
      <c r="Q230" t="s">
        <v>796</v>
      </c>
      <c r="R230">
        <v>6</v>
      </c>
      <c r="S230" t="s">
        <v>866</v>
      </c>
      <c r="T230" s="4">
        <v>45362</v>
      </c>
      <c r="U230" s="4">
        <v>45378</v>
      </c>
    </row>
    <row r="231" spans="1:21" x14ac:dyDescent="0.2">
      <c r="A231" t="s">
        <v>851</v>
      </c>
      <c r="B231" t="s">
        <v>867</v>
      </c>
      <c r="C231" t="s">
        <v>868</v>
      </c>
      <c r="D231" t="s">
        <v>469</v>
      </c>
      <c r="E231" t="s">
        <v>240</v>
      </c>
      <c r="F231" t="s">
        <v>48</v>
      </c>
      <c r="H231">
        <v>5</v>
      </c>
      <c r="J231" t="s">
        <v>43</v>
      </c>
      <c r="K231">
        <v>38</v>
      </c>
      <c r="L231">
        <v>0</v>
      </c>
      <c r="M231">
        <v>14</v>
      </c>
      <c r="N231">
        <v>24</v>
      </c>
      <c r="O231">
        <v>1</v>
      </c>
      <c r="P231">
        <v>20</v>
      </c>
      <c r="Q231" t="s">
        <v>796</v>
      </c>
      <c r="R231">
        <v>4</v>
      </c>
      <c r="S231" t="s">
        <v>869</v>
      </c>
      <c r="T231" s="4">
        <v>45365</v>
      </c>
      <c r="U231" s="4">
        <v>45401</v>
      </c>
    </row>
    <row r="232" spans="1:21" x14ac:dyDescent="0.2">
      <c r="A232" t="s">
        <v>851</v>
      </c>
      <c r="B232" t="s">
        <v>870</v>
      </c>
      <c r="C232" t="s">
        <v>871</v>
      </c>
      <c r="D232" t="s">
        <v>464</v>
      </c>
      <c r="E232" t="s">
        <v>240</v>
      </c>
      <c r="F232" t="s">
        <v>48</v>
      </c>
      <c r="H232">
        <v>6</v>
      </c>
      <c r="I232" t="s">
        <v>465</v>
      </c>
      <c r="J232" t="s">
        <v>43</v>
      </c>
      <c r="K232">
        <v>7</v>
      </c>
      <c r="L232">
        <v>0</v>
      </c>
      <c r="M232">
        <v>0</v>
      </c>
      <c r="N232">
        <v>7</v>
      </c>
      <c r="O232">
        <v>0</v>
      </c>
      <c r="P232">
        <v>10</v>
      </c>
      <c r="Q232" t="s">
        <v>796</v>
      </c>
      <c r="R232">
        <v>7</v>
      </c>
      <c r="S232" t="s">
        <v>872</v>
      </c>
      <c r="T232" s="4"/>
      <c r="U232" s="4"/>
    </row>
    <row r="233" spans="1:21" x14ac:dyDescent="0.2">
      <c r="A233" t="s">
        <v>851</v>
      </c>
      <c r="B233" t="s">
        <v>873</v>
      </c>
      <c r="C233" t="s">
        <v>874</v>
      </c>
      <c r="D233" t="s">
        <v>464</v>
      </c>
      <c r="E233" t="s">
        <v>857</v>
      </c>
      <c r="F233" t="s">
        <v>48</v>
      </c>
      <c r="H233">
        <v>7</v>
      </c>
      <c r="I233" t="s">
        <v>465</v>
      </c>
      <c r="J233" t="s">
        <v>43</v>
      </c>
      <c r="K233">
        <v>209</v>
      </c>
      <c r="L233">
        <v>0</v>
      </c>
      <c r="M233">
        <v>0</v>
      </c>
      <c r="N233">
        <v>209</v>
      </c>
      <c r="O233">
        <v>20</v>
      </c>
      <c r="P233">
        <v>10</v>
      </c>
      <c r="Q233" t="s">
        <v>796</v>
      </c>
      <c r="R233">
        <v>9</v>
      </c>
      <c r="S233" t="s">
        <v>875</v>
      </c>
      <c r="T233" s="4"/>
      <c r="U233" s="4">
        <v>45401</v>
      </c>
    </row>
    <row r="234" spans="1:21" x14ac:dyDescent="0.2">
      <c r="A234" t="s">
        <v>851</v>
      </c>
      <c r="B234" t="s">
        <v>876</v>
      </c>
      <c r="C234" t="s">
        <v>877</v>
      </c>
      <c r="D234" t="s">
        <v>464</v>
      </c>
      <c r="E234" t="s">
        <v>861</v>
      </c>
      <c r="F234" t="s">
        <v>48</v>
      </c>
      <c r="H234">
        <v>8</v>
      </c>
      <c r="I234" t="s">
        <v>465</v>
      </c>
      <c r="J234" t="s">
        <v>43</v>
      </c>
      <c r="K234">
        <v>77</v>
      </c>
      <c r="L234">
        <v>0</v>
      </c>
      <c r="M234">
        <v>0</v>
      </c>
      <c r="N234">
        <v>77</v>
      </c>
      <c r="O234">
        <v>7</v>
      </c>
      <c r="P234">
        <v>10</v>
      </c>
      <c r="Q234" t="s">
        <v>796</v>
      </c>
      <c r="R234">
        <v>7</v>
      </c>
      <c r="S234" t="s">
        <v>878</v>
      </c>
      <c r="T234" s="4"/>
      <c r="U234" s="4">
        <v>45401</v>
      </c>
    </row>
    <row r="235" spans="1:21" x14ac:dyDescent="0.2">
      <c r="A235" t="s">
        <v>851</v>
      </c>
      <c r="B235" t="s">
        <v>879</v>
      </c>
      <c r="C235" t="s">
        <v>880</v>
      </c>
      <c r="D235" t="s">
        <v>464</v>
      </c>
      <c r="E235" t="s">
        <v>257</v>
      </c>
      <c r="F235" t="s">
        <v>48</v>
      </c>
      <c r="H235">
        <v>9</v>
      </c>
      <c r="I235" t="s">
        <v>465</v>
      </c>
      <c r="J235" t="s">
        <v>43</v>
      </c>
      <c r="K235">
        <v>113</v>
      </c>
      <c r="L235">
        <v>0</v>
      </c>
      <c r="M235">
        <v>0</v>
      </c>
      <c r="N235">
        <v>113</v>
      </c>
      <c r="O235">
        <v>11</v>
      </c>
      <c r="P235">
        <v>10</v>
      </c>
      <c r="Q235" t="s">
        <v>796</v>
      </c>
      <c r="R235">
        <v>3</v>
      </c>
      <c r="S235" t="s">
        <v>881</v>
      </c>
      <c r="T235" s="4"/>
      <c r="U235" s="4">
        <v>45401</v>
      </c>
    </row>
    <row r="236" spans="1:21" x14ac:dyDescent="0.2">
      <c r="A236" t="s">
        <v>851</v>
      </c>
      <c r="B236" t="s">
        <v>882</v>
      </c>
      <c r="C236" t="s">
        <v>883</v>
      </c>
      <c r="D236" t="s">
        <v>464</v>
      </c>
      <c r="E236" t="s">
        <v>865</v>
      </c>
      <c r="F236" t="s">
        <v>48</v>
      </c>
      <c r="H236">
        <v>10</v>
      </c>
      <c r="I236" t="s">
        <v>465</v>
      </c>
      <c r="J236" t="s">
        <v>43</v>
      </c>
      <c r="K236">
        <v>40</v>
      </c>
      <c r="L236">
        <v>0</v>
      </c>
      <c r="M236">
        <v>0</v>
      </c>
      <c r="N236">
        <v>40</v>
      </c>
      <c r="O236">
        <v>4</v>
      </c>
      <c r="P236">
        <v>10</v>
      </c>
      <c r="Q236" t="s">
        <v>796</v>
      </c>
      <c r="R236">
        <v>0</v>
      </c>
      <c r="S236" t="s">
        <v>884</v>
      </c>
      <c r="T236" s="4"/>
      <c r="U236" s="4"/>
    </row>
    <row r="237" spans="1:21" x14ac:dyDescent="0.2">
      <c r="A237" t="s">
        <v>885</v>
      </c>
      <c r="B237" t="s">
        <v>886</v>
      </c>
      <c r="C237" t="s">
        <v>887</v>
      </c>
      <c r="F237" t="s">
        <v>48</v>
      </c>
      <c r="H237">
        <v>1</v>
      </c>
      <c r="I237">
        <v>99</v>
      </c>
      <c r="J237" t="s">
        <v>43</v>
      </c>
      <c r="K237">
        <v>177</v>
      </c>
      <c r="L237">
        <v>0</v>
      </c>
      <c r="M237">
        <v>0</v>
      </c>
      <c r="N237">
        <v>177</v>
      </c>
      <c r="O237">
        <v>3</v>
      </c>
      <c r="P237">
        <v>50</v>
      </c>
      <c r="Q237" t="s">
        <v>796</v>
      </c>
      <c r="R237">
        <v>27</v>
      </c>
      <c r="S237" t="s">
        <v>888</v>
      </c>
      <c r="T237" s="4"/>
      <c r="U237" s="4">
        <v>45401</v>
      </c>
    </row>
    <row r="238" spans="1:21" x14ac:dyDescent="0.2">
      <c r="A238" t="s">
        <v>889</v>
      </c>
      <c r="B238" t="s">
        <v>890</v>
      </c>
      <c r="C238" t="s">
        <v>891</v>
      </c>
      <c r="F238" t="s">
        <v>40</v>
      </c>
      <c r="G238" t="s">
        <v>892</v>
      </c>
      <c r="H238">
        <v>1</v>
      </c>
      <c r="I238" t="s">
        <v>42</v>
      </c>
      <c r="J238" t="s">
        <v>43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144</v>
      </c>
      <c r="Q238" t="s">
        <v>362</v>
      </c>
      <c r="R238">
        <v>0</v>
      </c>
      <c r="S238" t="s">
        <v>893</v>
      </c>
      <c r="T238" s="4">
        <v>45359</v>
      </c>
      <c r="U238" s="4">
        <v>45378</v>
      </c>
    </row>
    <row r="239" spans="1:21" x14ac:dyDescent="0.2">
      <c r="A239" t="s">
        <v>889</v>
      </c>
      <c r="B239" t="s">
        <v>894</v>
      </c>
      <c r="C239" t="s">
        <v>895</v>
      </c>
      <c r="F239" t="s">
        <v>40</v>
      </c>
      <c r="G239" t="s">
        <v>896</v>
      </c>
      <c r="H239">
        <v>2</v>
      </c>
      <c r="I239" t="s">
        <v>42</v>
      </c>
      <c r="J239" t="s">
        <v>43</v>
      </c>
      <c r="K239">
        <v>6</v>
      </c>
      <c r="L239">
        <v>0</v>
      </c>
      <c r="M239">
        <v>0</v>
      </c>
      <c r="N239">
        <v>6</v>
      </c>
      <c r="O239">
        <v>0</v>
      </c>
      <c r="P239">
        <v>240</v>
      </c>
      <c r="Q239" t="s">
        <v>362</v>
      </c>
      <c r="R239">
        <v>6</v>
      </c>
      <c r="S239" t="s">
        <v>897</v>
      </c>
      <c r="T239" s="4">
        <v>45359</v>
      </c>
      <c r="U239" s="4">
        <v>45378</v>
      </c>
    </row>
    <row r="240" spans="1:21" x14ac:dyDescent="0.2">
      <c r="A240" t="s">
        <v>889</v>
      </c>
      <c r="B240" t="s">
        <v>898</v>
      </c>
      <c r="C240" t="s">
        <v>899</v>
      </c>
      <c r="F240" t="s">
        <v>40</v>
      </c>
      <c r="G240" t="s">
        <v>900</v>
      </c>
      <c r="H240">
        <v>3</v>
      </c>
      <c r="I240" t="s">
        <v>42</v>
      </c>
      <c r="J240" t="s">
        <v>43</v>
      </c>
      <c r="K240">
        <v>204</v>
      </c>
      <c r="L240">
        <v>0</v>
      </c>
      <c r="M240">
        <v>36</v>
      </c>
      <c r="N240">
        <v>168</v>
      </c>
      <c r="O240">
        <v>0</v>
      </c>
      <c r="P240">
        <v>240</v>
      </c>
      <c r="Q240" t="s">
        <v>362</v>
      </c>
      <c r="R240">
        <v>168</v>
      </c>
      <c r="S240" t="s">
        <v>901</v>
      </c>
      <c r="T240" s="4">
        <v>45360</v>
      </c>
      <c r="U240" s="4"/>
    </row>
    <row r="241" spans="1:21" x14ac:dyDescent="0.2">
      <c r="A241" t="s">
        <v>902</v>
      </c>
      <c r="B241" t="s">
        <v>903</v>
      </c>
      <c r="C241" t="s">
        <v>904</v>
      </c>
      <c r="F241" t="s">
        <v>54</v>
      </c>
      <c r="G241" t="s">
        <v>905</v>
      </c>
      <c r="H241">
        <v>1</v>
      </c>
      <c r="I241" t="s">
        <v>56</v>
      </c>
      <c r="J241" t="s">
        <v>43</v>
      </c>
      <c r="K241">
        <v>150</v>
      </c>
      <c r="L241">
        <v>100</v>
      </c>
      <c r="M241">
        <v>230</v>
      </c>
      <c r="N241">
        <v>20</v>
      </c>
      <c r="O241">
        <v>0</v>
      </c>
      <c r="P241">
        <v>50</v>
      </c>
      <c r="Q241" t="s">
        <v>796</v>
      </c>
      <c r="R241">
        <v>20</v>
      </c>
      <c r="S241" t="s">
        <v>906</v>
      </c>
      <c r="T241" s="4">
        <v>45357</v>
      </c>
      <c r="U241" s="4">
        <v>45405</v>
      </c>
    </row>
    <row r="242" spans="1:21" x14ac:dyDescent="0.2">
      <c r="A242" t="s">
        <v>902</v>
      </c>
      <c r="B242" t="s">
        <v>907</v>
      </c>
      <c r="C242" t="s">
        <v>908</v>
      </c>
      <c r="E242" t="s">
        <v>865</v>
      </c>
      <c r="F242" t="s">
        <v>40</v>
      </c>
      <c r="G242" t="s">
        <v>909</v>
      </c>
      <c r="H242">
        <v>3</v>
      </c>
      <c r="I242" t="s">
        <v>42</v>
      </c>
      <c r="J242" t="s">
        <v>43</v>
      </c>
      <c r="K242">
        <v>0</v>
      </c>
      <c r="L242">
        <v>300</v>
      </c>
      <c r="M242">
        <v>2030</v>
      </c>
      <c r="N242">
        <v>-1730</v>
      </c>
      <c r="O242">
        <v>-17</v>
      </c>
      <c r="P242">
        <v>100</v>
      </c>
      <c r="Q242" t="s">
        <v>796</v>
      </c>
      <c r="R242">
        <v>-30</v>
      </c>
      <c r="S242" t="s">
        <v>910</v>
      </c>
      <c r="T242" s="4"/>
      <c r="U242" s="4" t="s">
        <v>91</v>
      </c>
    </row>
    <row r="243" spans="1:21" x14ac:dyDescent="0.2">
      <c r="A243" t="s">
        <v>902</v>
      </c>
      <c r="B243" t="s">
        <v>911</v>
      </c>
      <c r="C243" t="s">
        <v>912</v>
      </c>
      <c r="F243" t="s">
        <v>54</v>
      </c>
      <c r="G243">
        <v>5002</v>
      </c>
      <c r="H243">
        <v>6</v>
      </c>
      <c r="I243" t="s">
        <v>56</v>
      </c>
      <c r="J243" t="s">
        <v>43</v>
      </c>
      <c r="K243">
        <v>218</v>
      </c>
      <c r="L243">
        <v>0</v>
      </c>
      <c r="M243">
        <v>510</v>
      </c>
      <c r="N243">
        <v>-292</v>
      </c>
      <c r="O243">
        <v>-5</v>
      </c>
      <c r="P243">
        <v>50</v>
      </c>
      <c r="Q243" t="s">
        <v>796</v>
      </c>
      <c r="R243">
        <v>-42</v>
      </c>
      <c r="S243" t="s">
        <v>913</v>
      </c>
      <c r="T243" s="4" t="s">
        <v>914</v>
      </c>
      <c r="U243" s="4" t="s">
        <v>119</v>
      </c>
    </row>
    <row r="244" spans="1:21" x14ac:dyDescent="0.2">
      <c r="A244" t="s">
        <v>902</v>
      </c>
      <c r="B244" t="s">
        <v>915</v>
      </c>
      <c r="C244" t="s">
        <v>916</v>
      </c>
      <c r="E244" t="s">
        <v>861</v>
      </c>
      <c r="F244" t="s">
        <v>40</v>
      </c>
      <c r="G244" t="s">
        <v>917</v>
      </c>
      <c r="H244">
        <v>2</v>
      </c>
      <c r="I244" t="s">
        <v>42</v>
      </c>
      <c r="J244" t="s">
        <v>43</v>
      </c>
      <c r="K244">
        <v>80</v>
      </c>
      <c r="L244">
        <v>100</v>
      </c>
      <c r="M244">
        <v>1000</v>
      </c>
      <c r="N244">
        <v>-820</v>
      </c>
      <c r="O244">
        <v>-8</v>
      </c>
      <c r="P244">
        <v>100</v>
      </c>
      <c r="Q244" t="s">
        <v>796</v>
      </c>
      <c r="R244">
        <v>-20</v>
      </c>
      <c r="S244" t="s">
        <v>918</v>
      </c>
      <c r="T244" s="4" t="s">
        <v>919</v>
      </c>
      <c r="U244" s="4">
        <v>45401</v>
      </c>
    </row>
    <row r="245" spans="1:21" x14ac:dyDescent="0.2">
      <c r="A245" t="s">
        <v>902</v>
      </c>
      <c r="B245" t="s">
        <v>920</v>
      </c>
      <c r="C245" t="s">
        <v>921</v>
      </c>
      <c r="E245" t="s">
        <v>861</v>
      </c>
      <c r="F245" t="s">
        <v>40</v>
      </c>
      <c r="G245" t="s">
        <v>922</v>
      </c>
      <c r="H245">
        <v>4</v>
      </c>
      <c r="I245" t="s">
        <v>42</v>
      </c>
      <c r="J245" t="s">
        <v>43</v>
      </c>
      <c r="K245">
        <v>-450</v>
      </c>
      <c r="L245">
        <v>0</v>
      </c>
      <c r="M245">
        <v>0</v>
      </c>
      <c r="N245">
        <v>-450</v>
      </c>
      <c r="O245">
        <v>-9</v>
      </c>
      <c r="P245">
        <v>50</v>
      </c>
      <c r="Q245" t="s">
        <v>796</v>
      </c>
      <c r="R245">
        <v>0</v>
      </c>
      <c r="S245" t="s">
        <v>923</v>
      </c>
      <c r="T245" s="4" t="s">
        <v>919</v>
      </c>
      <c r="U245" s="4"/>
    </row>
    <row r="246" spans="1:21" x14ac:dyDescent="0.2">
      <c r="A246" t="s">
        <v>902</v>
      </c>
      <c r="B246" t="s">
        <v>924</v>
      </c>
      <c r="C246" t="s">
        <v>925</v>
      </c>
      <c r="F246" t="s">
        <v>40</v>
      </c>
      <c r="H246">
        <v>5</v>
      </c>
      <c r="I246" t="s">
        <v>42</v>
      </c>
      <c r="J246" t="s">
        <v>43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50</v>
      </c>
      <c r="Q246" t="s">
        <v>796</v>
      </c>
      <c r="R246">
        <v>0</v>
      </c>
      <c r="S246" t="s">
        <v>797</v>
      </c>
      <c r="T246" s="4"/>
      <c r="U246" s="4"/>
    </row>
    <row r="247" spans="1:21" x14ac:dyDescent="0.2">
      <c r="A247" t="s">
        <v>926</v>
      </c>
      <c r="B247" t="s">
        <v>927</v>
      </c>
      <c r="C247" t="s">
        <v>928</v>
      </c>
      <c r="D247" t="s">
        <v>929</v>
      </c>
      <c r="F247" t="s">
        <v>930</v>
      </c>
      <c r="G247" t="s">
        <v>931</v>
      </c>
      <c r="H247">
        <v>6</v>
      </c>
      <c r="I247" t="s">
        <v>56</v>
      </c>
      <c r="J247" t="s">
        <v>43</v>
      </c>
      <c r="K247">
        <v>2</v>
      </c>
      <c r="L247">
        <v>0</v>
      </c>
      <c r="M247">
        <v>3</v>
      </c>
      <c r="N247">
        <v>-1</v>
      </c>
      <c r="O247">
        <v>0</v>
      </c>
      <c r="P247">
        <v>20</v>
      </c>
      <c r="Q247" t="s">
        <v>44</v>
      </c>
      <c r="R247">
        <v>-1</v>
      </c>
      <c r="S247" t="s">
        <v>932</v>
      </c>
      <c r="T247" s="4"/>
      <c r="U247" s="4">
        <v>45378</v>
      </c>
    </row>
    <row r="248" spans="1:21" x14ac:dyDescent="0.2">
      <c r="A248" t="s">
        <v>926</v>
      </c>
      <c r="B248" t="s">
        <v>933</v>
      </c>
      <c r="C248" t="s">
        <v>934</v>
      </c>
      <c r="D248" t="s">
        <v>935</v>
      </c>
      <c r="F248" t="s">
        <v>40</v>
      </c>
      <c r="G248" t="s">
        <v>936</v>
      </c>
      <c r="H248">
        <v>8</v>
      </c>
      <c r="I248" t="s">
        <v>42</v>
      </c>
      <c r="J248" t="s">
        <v>43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64</v>
      </c>
      <c r="Q248" t="s">
        <v>44</v>
      </c>
      <c r="R248">
        <v>0</v>
      </c>
      <c r="S248" t="s">
        <v>94</v>
      </c>
      <c r="T248" s="4"/>
      <c r="U248" s="4">
        <v>45378</v>
      </c>
    </row>
    <row r="249" spans="1:21" x14ac:dyDescent="0.2">
      <c r="A249" t="s">
        <v>926</v>
      </c>
      <c r="B249" t="s">
        <v>937</v>
      </c>
      <c r="C249" t="s">
        <v>938</v>
      </c>
      <c r="D249" t="s">
        <v>935</v>
      </c>
      <c r="F249" t="s">
        <v>40</v>
      </c>
      <c r="G249" t="s">
        <v>939</v>
      </c>
      <c r="H249">
        <v>11</v>
      </c>
      <c r="I249" t="s">
        <v>42</v>
      </c>
      <c r="J249" t="s">
        <v>43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36</v>
      </c>
      <c r="Q249" t="s">
        <v>61</v>
      </c>
      <c r="R249">
        <v>0</v>
      </c>
      <c r="S249" t="s">
        <v>147</v>
      </c>
      <c r="T249" s="4"/>
      <c r="U249" s="4">
        <v>45378</v>
      </c>
    </row>
    <row r="250" spans="1:21" x14ac:dyDescent="0.2">
      <c r="A250" t="s">
        <v>926</v>
      </c>
      <c r="B250" t="s">
        <v>940</v>
      </c>
      <c r="C250" t="s">
        <v>941</v>
      </c>
      <c r="F250" t="s">
        <v>40</v>
      </c>
      <c r="G250" t="s">
        <v>942</v>
      </c>
      <c r="H250">
        <v>14</v>
      </c>
      <c r="I250" t="s">
        <v>42</v>
      </c>
      <c r="J250" t="s">
        <v>43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36</v>
      </c>
      <c r="Q250" t="s">
        <v>61</v>
      </c>
      <c r="R250">
        <v>0</v>
      </c>
      <c r="S250" t="s">
        <v>147</v>
      </c>
      <c r="T250" s="4"/>
      <c r="U250" s="4">
        <v>45376</v>
      </c>
    </row>
    <row r="251" spans="1:21" x14ac:dyDescent="0.2">
      <c r="A251" t="s">
        <v>926</v>
      </c>
      <c r="B251" t="s">
        <v>943</v>
      </c>
      <c r="C251" t="s">
        <v>944</v>
      </c>
      <c r="D251" t="s">
        <v>945</v>
      </c>
      <c r="F251" t="s">
        <v>54</v>
      </c>
      <c r="G251" t="s">
        <v>946</v>
      </c>
      <c r="H251">
        <v>16</v>
      </c>
      <c r="I251" t="s">
        <v>56</v>
      </c>
      <c r="J251" t="s">
        <v>43</v>
      </c>
      <c r="K251">
        <v>67</v>
      </c>
      <c r="L251">
        <v>0</v>
      </c>
      <c r="M251">
        <v>18</v>
      </c>
      <c r="N251">
        <v>49</v>
      </c>
      <c r="O251">
        <v>1</v>
      </c>
      <c r="P251">
        <v>36</v>
      </c>
      <c r="Q251" t="s">
        <v>61</v>
      </c>
      <c r="R251">
        <v>13</v>
      </c>
      <c r="S251" t="s">
        <v>947</v>
      </c>
      <c r="T251" s="4"/>
      <c r="U251" s="4">
        <v>45381</v>
      </c>
    </row>
    <row r="252" spans="1:21" x14ac:dyDescent="0.2">
      <c r="A252" t="s">
        <v>926</v>
      </c>
      <c r="B252" t="s">
        <v>948</v>
      </c>
      <c r="C252" t="s">
        <v>949</v>
      </c>
      <c r="D252" t="s">
        <v>749</v>
      </c>
      <c r="F252" t="s">
        <v>54</v>
      </c>
      <c r="G252" t="s">
        <v>950</v>
      </c>
      <c r="H252">
        <v>17</v>
      </c>
      <c r="I252" t="s">
        <v>56</v>
      </c>
      <c r="J252" t="s">
        <v>43</v>
      </c>
      <c r="K252">
        <v>16</v>
      </c>
      <c r="L252">
        <v>0</v>
      </c>
      <c r="M252">
        <v>2</v>
      </c>
      <c r="N252">
        <v>14</v>
      </c>
      <c r="O252">
        <v>0</v>
      </c>
      <c r="P252">
        <v>36</v>
      </c>
      <c r="Q252" t="s">
        <v>61</v>
      </c>
      <c r="R252">
        <v>14</v>
      </c>
      <c r="S252" t="s">
        <v>951</v>
      </c>
      <c r="T252" s="4">
        <v>45356</v>
      </c>
      <c r="U252" s="4">
        <v>45378</v>
      </c>
    </row>
    <row r="253" spans="1:21" x14ac:dyDescent="0.2">
      <c r="A253" t="s">
        <v>926</v>
      </c>
      <c r="B253" t="s">
        <v>952</v>
      </c>
      <c r="C253" t="s">
        <v>953</v>
      </c>
      <c r="D253" t="s">
        <v>66</v>
      </c>
      <c r="F253" t="s">
        <v>54</v>
      </c>
      <c r="G253" t="s">
        <v>954</v>
      </c>
      <c r="H253">
        <v>18</v>
      </c>
      <c r="I253" t="s">
        <v>56</v>
      </c>
      <c r="J253" t="s">
        <v>43</v>
      </c>
      <c r="K253">
        <v>27</v>
      </c>
      <c r="L253">
        <v>1080</v>
      </c>
      <c r="M253">
        <v>275</v>
      </c>
      <c r="N253">
        <v>832</v>
      </c>
      <c r="O253">
        <v>23</v>
      </c>
      <c r="P253">
        <v>36</v>
      </c>
      <c r="Q253" t="s">
        <v>61</v>
      </c>
      <c r="R253">
        <v>4</v>
      </c>
      <c r="S253" t="s">
        <v>955</v>
      </c>
      <c r="T253" s="4">
        <v>45356</v>
      </c>
      <c r="U253" s="4" t="s">
        <v>63</v>
      </c>
    </row>
    <row r="254" spans="1:21" x14ac:dyDescent="0.2">
      <c r="A254" t="s">
        <v>926</v>
      </c>
      <c r="B254" t="s">
        <v>956</v>
      </c>
      <c r="C254" t="s">
        <v>957</v>
      </c>
      <c r="F254" t="s">
        <v>48</v>
      </c>
      <c r="H254">
        <v>1</v>
      </c>
      <c r="I254" t="s">
        <v>49</v>
      </c>
      <c r="J254" t="s">
        <v>43</v>
      </c>
      <c r="K254">
        <v>2556</v>
      </c>
      <c r="L254">
        <v>0</v>
      </c>
      <c r="M254">
        <v>0</v>
      </c>
      <c r="N254">
        <v>2556</v>
      </c>
      <c r="O254">
        <v>5</v>
      </c>
      <c r="P254">
        <v>432</v>
      </c>
      <c r="Q254" t="s">
        <v>50</v>
      </c>
      <c r="R254">
        <v>396</v>
      </c>
      <c r="S254" t="s">
        <v>958</v>
      </c>
      <c r="T254" s="4"/>
      <c r="U254" s="4"/>
    </row>
    <row r="255" spans="1:21" x14ac:dyDescent="0.2">
      <c r="A255" t="s">
        <v>926</v>
      </c>
      <c r="B255" t="s">
        <v>959</v>
      </c>
      <c r="C255" t="s">
        <v>960</v>
      </c>
      <c r="F255" t="s">
        <v>54</v>
      </c>
      <c r="G255" t="s">
        <v>961</v>
      </c>
      <c r="H255">
        <v>2</v>
      </c>
      <c r="I255" t="s">
        <v>56</v>
      </c>
      <c r="J255" t="s">
        <v>43</v>
      </c>
      <c r="K255">
        <v>176</v>
      </c>
      <c r="L255">
        <v>0</v>
      </c>
      <c r="M255">
        <v>0</v>
      </c>
      <c r="N255">
        <v>176</v>
      </c>
      <c r="O255">
        <v>1</v>
      </c>
      <c r="P255">
        <v>144</v>
      </c>
      <c r="Q255" t="s">
        <v>44</v>
      </c>
      <c r="R255">
        <v>32</v>
      </c>
      <c r="S255" t="s">
        <v>962</v>
      </c>
      <c r="T255" s="4">
        <v>45355</v>
      </c>
      <c r="U255" s="4"/>
    </row>
    <row r="256" spans="1:21" x14ac:dyDescent="0.2">
      <c r="A256" t="s">
        <v>926</v>
      </c>
      <c r="B256" t="s">
        <v>963</v>
      </c>
      <c r="C256" t="s">
        <v>964</v>
      </c>
      <c r="F256" t="s">
        <v>54</v>
      </c>
      <c r="G256" t="s">
        <v>965</v>
      </c>
      <c r="H256">
        <v>3</v>
      </c>
      <c r="I256" t="s">
        <v>56</v>
      </c>
      <c r="J256" t="s">
        <v>43</v>
      </c>
      <c r="K256">
        <v>1</v>
      </c>
      <c r="L256">
        <v>40</v>
      </c>
      <c r="M256">
        <v>31</v>
      </c>
      <c r="N256">
        <v>10</v>
      </c>
      <c r="O256">
        <v>0</v>
      </c>
      <c r="P256">
        <v>20</v>
      </c>
      <c r="Q256" t="s">
        <v>44</v>
      </c>
      <c r="R256">
        <v>10</v>
      </c>
      <c r="S256" t="s">
        <v>966</v>
      </c>
      <c r="T256" s="4">
        <v>45355</v>
      </c>
      <c r="U256" s="4">
        <v>45401</v>
      </c>
    </row>
    <row r="257" spans="1:21" x14ac:dyDescent="0.2">
      <c r="A257" t="s">
        <v>926</v>
      </c>
      <c r="B257" t="s">
        <v>967</v>
      </c>
      <c r="C257" t="s">
        <v>968</v>
      </c>
      <c r="F257" t="s">
        <v>54</v>
      </c>
      <c r="G257" t="s">
        <v>969</v>
      </c>
      <c r="H257">
        <v>5</v>
      </c>
      <c r="I257" t="s">
        <v>56</v>
      </c>
      <c r="J257" t="s">
        <v>43</v>
      </c>
      <c r="K257">
        <v>20</v>
      </c>
      <c r="L257">
        <v>0</v>
      </c>
      <c r="M257">
        <v>0</v>
      </c>
      <c r="N257">
        <v>20</v>
      </c>
      <c r="O257">
        <v>0</v>
      </c>
      <c r="P257" t="s">
        <v>254</v>
      </c>
      <c r="Q257" t="s">
        <v>44</v>
      </c>
      <c r="R257">
        <v>20</v>
      </c>
      <c r="S257" t="s">
        <v>842</v>
      </c>
      <c r="T257" s="4"/>
      <c r="U257" s="4">
        <v>45401</v>
      </c>
    </row>
    <row r="258" spans="1:21" x14ac:dyDescent="0.2">
      <c r="A258" t="s">
        <v>926</v>
      </c>
      <c r="B258" t="s">
        <v>970</v>
      </c>
      <c r="C258" t="s">
        <v>971</v>
      </c>
      <c r="F258" t="s">
        <v>40</v>
      </c>
      <c r="H258">
        <v>7</v>
      </c>
      <c r="I258" t="s">
        <v>42</v>
      </c>
      <c r="J258" t="s">
        <v>43</v>
      </c>
      <c r="K258">
        <v>0</v>
      </c>
      <c r="L258">
        <v>576</v>
      </c>
      <c r="M258">
        <v>612</v>
      </c>
      <c r="N258">
        <v>-36</v>
      </c>
      <c r="O258">
        <v>0</v>
      </c>
      <c r="P258">
        <v>48</v>
      </c>
      <c r="Q258" t="s">
        <v>44</v>
      </c>
      <c r="R258">
        <v>-36</v>
      </c>
      <c r="S258" t="s">
        <v>972</v>
      </c>
      <c r="T258" s="4"/>
      <c r="U258" s="4"/>
    </row>
    <row r="259" spans="1:21" x14ac:dyDescent="0.2">
      <c r="A259" t="s">
        <v>926</v>
      </c>
      <c r="B259" t="s">
        <v>973</v>
      </c>
      <c r="C259" t="s">
        <v>974</v>
      </c>
      <c r="F259" t="s">
        <v>40</v>
      </c>
      <c r="H259">
        <v>10</v>
      </c>
      <c r="I259" t="s">
        <v>42</v>
      </c>
      <c r="J259" t="s">
        <v>43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36</v>
      </c>
      <c r="Q259" t="s">
        <v>44</v>
      </c>
      <c r="R259">
        <v>0</v>
      </c>
      <c r="S259" t="s">
        <v>94</v>
      </c>
      <c r="T259" s="4"/>
      <c r="U259" s="4"/>
    </row>
    <row r="260" spans="1:21" x14ac:dyDescent="0.2">
      <c r="A260" t="s">
        <v>926</v>
      </c>
      <c r="B260" t="s">
        <v>975</v>
      </c>
      <c r="C260" t="s">
        <v>976</v>
      </c>
      <c r="D260" t="s">
        <v>977</v>
      </c>
      <c r="F260" t="s">
        <v>40</v>
      </c>
      <c r="G260" t="s">
        <v>978</v>
      </c>
      <c r="H260">
        <v>15</v>
      </c>
      <c r="I260" t="s">
        <v>42</v>
      </c>
      <c r="J260" t="s">
        <v>43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54</v>
      </c>
      <c r="Q260" t="s">
        <v>44</v>
      </c>
      <c r="R260">
        <v>0</v>
      </c>
      <c r="S260" t="s">
        <v>94</v>
      </c>
      <c r="T260" s="4">
        <v>45360</v>
      </c>
      <c r="U260" s="4"/>
    </row>
    <row r="261" spans="1:21" x14ac:dyDescent="0.2">
      <c r="A261" t="s">
        <v>979</v>
      </c>
      <c r="B261" t="s">
        <v>980</v>
      </c>
      <c r="C261" t="s">
        <v>981</v>
      </c>
      <c r="D261" t="s">
        <v>155</v>
      </c>
      <c r="F261" t="s">
        <v>54</v>
      </c>
      <c r="G261" t="s">
        <v>982</v>
      </c>
      <c r="H261">
        <v>6</v>
      </c>
      <c r="I261" t="s">
        <v>56</v>
      </c>
      <c r="J261" t="s">
        <v>43</v>
      </c>
      <c r="K261">
        <v>116</v>
      </c>
      <c r="L261">
        <v>192</v>
      </c>
      <c r="M261">
        <v>288</v>
      </c>
      <c r="N261">
        <v>20</v>
      </c>
      <c r="O261">
        <v>0</v>
      </c>
      <c r="P261">
        <v>96</v>
      </c>
      <c r="Q261" t="s">
        <v>50</v>
      </c>
      <c r="R261">
        <v>20</v>
      </c>
      <c r="S261" t="s">
        <v>983</v>
      </c>
      <c r="T261" s="4"/>
      <c r="U261" s="4">
        <v>45376</v>
      </c>
    </row>
    <row r="262" spans="1:21" x14ac:dyDescent="0.2">
      <c r="A262" t="s">
        <v>979</v>
      </c>
      <c r="B262" t="s">
        <v>984</v>
      </c>
      <c r="C262" t="s">
        <v>985</v>
      </c>
      <c r="D262" t="s">
        <v>168</v>
      </c>
      <c r="F262" t="s">
        <v>54</v>
      </c>
      <c r="G262" t="s">
        <v>986</v>
      </c>
      <c r="H262">
        <v>8</v>
      </c>
      <c r="I262" t="s">
        <v>56</v>
      </c>
      <c r="J262" t="s">
        <v>43</v>
      </c>
      <c r="K262">
        <v>15</v>
      </c>
      <c r="L262">
        <v>240</v>
      </c>
      <c r="M262">
        <v>240</v>
      </c>
      <c r="N262">
        <v>15</v>
      </c>
      <c r="O262">
        <v>0</v>
      </c>
      <c r="P262">
        <v>80</v>
      </c>
      <c r="Q262" t="s">
        <v>50</v>
      </c>
      <c r="R262">
        <v>15</v>
      </c>
      <c r="S262" t="s">
        <v>987</v>
      </c>
      <c r="T262" s="4"/>
      <c r="U262" s="4">
        <v>45376</v>
      </c>
    </row>
    <row r="263" spans="1:21" x14ac:dyDescent="0.2">
      <c r="A263" t="s">
        <v>979</v>
      </c>
      <c r="B263" t="s">
        <v>988</v>
      </c>
      <c r="C263" t="s">
        <v>989</v>
      </c>
      <c r="D263" t="s">
        <v>155</v>
      </c>
      <c r="F263" t="s">
        <v>48</v>
      </c>
      <c r="H263">
        <v>10</v>
      </c>
      <c r="I263" t="s">
        <v>990</v>
      </c>
      <c r="J263" t="s">
        <v>43</v>
      </c>
      <c r="K263">
        <v>4428</v>
      </c>
      <c r="L263">
        <v>0</v>
      </c>
      <c r="M263">
        <v>0</v>
      </c>
      <c r="N263">
        <v>4428</v>
      </c>
      <c r="O263">
        <v>10</v>
      </c>
      <c r="P263">
        <v>432</v>
      </c>
      <c r="Q263" t="s">
        <v>796</v>
      </c>
      <c r="R263">
        <v>108</v>
      </c>
      <c r="S263" t="s">
        <v>991</v>
      </c>
      <c r="T263" s="4">
        <v>45356</v>
      </c>
      <c r="U263" s="4">
        <v>45378</v>
      </c>
    </row>
    <row r="264" spans="1:21" x14ac:dyDescent="0.2">
      <c r="A264" t="s">
        <v>979</v>
      </c>
      <c r="B264" t="s">
        <v>992</v>
      </c>
      <c r="C264" t="s">
        <v>993</v>
      </c>
      <c r="D264" t="s">
        <v>168</v>
      </c>
      <c r="F264" t="s">
        <v>48</v>
      </c>
      <c r="H264">
        <v>11</v>
      </c>
      <c r="I264" t="s">
        <v>990</v>
      </c>
      <c r="J264" t="s">
        <v>43</v>
      </c>
      <c r="K264">
        <v>2398</v>
      </c>
      <c r="L264">
        <v>0</v>
      </c>
      <c r="M264">
        <v>0</v>
      </c>
      <c r="N264">
        <v>2398</v>
      </c>
      <c r="O264">
        <v>19</v>
      </c>
      <c r="P264">
        <v>120</v>
      </c>
      <c r="Q264" t="s">
        <v>50</v>
      </c>
      <c r="R264">
        <v>118</v>
      </c>
      <c r="S264" t="s">
        <v>994</v>
      </c>
      <c r="T264" s="4"/>
      <c r="U264" s="4">
        <v>45376</v>
      </c>
    </row>
    <row r="265" spans="1:21" x14ac:dyDescent="0.2">
      <c r="A265" t="s">
        <v>979</v>
      </c>
      <c r="B265" t="s">
        <v>995</v>
      </c>
      <c r="C265" t="s">
        <v>996</v>
      </c>
      <c r="D265" t="s">
        <v>155</v>
      </c>
      <c r="F265" t="s">
        <v>40</v>
      </c>
      <c r="G265" t="s">
        <v>997</v>
      </c>
      <c r="H265">
        <v>3</v>
      </c>
      <c r="I265" t="s">
        <v>42</v>
      </c>
      <c r="J265" t="s">
        <v>43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192</v>
      </c>
      <c r="Q265" t="s">
        <v>796</v>
      </c>
      <c r="R265">
        <v>0</v>
      </c>
      <c r="S265" t="s">
        <v>797</v>
      </c>
      <c r="T265" s="4">
        <v>45360</v>
      </c>
      <c r="U265" s="4">
        <v>45401</v>
      </c>
    </row>
    <row r="266" spans="1:21" x14ac:dyDescent="0.2">
      <c r="A266" t="s">
        <v>979</v>
      </c>
      <c r="B266" t="s">
        <v>998</v>
      </c>
      <c r="C266" t="s">
        <v>999</v>
      </c>
      <c r="D266" t="s">
        <v>155</v>
      </c>
      <c r="F266" t="s">
        <v>40</v>
      </c>
      <c r="G266" t="s">
        <v>997</v>
      </c>
      <c r="H266">
        <v>4</v>
      </c>
      <c r="I266" t="s">
        <v>42</v>
      </c>
      <c r="J266" t="s">
        <v>43</v>
      </c>
      <c r="K266">
        <v>-20</v>
      </c>
      <c r="L266">
        <v>0</v>
      </c>
      <c r="M266">
        <v>0</v>
      </c>
      <c r="N266">
        <v>-20</v>
      </c>
      <c r="O266">
        <v>0</v>
      </c>
      <c r="P266">
        <v>96</v>
      </c>
      <c r="Q266" t="s">
        <v>796</v>
      </c>
      <c r="R266">
        <v>-20</v>
      </c>
      <c r="S266" t="s">
        <v>1000</v>
      </c>
      <c r="T266" s="4">
        <v>45360</v>
      </c>
      <c r="U266" s="4"/>
    </row>
    <row r="267" spans="1:21" x14ac:dyDescent="0.2">
      <c r="A267" t="s">
        <v>979</v>
      </c>
      <c r="B267" t="s">
        <v>1001</v>
      </c>
      <c r="C267" t="s">
        <v>1002</v>
      </c>
      <c r="D267" t="s">
        <v>168</v>
      </c>
      <c r="F267" t="s">
        <v>40</v>
      </c>
      <c r="G267" t="s">
        <v>1003</v>
      </c>
      <c r="H267">
        <v>5</v>
      </c>
      <c r="I267" t="s">
        <v>42</v>
      </c>
      <c r="J267" t="s">
        <v>43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80</v>
      </c>
      <c r="Q267" t="s">
        <v>796</v>
      </c>
      <c r="R267">
        <v>0</v>
      </c>
      <c r="S267" t="s">
        <v>797</v>
      </c>
      <c r="T267" s="4">
        <v>45360</v>
      </c>
      <c r="U267" s="4"/>
    </row>
    <row r="268" spans="1:21" x14ac:dyDescent="0.2">
      <c r="A268" t="s">
        <v>979</v>
      </c>
      <c r="B268" t="s">
        <v>1004</v>
      </c>
      <c r="C268" t="s">
        <v>1005</v>
      </c>
      <c r="D268" t="s">
        <v>168</v>
      </c>
      <c r="F268" t="s">
        <v>1006</v>
      </c>
      <c r="H268">
        <v>2</v>
      </c>
      <c r="I268" t="s">
        <v>42</v>
      </c>
      <c r="J268" t="s">
        <v>420</v>
      </c>
      <c r="K268">
        <v>10095</v>
      </c>
      <c r="L268">
        <v>0</v>
      </c>
      <c r="M268">
        <v>0</v>
      </c>
      <c r="N268">
        <v>10095</v>
      </c>
      <c r="O268">
        <v>63</v>
      </c>
      <c r="P268">
        <v>160</v>
      </c>
      <c r="Q268" t="s">
        <v>50</v>
      </c>
      <c r="R268">
        <v>15</v>
      </c>
      <c r="S268" t="s">
        <v>1007</v>
      </c>
      <c r="T268" s="4">
        <v>45355</v>
      </c>
      <c r="U268" s="4"/>
    </row>
    <row r="269" spans="1:21" x14ac:dyDescent="0.2">
      <c r="A269" t="s">
        <v>979</v>
      </c>
      <c r="B269" t="s">
        <v>1008</v>
      </c>
      <c r="C269" t="s">
        <v>1009</v>
      </c>
      <c r="F269" t="s">
        <v>54</v>
      </c>
      <c r="G269" t="s">
        <v>1010</v>
      </c>
      <c r="H269">
        <v>7</v>
      </c>
      <c r="I269" t="s">
        <v>56</v>
      </c>
      <c r="J269" t="s">
        <v>43</v>
      </c>
      <c r="K269">
        <v>0</v>
      </c>
      <c r="L269">
        <v>384</v>
      </c>
      <c r="M269">
        <v>384</v>
      </c>
      <c r="N269">
        <v>0</v>
      </c>
      <c r="O269">
        <v>0</v>
      </c>
      <c r="P269">
        <v>192</v>
      </c>
      <c r="Q269" t="s">
        <v>50</v>
      </c>
      <c r="R269">
        <v>0</v>
      </c>
      <c r="S269" t="s">
        <v>57</v>
      </c>
      <c r="T269" s="4">
        <v>45397</v>
      </c>
      <c r="U269" s="4"/>
    </row>
    <row r="270" spans="1:21" x14ac:dyDescent="0.2">
      <c r="A270" t="s">
        <v>979</v>
      </c>
      <c r="B270" t="s">
        <v>1011</v>
      </c>
      <c r="C270" t="s">
        <v>1012</v>
      </c>
      <c r="F270" t="s">
        <v>54</v>
      </c>
      <c r="G270" t="s">
        <v>1013</v>
      </c>
      <c r="H270">
        <v>9</v>
      </c>
      <c r="I270" t="s">
        <v>56</v>
      </c>
      <c r="J270" t="s">
        <v>43</v>
      </c>
      <c r="K270">
        <v>0</v>
      </c>
      <c r="L270">
        <v>320</v>
      </c>
      <c r="M270">
        <v>320</v>
      </c>
      <c r="N270">
        <v>0</v>
      </c>
      <c r="O270">
        <v>0</v>
      </c>
      <c r="P270">
        <v>160</v>
      </c>
      <c r="Q270" t="s">
        <v>50</v>
      </c>
      <c r="R270">
        <v>0</v>
      </c>
      <c r="S270" t="s">
        <v>57</v>
      </c>
      <c r="T270" s="4">
        <v>45397</v>
      </c>
      <c r="U270" s="4"/>
    </row>
    <row r="271" spans="1:21" x14ac:dyDescent="0.2">
      <c r="A271" t="s">
        <v>1014</v>
      </c>
      <c r="B271" t="s">
        <v>1015</v>
      </c>
      <c r="C271" t="s">
        <v>1016</v>
      </c>
      <c r="F271" t="s">
        <v>48</v>
      </c>
      <c r="G271">
        <v>9381</v>
      </c>
      <c r="H271">
        <v>1</v>
      </c>
      <c r="I271" t="s">
        <v>49</v>
      </c>
      <c r="J271" t="s">
        <v>43</v>
      </c>
      <c r="K271">
        <v>4</v>
      </c>
      <c r="L271">
        <v>0</v>
      </c>
      <c r="M271">
        <v>0</v>
      </c>
      <c r="N271">
        <v>4</v>
      </c>
      <c r="O271">
        <v>0</v>
      </c>
      <c r="P271">
        <v>100</v>
      </c>
      <c r="Q271" t="s">
        <v>50</v>
      </c>
      <c r="R271">
        <v>4</v>
      </c>
      <c r="S271" t="s">
        <v>1017</v>
      </c>
      <c r="T271" s="4">
        <v>45356</v>
      </c>
      <c r="U271" s="4"/>
    </row>
    <row r="272" spans="1:21" x14ac:dyDescent="0.2">
      <c r="A272" t="s">
        <v>1014</v>
      </c>
      <c r="B272" t="s">
        <v>1018</v>
      </c>
      <c r="C272" t="s">
        <v>1019</v>
      </c>
      <c r="F272" t="s">
        <v>48</v>
      </c>
      <c r="G272">
        <v>9375</v>
      </c>
      <c r="H272">
        <v>2</v>
      </c>
      <c r="I272" t="s">
        <v>49</v>
      </c>
      <c r="J272" t="s">
        <v>43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120</v>
      </c>
      <c r="Q272" t="s">
        <v>50</v>
      </c>
      <c r="R272">
        <v>0</v>
      </c>
      <c r="S272" t="s">
        <v>57</v>
      </c>
      <c r="T272" s="4">
        <v>45356</v>
      </c>
      <c r="U272" s="4"/>
    </row>
    <row r="273" spans="1:21" x14ac:dyDescent="0.2">
      <c r="A273" t="s">
        <v>1014</v>
      </c>
      <c r="B273" t="s">
        <v>1020</v>
      </c>
      <c r="C273" t="s">
        <v>1021</v>
      </c>
      <c r="D273" t="s">
        <v>168</v>
      </c>
      <c r="E273" t="s">
        <v>1022</v>
      </c>
      <c r="F273" t="s">
        <v>48</v>
      </c>
      <c r="G273" t="s">
        <v>1023</v>
      </c>
      <c r="H273">
        <v>3</v>
      </c>
      <c r="I273" t="s">
        <v>49</v>
      </c>
      <c r="J273" t="s">
        <v>43</v>
      </c>
      <c r="K273">
        <v>82.25</v>
      </c>
      <c r="L273">
        <v>0</v>
      </c>
      <c r="M273">
        <v>1</v>
      </c>
      <c r="N273">
        <v>81.25</v>
      </c>
      <c r="O273">
        <v>0</v>
      </c>
      <c r="P273">
        <v>100</v>
      </c>
      <c r="Q273" t="s">
        <v>44</v>
      </c>
      <c r="R273">
        <v>81</v>
      </c>
      <c r="S273" t="s">
        <v>1024</v>
      </c>
      <c r="T273" s="4">
        <v>45359</v>
      </c>
      <c r="U273" s="4">
        <v>45378</v>
      </c>
    </row>
    <row r="274" spans="1:21" x14ac:dyDescent="0.2">
      <c r="A274" t="s">
        <v>1014</v>
      </c>
      <c r="B274" t="s">
        <v>1025</v>
      </c>
      <c r="C274" t="s">
        <v>1026</v>
      </c>
      <c r="D274" t="s">
        <v>1027</v>
      </c>
      <c r="E274" t="s">
        <v>221</v>
      </c>
      <c r="F274" t="s">
        <v>1028</v>
      </c>
      <c r="G274">
        <v>2541</v>
      </c>
      <c r="H274">
        <v>4</v>
      </c>
      <c r="I274" t="s">
        <v>49</v>
      </c>
      <c r="J274" t="s">
        <v>43</v>
      </c>
      <c r="K274">
        <v>102</v>
      </c>
      <c r="L274">
        <v>0</v>
      </c>
      <c r="M274">
        <v>28</v>
      </c>
      <c r="N274">
        <v>74</v>
      </c>
      <c r="O274">
        <v>0</v>
      </c>
      <c r="P274">
        <v>120</v>
      </c>
      <c r="Q274" t="s">
        <v>44</v>
      </c>
      <c r="R274">
        <v>74</v>
      </c>
      <c r="S274" t="s">
        <v>754</v>
      </c>
      <c r="T274" s="4">
        <v>45356</v>
      </c>
      <c r="U274" s="4" t="s">
        <v>224</v>
      </c>
    </row>
    <row r="275" spans="1:21" x14ac:dyDescent="0.2">
      <c r="A275" t="s">
        <v>1014</v>
      </c>
      <c r="B275" t="s">
        <v>1029</v>
      </c>
      <c r="C275" t="s">
        <v>1030</v>
      </c>
      <c r="D275" t="s">
        <v>155</v>
      </c>
      <c r="E275" t="s">
        <v>221</v>
      </c>
      <c r="F275" t="s">
        <v>1028</v>
      </c>
      <c r="G275">
        <v>2542</v>
      </c>
      <c r="H275">
        <v>5</v>
      </c>
      <c r="I275" t="s">
        <v>49</v>
      </c>
      <c r="J275" t="s">
        <v>43</v>
      </c>
      <c r="K275">
        <v>40</v>
      </c>
      <c r="L275">
        <v>0</v>
      </c>
      <c r="M275">
        <v>31</v>
      </c>
      <c r="N275">
        <v>9</v>
      </c>
      <c r="O275">
        <v>0</v>
      </c>
      <c r="P275">
        <v>80</v>
      </c>
      <c r="Q275" t="s">
        <v>44</v>
      </c>
      <c r="R275">
        <v>9</v>
      </c>
      <c r="S275" t="s">
        <v>698</v>
      </c>
      <c r="T275" s="4">
        <v>45356</v>
      </c>
      <c r="U275" s="4" t="s">
        <v>224</v>
      </c>
    </row>
    <row r="276" spans="1:21" x14ac:dyDescent="0.2">
      <c r="A276" t="s">
        <v>1014</v>
      </c>
      <c r="B276" t="s">
        <v>1031</v>
      </c>
      <c r="C276" t="s">
        <v>1032</v>
      </c>
      <c r="D276" t="s">
        <v>469</v>
      </c>
      <c r="E276" t="s">
        <v>221</v>
      </c>
      <c r="F276" t="s">
        <v>1028</v>
      </c>
      <c r="G276">
        <v>2543</v>
      </c>
      <c r="H276">
        <v>6</v>
      </c>
      <c r="I276" t="s">
        <v>49</v>
      </c>
      <c r="J276" t="s">
        <v>43</v>
      </c>
      <c r="K276">
        <v>25</v>
      </c>
      <c r="L276">
        <v>0</v>
      </c>
      <c r="M276">
        <v>9</v>
      </c>
      <c r="N276">
        <v>16</v>
      </c>
      <c r="O276">
        <v>0</v>
      </c>
      <c r="P276">
        <v>60</v>
      </c>
      <c r="Q276" t="s">
        <v>44</v>
      </c>
      <c r="R276">
        <v>16</v>
      </c>
      <c r="S276" t="s">
        <v>712</v>
      </c>
      <c r="T276" s="4">
        <v>45359</v>
      </c>
      <c r="U276" s="4" t="s">
        <v>224</v>
      </c>
    </row>
    <row r="277" spans="1:21" x14ac:dyDescent="0.2">
      <c r="A277" t="s">
        <v>1014</v>
      </c>
      <c r="B277" t="s">
        <v>1033</v>
      </c>
      <c r="C277" t="s">
        <v>1034</v>
      </c>
      <c r="D277" t="s">
        <v>1027</v>
      </c>
      <c r="F277" t="s">
        <v>1028</v>
      </c>
      <c r="G277">
        <v>2544</v>
      </c>
      <c r="H277">
        <v>7</v>
      </c>
      <c r="I277" t="s">
        <v>49</v>
      </c>
      <c r="J277" t="s">
        <v>43</v>
      </c>
      <c r="K277">
        <v>92</v>
      </c>
      <c r="L277">
        <v>0</v>
      </c>
      <c r="M277">
        <v>32</v>
      </c>
      <c r="N277">
        <v>60</v>
      </c>
      <c r="O277">
        <v>0</v>
      </c>
      <c r="P277">
        <v>120</v>
      </c>
      <c r="Q277" t="s">
        <v>44</v>
      </c>
      <c r="R277">
        <v>60</v>
      </c>
      <c r="S277" t="s">
        <v>322</v>
      </c>
      <c r="T277" s="4">
        <v>45356</v>
      </c>
      <c r="U277" s="4" t="s">
        <v>224</v>
      </c>
    </row>
    <row r="278" spans="1:21" x14ac:dyDescent="0.2">
      <c r="A278" t="s">
        <v>1014</v>
      </c>
      <c r="B278" t="s">
        <v>1035</v>
      </c>
      <c r="C278" t="s">
        <v>1036</v>
      </c>
      <c r="D278" t="s">
        <v>168</v>
      </c>
      <c r="F278" t="s">
        <v>1028</v>
      </c>
      <c r="G278">
        <v>2545</v>
      </c>
      <c r="H278">
        <v>8</v>
      </c>
      <c r="I278" t="s">
        <v>49</v>
      </c>
      <c r="J278" t="s">
        <v>43</v>
      </c>
      <c r="K278">
        <v>40</v>
      </c>
      <c r="L278">
        <v>0</v>
      </c>
      <c r="M278">
        <v>32</v>
      </c>
      <c r="N278">
        <v>8</v>
      </c>
      <c r="O278">
        <v>0</v>
      </c>
      <c r="P278">
        <v>80</v>
      </c>
      <c r="Q278" t="s">
        <v>44</v>
      </c>
      <c r="R278">
        <v>8</v>
      </c>
      <c r="S278" t="s">
        <v>1037</v>
      </c>
      <c r="T278" s="4">
        <v>45358</v>
      </c>
      <c r="U278" s="4" t="s">
        <v>224</v>
      </c>
    </row>
    <row r="279" spans="1:21" x14ac:dyDescent="0.2">
      <c r="A279" t="s">
        <v>1014</v>
      </c>
      <c r="B279" t="s">
        <v>1038</v>
      </c>
      <c r="C279" t="s">
        <v>1039</v>
      </c>
      <c r="D279" t="s">
        <v>469</v>
      </c>
      <c r="F279" t="s">
        <v>1028</v>
      </c>
      <c r="G279">
        <v>2546</v>
      </c>
      <c r="H279">
        <v>9</v>
      </c>
      <c r="I279" t="s">
        <v>49</v>
      </c>
      <c r="J279" t="s">
        <v>43</v>
      </c>
      <c r="K279">
        <v>21</v>
      </c>
      <c r="L279">
        <v>0</v>
      </c>
      <c r="M279">
        <v>14</v>
      </c>
      <c r="N279">
        <v>7</v>
      </c>
      <c r="O279">
        <v>0</v>
      </c>
      <c r="P279">
        <v>60</v>
      </c>
      <c r="Q279" t="s">
        <v>44</v>
      </c>
      <c r="R279">
        <v>7</v>
      </c>
      <c r="S279" t="s">
        <v>684</v>
      </c>
      <c r="T279" s="4">
        <v>45358</v>
      </c>
      <c r="U279" s="4" t="s">
        <v>224</v>
      </c>
    </row>
    <row r="280" spans="1:21" x14ac:dyDescent="0.2">
      <c r="A280" t="s">
        <v>1014</v>
      </c>
      <c r="B280" t="s">
        <v>1040</v>
      </c>
      <c r="C280" t="s">
        <v>1041</v>
      </c>
      <c r="D280" t="s">
        <v>469</v>
      </c>
      <c r="E280" t="s">
        <v>1022</v>
      </c>
      <c r="F280" t="s">
        <v>48</v>
      </c>
      <c r="G280" t="s">
        <v>1042</v>
      </c>
      <c r="H280">
        <v>10</v>
      </c>
      <c r="I280" t="s">
        <v>49</v>
      </c>
      <c r="J280" t="s">
        <v>43</v>
      </c>
      <c r="K280">
        <v>65.25</v>
      </c>
      <c r="L280">
        <v>0</v>
      </c>
      <c r="M280">
        <v>6</v>
      </c>
      <c r="N280">
        <v>59.25</v>
      </c>
      <c r="O280">
        <v>0</v>
      </c>
      <c r="P280">
        <v>80</v>
      </c>
      <c r="Q280" t="s">
        <v>44</v>
      </c>
      <c r="R280">
        <v>59</v>
      </c>
      <c r="S280" t="s">
        <v>1043</v>
      </c>
      <c r="T280" s="4">
        <v>45356</v>
      </c>
      <c r="U280" s="4" t="s">
        <v>1044</v>
      </c>
    </row>
    <row r="281" spans="1:21" x14ac:dyDescent="0.2">
      <c r="A281" t="s">
        <v>1014</v>
      </c>
      <c r="B281" t="s">
        <v>1045</v>
      </c>
      <c r="C281" t="s">
        <v>1046</v>
      </c>
      <c r="F281" t="s">
        <v>48</v>
      </c>
      <c r="G281" t="s">
        <v>1047</v>
      </c>
      <c r="H281">
        <v>16</v>
      </c>
      <c r="I281" t="s">
        <v>49</v>
      </c>
      <c r="J281" t="s">
        <v>43</v>
      </c>
      <c r="K281">
        <v>4</v>
      </c>
      <c r="L281">
        <v>0</v>
      </c>
      <c r="M281">
        <v>4</v>
      </c>
      <c r="N281">
        <v>0</v>
      </c>
      <c r="O281">
        <v>0</v>
      </c>
      <c r="P281">
        <v>60</v>
      </c>
      <c r="Q281" t="s">
        <v>44</v>
      </c>
      <c r="R281">
        <v>0</v>
      </c>
      <c r="S281" t="s">
        <v>94</v>
      </c>
      <c r="T281" s="4">
        <v>45359</v>
      </c>
      <c r="U281" s="4">
        <v>45401</v>
      </c>
    </row>
    <row r="282" spans="1:21" x14ac:dyDescent="0.2">
      <c r="A282" t="s">
        <v>1014</v>
      </c>
      <c r="B282" t="s">
        <v>1048</v>
      </c>
      <c r="C282" t="s">
        <v>1049</v>
      </c>
      <c r="D282" t="s">
        <v>155</v>
      </c>
      <c r="F282" t="s">
        <v>48</v>
      </c>
      <c r="G282">
        <v>8517</v>
      </c>
      <c r="H282">
        <v>17</v>
      </c>
      <c r="I282" t="s">
        <v>49</v>
      </c>
      <c r="J282" t="s">
        <v>43</v>
      </c>
      <c r="K282">
        <v>174</v>
      </c>
      <c r="L282">
        <v>0</v>
      </c>
      <c r="M282">
        <v>6</v>
      </c>
      <c r="N282">
        <v>168</v>
      </c>
      <c r="O282">
        <v>1</v>
      </c>
      <c r="P282">
        <v>100</v>
      </c>
      <c r="Q282" t="s">
        <v>44</v>
      </c>
      <c r="R282">
        <v>68</v>
      </c>
      <c r="S282" t="s">
        <v>1050</v>
      </c>
      <c r="T282" s="4">
        <v>45359</v>
      </c>
      <c r="U282" s="4">
        <v>45378</v>
      </c>
    </row>
    <row r="283" spans="1:21" x14ac:dyDescent="0.2">
      <c r="A283" t="s">
        <v>1014</v>
      </c>
      <c r="B283" t="s">
        <v>1051</v>
      </c>
      <c r="C283" t="s">
        <v>1052</v>
      </c>
      <c r="F283" t="s">
        <v>48</v>
      </c>
      <c r="G283" t="s">
        <v>1053</v>
      </c>
      <c r="H283">
        <v>18</v>
      </c>
      <c r="J283" t="s">
        <v>43</v>
      </c>
      <c r="K283">
        <v>0</v>
      </c>
      <c r="L283">
        <v>0</v>
      </c>
      <c r="M283">
        <v>1</v>
      </c>
      <c r="N283">
        <v>-1</v>
      </c>
      <c r="O283">
        <v>0</v>
      </c>
      <c r="P283">
        <v>60</v>
      </c>
      <c r="Q283" t="s">
        <v>44</v>
      </c>
      <c r="R283">
        <v>-1</v>
      </c>
      <c r="S283" t="s">
        <v>932</v>
      </c>
      <c r="T283" s="4">
        <v>45366</v>
      </c>
      <c r="U283" s="4">
        <v>45376</v>
      </c>
    </row>
    <row r="284" spans="1:21" x14ac:dyDescent="0.2">
      <c r="A284" t="s">
        <v>1014</v>
      </c>
      <c r="B284" t="s">
        <v>1054</v>
      </c>
      <c r="C284" t="s">
        <v>1055</v>
      </c>
      <c r="F284" t="s">
        <v>48</v>
      </c>
      <c r="G284" t="s">
        <v>1056</v>
      </c>
      <c r="H284">
        <v>19</v>
      </c>
      <c r="J284" t="s">
        <v>43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60</v>
      </c>
      <c r="Q284" t="s">
        <v>44</v>
      </c>
      <c r="R284">
        <v>0</v>
      </c>
      <c r="S284" t="s">
        <v>94</v>
      </c>
      <c r="T284" s="4">
        <v>45366</v>
      </c>
      <c r="U284" s="4">
        <v>45376</v>
      </c>
    </row>
    <row r="285" spans="1:21" x14ac:dyDescent="0.2">
      <c r="A285" t="s">
        <v>1014</v>
      </c>
      <c r="B285" t="s">
        <v>1057</v>
      </c>
      <c r="C285" t="s">
        <v>1058</v>
      </c>
      <c r="D285" t="s">
        <v>469</v>
      </c>
      <c r="E285" t="s">
        <v>240</v>
      </c>
      <c r="F285" t="s">
        <v>54</v>
      </c>
      <c r="G285" t="s">
        <v>1059</v>
      </c>
      <c r="H285">
        <v>11</v>
      </c>
      <c r="I285" t="s">
        <v>56</v>
      </c>
      <c r="J285" t="s">
        <v>43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40</v>
      </c>
      <c r="Q285" t="s">
        <v>44</v>
      </c>
      <c r="R285">
        <v>0</v>
      </c>
      <c r="S285" t="s">
        <v>94</v>
      </c>
      <c r="T285" s="4">
        <v>45357</v>
      </c>
      <c r="U285" s="4"/>
    </row>
    <row r="286" spans="1:21" x14ac:dyDescent="0.2">
      <c r="A286" t="s">
        <v>1014</v>
      </c>
      <c r="B286" t="s">
        <v>1060</v>
      </c>
      <c r="C286" t="s">
        <v>1061</v>
      </c>
      <c r="D286" t="s">
        <v>469</v>
      </c>
      <c r="E286" t="s">
        <v>857</v>
      </c>
      <c r="F286" t="s">
        <v>54</v>
      </c>
      <c r="G286" t="s">
        <v>1062</v>
      </c>
      <c r="H286">
        <v>12</v>
      </c>
      <c r="I286" t="s">
        <v>56</v>
      </c>
      <c r="J286" t="s">
        <v>43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40</v>
      </c>
      <c r="Q286" t="s">
        <v>44</v>
      </c>
      <c r="R286">
        <v>0</v>
      </c>
      <c r="S286" t="s">
        <v>94</v>
      </c>
      <c r="T286" s="4">
        <v>45357</v>
      </c>
      <c r="U286" s="4"/>
    </row>
    <row r="287" spans="1:21" x14ac:dyDescent="0.2">
      <c r="A287" t="s">
        <v>1014</v>
      </c>
      <c r="B287" t="s">
        <v>1063</v>
      </c>
      <c r="C287" t="s">
        <v>1064</v>
      </c>
      <c r="D287" t="s">
        <v>469</v>
      </c>
      <c r="E287" t="s">
        <v>1065</v>
      </c>
      <c r="F287" t="s">
        <v>54</v>
      </c>
      <c r="G287" t="s">
        <v>1066</v>
      </c>
      <c r="H287">
        <v>13</v>
      </c>
      <c r="I287" t="s">
        <v>56</v>
      </c>
      <c r="J287" t="s">
        <v>43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40</v>
      </c>
      <c r="Q287" t="s">
        <v>44</v>
      </c>
      <c r="R287">
        <v>0</v>
      </c>
      <c r="S287" t="s">
        <v>94</v>
      </c>
      <c r="T287" s="4">
        <v>45357</v>
      </c>
      <c r="U287" s="4"/>
    </row>
    <row r="288" spans="1:21" x14ac:dyDescent="0.2">
      <c r="A288" t="s">
        <v>1014</v>
      </c>
      <c r="B288" t="s">
        <v>1067</v>
      </c>
      <c r="C288" t="s">
        <v>1068</v>
      </c>
      <c r="D288" t="s">
        <v>469</v>
      </c>
      <c r="E288" t="s">
        <v>1069</v>
      </c>
      <c r="F288" t="s">
        <v>54</v>
      </c>
      <c r="G288" t="s">
        <v>1070</v>
      </c>
      <c r="H288">
        <v>14</v>
      </c>
      <c r="I288" t="s">
        <v>56</v>
      </c>
      <c r="J288" t="s">
        <v>43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40</v>
      </c>
      <c r="Q288" t="s">
        <v>44</v>
      </c>
      <c r="R288">
        <v>0</v>
      </c>
      <c r="S288" t="s">
        <v>94</v>
      </c>
      <c r="T288" s="4">
        <v>45357</v>
      </c>
      <c r="U288" s="4"/>
    </row>
    <row r="289" spans="1:21" x14ac:dyDescent="0.2">
      <c r="A289" t="s">
        <v>1014</v>
      </c>
      <c r="B289" t="s">
        <v>1071</v>
      </c>
      <c r="C289" t="s">
        <v>1072</v>
      </c>
      <c r="D289" t="s">
        <v>469</v>
      </c>
      <c r="E289" t="s">
        <v>861</v>
      </c>
      <c r="F289" t="s">
        <v>54</v>
      </c>
      <c r="G289" t="s">
        <v>1073</v>
      </c>
      <c r="H289">
        <v>15</v>
      </c>
      <c r="I289" t="s">
        <v>56</v>
      </c>
      <c r="J289" t="s">
        <v>43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40</v>
      </c>
      <c r="Q289" t="s">
        <v>44</v>
      </c>
      <c r="R289">
        <v>0</v>
      </c>
      <c r="S289" t="s">
        <v>94</v>
      </c>
      <c r="T289" s="4">
        <v>45357</v>
      </c>
      <c r="U289" s="4"/>
    </row>
    <row r="290" spans="1:21" x14ac:dyDescent="0.2">
      <c r="A290" t="s">
        <v>1014</v>
      </c>
      <c r="B290" t="s">
        <v>1074</v>
      </c>
      <c r="C290" t="s">
        <v>1075</v>
      </c>
      <c r="F290" t="s">
        <v>48</v>
      </c>
      <c r="G290" t="s">
        <v>1076</v>
      </c>
      <c r="H290">
        <v>20</v>
      </c>
      <c r="I290" t="s">
        <v>49</v>
      </c>
      <c r="J290" t="s">
        <v>43</v>
      </c>
      <c r="K290">
        <v>123</v>
      </c>
      <c r="L290">
        <v>0</v>
      </c>
      <c r="M290">
        <v>23</v>
      </c>
      <c r="N290">
        <v>100</v>
      </c>
      <c r="O290">
        <v>1</v>
      </c>
      <c r="P290">
        <v>60</v>
      </c>
      <c r="Q290" t="s">
        <v>44</v>
      </c>
      <c r="R290">
        <v>40</v>
      </c>
      <c r="S290" t="s">
        <v>1077</v>
      </c>
      <c r="T290" s="4">
        <v>45397</v>
      </c>
      <c r="U290" s="4">
        <v>45401</v>
      </c>
    </row>
    <row r="291" spans="1:21" x14ac:dyDescent="0.2">
      <c r="A291" t="s">
        <v>1014</v>
      </c>
      <c r="B291" t="s">
        <v>1078</v>
      </c>
      <c r="C291" t="s">
        <v>1079</v>
      </c>
      <c r="F291" t="s">
        <v>48</v>
      </c>
      <c r="G291" t="s">
        <v>1080</v>
      </c>
      <c r="H291">
        <v>21</v>
      </c>
      <c r="I291" t="s">
        <v>49</v>
      </c>
      <c r="J291" t="s">
        <v>43</v>
      </c>
      <c r="K291">
        <v>55</v>
      </c>
      <c r="L291">
        <v>0</v>
      </c>
      <c r="M291">
        <v>33</v>
      </c>
      <c r="N291">
        <v>22</v>
      </c>
      <c r="O291">
        <v>0</v>
      </c>
      <c r="P291">
        <v>60</v>
      </c>
      <c r="Q291" t="s">
        <v>44</v>
      </c>
      <c r="R291">
        <v>22</v>
      </c>
      <c r="S291" t="s">
        <v>848</v>
      </c>
      <c r="T291" s="4"/>
      <c r="U291" s="4">
        <v>45401</v>
      </c>
    </row>
    <row r="292" spans="1:21" x14ac:dyDescent="0.2">
      <c r="A292" t="s">
        <v>1014</v>
      </c>
      <c r="B292" t="s">
        <v>1081</v>
      </c>
      <c r="C292" t="s">
        <v>1082</v>
      </c>
      <c r="E292" t="s">
        <v>857</v>
      </c>
      <c r="F292" t="s">
        <v>1083</v>
      </c>
      <c r="H292">
        <v>22</v>
      </c>
      <c r="J292" t="s">
        <v>43</v>
      </c>
      <c r="K292">
        <v>0</v>
      </c>
      <c r="L292">
        <v>0</v>
      </c>
      <c r="M292">
        <v>0</v>
      </c>
      <c r="N292">
        <v>0</v>
      </c>
      <c r="O292">
        <v>0</v>
      </c>
      <c r="P292" t="s">
        <v>254</v>
      </c>
      <c r="Q292" t="s">
        <v>50</v>
      </c>
      <c r="R292">
        <v>0</v>
      </c>
      <c r="S292" t="s">
        <v>57</v>
      </c>
      <c r="T292" s="4">
        <v>45377</v>
      </c>
      <c r="U292" s="4" t="s">
        <v>119</v>
      </c>
    </row>
    <row r="293" spans="1:21" x14ac:dyDescent="0.2">
      <c r="A293" t="s">
        <v>1014</v>
      </c>
      <c r="B293" t="s">
        <v>1084</v>
      </c>
      <c r="C293" t="s">
        <v>1085</v>
      </c>
      <c r="E293" t="s">
        <v>1069</v>
      </c>
      <c r="F293" t="s">
        <v>1083</v>
      </c>
      <c r="H293">
        <v>23</v>
      </c>
      <c r="J293" t="s">
        <v>43</v>
      </c>
      <c r="K293">
        <v>0</v>
      </c>
      <c r="L293">
        <v>0</v>
      </c>
      <c r="M293">
        <v>0</v>
      </c>
      <c r="N293">
        <v>0</v>
      </c>
      <c r="O293">
        <v>0</v>
      </c>
      <c r="P293" t="s">
        <v>254</v>
      </c>
      <c r="Q293" t="s">
        <v>50</v>
      </c>
      <c r="R293">
        <v>0</v>
      </c>
      <c r="S293" t="s">
        <v>57</v>
      </c>
      <c r="T293" s="4">
        <v>45377</v>
      </c>
      <c r="U293" s="4" t="s">
        <v>119</v>
      </c>
    </row>
    <row r="294" spans="1:21" x14ac:dyDescent="0.2">
      <c r="A294" t="s">
        <v>1014</v>
      </c>
      <c r="B294" t="s">
        <v>1086</v>
      </c>
      <c r="C294" t="s">
        <v>1087</v>
      </c>
      <c r="E294" t="s">
        <v>861</v>
      </c>
      <c r="F294" t="s">
        <v>1083</v>
      </c>
      <c r="H294">
        <v>24</v>
      </c>
      <c r="J294" t="s">
        <v>43</v>
      </c>
      <c r="K294">
        <v>0</v>
      </c>
      <c r="L294">
        <v>0</v>
      </c>
      <c r="M294">
        <v>0</v>
      </c>
      <c r="N294">
        <v>0</v>
      </c>
      <c r="O294">
        <v>0</v>
      </c>
      <c r="P294" t="s">
        <v>254</v>
      </c>
      <c r="Q294" t="s">
        <v>50</v>
      </c>
      <c r="R294">
        <v>0</v>
      </c>
      <c r="S294" t="s">
        <v>57</v>
      </c>
      <c r="T294" s="4">
        <v>45377</v>
      </c>
      <c r="U294" s="4" t="s">
        <v>119</v>
      </c>
    </row>
    <row r="295" spans="1:21" x14ac:dyDescent="0.2">
      <c r="A295" t="s">
        <v>1014</v>
      </c>
      <c r="B295" t="s">
        <v>1088</v>
      </c>
      <c r="C295" t="s">
        <v>1089</v>
      </c>
      <c r="E295" t="s">
        <v>240</v>
      </c>
      <c r="F295" t="s">
        <v>1083</v>
      </c>
      <c r="H295">
        <v>25</v>
      </c>
      <c r="J295" t="s">
        <v>43</v>
      </c>
      <c r="K295">
        <v>0</v>
      </c>
      <c r="L295">
        <v>0</v>
      </c>
      <c r="M295">
        <v>0</v>
      </c>
      <c r="N295">
        <v>0</v>
      </c>
      <c r="O295">
        <v>0</v>
      </c>
      <c r="P295" t="s">
        <v>254</v>
      </c>
      <c r="Q295" t="s">
        <v>50</v>
      </c>
      <c r="R295">
        <v>0</v>
      </c>
      <c r="S295" t="s">
        <v>57</v>
      </c>
      <c r="T295" s="4">
        <v>45377</v>
      </c>
      <c r="U295" s="4" t="s">
        <v>119</v>
      </c>
    </row>
    <row r="296" spans="1:21" x14ac:dyDescent="0.2">
      <c r="A296" t="s">
        <v>1014</v>
      </c>
      <c r="B296" t="s">
        <v>1090</v>
      </c>
      <c r="C296" t="s">
        <v>1091</v>
      </c>
      <c r="E296" t="s">
        <v>857</v>
      </c>
      <c r="F296" t="s">
        <v>1083</v>
      </c>
      <c r="H296">
        <v>26</v>
      </c>
      <c r="J296" t="s">
        <v>43</v>
      </c>
      <c r="K296">
        <v>0</v>
      </c>
      <c r="L296">
        <v>0</v>
      </c>
      <c r="M296">
        <v>0</v>
      </c>
      <c r="N296">
        <v>0</v>
      </c>
      <c r="O296">
        <v>0</v>
      </c>
      <c r="P296" t="s">
        <v>254</v>
      </c>
      <c r="Q296" t="s">
        <v>50</v>
      </c>
      <c r="R296">
        <v>0</v>
      </c>
      <c r="S296" t="s">
        <v>57</v>
      </c>
      <c r="T296" s="4">
        <v>45377</v>
      </c>
      <c r="U296" s="4" t="s">
        <v>119</v>
      </c>
    </row>
    <row r="297" spans="1:21" x14ac:dyDescent="0.2">
      <c r="A297" t="s">
        <v>1014</v>
      </c>
      <c r="B297" t="s">
        <v>1092</v>
      </c>
      <c r="C297" t="s">
        <v>1093</v>
      </c>
      <c r="E297" t="s">
        <v>1069</v>
      </c>
      <c r="F297" t="s">
        <v>1083</v>
      </c>
      <c r="H297">
        <v>27</v>
      </c>
      <c r="J297" t="s">
        <v>43</v>
      </c>
      <c r="K297">
        <v>0</v>
      </c>
      <c r="L297">
        <v>0</v>
      </c>
      <c r="M297">
        <v>0</v>
      </c>
      <c r="N297">
        <v>0</v>
      </c>
      <c r="O297">
        <v>0</v>
      </c>
      <c r="P297" t="s">
        <v>254</v>
      </c>
      <c r="Q297" t="s">
        <v>50</v>
      </c>
      <c r="R297">
        <v>0</v>
      </c>
      <c r="S297" t="s">
        <v>57</v>
      </c>
      <c r="T297" s="4">
        <v>45377</v>
      </c>
      <c r="U297" s="4" t="s">
        <v>119</v>
      </c>
    </row>
    <row r="298" spans="1:21" x14ac:dyDescent="0.2">
      <c r="A298" t="s">
        <v>1014</v>
      </c>
      <c r="B298" t="s">
        <v>1094</v>
      </c>
      <c r="C298" t="s">
        <v>1095</v>
      </c>
      <c r="E298" t="s">
        <v>861</v>
      </c>
      <c r="F298" t="s">
        <v>1083</v>
      </c>
      <c r="H298">
        <v>28</v>
      </c>
      <c r="J298" t="s">
        <v>43</v>
      </c>
      <c r="K298">
        <v>0</v>
      </c>
      <c r="L298">
        <v>0</v>
      </c>
      <c r="M298">
        <v>0</v>
      </c>
      <c r="N298">
        <v>0</v>
      </c>
      <c r="O298">
        <v>0</v>
      </c>
      <c r="P298" t="s">
        <v>254</v>
      </c>
      <c r="Q298" t="s">
        <v>50</v>
      </c>
      <c r="R298">
        <v>0</v>
      </c>
      <c r="S298" t="s">
        <v>57</v>
      </c>
      <c r="T298" s="4">
        <v>45377</v>
      </c>
      <c r="U298" s="4" t="s">
        <v>119</v>
      </c>
    </row>
    <row r="299" spans="1:21" x14ac:dyDescent="0.2">
      <c r="A299" t="s">
        <v>1014</v>
      </c>
      <c r="B299" t="s">
        <v>1096</v>
      </c>
      <c r="C299" t="s">
        <v>1097</v>
      </c>
      <c r="E299" t="s">
        <v>240</v>
      </c>
      <c r="F299" t="s">
        <v>1083</v>
      </c>
      <c r="H299">
        <v>29</v>
      </c>
      <c r="J299" t="s">
        <v>43</v>
      </c>
      <c r="K299">
        <v>0</v>
      </c>
      <c r="L299">
        <v>0</v>
      </c>
      <c r="M299">
        <v>0</v>
      </c>
      <c r="N299">
        <v>0</v>
      </c>
      <c r="O299">
        <v>0</v>
      </c>
      <c r="P299" t="s">
        <v>254</v>
      </c>
      <c r="Q299" t="s">
        <v>50</v>
      </c>
      <c r="R299">
        <v>0</v>
      </c>
      <c r="S299" t="s">
        <v>57</v>
      </c>
      <c r="T299" s="4">
        <v>45377</v>
      </c>
      <c r="U299" s="4" t="s">
        <v>119</v>
      </c>
    </row>
    <row r="300" spans="1:21" x14ac:dyDescent="0.2">
      <c r="A300" t="s">
        <v>1014</v>
      </c>
      <c r="B300" t="s">
        <v>1098</v>
      </c>
      <c r="C300" t="s">
        <v>1099</v>
      </c>
      <c r="F300" t="s">
        <v>48</v>
      </c>
      <c r="G300" t="s">
        <v>1100</v>
      </c>
      <c r="H300">
        <v>30</v>
      </c>
      <c r="J300" t="s">
        <v>43</v>
      </c>
      <c r="L300">
        <v>0</v>
      </c>
      <c r="M300">
        <v>5</v>
      </c>
      <c r="N300">
        <v>-5</v>
      </c>
      <c r="O300">
        <v>0</v>
      </c>
      <c r="P300" t="s">
        <v>254</v>
      </c>
      <c r="Q300" t="s">
        <v>50</v>
      </c>
      <c r="R300">
        <v>-5</v>
      </c>
      <c r="S300" t="s">
        <v>1101</v>
      </c>
      <c r="T300" s="4">
        <v>45406</v>
      </c>
      <c r="U300" s="4"/>
    </row>
    <row r="301" spans="1:21" x14ac:dyDescent="0.2">
      <c r="A301" t="s">
        <v>1102</v>
      </c>
      <c r="B301" t="s">
        <v>1103</v>
      </c>
      <c r="C301" t="s">
        <v>1104</v>
      </c>
      <c r="D301" t="s">
        <v>1105</v>
      </c>
      <c r="F301" t="s">
        <v>54</v>
      </c>
      <c r="G301" t="s">
        <v>1106</v>
      </c>
      <c r="H301">
        <v>1</v>
      </c>
      <c r="I301" t="s">
        <v>56</v>
      </c>
      <c r="J301" t="s">
        <v>43</v>
      </c>
      <c r="K301">
        <v>36</v>
      </c>
      <c r="L301">
        <v>0</v>
      </c>
      <c r="M301">
        <v>0</v>
      </c>
      <c r="N301">
        <v>36</v>
      </c>
      <c r="O301">
        <v>0</v>
      </c>
      <c r="P301">
        <v>144</v>
      </c>
      <c r="Q301" t="s">
        <v>44</v>
      </c>
      <c r="R301">
        <v>36</v>
      </c>
      <c r="S301" t="s">
        <v>1107</v>
      </c>
      <c r="T301" s="4">
        <v>45357</v>
      </c>
      <c r="U301" s="4">
        <v>45401</v>
      </c>
    </row>
    <row r="302" spans="1:21" x14ac:dyDescent="0.2">
      <c r="A302" t="s">
        <v>1102</v>
      </c>
      <c r="B302" t="s">
        <v>1108</v>
      </c>
      <c r="C302" t="s">
        <v>1109</v>
      </c>
      <c r="F302" t="s">
        <v>54</v>
      </c>
      <c r="H302">
        <v>2</v>
      </c>
      <c r="I302" t="s">
        <v>56</v>
      </c>
      <c r="J302" t="s">
        <v>43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144</v>
      </c>
      <c r="Q302" t="s">
        <v>44</v>
      </c>
      <c r="R302">
        <v>0</v>
      </c>
      <c r="S302" t="s">
        <v>94</v>
      </c>
      <c r="T302" s="4">
        <v>45364</v>
      </c>
      <c r="U302" s="4">
        <v>45401</v>
      </c>
    </row>
    <row r="303" spans="1:21" x14ac:dyDescent="0.2">
      <c r="A303" t="s">
        <v>1102</v>
      </c>
      <c r="B303" t="s">
        <v>1110</v>
      </c>
      <c r="C303" t="s">
        <v>1111</v>
      </c>
      <c r="F303" t="s">
        <v>40</v>
      </c>
      <c r="G303" t="s">
        <v>1112</v>
      </c>
      <c r="H303">
        <v>3</v>
      </c>
      <c r="I303" t="s">
        <v>42</v>
      </c>
      <c r="J303" t="s">
        <v>43</v>
      </c>
      <c r="K303">
        <v>23</v>
      </c>
      <c r="L303">
        <v>0</v>
      </c>
      <c r="M303">
        <v>3</v>
      </c>
      <c r="N303">
        <v>20</v>
      </c>
      <c r="O303">
        <v>0</v>
      </c>
      <c r="P303" t="s">
        <v>254</v>
      </c>
      <c r="Q303" t="s">
        <v>44</v>
      </c>
      <c r="R303">
        <v>20</v>
      </c>
      <c r="S303" t="s">
        <v>842</v>
      </c>
      <c r="T303" s="4">
        <v>45377</v>
      </c>
      <c r="U303" s="4">
        <v>45401</v>
      </c>
    </row>
    <row r="304" spans="1:21" x14ac:dyDescent="0.2">
      <c r="A304" t="s">
        <v>1102</v>
      </c>
      <c r="B304" t="s">
        <v>1113</v>
      </c>
      <c r="C304" t="s">
        <v>1114</v>
      </c>
      <c r="F304" t="s">
        <v>54</v>
      </c>
      <c r="G304" t="s">
        <v>1115</v>
      </c>
      <c r="H304">
        <v>4</v>
      </c>
      <c r="I304" t="s">
        <v>56</v>
      </c>
      <c r="J304" t="s">
        <v>43</v>
      </c>
      <c r="K304">
        <v>0</v>
      </c>
      <c r="L304">
        <v>144</v>
      </c>
      <c r="M304">
        <v>48</v>
      </c>
      <c r="N304">
        <v>96</v>
      </c>
      <c r="O304">
        <v>0</v>
      </c>
      <c r="P304">
        <v>144</v>
      </c>
      <c r="Q304" t="s">
        <v>44</v>
      </c>
      <c r="R304">
        <v>96</v>
      </c>
      <c r="S304" t="s">
        <v>1116</v>
      </c>
      <c r="T304" s="4">
        <v>45397</v>
      </c>
      <c r="U304" s="4">
        <v>45397</v>
      </c>
    </row>
    <row r="305" spans="1:21" x14ac:dyDescent="0.2">
      <c r="A305" t="s">
        <v>1117</v>
      </c>
      <c r="B305" t="s">
        <v>1118</v>
      </c>
      <c r="C305" t="s">
        <v>1119</v>
      </c>
      <c r="F305" t="s">
        <v>48</v>
      </c>
      <c r="H305">
        <v>1</v>
      </c>
      <c r="J305" t="s">
        <v>420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10</v>
      </c>
      <c r="Q305" t="s">
        <v>50</v>
      </c>
      <c r="R305">
        <v>0</v>
      </c>
      <c r="S305" t="s">
        <v>57</v>
      </c>
      <c r="T305" s="4"/>
      <c r="U305" s="4"/>
    </row>
    <row r="306" spans="1:21" x14ac:dyDescent="0.2">
      <c r="A306" t="s">
        <v>1120</v>
      </c>
      <c r="B306" t="s">
        <v>1121</v>
      </c>
      <c r="C306" t="s">
        <v>1122</v>
      </c>
      <c r="F306" t="s">
        <v>54</v>
      </c>
      <c r="G306" t="s">
        <v>1123</v>
      </c>
      <c r="H306">
        <v>2</v>
      </c>
      <c r="I306" t="s">
        <v>56</v>
      </c>
      <c r="J306" t="s">
        <v>43</v>
      </c>
      <c r="K306">
        <v>50</v>
      </c>
      <c r="L306">
        <v>100</v>
      </c>
      <c r="M306">
        <v>109</v>
      </c>
      <c r="N306">
        <v>41</v>
      </c>
      <c r="O306">
        <v>0</v>
      </c>
      <c r="P306">
        <v>50</v>
      </c>
      <c r="Q306" t="s">
        <v>50</v>
      </c>
      <c r="R306">
        <v>41</v>
      </c>
      <c r="S306" t="s">
        <v>1124</v>
      </c>
      <c r="T306" s="4"/>
      <c r="U306" s="4" t="s">
        <v>119</v>
      </c>
    </row>
    <row r="307" spans="1:21" x14ac:dyDescent="0.2">
      <c r="A307" t="s">
        <v>1120</v>
      </c>
      <c r="B307" t="s">
        <v>1125</v>
      </c>
      <c r="C307" t="s">
        <v>1126</v>
      </c>
      <c r="F307" t="s">
        <v>54</v>
      </c>
      <c r="G307" t="s">
        <v>1127</v>
      </c>
      <c r="H307">
        <v>3</v>
      </c>
      <c r="I307" t="s">
        <v>56</v>
      </c>
      <c r="J307" t="s">
        <v>43</v>
      </c>
      <c r="K307">
        <v>59</v>
      </c>
      <c r="L307">
        <v>0</v>
      </c>
      <c r="M307">
        <v>0</v>
      </c>
      <c r="N307">
        <v>59</v>
      </c>
      <c r="O307">
        <v>1</v>
      </c>
      <c r="P307">
        <v>50</v>
      </c>
      <c r="Q307" t="s">
        <v>50</v>
      </c>
      <c r="R307">
        <v>9</v>
      </c>
      <c r="S307" t="s">
        <v>1128</v>
      </c>
      <c r="T307" s="4">
        <v>45370</v>
      </c>
      <c r="U307" s="4">
        <v>45401</v>
      </c>
    </row>
    <row r="308" spans="1:21" x14ac:dyDescent="0.2">
      <c r="A308" t="s">
        <v>1120</v>
      </c>
      <c r="B308" t="s">
        <v>1129</v>
      </c>
      <c r="C308" t="s">
        <v>1130</v>
      </c>
      <c r="F308" t="s">
        <v>54</v>
      </c>
      <c r="G308" t="s">
        <v>1131</v>
      </c>
      <c r="H308">
        <v>4</v>
      </c>
      <c r="I308" t="s">
        <v>56</v>
      </c>
      <c r="J308" t="s">
        <v>43</v>
      </c>
      <c r="K308">
        <v>34</v>
      </c>
      <c r="L308">
        <v>0</v>
      </c>
      <c r="M308">
        <v>0</v>
      </c>
      <c r="N308">
        <v>34</v>
      </c>
      <c r="O308">
        <v>0</v>
      </c>
      <c r="P308">
        <v>50</v>
      </c>
      <c r="Q308" t="s">
        <v>50</v>
      </c>
      <c r="R308">
        <v>34</v>
      </c>
      <c r="S308" t="s">
        <v>1132</v>
      </c>
      <c r="T308" s="4">
        <v>45357</v>
      </c>
      <c r="U308" s="4"/>
    </row>
    <row r="309" spans="1:21" x14ac:dyDescent="0.2">
      <c r="A309" t="s">
        <v>1133</v>
      </c>
      <c r="B309" t="s">
        <v>1134</v>
      </c>
      <c r="C309" t="s">
        <v>1135</v>
      </c>
      <c r="F309" t="s">
        <v>222</v>
      </c>
      <c r="G309" t="s">
        <v>1136</v>
      </c>
      <c r="H309">
        <v>1</v>
      </c>
      <c r="I309" t="s">
        <v>49</v>
      </c>
      <c r="J309" t="s">
        <v>43</v>
      </c>
      <c r="K309">
        <v>17</v>
      </c>
      <c r="L309">
        <v>0</v>
      </c>
      <c r="M309">
        <v>11</v>
      </c>
      <c r="N309">
        <v>6</v>
      </c>
      <c r="O309">
        <v>0</v>
      </c>
      <c r="P309">
        <v>10</v>
      </c>
      <c r="Q309" t="s">
        <v>796</v>
      </c>
      <c r="R309">
        <v>6</v>
      </c>
      <c r="S309" t="s">
        <v>1137</v>
      </c>
      <c r="T309" s="4">
        <v>45358</v>
      </c>
      <c r="U309" s="4">
        <v>45378</v>
      </c>
    </row>
    <row r="310" spans="1:21" x14ac:dyDescent="0.2">
      <c r="A310" t="s">
        <v>1133</v>
      </c>
      <c r="B310" t="s">
        <v>1138</v>
      </c>
      <c r="C310" t="s">
        <v>1139</v>
      </c>
      <c r="F310" t="s">
        <v>54</v>
      </c>
      <c r="G310" t="s">
        <v>1140</v>
      </c>
      <c r="H310">
        <v>2</v>
      </c>
      <c r="I310" t="s">
        <v>56</v>
      </c>
      <c r="J310" t="s">
        <v>43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20</v>
      </c>
      <c r="Q310" t="s">
        <v>796</v>
      </c>
      <c r="R310">
        <v>0</v>
      </c>
      <c r="S310" t="s">
        <v>797</v>
      </c>
      <c r="T310" s="4">
        <v>45356</v>
      </c>
      <c r="U310" s="4">
        <v>45378</v>
      </c>
    </row>
    <row r="311" spans="1:21" x14ac:dyDescent="0.2">
      <c r="A311" t="s">
        <v>1133</v>
      </c>
      <c r="B311" t="s">
        <v>1141</v>
      </c>
      <c r="C311" t="s">
        <v>1142</v>
      </c>
      <c r="D311" t="s">
        <v>464</v>
      </c>
      <c r="F311" t="s">
        <v>40</v>
      </c>
      <c r="G311" t="s">
        <v>1140</v>
      </c>
      <c r="H311">
        <v>3</v>
      </c>
      <c r="I311" t="s">
        <v>42</v>
      </c>
      <c r="J311" t="s">
        <v>43</v>
      </c>
      <c r="K311">
        <v>0</v>
      </c>
      <c r="L311">
        <v>20</v>
      </c>
      <c r="M311">
        <v>20</v>
      </c>
      <c r="N311">
        <v>0</v>
      </c>
      <c r="O311">
        <v>0</v>
      </c>
      <c r="P311">
        <v>10</v>
      </c>
      <c r="Q311" t="s">
        <v>796</v>
      </c>
      <c r="R311">
        <v>0</v>
      </c>
      <c r="S311" t="s">
        <v>797</v>
      </c>
      <c r="T311" s="4"/>
      <c r="U311" s="4">
        <v>45376</v>
      </c>
    </row>
    <row r="312" spans="1:21" x14ac:dyDescent="0.2">
      <c r="A312" t="s">
        <v>1143</v>
      </c>
      <c r="B312" t="s">
        <v>1144</v>
      </c>
      <c r="C312" t="s">
        <v>1145</v>
      </c>
      <c r="F312" t="s">
        <v>54</v>
      </c>
      <c r="G312">
        <v>45</v>
      </c>
      <c r="H312">
        <v>1</v>
      </c>
      <c r="I312" t="s">
        <v>56</v>
      </c>
      <c r="J312" t="s">
        <v>43</v>
      </c>
      <c r="K312">
        <v>0</v>
      </c>
      <c r="L312">
        <v>20</v>
      </c>
      <c r="M312">
        <v>10</v>
      </c>
      <c r="N312">
        <v>10</v>
      </c>
      <c r="O312">
        <v>0</v>
      </c>
      <c r="P312">
        <v>20</v>
      </c>
      <c r="Q312" t="s">
        <v>50</v>
      </c>
      <c r="R312">
        <v>10</v>
      </c>
      <c r="S312" t="s">
        <v>1146</v>
      </c>
      <c r="T312" s="4">
        <v>45397</v>
      </c>
      <c r="U312" s="4">
        <v>45397</v>
      </c>
    </row>
    <row r="313" spans="1:21" x14ac:dyDescent="0.2">
      <c r="A313" t="s">
        <v>1143</v>
      </c>
      <c r="B313" t="s">
        <v>1147</v>
      </c>
      <c r="C313" t="s">
        <v>1148</v>
      </c>
      <c r="F313" t="s">
        <v>54</v>
      </c>
      <c r="G313">
        <v>51</v>
      </c>
      <c r="H313">
        <v>2</v>
      </c>
      <c r="I313" t="s">
        <v>56</v>
      </c>
      <c r="J313" t="s">
        <v>43</v>
      </c>
      <c r="K313">
        <v>0</v>
      </c>
      <c r="L313">
        <v>20</v>
      </c>
      <c r="M313">
        <v>5</v>
      </c>
      <c r="N313">
        <v>15</v>
      </c>
      <c r="O313">
        <v>0</v>
      </c>
      <c r="P313">
        <v>20</v>
      </c>
      <c r="Q313" t="s">
        <v>50</v>
      </c>
      <c r="R313">
        <v>15</v>
      </c>
      <c r="S313" t="s">
        <v>987</v>
      </c>
      <c r="T313" s="4">
        <v>45397</v>
      </c>
      <c r="U313" s="4">
        <v>45397</v>
      </c>
    </row>
    <row r="314" spans="1:21" x14ac:dyDescent="0.2">
      <c r="A314" t="s">
        <v>1149</v>
      </c>
      <c r="B314" t="s">
        <v>1150</v>
      </c>
      <c r="C314" t="s">
        <v>1151</v>
      </c>
      <c r="E314" t="s">
        <v>561</v>
      </c>
      <c r="F314" t="s">
        <v>40</v>
      </c>
      <c r="G314" t="s">
        <v>1152</v>
      </c>
      <c r="H314">
        <v>3</v>
      </c>
      <c r="I314" t="s">
        <v>42</v>
      </c>
      <c r="J314" t="s">
        <v>43</v>
      </c>
      <c r="K314">
        <v>444</v>
      </c>
      <c r="L314">
        <v>7056</v>
      </c>
      <c r="M314">
        <v>2784</v>
      </c>
      <c r="N314">
        <v>4716</v>
      </c>
      <c r="O314">
        <v>32</v>
      </c>
      <c r="P314">
        <v>144</v>
      </c>
      <c r="Q314" t="s">
        <v>50</v>
      </c>
      <c r="R314">
        <v>108</v>
      </c>
      <c r="S314" t="s">
        <v>1153</v>
      </c>
      <c r="T314" s="4">
        <v>45356</v>
      </c>
      <c r="U314" s="4">
        <v>45378</v>
      </c>
    </row>
    <row r="315" spans="1:21" x14ac:dyDescent="0.2">
      <c r="A315" t="s">
        <v>1149</v>
      </c>
      <c r="B315" t="s">
        <v>1154</v>
      </c>
      <c r="C315" t="s">
        <v>1155</v>
      </c>
      <c r="E315" t="s">
        <v>1156</v>
      </c>
      <c r="F315" t="s">
        <v>40</v>
      </c>
      <c r="G315" t="s">
        <v>1157</v>
      </c>
      <c r="H315">
        <v>5</v>
      </c>
      <c r="I315" t="s">
        <v>42</v>
      </c>
      <c r="J315" t="s">
        <v>43</v>
      </c>
      <c r="K315">
        <v>165</v>
      </c>
      <c r="L315">
        <v>2376</v>
      </c>
      <c r="M315">
        <v>948</v>
      </c>
      <c r="N315">
        <v>1593</v>
      </c>
      <c r="O315">
        <v>22</v>
      </c>
      <c r="P315">
        <v>72</v>
      </c>
      <c r="Q315" t="s">
        <v>50</v>
      </c>
      <c r="R315">
        <v>9</v>
      </c>
      <c r="S315" t="s">
        <v>1158</v>
      </c>
      <c r="T315" s="4">
        <v>45356</v>
      </c>
      <c r="U315" s="4">
        <v>45378</v>
      </c>
    </row>
    <row r="316" spans="1:21" x14ac:dyDescent="0.2">
      <c r="A316" t="s">
        <v>1149</v>
      </c>
      <c r="B316" t="s">
        <v>1159</v>
      </c>
      <c r="C316" t="s">
        <v>1160</v>
      </c>
      <c r="E316" t="s">
        <v>558</v>
      </c>
      <c r="F316" t="s">
        <v>40</v>
      </c>
      <c r="G316" t="s">
        <v>1161</v>
      </c>
      <c r="H316">
        <v>6</v>
      </c>
      <c r="I316" t="s">
        <v>42</v>
      </c>
      <c r="J316" t="s">
        <v>43</v>
      </c>
      <c r="K316">
        <v>96</v>
      </c>
      <c r="L316">
        <v>1152</v>
      </c>
      <c r="M316">
        <v>1152</v>
      </c>
      <c r="N316">
        <v>96</v>
      </c>
      <c r="O316">
        <v>2</v>
      </c>
      <c r="P316">
        <v>48</v>
      </c>
      <c r="Q316" t="s">
        <v>50</v>
      </c>
      <c r="R316">
        <v>0</v>
      </c>
      <c r="S316" t="s">
        <v>1162</v>
      </c>
      <c r="T316" s="4">
        <v>45356</v>
      </c>
      <c r="U316" s="4">
        <v>45378</v>
      </c>
    </row>
    <row r="317" spans="1:21" x14ac:dyDescent="0.2">
      <c r="A317" t="s">
        <v>1149</v>
      </c>
      <c r="B317" t="s">
        <v>1163</v>
      </c>
      <c r="C317" t="s">
        <v>1164</v>
      </c>
      <c r="E317" t="s">
        <v>1165</v>
      </c>
      <c r="F317" t="s">
        <v>40</v>
      </c>
      <c r="G317" t="s">
        <v>1166</v>
      </c>
      <c r="H317">
        <v>7</v>
      </c>
      <c r="I317" t="s">
        <v>42</v>
      </c>
      <c r="J317" t="s">
        <v>43</v>
      </c>
      <c r="K317">
        <v>45</v>
      </c>
      <c r="L317">
        <v>900</v>
      </c>
      <c r="M317">
        <v>492</v>
      </c>
      <c r="N317">
        <v>453</v>
      </c>
      <c r="O317">
        <v>12</v>
      </c>
      <c r="P317">
        <v>36</v>
      </c>
      <c r="Q317" t="s">
        <v>50</v>
      </c>
      <c r="R317">
        <v>21</v>
      </c>
      <c r="S317" t="s">
        <v>1167</v>
      </c>
      <c r="T317" s="4">
        <v>45356</v>
      </c>
      <c r="U317" s="4">
        <v>45378</v>
      </c>
    </row>
    <row r="318" spans="1:21" x14ac:dyDescent="0.2">
      <c r="A318" t="s">
        <v>1149</v>
      </c>
      <c r="B318" t="s">
        <v>1168</v>
      </c>
      <c r="C318" t="s">
        <v>1169</v>
      </c>
      <c r="E318" t="s">
        <v>1170</v>
      </c>
      <c r="F318" t="s">
        <v>40</v>
      </c>
      <c r="G318" t="s">
        <v>1171</v>
      </c>
      <c r="H318">
        <v>8</v>
      </c>
      <c r="I318" t="s">
        <v>42</v>
      </c>
      <c r="J318" t="s">
        <v>43</v>
      </c>
      <c r="K318">
        <v>24</v>
      </c>
      <c r="L318">
        <v>168</v>
      </c>
      <c r="M318">
        <v>144</v>
      </c>
      <c r="N318">
        <v>48</v>
      </c>
      <c r="O318">
        <v>2</v>
      </c>
      <c r="P318">
        <v>24</v>
      </c>
      <c r="Q318" t="s">
        <v>50</v>
      </c>
      <c r="R318">
        <v>0</v>
      </c>
      <c r="S318" t="s">
        <v>1162</v>
      </c>
      <c r="T318" s="4">
        <v>45356</v>
      </c>
      <c r="U318" s="4">
        <v>45378</v>
      </c>
    </row>
    <row r="319" spans="1:21" x14ac:dyDescent="0.2">
      <c r="A319" t="s">
        <v>1149</v>
      </c>
      <c r="B319" t="s">
        <v>1172</v>
      </c>
      <c r="C319" t="s">
        <v>1173</v>
      </c>
      <c r="E319" t="s">
        <v>1174</v>
      </c>
      <c r="F319" t="s">
        <v>40</v>
      </c>
      <c r="H319">
        <v>9</v>
      </c>
      <c r="I319" t="s">
        <v>42</v>
      </c>
      <c r="J319" t="s">
        <v>43</v>
      </c>
      <c r="K319">
        <v>24</v>
      </c>
      <c r="L319">
        <v>264</v>
      </c>
      <c r="M319">
        <v>168</v>
      </c>
      <c r="N319">
        <v>120</v>
      </c>
      <c r="O319">
        <v>5</v>
      </c>
      <c r="P319">
        <v>24</v>
      </c>
      <c r="Q319" t="s">
        <v>50</v>
      </c>
      <c r="R319">
        <v>0</v>
      </c>
      <c r="S319" t="s">
        <v>1175</v>
      </c>
      <c r="T319" s="4">
        <v>45355</v>
      </c>
      <c r="U319" s="4">
        <v>45378</v>
      </c>
    </row>
    <row r="320" spans="1:21" x14ac:dyDescent="0.2">
      <c r="A320" t="s">
        <v>1149</v>
      </c>
      <c r="B320" t="s">
        <v>1176</v>
      </c>
      <c r="C320" t="s">
        <v>1177</v>
      </c>
      <c r="E320" t="s">
        <v>1178</v>
      </c>
      <c r="F320" t="s">
        <v>40</v>
      </c>
      <c r="G320" t="s">
        <v>1179</v>
      </c>
      <c r="H320">
        <v>10</v>
      </c>
      <c r="I320" t="s">
        <v>42</v>
      </c>
      <c r="J320" t="s">
        <v>43</v>
      </c>
      <c r="K320">
        <v>0</v>
      </c>
      <c r="L320">
        <v>120</v>
      </c>
      <c r="M320">
        <v>114</v>
      </c>
      <c r="N320">
        <v>6</v>
      </c>
      <c r="O320">
        <v>0</v>
      </c>
      <c r="P320">
        <v>24</v>
      </c>
      <c r="Q320" t="s">
        <v>50</v>
      </c>
      <c r="R320">
        <v>6</v>
      </c>
      <c r="S320" t="s">
        <v>1180</v>
      </c>
      <c r="T320" s="4"/>
      <c r="U320" s="4">
        <v>45376</v>
      </c>
    </row>
    <row r="321" spans="1:21" x14ac:dyDescent="0.2">
      <c r="A321" t="s">
        <v>1149</v>
      </c>
      <c r="B321" t="s">
        <v>1181</v>
      </c>
      <c r="C321" t="s">
        <v>1182</v>
      </c>
      <c r="E321" t="s">
        <v>561</v>
      </c>
      <c r="F321" t="s">
        <v>1183</v>
      </c>
      <c r="G321" t="s">
        <v>1184</v>
      </c>
      <c r="H321">
        <v>12</v>
      </c>
      <c r="I321" t="s">
        <v>56</v>
      </c>
      <c r="J321" t="s">
        <v>43</v>
      </c>
      <c r="K321">
        <v>288</v>
      </c>
      <c r="L321">
        <v>0</v>
      </c>
      <c r="M321">
        <v>0</v>
      </c>
      <c r="N321">
        <v>288</v>
      </c>
      <c r="O321">
        <v>2</v>
      </c>
      <c r="P321">
        <v>144</v>
      </c>
      <c r="Q321" t="s">
        <v>50</v>
      </c>
      <c r="R321">
        <v>0</v>
      </c>
      <c r="S321" t="s">
        <v>1162</v>
      </c>
      <c r="T321" s="4">
        <v>45353</v>
      </c>
      <c r="U321" s="4">
        <v>45378</v>
      </c>
    </row>
    <row r="322" spans="1:21" x14ac:dyDescent="0.2">
      <c r="A322" t="s">
        <v>1149</v>
      </c>
      <c r="B322" t="s">
        <v>1185</v>
      </c>
      <c r="C322" t="s">
        <v>1186</v>
      </c>
      <c r="E322" t="s">
        <v>1156</v>
      </c>
      <c r="F322" t="s">
        <v>1183</v>
      </c>
      <c r="G322" t="s">
        <v>1187</v>
      </c>
      <c r="H322">
        <v>13</v>
      </c>
      <c r="I322" t="s">
        <v>56</v>
      </c>
      <c r="J322" t="s">
        <v>43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72</v>
      </c>
      <c r="Q322" t="s">
        <v>50</v>
      </c>
      <c r="R322">
        <v>0</v>
      </c>
      <c r="S322" t="s">
        <v>57</v>
      </c>
      <c r="T322" s="4"/>
      <c r="U322" s="4">
        <v>45376</v>
      </c>
    </row>
    <row r="323" spans="1:21" x14ac:dyDescent="0.2">
      <c r="A323" t="s">
        <v>1149</v>
      </c>
      <c r="B323" t="s">
        <v>1188</v>
      </c>
      <c r="C323" t="s">
        <v>1189</v>
      </c>
      <c r="E323" t="s">
        <v>558</v>
      </c>
      <c r="F323" t="s">
        <v>1183</v>
      </c>
      <c r="G323" t="s">
        <v>1190</v>
      </c>
      <c r="H323">
        <v>14</v>
      </c>
      <c r="I323" t="s">
        <v>56</v>
      </c>
      <c r="J323" t="s">
        <v>43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48</v>
      </c>
      <c r="Q323" t="s">
        <v>50</v>
      </c>
      <c r="R323">
        <v>0</v>
      </c>
      <c r="S323" t="s">
        <v>57</v>
      </c>
      <c r="T323" s="4"/>
      <c r="U323" s="4">
        <v>45376</v>
      </c>
    </row>
    <row r="324" spans="1:21" x14ac:dyDescent="0.2">
      <c r="A324" t="s">
        <v>1149</v>
      </c>
      <c r="B324" t="s">
        <v>1191</v>
      </c>
      <c r="C324" t="s">
        <v>1192</v>
      </c>
      <c r="E324" t="s">
        <v>1170</v>
      </c>
      <c r="F324" t="s">
        <v>1183</v>
      </c>
      <c r="G324" t="s">
        <v>1193</v>
      </c>
      <c r="H324">
        <v>16</v>
      </c>
      <c r="I324" t="s">
        <v>56</v>
      </c>
      <c r="J324" t="s">
        <v>43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24</v>
      </c>
      <c r="Q324" t="s">
        <v>50</v>
      </c>
      <c r="R324">
        <v>0</v>
      </c>
      <c r="S324" t="s">
        <v>57</v>
      </c>
      <c r="T324" s="4"/>
      <c r="U324" s="4" t="s">
        <v>1194</v>
      </c>
    </row>
    <row r="325" spans="1:21" x14ac:dyDescent="0.2">
      <c r="A325" t="s">
        <v>1149</v>
      </c>
      <c r="B325" t="s">
        <v>1195</v>
      </c>
      <c r="C325" t="s">
        <v>1196</v>
      </c>
      <c r="F325" t="s">
        <v>40</v>
      </c>
      <c r="H325">
        <v>1</v>
      </c>
      <c r="I325" t="s">
        <v>42</v>
      </c>
      <c r="J325" t="s">
        <v>43</v>
      </c>
      <c r="K325">
        <v>0</v>
      </c>
      <c r="L325">
        <v>0</v>
      </c>
      <c r="M325">
        <v>12</v>
      </c>
      <c r="N325">
        <v>-12</v>
      </c>
      <c r="O325">
        <v>0</v>
      </c>
      <c r="P325">
        <v>144</v>
      </c>
      <c r="Q325" t="s">
        <v>50</v>
      </c>
      <c r="R325">
        <v>-12</v>
      </c>
      <c r="S325" t="s">
        <v>1197</v>
      </c>
      <c r="T325" s="4"/>
      <c r="U325" s="4"/>
    </row>
    <row r="326" spans="1:21" x14ac:dyDescent="0.2">
      <c r="A326" t="s">
        <v>1149</v>
      </c>
      <c r="B326" t="s">
        <v>1198</v>
      </c>
      <c r="C326" t="s">
        <v>1199</v>
      </c>
      <c r="H326">
        <v>2</v>
      </c>
      <c r="I326" t="s">
        <v>42</v>
      </c>
      <c r="J326" t="s">
        <v>43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6</v>
      </c>
      <c r="Q326" t="s">
        <v>61</v>
      </c>
      <c r="R326">
        <v>0</v>
      </c>
      <c r="S326" t="s">
        <v>147</v>
      </c>
      <c r="T326" s="4"/>
      <c r="U326" s="4"/>
    </row>
    <row r="327" spans="1:21" x14ac:dyDescent="0.2">
      <c r="A327" t="s">
        <v>1149</v>
      </c>
      <c r="B327" t="s">
        <v>1200</v>
      </c>
      <c r="C327" t="s">
        <v>1201</v>
      </c>
      <c r="F327" t="s">
        <v>40</v>
      </c>
      <c r="H327">
        <v>4</v>
      </c>
      <c r="I327" t="s">
        <v>42</v>
      </c>
      <c r="J327" t="s">
        <v>43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12</v>
      </c>
      <c r="Q327" t="s">
        <v>44</v>
      </c>
      <c r="R327">
        <v>0</v>
      </c>
      <c r="S327" t="s">
        <v>94</v>
      </c>
      <c r="T327" s="4"/>
      <c r="U327" s="4"/>
    </row>
    <row r="328" spans="1:21" x14ac:dyDescent="0.2">
      <c r="A328" t="s">
        <v>1149</v>
      </c>
      <c r="B328" t="s">
        <v>1202</v>
      </c>
      <c r="C328" t="s">
        <v>1203</v>
      </c>
      <c r="H328">
        <v>15</v>
      </c>
      <c r="I328" t="s">
        <v>56</v>
      </c>
      <c r="J328" t="s">
        <v>43</v>
      </c>
      <c r="K328">
        <v>0</v>
      </c>
      <c r="L328">
        <v>72</v>
      </c>
      <c r="M328">
        <v>72</v>
      </c>
      <c r="N328">
        <v>0</v>
      </c>
      <c r="O328">
        <v>0</v>
      </c>
      <c r="P328">
        <v>36</v>
      </c>
      <c r="Q328" t="s">
        <v>50</v>
      </c>
      <c r="R328">
        <v>0</v>
      </c>
      <c r="S328" t="s">
        <v>57</v>
      </c>
      <c r="T328" s="4"/>
      <c r="U328" s="4"/>
    </row>
    <row r="329" spans="1:21" x14ac:dyDescent="0.2">
      <c r="A329" t="s">
        <v>1149</v>
      </c>
      <c r="B329" t="s">
        <v>1204</v>
      </c>
      <c r="C329" t="s">
        <v>1205</v>
      </c>
      <c r="F329" t="s">
        <v>1183</v>
      </c>
      <c r="H329">
        <v>17</v>
      </c>
      <c r="I329" t="s">
        <v>56</v>
      </c>
      <c r="J329" t="s">
        <v>43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4</v>
      </c>
      <c r="Q329" t="s">
        <v>61</v>
      </c>
      <c r="R329">
        <v>0</v>
      </c>
      <c r="S329" t="s">
        <v>147</v>
      </c>
      <c r="T329" s="4"/>
      <c r="U329" s="4">
        <v>45401</v>
      </c>
    </row>
    <row r="330" spans="1:21" x14ac:dyDescent="0.2">
      <c r="A330" t="s">
        <v>1149</v>
      </c>
      <c r="B330" t="s">
        <v>1206</v>
      </c>
      <c r="C330" t="s">
        <v>1207</v>
      </c>
      <c r="E330" t="s">
        <v>561</v>
      </c>
      <c r="F330" t="s">
        <v>54</v>
      </c>
      <c r="H330">
        <v>18</v>
      </c>
      <c r="I330" t="s">
        <v>56</v>
      </c>
      <c r="J330" t="s">
        <v>43</v>
      </c>
      <c r="K330">
        <v>118</v>
      </c>
      <c r="L330">
        <v>0</v>
      </c>
      <c r="M330">
        <v>0</v>
      </c>
      <c r="N330">
        <v>118</v>
      </c>
      <c r="O330">
        <v>0</v>
      </c>
      <c r="P330" t="s">
        <v>254</v>
      </c>
      <c r="Q330" t="s">
        <v>50</v>
      </c>
      <c r="R330">
        <v>118</v>
      </c>
      <c r="S330" t="s">
        <v>1208</v>
      </c>
      <c r="T330" s="4"/>
      <c r="U330" s="4">
        <v>45401</v>
      </c>
    </row>
    <row r="331" spans="1:21" x14ac:dyDescent="0.2">
      <c r="A331" t="s">
        <v>1149</v>
      </c>
      <c r="B331" t="s">
        <v>1209</v>
      </c>
      <c r="C331" t="s">
        <v>1210</v>
      </c>
      <c r="E331" t="s">
        <v>1165</v>
      </c>
      <c r="F331" t="s">
        <v>54</v>
      </c>
      <c r="H331">
        <v>19</v>
      </c>
      <c r="I331" t="s">
        <v>56</v>
      </c>
      <c r="J331" t="s">
        <v>43</v>
      </c>
      <c r="K331">
        <v>0</v>
      </c>
      <c r="L331">
        <v>0</v>
      </c>
      <c r="M331">
        <v>0</v>
      </c>
      <c r="N331">
        <v>0</v>
      </c>
      <c r="O331">
        <v>0</v>
      </c>
      <c r="P331" t="s">
        <v>254</v>
      </c>
      <c r="Q331" t="s">
        <v>50</v>
      </c>
      <c r="R331">
        <v>0</v>
      </c>
      <c r="S331" t="s">
        <v>57</v>
      </c>
      <c r="T331" s="4"/>
      <c r="U331" s="4"/>
    </row>
    <row r="332" spans="1:21" x14ac:dyDescent="0.2">
      <c r="A332" t="s">
        <v>1149</v>
      </c>
      <c r="B332" t="s">
        <v>1211</v>
      </c>
      <c r="C332" t="s">
        <v>1212</v>
      </c>
      <c r="E332" t="s">
        <v>1174</v>
      </c>
      <c r="F332" t="s">
        <v>54</v>
      </c>
      <c r="H332">
        <v>20</v>
      </c>
      <c r="I332" t="s">
        <v>56</v>
      </c>
      <c r="J332" t="s">
        <v>43</v>
      </c>
      <c r="K332">
        <v>0</v>
      </c>
      <c r="L332">
        <v>0</v>
      </c>
      <c r="M332">
        <v>0</v>
      </c>
      <c r="N332">
        <v>0</v>
      </c>
      <c r="O332">
        <v>0</v>
      </c>
      <c r="P332" t="s">
        <v>254</v>
      </c>
      <c r="Q332" t="s">
        <v>50</v>
      </c>
      <c r="R332">
        <v>0</v>
      </c>
      <c r="S332" t="s">
        <v>57</v>
      </c>
      <c r="T332" s="4"/>
      <c r="U332" s="4"/>
    </row>
    <row r="333" spans="1:21" x14ac:dyDescent="0.2">
      <c r="A333" t="s">
        <v>1213</v>
      </c>
      <c r="B333" t="s">
        <v>1214</v>
      </c>
      <c r="C333" t="s">
        <v>1215</v>
      </c>
      <c r="F333" t="s">
        <v>1216</v>
      </c>
      <c r="H333">
        <v>1</v>
      </c>
      <c r="I333" t="s">
        <v>1217</v>
      </c>
      <c r="J333" t="s">
        <v>43</v>
      </c>
      <c r="K333">
        <v>1718</v>
      </c>
      <c r="L333">
        <v>0</v>
      </c>
      <c r="M333">
        <v>12</v>
      </c>
      <c r="N333">
        <v>1706</v>
      </c>
      <c r="O333">
        <v>1</v>
      </c>
      <c r="P333">
        <v>900</v>
      </c>
      <c r="Q333" t="s">
        <v>50</v>
      </c>
      <c r="R333">
        <v>806</v>
      </c>
      <c r="S333" t="s">
        <v>1218</v>
      </c>
      <c r="T333" s="4"/>
      <c r="U333" s="4">
        <v>45401</v>
      </c>
    </row>
    <row r="334" spans="1:21" x14ac:dyDescent="0.2">
      <c r="A334" t="s">
        <v>1213</v>
      </c>
      <c r="B334" t="s">
        <v>1219</v>
      </c>
      <c r="C334" t="s">
        <v>1220</v>
      </c>
      <c r="F334" t="s">
        <v>1216</v>
      </c>
      <c r="H334">
        <v>2</v>
      </c>
      <c r="I334" t="s">
        <v>1217</v>
      </c>
      <c r="J334" t="s">
        <v>43</v>
      </c>
      <c r="K334">
        <v>2066</v>
      </c>
      <c r="L334">
        <v>0</v>
      </c>
      <c r="M334">
        <v>0</v>
      </c>
      <c r="N334">
        <v>2066</v>
      </c>
      <c r="O334">
        <v>2</v>
      </c>
      <c r="P334">
        <v>750</v>
      </c>
      <c r="Q334" t="s">
        <v>50</v>
      </c>
      <c r="R334">
        <v>566</v>
      </c>
      <c r="S334" t="s">
        <v>1221</v>
      </c>
      <c r="T334" s="4"/>
      <c r="U334" s="4">
        <v>45401</v>
      </c>
    </row>
    <row r="335" spans="1:21" x14ac:dyDescent="0.2">
      <c r="A335" t="s">
        <v>1222</v>
      </c>
      <c r="B335" t="s">
        <v>1223</v>
      </c>
      <c r="C335" t="s">
        <v>1224</v>
      </c>
      <c r="F335" t="s">
        <v>54</v>
      </c>
      <c r="H335">
        <v>3</v>
      </c>
      <c r="I335" t="s">
        <v>56</v>
      </c>
      <c r="J335" t="s">
        <v>43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24</v>
      </c>
      <c r="Q335" t="s">
        <v>44</v>
      </c>
      <c r="R335">
        <v>0</v>
      </c>
      <c r="S335" t="s">
        <v>94</v>
      </c>
      <c r="T335" s="4"/>
      <c r="U335" s="4"/>
    </row>
    <row r="336" spans="1:21" x14ac:dyDescent="0.2">
      <c r="A336" t="s">
        <v>1222</v>
      </c>
      <c r="B336" t="s">
        <v>1225</v>
      </c>
      <c r="C336" t="s">
        <v>1226</v>
      </c>
      <c r="F336" t="s">
        <v>48</v>
      </c>
      <c r="H336">
        <v>4</v>
      </c>
      <c r="J336" t="s">
        <v>43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144</v>
      </c>
      <c r="Q336" t="s">
        <v>50</v>
      </c>
      <c r="R336">
        <v>0</v>
      </c>
      <c r="S336" t="s">
        <v>57</v>
      </c>
      <c r="T336" s="4"/>
      <c r="U336" s="4"/>
    </row>
    <row r="337" spans="1:21" x14ac:dyDescent="0.2">
      <c r="A337" t="s">
        <v>1222</v>
      </c>
      <c r="B337" t="s">
        <v>1227</v>
      </c>
      <c r="C337" t="s">
        <v>1228</v>
      </c>
      <c r="F337" t="s">
        <v>48</v>
      </c>
      <c r="H337">
        <v>5</v>
      </c>
      <c r="I337" t="s">
        <v>49</v>
      </c>
      <c r="J337" t="s">
        <v>43</v>
      </c>
      <c r="K337">
        <v>6720</v>
      </c>
      <c r="L337">
        <v>0</v>
      </c>
      <c r="M337">
        <v>184</v>
      </c>
      <c r="N337">
        <v>6536</v>
      </c>
      <c r="O337">
        <v>40</v>
      </c>
      <c r="P337">
        <v>160</v>
      </c>
      <c r="Q337" t="s">
        <v>50</v>
      </c>
      <c r="R337">
        <v>136</v>
      </c>
      <c r="S337" t="s">
        <v>1229</v>
      </c>
      <c r="T337" s="4"/>
      <c r="U337" s="4"/>
    </row>
    <row r="338" spans="1:21" x14ac:dyDescent="0.2">
      <c r="A338" t="s">
        <v>1222</v>
      </c>
      <c r="B338" t="s">
        <v>1230</v>
      </c>
      <c r="C338" t="s">
        <v>1231</v>
      </c>
      <c r="F338" t="s">
        <v>48</v>
      </c>
      <c r="H338">
        <v>6</v>
      </c>
      <c r="I338" t="s">
        <v>49</v>
      </c>
      <c r="J338" t="s">
        <v>43</v>
      </c>
      <c r="K338">
        <v>6900</v>
      </c>
      <c r="L338">
        <v>0</v>
      </c>
      <c r="M338">
        <v>24</v>
      </c>
      <c r="N338">
        <v>6876</v>
      </c>
      <c r="O338">
        <v>47</v>
      </c>
      <c r="P338">
        <v>144</v>
      </c>
      <c r="Q338" t="s">
        <v>50</v>
      </c>
      <c r="R338">
        <v>108</v>
      </c>
      <c r="S338" t="s">
        <v>1232</v>
      </c>
      <c r="T338" s="4"/>
      <c r="U338" s="4"/>
    </row>
    <row r="339" spans="1:21" x14ac:dyDescent="0.2">
      <c r="A339" t="s">
        <v>1222</v>
      </c>
      <c r="B339" t="s">
        <v>1233</v>
      </c>
      <c r="C339" t="s">
        <v>1234</v>
      </c>
      <c r="F339" t="s">
        <v>48</v>
      </c>
      <c r="H339">
        <v>9</v>
      </c>
      <c r="J339" t="s">
        <v>43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144</v>
      </c>
      <c r="Q339" t="s">
        <v>50</v>
      </c>
      <c r="R339">
        <v>0</v>
      </c>
      <c r="S339" t="s">
        <v>57</v>
      </c>
      <c r="T339" s="4"/>
      <c r="U339" s="4"/>
    </row>
    <row r="340" spans="1:21" x14ac:dyDescent="0.2">
      <c r="A340" t="s">
        <v>1222</v>
      </c>
      <c r="B340" t="s">
        <v>1235</v>
      </c>
      <c r="C340" t="s">
        <v>1236</v>
      </c>
      <c r="F340" t="s">
        <v>48</v>
      </c>
      <c r="G340" t="s">
        <v>1237</v>
      </c>
      <c r="H340">
        <v>10</v>
      </c>
      <c r="I340" t="s">
        <v>49</v>
      </c>
      <c r="J340" t="s">
        <v>43</v>
      </c>
      <c r="K340">
        <v>696</v>
      </c>
      <c r="L340">
        <v>0</v>
      </c>
      <c r="M340">
        <v>0</v>
      </c>
      <c r="N340">
        <v>696</v>
      </c>
      <c r="O340">
        <v>4</v>
      </c>
      <c r="P340">
        <v>144</v>
      </c>
      <c r="Q340" t="s">
        <v>50</v>
      </c>
      <c r="R340">
        <v>120</v>
      </c>
      <c r="S340" t="s">
        <v>1238</v>
      </c>
      <c r="T340" s="4">
        <v>45370</v>
      </c>
      <c r="U340" s="4"/>
    </row>
    <row r="341" spans="1:21" x14ac:dyDescent="0.2">
      <c r="A341" t="s">
        <v>1222</v>
      </c>
      <c r="B341" t="s">
        <v>1239</v>
      </c>
      <c r="C341" t="s">
        <v>1240</v>
      </c>
      <c r="F341" t="s">
        <v>40</v>
      </c>
      <c r="G341" t="s">
        <v>1241</v>
      </c>
      <c r="H341">
        <v>11</v>
      </c>
      <c r="I341" t="s">
        <v>42</v>
      </c>
      <c r="J341" t="s">
        <v>43</v>
      </c>
      <c r="K341">
        <v>0</v>
      </c>
      <c r="L341">
        <v>288</v>
      </c>
      <c r="M341">
        <v>168</v>
      </c>
      <c r="N341">
        <v>120</v>
      </c>
      <c r="O341">
        <v>0</v>
      </c>
      <c r="P341">
        <v>288</v>
      </c>
      <c r="Q341" t="s">
        <v>50</v>
      </c>
      <c r="R341">
        <v>120</v>
      </c>
      <c r="S341" t="s">
        <v>1242</v>
      </c>
      <c r="T341" s="4">
        <v>45370</v>
      </c>
      <c r="U341" s="4"/>
    </row>
    <row r="342" spans="1:21" x14ac:dyDescent="0.2">
      <c r="A342" t="s">
        <v>1222</v>
      </c>
      <c r="B342" t="s">
        <v>1243</v>
      </c>
      <c r="C342" t="s">
        <v>1244</v>
      </c>
      <c r="F342" t="s">
        <v>40</v>
      </c>
      <c r="G342" t="s">
        <v>1245</v>
      </c>
      <c r="H342">
        <v>12</v>
      </c>
      <c r="I342" t="s">
        <v>42</v>
      </c>
      <c r="J342" t="s">
        <v>43</v>
      </c>
      <c r="K342">
        <v>0</v>
      </c>
      <c r="L342">
        <v>144</v>
      </c>
      <c r="M342">
        <v>144</v>
      </c>
      <c r="N342">
        <v>0</v>
      </c>
      <c r="O342">
        <v>0</v>
      </c>
      <c r="P342">
        <v>288</v>
      </c>
      <c r="Q342" t="s">
        <v>50</v>
      </c>
      <c r="R342">
        <v>0</v>
      </c>
      <c r="S342" t="s">
        <v>57</v>
      </c>
      <c r="T342" s="4">
        <v>45370</v>
      </c>
      <c r="U342" s="4"/>
    </row>
    <row r="343" spans="1:21" x14ac:dyDescent="0.2">
      <c r="A343" t="s">
        <v>1222</v>
      </c>
      <c r="B343" t="s">
        <v>1246</v>
      </c>
      <c r="C343" t="s">
        <v>1247</v>
      </c>
      <c r="F343" t="s">
        <v>1248</v>
      </c>
      <c r="G343" t="s">
        <v>1249</v>
      </c>
      <c r="H343">
        <v>13</v>
      </c>
      <c r="J343" t="s">
        <v>43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180</v>
      </c>
      <c r="Q343" t="s">
        <v>50</v>
      </c>
      <c r="R343">
        <v>0</v>
      </c>
      <c r="S343" t="s">
        <v>57</v>
      </c>
      <c r="T343" s="4">
        <v>45372</v>
      </c>
      <c r="U343" s="4"/>
    </row>
    <row r="344" spans="1:21" x14ac:dyDescent="0.2">
      <c r="A344" t="s">
        <v>1222</v>
      </c>
      <c r="B344" t="s">
        <v>1250</v>
      </c>
      <c r="C344" t="s">
        <v>1251</v>
      </c>
      <c r="F344" t="s">
        <v>48</v>
      </c>
      <c r="H344">
        <v>14</v>
      </c>
      <c r="I344" t="s">
        <v>49</v>
      </c>
      <c r="J344" t="s">
        <v>43</v>
      </c>
      <c r="K344">
        <v>2400</v>
      </c>
      <c r="L344">
        <v>0</v>
      </c>
      <c r="M344">
        <v>172</v>
      </c>
      <c r="N344">
        <v>2228</v>
      </c>
      <c r="O344">
        <v>13</v>
      </c>
      <c r="P344">
        <v>160</v>
      </c>
      <c r="Q344" t="s">
        <v>50</v>
      </c>
      <c r="R344">
        <v>148</v>
      </c>
      <c r="S344" t="s">
        <v>1252</v>
      </c>
      <c r="T344" s="4"/>
      <c r="U344" s="4"/>
    </row>
    <row r="345" spans="1:21" x14ac:dyDescent="0.2">
      <c r="A345" t="s">
        <v>1222</v>
      </c>
      <c r="B345" t="s">
        <v>1253</v>
      </c>
      <c r="C345" t="s">
        <v>1254</v>
      </c>
      <c r="F345" t="s">
        <v>48</v>
      </c>
      <c r="H345">
        <v>15</v>
      </c>
      <c r="I345" t="s">
        <v>49</v>
      </c>
      <c r="J345" t="s">
        <v>43</v>
      </c>
      <c r="K345">
        <v>3072</v>
      </c>
      <c r="L345">
        <v>0</v>
      </c>
      <c r="M345">
        <v>156</v>
      </c>
      <c r="N345">
        <v>2916</v>
      </c>
      <c r="O345">
        <v>15</v>
      </c>
      <c r="P345">
        <v>192</v>
      </c>
      <c r="Q345" t="s">
        <v>50</v>
      </c>
      <c r="R345">
        <v>36</v>
      </c>
      <c r="S345" t="s">
        <v>1255</v>
      </c>
      <c r="T345" s="4"/>
      <c r="U345" s="4"/>
    </row>
    <row r="346" spans="1:21" x14ac:dyDescent="0.2">
      <c r="A346" t="s">
        <v>1222</v>
      </c>
      <c r="B346" t="s">
        <v>1256</v>
      </c>
      <c r="C346" t="s">
        <v>1257</v>
      </c>
      <c r="F346" t="s">
        <v>48</v>
      </c>
      <c r="H346">
        <v>16</v>
      </c>
      <c r="I346" t="s">
        <v>49</v>
      </c>
      <c r="J346" t="s">
        <v>43</v>
      </c>
      <c r="K346">
        <v>3840</v>
      </c>
      <c r="L346">
        <v>0</v>
      </c>
      <c r="M346">
        <v>0</v>
      </c>
      <c r="N346">
        <v>3840</v>
      </c>
      <c r="O346">
        <v>20</v>
      </c>
      <c r="P346">
        <v>192</v>
      </c>
      <c r="Q346" t="s">
        <v>50</v>
      </c>
      <c r="R346">
        <v>0</v>
      </c>
      <c r="S346" t="s">
        <v>575</v>
      </c>
      <c r="T346" s="4"/>
      <c r="U346" s="4"/>
    </row>
    <row r="347" spans="1:21" x14ac:dyDescent="0.2">
      <c r="A347" t="s">
        <v>1222</v>
      </c>
      <c r="B347" t="s">
        <v>1258</v>
      </c>
      <c r="C347" t="s">
        <v>1259</v>
      </c>
      <c r="F347" t="s">
        <v>48</v>
      </c>
      <c r="H347">
        <v>17</v>
      </c>
      <c r="I347" t="s">
        <v>49</v>
      </c>
      <c r="J347" t="s">
        <v>43</v>
      </c>
      <c r="K347">
        <v>288</v>
      </c>
      <c r="L347">
        <v>0</v>
      </c>
      <c r="M347">
        <v>0</v>
      </c>
      <c r="N347">
        <v>288</v>
      </c>
      <c r="O347">
        <v>2</v>
      </c>
      <c r="P347">
        <v>144</v>
      </c>
      <c r="Q347" t="s">
        <v>50</v>
      </c>
      <c r="R347">
        <v>0</v>
      </c>
      <c r="S347" t="s">
        <v>1162</v>
      </c>
      <c r="T347" s="4"/>
      <c r="U347" s="4"/>
    </row>
    <row r="348" spans="1:21" x14ac:dyDescent="0.2">
      <c r="A348" t="s">
        <v>1222</v>
      </c>
      <c r="B348" t="s">
        <v>1260</v>
      </c>
      <c r="C348" t="s">
        <v>1261</v>
      </c>
      <c r="F348" t="s">
        <v>48</v>
      </c>
      <c r="H348">
        <v>18</v>
      </c>
      <c r="I348" t="s">
        <v>49</v>
      </c>
      <c r="J348" t="s">
        <v>43</v>
      </c>
      <c r="K348">
        <v>3744</v>
      </c>
      <c r="L348">
        <v>0</v>
      </c>
      <c r="M348">
        <v>156</v>
      </c>
      <c r="N348">
        <v>3588</v>
      </c>
      <c r="O348">
        <v>24</v>
      </c>
      <c r="P348">
        <v>144</v>
      </c>
      <c r="Q348" t="s">
        <v>50</v>
      </c>
      <c r="R348">
        <v>132</v>
      </c>
      <c r="S348" t="s">
        <v>1262</v>
      </c>
      <c r="T348" s="4"/>
      <c r="U348" s="4"/>
    </row>
    <row r="349" spans="1:21" x14ac:dyDescent="0.2">
      <c r="A349" t="s">
        <v>1222</v>
      </c>
      <c r="B349" t="s">
        <v>1263</v>
      </c>
      <c r="C349" t="s">
        <v>1264</v>
      </c>
      <c r="F349" t="s">
        <v>48</v>
      </c>
      <c r="G349" t="s">
        <v>1265</v>
      </c>
      <c r="H349">
        <v>19</v>
      </c>
      <c r="I349" t="s">
        <v>49</v>
      </c>
      <c r="J349" t="s">
        <v>43</v>
      </c>
      <c r="K349">
        <v>2724</v>
      </c>
      <c r="L349">
        <v>0</v>
      </c>
      <c r="M349">
        <v>0</v>
      </c>
      <c r="N349">
        <v>2724</v>
      </c>
      <c r="O349">
        <v>18</v>
      </c>
      <c r="P349">
        <v>144</v>
      </c>
      <c r="Q349" t="s">
        <v>50</v>
      </c>
      <c r="R349">
        <v>132</v>
      </c>
      <c r="S349" t="s">
        <v>1266</v>
      </c>
      <c r="T349" s="4">
        <v>45370</v>
      </c>
      <c r="U349" s="4"/>
    </row>
    <row r="350" spans="1:21" x14ac:dyDescent="0.2">
      <c r="A350" t="s">
        <v>1222</v>
      </c>
      <c r="B350" t="s">
        <v>1267</v>
      </c>
      <c r="C350" t="s">
        <v>1268</v>
      </c>
      <c r="F350" t="s">
        <v>48</v>
      </c>
      <c r="H350">
        <v>20</v>
      </c>
      <c r="I350" t="s">
        <v>49</v>
      </c>
      <c r="J350" t="s">
        <v>43</v>
      </c>
      <c r="K350">
        <v>132</v>
      </c>
      <c r="L350">
        <v>0</v>
      </c>
      <c r="M350">
        <v>24</v>
      </c>
      <c r="N350">
        <v>108</v>
      </c>
      <c r="O350">
        <v>0</v>
      </c>
      <c r="P350">
        <v>144</v>
      </c>
      <c r="Q350" t="s">
        <v>50</v>
      </c>
      <c r="R350">
        <v>108</v>
      </c>
      <c r="S350" t="s">
        <v>1269</v>
      </c>
      <c r="T350" s="4"/>
      <c r="U350" s="4"/>
    </row>
    <row r="351" spans="1:21" x14ac:dyDescent="0.2">
      <c r="A351" t="s">
        <v>1222</v>
      </c>
      <c r="B351" t="s">
        <v>1270</v>
      </c>
      <c r="C351" t="s">
        <v>1271</v>
      </c>
      <c r="F351" t="s">
        <v>48</v>
      </c>
      <c r="H351">
        <v>21</v>
      </c>
      <c r="I351" t="s">
        <v>49</v>
      </c>
      <c r="J351" t="s">
        <v>43</v>
      </c>
      <c r="K351">
        <v>2736</v>
      </c>
      <c r="L351">
        <v>0</v>
      </c>
      <c r="M351">
        <v>12</v>
      </c>
      <c r="N351">
        <v>2724</v>
      </c>
      <c r="O351">
        <v>18</v>
      </c>
      <c r="P351">
        <v>144</v>
      </c>
      <c r="Q351" t="s">
        <v>50</v>
      </c>
      <c r="R351">
        <v>132</v>
      </c>
      <c r="S351" t="s">
        <v>1266</v>
      </c>
      <c r="T351" s="4"/>
      <c r="U351" s="4"/>
    </row>
    <row r="352" spans="1:21" x14ac:dyDescent="0.2">
      <c r="A352" t="s">
        <v>1222</v>
      </c>
      <c r="B352" t="s">
        <v>1272</v>
      </c>
      <c r="C352" t="s">
        <v>1273</v>
      </c>
      <c r="F352" t="s">
        <v>48</v>
      </c>
      <c r="H352">
        <v>22</v>
      </c>
      <c r="I352" t="s">
        <v>49</v>
      </c>
      <c r="J352" t="s">
        <v>43</v>
      </c>
      <c r="K352">
        <v>720</v>
      </c>
      <c r="L352">
        <v>0</v>
      </c>
      <c r="M352">
        <v>0</v>
      </c>
      <c r="N352">
        <v>720</v>
      </c>
      <c r="O352">
        <v>6</v>
      </c>
      <c r="P352">
        <v>120</v>
      </c>
      <c r="Q352" t="s">
        <v>50</v>
      </c>
      <c r="R352">
        <v>0</v>
      </c>
      <c r="S352" t="s">
        <v>1274</v>
      </c>
      <c r="T352" s="4"/>
      <c r="U352" s="4"/>
    </row>
    <row r="353" spans="1:21" x14ac:dyDescent="0.2">
      <c r="A353" t="s">
        <v>1222</v>
      </c>
      <c r="B353" t="s">
        <v>1275</v>
      </c>
      <c r="C353" t="s">
        <v>1276</v>
      </c>
      <c r="F353" t="s">
        <v>48</v>
      </c>
      <c r="H353">
        <v>23</v>
      </c>
      <c r="I353" t="s">
        <v>49</v>
      </c>
      <c r="J353" t="s">
        <v>43</v>
      </c>
      <c r="K353">
        <v>1728</v>
      </c>
      <c r="L353">
        <v>0</v>
      </c>
      <c r="M353">
        <v>0</v>
      </c>
      <c r="N353">
        <v>1728</v>
      </c>
      <c r="O353">
        <v>9</v>
      </c>
      <c r="P353">
        <v>192</v>
      </c>
      <c r="Q353" t="s">
        <v>50</v>
      </c>
      <c r="R353">
        <v>0</v>
      </c>
      <c r="S353" t="s">
        <v>1277</v>
      </c>
      <c r="T353" s="4"/>
      <c r="U353" s="4"/>
    </row>
    <row r="354" spans="1:21" x14ac:dyDescent="0.2">
      <c r="A354" t="s">
        <v>1222</v>
      </c>
      <c r="B354" t="s">
        <v>1278</v>
      </c>
      <c r="C354" t="s">
        <v>1279</v>
      </c>
      <c r="F354" t="s">
        <v>48</v>
      </c>
      <c r="H354">
        <v>24</v>
      </c>
      <c r="I354" t="s">
        <v>49</v>
      </c>
      <c r="J354" t="s">
        <v>43</v>
      </c>
      <c r="K354">
        <v>4596</v>
      </c>
      <c r="L354">
        <v>0</v>
      </c>
      <c r="M354">
        <v>0</v>
      </c>
      <c r="N354">
        <v>4596</v>
      </c>
      <c r="O354">
        <v>23</v>
      </c>
      <c r="P354">
        <v>192</v>
      </c>
      <c r="Q354" t="s">
        <v>50</v>
      </c>
      <c r="R354">
        <v>180</v>
      </c>
      <c r="S354" t="s">
        <v>1280</v>
      </c>
      <c r="T354" s="4"/>
      <c r="U354" s="4"/>
    </row>
    <row r="355" spans="1:21" x14ac:dyDescent="0.2">
      <c r="A355" t="s">
        <v>1222</v>
      </c>
      <c r="B355" t="s">
        <v>1281</v>
      </c>
      <c r="C355" t="s">
        <v>1282</v>
      </c>
      <c r="F355" t="s">
        <v>48</v>
      </c>
      <c r="H355">
        <v>25</v>
      </c>
      <c r="I355" t="s">
        <v>49</v>
      </c>
      <c r="J355" t="s">
        <v>43</v>
      </c>
      <c r="K355">
        <v>3600</v>
      </c>
      <c r="L355">
        <v>0</v>
      </c>
      <c r="M355">
        <v>0</v>
      </c>
      <c r="N355">
        <v>3600</v>
      </c>
      <c r="O355">
        <v>25</v>
      </c>
      <c r="P355">
        <v>144</v>
      </c>
      <c r="Q355" t="s">
        <v>50</v>
      </c>
      <c r="R355">
        <v>0</v>
      </c>
      <c r="S355" t="s">
        <v>1283</v>
      </c>
      <c r="T355" s="4"/>
      <c r="U355" s="4"/>
    </row>
    <row r="356" spans="1:21" x14ac:dyDescent="0.2">
      <c r="A356" t="s">
        <v>1222</v>
      </c>
      <c r="B356" t="s">
        <v>1284</v>
      </c>
      <c r="C356" t="s">
        <v>1285</v>
      </c>
      <c r="F356" t="s">
        <v>48</v>
      </c>
      <c r="H356">
        <v>26</v>
      </c>
      <c r="I356" t="s">
        <v>49</v>
      </c>
      <c r="J356" t="s">
        <v>43</v>
      </c>
      <c r="K356">
        <v>2880</v>
      </c>
      <c r="L356">
        <v>0</v>
      </c>
      <c r="M356">
        <v>96</v>
      </c>
      <c r="N356">
        <v>2784</v>
      </c>
      <c r="O356">
        <v>19</v>
      </c>
      <c r="P356">
        <v>144</v>
      </c>
      <c r="Q356" t="s">
        <v>50</v>
      </c>
      <c r="R356">
        <v>48</v>
      </c>
      <c r="S356" t="s">
        <v>1286</v>
      </c>
      <c r="T356" s="4"/>
      <c r="U356" s="4"/>
    </row>
    <row r="357" spans="1:21" x14ac:dyDescent="0.2">
      <c r="A357" t="s">
        <v>1222</v>
      </c>
      <c r="B357" t="s">
        <v>1287</v>
      </c>
      <c r="C357" t="s">
        <v>1288</v>
      </c>
      <c r="F357" t="s">
        <v>54</v>
      </c>
      <c r="G357" t="s">
        <v>1289</v>
      </c>
      <c r="H357">
        <v>1</v>
      </c>
      <c r="I357" t="s">
        <v>56</v>
      </c>
      <c r="J357" t="s">
        <v>420</v>
      </c>
      <c r="K357">
        <v>86</v>
      </c>
      <c r="L357">
        <v>0</v>
      </c>
      <c r="M357">
        <v>0</v>
      </c>
      <c r="N357">
        <v>86</v>
      </c>
      <c r="O357">
        <v>8</v>
      </c>
      <c r="P357">
        <v>10</v>
      </c>
      <c r="Q357" t="s">
        <v>44</v>
      </c>
      <c r="R357">
        <v>6</v>
      </c>
      <c r="S357" t="s">
        <v>1290</v>
      </c>
      <c r="T357" s="4">
        <v>45355</v>
      </c>
      <c r="U357" s="4"/>
    </row>
    <row r="358" spans="1:21" x14ac:dyDescent="0.2">
      <c r="A358" t="s">
        <v>1222</v>
      </c>
      <c r="B358" t="s">
        <v>1291</v>
      </c>
      <c r="C358" t="s">
        <v>1292</v>
      </c>
      <c r="F358" t="s">
        <v>54</v>
      </c>
      <c r="G358">
        <v>2180</v>
      </c>
      <c r="H358">
        <v>2</v>
      </c>
      <c r="I358" t="s">
        <v>56</v>
      </c>
      <c r="J358" t="s">
        <v>420</v>
      </c>
      <c r="K358">
        <v>118</v>
      </c>
      <c r="L358">
        <v>0</v>
      </c>
      <c r="M358">
        <v>0</v>
      </c>
      <c r="N358">
        <v>118</v>
      </c>
      <c r="O358">
        <v>11</v>
      </c>
      <c r="P358">
        <v>10</v>
      </c>
      <c r="Q358" t="s">
        <v>44</v>
      </c>
      <c r="R358">
        <v>8</v>
      </c>
      <c r="S358" t="s">
        <v>1293</v>
      </c>
      <c r="T358" s="4">
        <v>45355</v>
      </c>
      <c r="U358" s="4"/>
    </row>
    <row r="359" spans="1:21" x14ac:dyDescent="0.2">
      <c r="A359" t="s">
        <v>1222</v>
      </c>
      <c r="B359" t="s">
        <v>1294</v>
      </c>
      <c r="C359" t="s">
        <v>1295</v>
      </c>
      <c r="F359" t="s">
        <v>48</v>
      </c>
      <c r="H359">
        <v>7</v>
      </c>
      <c r="I359">
        <v>99</v>
      </c>
      <c r="J359" t="s">
        <v>420</v>
      </c>
      <c r="K359">
        <v>192</v>
      </c>
      <c r="L359">
        <v>0</v>
      </c>
      <c r="M359">
        <v>0</v>
      </c>
      <c r="N359">
        <v>192</v>
      </c>
      <c r="O359">
        <v>2</v>
      </c>
      <c r="P359">
        <v>96</v>
      </c>
      <c r="Q359" t="s">
        <v>50</v>
      </c>
      <c r="R359">
        <v>0</v>
      </c>
      <c r="S359" t="s">
        <v>1162</v>
      </c>
      <c r="T359" s="4"/>
      <c r="U359" s="4"/>
    </row>
    <row r="360" spans="1:21" x14ac:dyDescent="0.2">
      <c r="A360" t="s">
        <v>1222</v>
      </c>
      <c r="B360" t="s">
        <v>1296</v>
      </c>
      <c r="C360" t="s">
        <v>1297</v>
      </c>
      <c r="F360" t="s">
        <v>48</v>
      </c>
      <c r="H360">
        <v>8</v>
      </c>
      <c r="I360">
        <v>99</v>
      </c>
      <c r="J360" t="s">
        <v>420</v>
      </c>
      <c r="K360">
        <v>480</v>
      </c>
      <c r="L360">
        <v>0</v>
      </c>
      <c r="M360">
        <v>0</v>
      </c>
      <c r="N360">
        <v>480</v>
      </c>
      <c r="O360">
        <v>5</v>
      </c>
      <c r="P360">
        <v>96</v>
      </c>
      <c r="Q360" t="s">
        <v>50</v>
      </c>
      <c r="R360">
        <v>0</v>
      </c>
      <c r="S360" t="s">
        <v>1175</v>
      </c>
      <c r="T360" s="4"/>
      <c r="U360" s="4"/>
    </row>
    <row r="361" spans="1:21" x14ac:dyDescent="0.2">
      <c r="A361" t="s">
        <v>1222</v>
      </c>
      <c r="B361" t="s">
        <v>1298</v>
      </c>
      <c r="C361" t="s">
        <v>1299</v>
      </c>
      <c r="F361" t="s">
        <v>48</v>
      </c>
      <c r="G361" t="s">
        <v>1300</v>
      </c>
      <c r="H361">
        <v>27</v>
      </c>
      <c r="J361" t="s">
        <v>420</v>
      </c>
      <c r="K361">
        <v>4</v>
      </c>
      <c r="L361">
        <v>0</v>
      </c>
      <c r="M361">
        <v>12</v>
      </c>
      <c r="N361">
        <v>-8</v>
      </c>
      <c r="O361">
        <v>0</v>
      </c>
      <c r="P361" t="s">
        <v>254</v>
      </c>
      <c r="Q361" t="s">
        <v>50</v>
      </c>
      <c r="R361">
        <v>-8</v>
      </c>
      <c r="S361" t="s">
        <v>1301</v>
      </c>
      <c r="T361" s="4">
        <v>45377</v>
      </c>
      <c r="U361" s="4">
        <v>45401</v>
      </c>
    </row>
    <row r="362" spans="1:21" x14ac:dyDescent="0.2">
      <c r="A362" t="s">
        <v>1302</v>
      </c>
      <c r="B362" t="s">
        <v>1303</v>
      </c>
      <c r="C362" t="s">
        <v>1304</v>
      </c>
      <c r="F362" t="s">
        <v>40</v>
      </c>
      <c r="G362" t="s">
        <v>1305</v>
      </c>
      <c r="H362">
        <v>2</v>
      </c>
      <c r="I362" t="s">
        <v>42</v>
      </c>
      <c r="J362" t="s">
        <v>43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30</v>
      </c>
      <c r="Q362" t="s">
        <v>76</v>
      </c>
      <c r="R362">
        <v>0</v>
      </c>
      <c r="S362" t="s">
        <v>97</v>
      </c>
      <c r="T362" s="4"/>
      <c r="U362" s="4">
        <v>45376</v>
      </c>
    </row>
    <row r="363" spans="1:21" x14ac:dyDescent="0.2">
      <c r="A363" t="s">
        <v>1302</v>
      </c>
      <c r="B363" t="s">
        <v>1306</v>
      </c>
      <c r="C363" t="s">
        <v>1307</v>
      </c>
      <c r="F363" t="s">
        <v>40</v>
      </c>
      <c r="G363" t="s">
        <v>1308</v>
      </c>
      <c r="H363">
        <v>3</v>
      </c>
      <c r="I363" t="s">
        <v>42</v>
      </c>
      <c r="J363" t="s">
        <v>43</v>
      </c>
      <c r="K363">
        <v>375.91666670000001</v>
      </c>
      <c r="L363">
        <v>0</v>
      </c>
      <c r="M363">
        <v>67</v>
      </c>
      <c r="N363">
        <v>308.91666670000001</v>
      </c>
      <c r="O363">
        <v>10</v>
      </c>
      <c r="P363">
        <v>30</v>
      </c>
      <c r="Q363" t="s">
        <v>76</v>
      </c>
      <c r="R363">
        <v>9</v>
      </c>
      <c r="S363" t="s">
        <v>1309</v>
      </c>
      <c r="T363" s="4"/>
      <c r="U363" s="4" t="s">
        <v>119</v>
      </c>
    </row>
    <row r="364" spans="1:21" x14ac:dyDescent="0.2">
      <c r="A364" t="s">
        <v>1302</v>
      </c>
      <c r="B364" t="s">
        <v>1310</v>
      </c>
      <c r="C364" t="s">
        <v>1311</v>
      </c>
      <c r="F364" t="s">
        <v>40</v>
      </c>
      <c r="G364" t="s">
        <v>1312</v>
      </c>
      <c r="H364">
        <v>5</v>
      </c>
      <c r="I364" t="s">
        <v>42</v>
      </c>
      <c r="J364" t="s">
        <v>43</v>
      </c>
      <c r="K364">
        <v>22.416666670000001</v>
      </c>
      <c r="L364">
        <v>0</v>
      </c>
      <c r="M364">
        <v>0</v>
      </c>
      <c r="N364">
        <v>22.416666670000001</v>
      </c>
      <c r="O364">
        <v>0</v>
      </c>
      <c r="P364">
        <v>30</v>
      </c>
      <c r="Q364" t="s">
        <v>76</v>
      </c>
      <c r="R364">
        <v>22</v>
      </c>
      <c r="S364" t="s">
        <v>1313</v>
      </c>
      <c r="T364" s="4"/>
      <c r="U364" s="4">
        <v>45376</v>
      </c>
    </row>
    <row r="365" spans="1:21" x14ac:dyDescent="0.2">
      <c r="A365" t="s">
        <v>1302</v>
      </c>
      <c r="B365" t="s">
        <v>1314</v>
      </c>
      <c r="C365" t="s">
        <v>1315</v>
      </c>
      <c r="E365" t="s">
        <v>245</v>
      </c>
      <c r="F365" t="s">
        <v>54</v>
      </c>
      <c r="G365" t="s">
        <v>1316</v>
      </c>
      <c r="H365">
        <v>14</v>
      </c>
      <c r="I365" t="s">
        <v>56</v>
      </c>
      <c r="J365" t="s">
        <v>43</v>
      </c>
      <c r="K365">
        <v>20</v>
      </c>
      <c r="L365">
        <v>20</v>
      </c>
      <c r="M365">
        <v>40</v>
      </c>
      <c r="N365">
        <v>0</v>
      </c>
      <c r="O365">
        <v>0</v>
      </c>
      <c r="P365">
        <v>20</v>
      </c>
      <c r="Q365" t="s">
        <v>76</v>
      </c>
      <c r="R365">
        <v>0</v>
      </c>
      <c r="S365" t="s">
        <v>97</v>
      </c>
      <c r="T365" s="4">
        <v>45362</v>
      </c>
      <c r="U365" s="4" t="s">
        <v>63</v>
      </c>
    </row>
    <row r="366" spans="1:21" x14ac:dyDescent="0.2">
      <c r="A366" t="s">
        <v>1302</v>
      </c>
      <c r="B366" t="s">
        <v>1317</v>
      </c>
      <c r="C366" t="s">
        <v>1318</v>
      </c>
      <c r="E366" t="s">
        <v>240</v>
      </c>
      <c r="F366" t="s">
        <v>54</v>
      </c>
      <c r="G366" t="s">
        <v>1319</v>
      </c>
      <c r="H366">
        <v>15</v>
      </c>
      <c r="I366" t="s">
        <v>56</v>
      </c>
      <c r="J366" t="s">
        <v>43</v>
      </c>
      <c r="K366">
        <v>20</v>
      </c>
      <c r="L366">
        <v>40</v>
      </c>
      <c r="M366">
        <v>50</v>
      </c>
      <c r="N366">
        <v>10</v>
      </c>
      <c r="O366">
        <v>0</v>
      </c>
      <c r="P366">
        <v>20</v>
      </c>
      <c r="Q366" t="s">
        <v>76</v>
      </c>
      <c r="R366">
        <v>10</v>
      </c>
      <c r="S366" t="s">
        <v>1320</v>
      </c>
      <c r="T366" s="4">
        <v>45356</v>
      </c>
      <c r="U366" s="4" t="s">
        <v>63</v>
      </c>
    </row>
    <row r="367" spans="1:21" x14ac:dyDescent="0.2">
      <c r="A367" t="s">
        <v>1302</v>
      </c>
      <c r="B367" t="s">
        <v>1321</v>
      </c>
      <c r="C367" t="s">
        <v>1322</v>
      </c>
      <c r="F367" t="s">
        <v>40</v>
      </c>
      <c r="G367" t="s">
        <v>1323</v>
      </c>
      <c r="H367">
        <v>24</v>
      </c>
      <c r="I367" t="s">
        <v>42</v>
      </c>
      <c r="J367" t="s">
        <v>43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30</v>
      </c>
      <c r="Q367" t="s">
        <v>76</v>
      </c>
      <c r="R367">
        <v>0</v>
      </c>
      <c r="S367" t="s">
        <v>97</v>
      </c>
      <c r="T367" s="4"/>
      <c r="U367" s="4">
        <v>45376</v>
      </c>
    </row>
    <row r="368" spans="1:21" x14ac:dyDescent="0.2">
      <c r="A368" t="s">
        <v>1302</v>
      </c>
      <c r="B368" t="s">
        <v>1324</v>
      </c>
      <c r="C368" t="s">
        <v>1325</v>
      </c>
      <c r="F368" t="s">
        <v>40</v>
      </c>
      <c r="G368" t="s">
        <v>1326</v>
      </c>
      <c r="H368">
        <v>25</v>
      </c>
      <c r="I368" t="s">
        <v>42</v>
      </c>
      <c r="J368" t="s">
        <v>43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30</v>
      </c>
      <c r="Q368" t="s">
        <v>76</v>
      </c>
      <c r="R368">
        <v>0</v>
      </c>
      <c r="S368" t="s">
        <v>97</v>
      </c>
      <c r="T368" s="4"/>
      <c r="U368" s="4">
        <v>45376</v>
      </c>
    </row>
    <row r="369" spans="1:21" x14ac:dyDescent="0.2">
      <c r="A369" t="s">
        <v>1302</v>
      </c>
      <c r="B369" t="s">
        <v>1327</v>
      </c>
      <c r="C369" t="s">
        <v>1328</v>
      </c>
      <c r="F369" t="s">
        <v>40</v>
      </c>
      <c r="G369" t="s">
        <v>1329</v>
      </c>
      <c r="H369">
        <v>4</v>
      </c>
      <c r="I369" t="s">
        <v>42</v>
      </c>
      <c r="J369" t="s">
        <v>43</v>
      </c>
      <c r="K369">
        <v>30</v>
      </c>
      <c r="L369">
        <v>0</v>
      </c>
      <c r="M369">
        <v>0</v>
      </c>
      <c r="N369">
        <v>30</v>
      </c>
      <c r="O369">
        <v>1</v>
      </c>
      <c r="P369">
        <v>30</v>
      </c>
      <c r="Q369" t="s">
        <v>76</v>
      </c>
      <c r="R369">
        <v>0</v>
      </c>
      <c r="S369" t="s">
        <v>1330</v>
      </c>
      <c r="T369" s="4">
        <v>45372</v>
      </c>
      <c r="U369" s="4"/>
    </row>
    <row r="370" spans="1:21" x14ac:dyDescent="0.2">
      <c r="A370" t="s">
        <v>1302</v>
      </c>
      <c r="B370" t="s">
        <v>1331</v>
      </c>
      <c r="C370" t="s">
        <v>1332</v>
      </c>
      <c r="E370" t="s">
        <v>245</v>
      </c>
      <c r="F370" t="s">
        <v>40</v>
      </c>
      <c r="H370">
        <v>6</v>
      </c>
      <c r="I370" t="s">
        <v>42</v>
      </c>
      <c r="J370" t="s">
        <v>43</v>
      </c>
      <c r="K370">
        <v>10.75</v>
      </c>
      <c r="L370">
        <v>0</v>
      </c>
      <c r="M370">
        <v>0</v>
      </c>
      <c r="N370">
        <v>10.75</v>
      </c>
      <c r="O370">
        <v>0</v>
      </c>
      <c r="P370">
        <v>12</v>
      </c>
      <c r="Q370" t="s">
        <v>76</v>
      </c>
      <c r="R370">
        <v>11</v>
      </c>
      <c r="S370" t="s">
        <v>1333</v>
      </c>
      <c r="T370" s="4">
        <v>45364</v>
      </c>
      <c r="U370" s="4">
        <v>45401</v>
      </c>
    </row>
    <row r="371" spans="1:21" x14ac:dyDescent="0.2">
      <c r="A371" t="s">
        <v>1302</v>
      </c>
      <c r="B371" t="s">
        <v>1334</v>
      </c>
      <c r="C371" t="s">
        <v>1335</v>
      </c>
      <c r="E371" t="s">
        <v>865</v>
      </c>
      <c r="F371" t="s">
        <v>40</v>
      </c>
      <c r="H371">
        <v>7</v>
      </c>
      <c r="I371" t="s">
        <v>42</v>
      </c>
      <c r="J371" t="s">
        <v>43</v>
      </c>
      <c r="K371">
        <v>8.1666666669999994</v>
      </c>
      <c r="L371">
        <v>0</v>
      </c>
      <c r="M371">
        <v>0</v>
      </c>
      <c r="N371">
        <v>8.1666666669999994</v>
      </c>
      <c r="O371">
        <v>0</v>
      </c>
      <c r="P371">
        <v>12</v>
      </c>
      <c r="Q371" t="s">
        <v>76</v>
      </c>
      <c r="R371">
        <v>8</v>
      </c>
      <c r="S371" t="s">
        <v>1336</v>
      </c>
      <c r="T371" s="4">
        <v>45366</v>
      </c>
      <c r="U371" s="4">
        <v>45401</v>
      </c>
    </row>
    <row r="372" spans="1:21" x14ac:dyDescent="0.2">
      <c r="A372" t="s">
        <v>1302</v>
      </c>
      <c r="B372" t="s">
        <v>1337</v>
      </c>
      <c r="C372" t="s">
        <v>1338</v>
      </c>
      <c r="F372" t="s">
        <v>54</v>
      </c>
      <c r="H372">
        <v>8</v>
      </c>
      <c r="I372" t="s">
        <v>56</v>
      </c>
      <c r="J372" t="s">
        <v>43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20</v>
      </c>
      <c r="Q372" t="s">
        <v>76</v>
      </c>
      <c r="R372">
        <v>0</v>
      </c>
      <c r="S372" t="s">
        <v>97</v>
      </c>
      <c r="T372" s="4"/>
      <c r="U372" s="4"/>
    </row>
    <row r="373" spans="1:21" x14ac:dyDescent="0.2">
      <c r="A373" t="s">
        <v>1302</v>
      </c>
      <c r="B373" t="s">
        <v>1339</v>
      </c>
      <c r="C373" t="s">
        <v>1340</v>
      </c>
      <c r="F373" t="s">
        <v>54</v>
      </c>
      <c r="H373">
        <v>9</v>
      </c>
      <c r="I373" t="s">
        <v>56</v>
      </c>
      <c r="J373" t="s">
        <v>43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20</v>
      </c>
      <c r="Q373" t="s">
        <v>76</v>
      </c>
      <c r="R373">
        <v>0</v>
      </c>
      <c r="S373" t="s">
        <v>97</v>
      </c>
      <c r="T373" s="4"/>
      <c r="U373" s="4"/>
    </row>
    <row r="374" spans="1:21" x14ac:dyDescent="0.2">
      <c r="A374" t="s">
        <v>1302</v>
      </c>
      <c r="B374" t="s">
        <v>1341</v>
      </c>
      <c r="C374" t="s">
        <v>1342</v>
      </c>
      <c r="F374" t="s">
        <v>54</v>
      </c>
      <c r="H374">
        <v>10</v>
      </c>
      <c r="I374" t="s">
        <v>56</v>
      </c>
      <c r="J374" t="s">
        <v>43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20</v>
      </c>
      <c r="Q374" t="s">
        <v>76</v>
      </c>
      <c r="R374">
        <v>0</v>
      </c>
      <c r="S374" t="s">
        <v>97</v>
      </c>
      <c r="T374" s="4"/>
      <c r="U374" s="4"/>
    </row>
    <row r="375" spans="1:21" x14ac:dyDescent="0.2">
      <c r="A375" t="s">
        <v>1302</v>
      </c>
      <c r="B375" t="s">
        <v>1343</v>
      </c>
      <c r="C375" t="s">
        <v>1344</v>
      </c>
      <c r="F375" t="s">
        <v>54</v>
      </c>
      <c r="G375">
        <v>6373</v>
      </c>
      <c r="H375">
        <v>11</v>
      </c>
      <c r="I375" t="s">
        <v>56</v>
      </c>
      <c r="J375" t="s">
        <v>43</v>
      </c>
      <c r="K375">
        <v>20</v>
      </c>
      <c r="L375">
        <v>0</v>
      </c>
      <c r="M375">
        <v>20</v>
      </c>
      <c r="N375">
        <v>0</v>
      </c>
      <c r="O375">
        <v>0</v>
      </c>
      <c r="P375">
        <v>20</v>
      </c>
      <c r="Q375" t="s">
        <v>76</v>
      </c>
      <c r="R375">
        <v>0</v>
      </c>
      <c r="S375" t="s">
        <v>97</v>
      </c>
      <c r="T375" s="4">
        <v>45370</v>
      </c>
      <c r="U375" s="4">
        <v>45401</v>
      </c>
    </row>
    <row r="376" spans="1:21" x14ac:dyDescent="0.2">
      <c r="A376" t="s">
        <v>1302</v>
      </c>
      <c r="B376" t="s">
        <v>1345</v>
      </c>
      <c r="C376" t="s">
        <v>1346</v>
      </c>
      <c r="E376" t="s">
        <v>857</v>
      </c>
      <c r="F376" t="s">
        <v>54</v>
      </c>
      <c r="G376" t="s">
        <v>1347</v>
      </c>
      <c r="H376">
        <v>16</v>
      </c>
      <c r="I376" t="s">
        <v>56</v>
      </c>
      <c r="J376" t="s">
        <v>43</v>
      </c>
      <c r="K376">
        <v>0</v>
      </c>
      <c r="L376">
        <v>40</v>
      </c>
      <c r="M376">
        <v>40</v>
      </c>
      <c r="N376">
        <v>0</v>
      </c>
      <c r="O376">
        <v>0</v>
      </c>
      <c r="P376">
        <v>20</v>
      </c>
      <c r="Q376" t="s">
        <v>76</v>
      </c>
      <c r="R376">
        <v>0</v>
      </c>
      <c r="S376" t="s">
        <v>97</v>
      </c>
      <c r="T376" s="4">
        <v>45357</v>
      </c>
      <c r="U376" s="4"/>
    </row>
    <row r="377" spans="1:21" x14ac:dyDescent="0.2">
      <c r="A377" t="s">
        <v>1302</v>
      </c>
      <c r="B377" t="s">
        <v>1348</v>
      </c>
      <c r="C377" t="s">
        <v>1349</v>
      </c>
      <c r="F377" t="s">
        <v>54</v>
      </c>
      <c r="G377">
        <v>6363</v>
      </c>
      <c r="H377">
        <v>17</v>
      </c>
      <c r="I377" t="s">
        <v>56</v>
      </c>
      <c r="J377" t="s">
        <v>43</v>
      </c>
      <c r="K377">
        <v>17.416666670000001</v>
      </c>
      <c r="L377">
        <v>0</v>
      </c>
      <c r="M377">
        <v>0</v>
      </c>
      <c r="N377">
        <v>17.416666670000001</v>
      </c>
      <c r="O377">
        <v>0</v>
      </c>
      <c r="P377">
        <v>20</v>
      </c>
      <c r="Q377" t="s">
        <v>76</v>
      </c>
      <c r="R377">
        <v>17</v>
      </c>
      <c r="S377" t="s">
        <v>1350</v>
      </c>
      <c r="T377" s="4"/>
      <c r="U377" s="4">
        <v>45401</v>
      </c>
    </row>
    <row r="378" spans="1:21" x14ac:dyDescent="0.2">
      <c r="A378" t="s">
        <v>1302</v>
      </c>
      <c r="B378" t="s">
        <v>1351</v>
      </c>
      <c r="C378" t="s">
        <v>1352</v>
      </c>
      <c r="F378" t="s">
        <v>1353</v>
      </c>
      <c r="G378">
        <v>6925</v>
      </c>
      <c r="H378">
        <v>22</v>
      </c>
      <c r="I378" t="s">
        <v>136</v>
      </c>
      <c r="J378" t="s">
        <v>43</v>
      </c>
      <c r="K378">
        <v>1305</v>
      </c>
      <c r="L378">
        <v>0</v>
      </c>
      <c r="M378">
        <v>61</v>
      </c>
      <c r="N378">
        <v>1244</v>
      </c>
      <c r="O378">
        <v>31</v>
      </c>
      <c r="P378">
        <v>40</v>
      </c>
      <c r="Q378" t="s">
        <v>61</v>
      </c>
      <c r="R378">
        <v>4</v>
      </c>
      <c r="S378" t="s">
        <v>1354</v>
      </c>
      <c r="T378" s="4">
        <v>45357</v>
      </c>
      <c r="U378" s="4"/>
    </row>
    <row r="379" spans="1:21" x14ac:dyDescent="0.2">
      <c r="A379" t="s">
        <v>1302</v>
      </c>
      <c r="B379" t="s">
        <v>1355</v>
      </c>
      <c r="C379" t="s">
        <v>1356</v>
      </c>
      <c r="F379" t="s">
        <v>1353</v>
      </c>
      <c r="H379">
        <v>23</v>
      </c>
      <c r="I379" t="s">
        <v>136</v>
      </c>
      <c r="J379" t="s">
        <v>43</v>
      </c>
      <c r="K379">
        <v>60</v>
      </c>
      <c r="L379">
        <v>0</v>
      </c>
      <c r="M379">
        <v>0</v>
      </c>
      <c r="N379">
        <v>60</v>
      </c>
      <c r="O379">
        <v>2</v>
      </c>
      <c r="P379">
        <v>30</v>
      </c>
      <c r="Q379" t="s">
        <v>76</v>
      </c>
      <c r="R379">
        <v>0</v>
      </c>
      <c r="S379" t="s">
        <v>1357</v>
      </c>
      <c r="T379" s="4"/>
      <c r="U379" s="4"/>
    </row>
    <row r="380" spans="1:21" x14ac:dyDescent="0.2">
      <c r="A380" t="s">
        <v>1302</v>
      </c>
      <c r="B380" t="s">
        <v>1358</v>
      </c>
      <c r="C380" t="s">
        <v>1359</v>
      </c>
      <c r="F380" t="s">
        <v>800</v>
      </c>
      <c r="G380">
        <v>500</v>
      </c>
      <c r="H380">
        <v>21</v>
      </c>
      <c r="J380" t="s">
        <v>420</v>
      </c>
      <c r="K380">
        <v>0</v>
      </c>
      <c r="L380">
        <v>0</v>
      </c>
      <c r="M380">
        <v>0</v>
      </c>
      <c r="N380">
        <v>0</v>
      </c>
      <c r="O380">
        <v>0</v>
      </c>
      <c r="P380" t="s">
        <v>254</v>
      </c>
      <c r="Q380" t="s">
        <v>76</v>
      </c>
      <c r="R380">
        <v>0</v>
      </c>
      <c r="S380" t="s">
        <v>97</v>
      </c>
      <c r="T380" s="4"/>
      <c r="U380" s="4"/>
    </row>
    <row r="381" spans="1:21" x14ac:dyDescent="0.2">
      <c r="A381" t="s">
        <v>1302</v>
      </c>
      <c r="B381" t="s">
        <v>1360</v>
      </c>
      <c r="C381" t="s">
        <v>1361</v>
      </c>
      <c r="F381" t="s">
        <v>54</v>
      </c>
      <c r="G381">
        <v>6388</v>
      </c>
      <c r="H381">
        <v>26</v>
      </c>
      <c r="I381" t="s">
        <v>56</v>
      </c>
      <c r="J381" t="s">
        <v>43</v>
      </c>
      <c r="K381">
        <v>0</v>
      </c>
      <c r="L381">
        <v>20</v>
      </c>
      <c r="M381">
        <v>20</v>
      </c>
      <c r="N381">
        <v>0</v>
      </c>
      <c r="O381">
        <v>0</v>
      </c>
      <c r="P381">
        <v>20</v>
      </c>
      <c r="Q381" t="s">
        <v>76</v>
      </c>
      <c r="R381">
        <v>0</v>
      </c>
      <c r="S381" t="s">
        <v>97</v>
      </c>
      <c r="T381" s="4">
        <v>45408</v>
      </c>
      <c r="U381" s="4"/>
    </row>
    <row r="382" spans="1:21" x14ac:dyDescent="0.2">
      <c r="A382" t="s">
        <v>1362</v>
      </c>
      <c r="B382" t="s">
        <v>1363</v>
      </c>
      <c r="C382" t="s">
        <v>1364</v>
      </c>
      <c r="E382" t="s">
        <v>865</v>
      </c>
      <c r="F382" t="s">
        <v>40</v>
      </c>
      <c r="G382" t="s">
        <v>1365</v>
      </c>
      <c r="H382">
        <v>1</v>
      </c>
      <c r="I382" t="s">
        <v>42</v>
      </c>
      <c r="J382" t="s">
        <v>43</v>
      </c>
      <c r="K382">
        <v>80</v>
      </c>
      <c r="L382">
        <v>100</v>
      </c>
      <c r="M382">
        <v>0</v>
      </c>
      <c r="N382">
        <v>180</v>
      </c>
      <c r="O382">
        <v>1</v>
      </c>
      <c r="P382">
        <v>100</v>
      </c>
      <c r="Q382" t="s">
        <v>796</v>
      </c>
      <c r="R382">
        <v>80</v>
      </c>
      <c r="S382" t="s">
        <v>1366</v>
      </c>
      <c r="T382" s="4"/>
      <c r="U382" s="4">
        <v>45376</v>
      </c>
    </row>
    <row r="383" spans="1:21" x14ac:dyDescent="0.2">
      <c r="A383" t="s">
        <v>1362</v>
      </c>
      <c r="B383" t="s">
        <v>1367</v>
      </c>
      <c r="C383" t="s">
        <v>1368</v>
      </c>
      <c r="E383" t="s">
        <v>1369</v>
      </c>
      <c r="F383" t="s">
        <v>54</v>
      </c>
      <c r="G383" t="s">
        <v>1370</v>
      </c>
      <c r="H383">
        <v>2</v>
      </c>
      <c r="I383" t="s">
        <v>56</v>
      </c>
      <c r="J383" t="s">
        <v>43</v>
      </c>
      <c r="K383">
        <v>128</v>
      </c>
      <c r="L383">
        <v>0</v>
      </c>
      <c r="M383">
        <v>20</v>
      </c>
      <c r="N383">
        <v>108</v>
      </c>
      <c r="O383">
        <v>1</v>
      </c>
      <c r="P383">
        <v>100</v>
      </c>
      <c r="Q383" t="s">
        <v>61</v>
      </c>
      <c r="R383">
        <v>8</v>
      </c>
      <c r="S383" t="s">
        <v>1371</v>
      </c>
      <c r="T383" s="4">
        <v>45358</v>
      </c>
      <c r="U383" s="4">
        <v>45378</v>
      </c>
    </row>
    <row r="384" spans="1:21" x14ac:dyDescent="0.2">
      <c r="A384" t="s">
        <v>1362</v>
      </c>
      <c r="B384" t="s">
        <v>1372</v>
      </c>
      <c r="C384" t="s">
        <v>1373</v>
      </c>
      <c r="E384" t="s">
        <v>865</v>
      </c>
      <c r="F384" t="s">
        <v>54</v>
      </c>
      <c r="G384" t="s">
        <v>1374</v>
      </c>
      <c r="H384">
        <v>3</v>
      </c>
      <c r="I384" t="s">
        <v>56</v>
      </c>
      <c r="J384" t="s">
        <v>43</v>
      </c>
      <c r="K384">
        <v>100</v>
      </c>
      <c r="L384">
        <v>0</v>
      </c>
      <c r="M384">
        <v>0</v>
      </c>
      <c r="N384">
        <v>100</v>
      </c>
      <c r="O384">
        <v>1</v>
      </c>
      <c r="P384">
        <v>100</v>
      </c>
      <c r="Q384" t="s">
        <v>61</v>
      </c>
      <c r="R384">
        <v>0</v>
      </c>
      <c r="S384" t="s">
        <v>1375</v>
      </c>
      <c r="T384" s="4"/>
      <c r="U384" s="4">
        <v>45378</v>
      </c>
    </row>
    <row r="385" spans="1:21" x14ac:dyDescent="0.2">
      <c r="A385" t="s">
        <v>1362</v>
      </c>
      <c r="B385" t="s">
        <v>1376</v>
      </c>
      <c r="C385" t="s">
        <v>1377</v>
      </c>
      <c r="E385" t="s">
        <v>1378</v>
      </c>
      <c r="F385" t="s">
        <v>40</v>
      </c>
      <c r="G385" t="s">
        <v>1365</v>
      </c>
      <c r="H385">
        <v>4</v>
      </c>
      <c r="I385" t="s">
        <v>42</v>
      </c>
      <c r="J385" t="s">
        <v>43</v>
      </c>
      <c r="L385">
        <v>100</v>
      </c>
      <c r="M385">
        <v>100</v>
      </c>
      <c r="N385">
        <v>0</v>
      </c>
      <c r="O385">
        <v>0</v>
      </c>
      <c r="P385">
        <v>100</v>
      </c>
      <c r="Q385" t="s">
        <v>796</v>
      </c>
      <c r="R385">
        <v>0</v>
      </c>
      <c r="S385" t="s">
        <v>797</v>
      </c>
      <c r="T385" s="4">
        <v>45397</v>
      </c>
      <c r="U385" s="4">
        <v>45397</v>
      </c>
    </row>
    <row r="386" spans="1:21" x14ac:dyDescent="0.2">
      <c r="A386" t="s">
        <v>1379</v>
      </c>
      <c r="B386" t="s">
        <v>1380</v>
      </c>
      <c r="C386" t="s">
        <v>1381</v>
      </c>
      <c r="D386" t="s">
        <v>1382</v>
      </c>
      <c r="F386" t="s">
        <v>54</v>
      </c>
      <c r="G386" t="s">
        <v>1383</v>
      </c>
      <c r="H386">
        <v>3</v>
      </c>
      <c r="I386" t="s">
        <v>56</v>
      </c>
      <c r="J386" t="s">
        <v>43</v>
      </c>
      <c r="K386">
        <v>60</v>
      </c>
      <c r="L386">
        <v>120</v>
      </c>
      <c r="M386">
        <v>60</v>
      </c>
      <c r="N386">
        <v>120</v>
      </c>
      <c r="O386">
        <v>2</v>
      </c>
      <c r="P386">
        <v>60</v>
      </c>
      <c r="Q386" t="s">
        <v>1384</v>
      </c>
      <c r="R386">
        <v>0</v>
      </c>
      <c r="S386" t="s">
        <v>1385</v>
      </c>
      <c r="T386" s="4"/>
      <c r="U386" s="4">
        <v>45376</v>
      </c>
    </row>
    <row r="387" spans="1:21" x14ac:dyDescent="0.2">
      <c r="A387" t="s">
        <v>1379</v>
      </c>
      <c r="B387" t="s">
        <v>1386</v>
      </c>
      <c r="C387" t="s">
        <v>1387</v>
      </c>
      <c r="E387" t="s">
        <v>1388</v>
      </c>
      <c r="F387" t="s">
        <v>54</v>
      </c>
      <c r="H387">
        <v>1</v>
      </c>
      <c r="I387" t="s">
        <v>56</v>
      </c>
      <c r="J387" t="s">
        <v>43</v>
      </c>
      <c r="K387">
        <v>276</v>
      </c>
      <c r="L387">
        <v>3600</v>
      </c>
      <c r="M387">
        <v>474</v>
      </c>
      <c r="N387">
        <v>3402</v>
      </c>
      <c r="O387">
        <v>47</v>
      </c>
      <c r="P387">
        <v>72</v>
      </c>
      <c r="Q387" t="s">
        <v>50</v>
      </c>
      <c r="R387">
        <v>18</v>
      </c>
      <c r="S387" t="s">
        <v>1389</v>
      </c>
      <c r="T387" s="4">
        <v>45355</v>
      </c>
      <c r="U387" s="4"/>
    </row>
    <row r="388" spans="1:21" x14ac:dyDescent="0.2">
      <c r="A388" t="s">
        <v>1379</v>
      </c>
      <c r="B388" t="s">
        <v>1390</v>
      </c>
      <c r="C388" t="s">
        <v>1391</v>
      </c>
      <c r="E388" t="s">
        <v>1392</v>
      </c>
      <c r="F388" t="s">
        <v>54</v>
      </c>
      <c r="H388">
        <v>2</v>
      </c>
      <c r="I388" t="s">
        <v>56</v>
      </c>
      <c r="J388" t="s">
        <v>43</v>
      </c>
      <c r="K388">
        <v>1296</v>
      </c>
      <c r="L388">
        <v>0</v>
      </c>
      <c r="M388">
        <v>0</v>
      </c>
      <c r="N388">
        <v>1296</v>
      </c>
      <c r="O388">
        <v>18</v>
      </c>
      <c r="P388">
        <v>72</v>
      </c>
      <c r="Q388" t="s">
        <v>50</v>
      </c>
      <c r="R388">
        <v>0</v>
      </c>
      <c r="S388" t="s">
        <v>1393</v>
      </c>
      <c r="T388" s="4">
        <v>45355</v>
      </c>
      <c r="U388" s="4"/>
    </row>
    <row r="389" spans="1:21" x14ac:dyDescent="0.2">
      <c r="A389" t="s">
        <v>1379</v>
      </c>
      <c r="B389" t="s">
        <v>1394</v>
      </c>
      <c r="C389" t="s">
        <v>1395</v>
      </c>
      <c r="D389" t="s">
        <v>1396</v>
      </c>
      <c r="F389" t="s">
        <v>54</v>
      </c>
      <c r="H389">
        <v>4</v>
      </c>
      <c r="I389" t="s">
        <v>56</v>
      </c>
      <c r="J389" t="s">
        <v>43</v>
      </c>
      <c r="L389">
        <v>120</v>
      </c>
      <c r="M389">
        <v>120</v>
      </c>
      <c r="N389">
        <v>0</v>
      </c>
      <c r="O389">
        <v>0</v>
      </c>
      <c r="P389">
        <v>120</v>
      </c>
      <c r="Q389" t="s">
        <v>1384</v>
      </c>
      <c r="R389">
        <v>0</v>
      </c>
      <c r="S389" t="s">
        <v>1397</v>
      </c>
      <c r="T389" s="4">
        <v>45408</v>
      </c>
      <c r="U389" s="4"/>
    </row>
    <row r="390" spans="1:21" x14ac:dyDescent="0.2">
      <c r="A390" t="s">
        <v>1379</v>
      </c>
      <c r="B390" t="s">
        <v>1398</v>
      </c>
      <c r="C390" t="s">
        <v>1399</v>
      </c>
      <c r="D390" t="s">
        <v>1400</v>
      </c>
      <c r="F390" t="s">
        <v>54</v>
      </c>
      <c r="H390">
        <v>5</v>
      </c>
      <c r="I390" t="s">
        <v>56</v>
      </c>
      <c r="J390" t="s">
        <v>43</v>
      </c>
      <c r="L390">
        <v>160</v>
      </c>
      <c r="M390">
        <v>160</v>
      </c>
      <c r="N390">
        <v>0</v>
      </c>
      <c r="O390">
        <v>0</v>
      </c>
      <c r="P390">
        <v>80</v>
      </c>
      <c r="Q390" t="s">
        <v>1384</v>
      </c>
      <c r="R390">
        <v>0</v>
      </c>
      <c r="S390" t="s">
        <v>1397</v>
      </c>
      <c r="T390" s="4">
        <v>45408</v>
      </c>
      <c r="U390" s="4"/>
    </row>
    <row r="391" spans="1:21" x14ac:dyDescent="0.2">
      <c r="A391" t="s">
        <v>1401</v>
      </c>
      <c r="B391" t="s">
        <v>1402</v>
      </c>
      <c r="C391" t="s">
        <v>1403</v>
      </c>
      <c r="F391" t="s">
        <v>54</v>
      </c>
      <c r="G391">
        <v>404</v>
      </c>
      <c r="H391">
        <v>1</v>
      </c>
      <c r="I391" t="s">
        <v>56</v>
      </c>
      <c r="J391" t="s">
        <v>43</v>
      </c>
      <c r="K391">
        <v>0</v>
      </c>
      <c r="L391">
        <v>20</v>
      </c>
      <c r="M391">
        <v>20</v>
      </c>
      <c r="N391">
        <v>0</v>
      </c>
      <c r="O391">
        <v>0</v>
      </c>
      <c r="P391">
        <v>20</v>
      </c>
      <c r="Q391" t="s">
        <v>44</v>
      </c>
      <c r="R391">
        <v>0</v>
      </c>
      <c r="S391" t="s">
        <v>94</v>
      </c>
      <c r="T391" s="4">
        <v>45366</v>
      </c>
      <c r="U391" s="4">
        <v>45401</v>
      </c>
    </row>
    <row r="392" spans="1:21" x14ac:dyDescent="0.2">
      <c r="A392" t="s">
        <v>1401</v>
      </c>
      <c r="B392" t="s">
        <v>1404</v>
      </c>
      <c r="C392" t="s">
        <v>1405</v>
      </c>
      <c r="F392" t="s">
        <v>54</v>
      </c>
      <c r="G392">
        <v>403</v>
      </c>
      <c r="H392">
        <v>2</v>
      </c>
      <c r="I392" t="s">
        <v>56</v>
      </c>
      <c r="J392" t="s">
        <v>43</v>
      </c>
      <c r="K392">
        <v>1</v>
      </c>
      <c r="L392">
        <v>12</v>
      </c>
      <c r="M392">
        <v>12</v>
      </c>
      <c r="N392">
        <v>1</v>
      </c>
      <c r="O392">
        <v>0</v>
      </c>
      <c r="P392">
        <v>12</v>
      </c>
      <c r="Q392" t="s">
        <v>44</v>
      </c>
      <c r="R392">
        <v>1</v>
      </c>
      <c r="S392" t="s">
        <v>408</v>
      </c>
      <c r="T392" s="4">
        <v>45372</v>
      </c>
      <c r="U392" s="4">
        <v>45401</v>
      </c>
    </row>
    <row r="393" spans="1:21" x14ac:dyDescent="0.2">
      <c r="A393" t="s">
        <v>1401</v>
      </c>
      <c r="B393" t="s">
        <v>1406</v>
      </c>
      <c r="C393" t="s">
        <v>1407</v>
      </c>
      <c r="F393" t="s">
        <v>54</v>
      </c>
      <c r="G393" t="s">
        <v>1408</v>
      </c>
      <c r="H393">
        <v>3</v>
      </c>
      <c r="I393" t="s">
        <v>56</v>
      </c>
      <c r="J393" t="s">
        <v>43</v>
      </c>
      <c r="K393">
        <v>0</v>
      </c>
      <c r="L393">
        <v>6</v>
      </c>
      <c r="M393">
        <v>6</v>
      </c>
      <c r="N393">
        <v>0</v>
      </c>
      <c r="O393">
        <v>0</v>
      </c>
      <c r="P393">
        <v>6</v>
      </c>
      <c r="Q393" t="s">
        <v>44</v>
      </c>
      <c r="R393">
        <v>0</v>
      </c>
      <c r="S393" t="s">
        <v>94</v>
      </c>
      <c r="T393" s="4">
        <v>45412</v>
      </c>
      <c r="U393" s="4"/>
    </row>
    <row r="394" spans="1:21" x14ac:dyDescent="0.2">
      <c r="A394" t="s">
        <v>1409</v>
      </c>
      <c r="B394" t="s">
        <v>1410</v>
      </c>
      <c r="C394" t="s">
        <v>1411</v>
      </c>
      <c r="F394" t="s">
        <v>54</v>
      </c>
      <c r="G394" t="s">
        <v>1412</v>
      </c>
      <c r="H394">
        <v>2</v>
      </c>
      <c r="I394" t="s">
        <v>56</v>
      </c>
      <c r="J394" t="s">
        <v>43</v>
      </c>
      <c r="K394">
        <v>3</v>
      </c>
      <c r="L394">
        <v>48</v>
      </c>
      <c r="M394">
        <v>18</v>
      </c>
      <c r="N394">
        <v>33</v>
      </c>
      <c r="O394">
        <v>0</v>
      </c>
      <c r="P394">
        <v>48</v>
      </c>
      <c r="Q394" t="s">
        <v>44</v>
      </c>
      <c r="R394">
        <v>33</v>
      </c>
      <c r="S394" t="s">
        <v>1413</v>
      </c>
      <c r="T394" s="4">
        <v>45397</v>
      </c>
      <c r="U394" s="4">
        <v>45372</v>
      </c>
    </row>
    <row r="395" spans="1:21" x14ac:dyDescent="0.2">
      <c r="A395" t="s">
        <v>1409</v>
      </c>
      <c r="B395" t="s">
        <v>1414</v>
      </c>
      <c r="C395" t="s">
        <v>1415</v>
      </c>
      <c r="F395" t="s">
        <v>40</v>
      </c>
      <c r="H395">
        <v>1</v>
      </c>
      <c r="I395" t="s">
        <v>42</v>
      </c>
      <c r="J395" t="s">
        <v>43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48</v>
      </c>
      <c r="Q395" t="s">
        <v>44</v>
      </c>
      <c r="R395">
        <v>0</v>
      </c>
      <c r="S395" t="s">
        <v>94</v>
      </c>
      <c r="T395" s="4"/>
      <c r="U395" s="4"/>
    </row>
    <row r="396" spans="1:21" x14ac:dyDescent="0.2">
      <c r="A396" t="s">
        <v>1409</v>
      </c>
      <c r="B396" t="s">
        <v>1416</v>
      </c>
      <c r="C396" t="s">
        <v>1417</v>
      </c>
      <c r="F396" t="s">
        <v>54</v>
      </c>
      <c r="G396" t="s">
        <v>1418</v>
      </c>
      <c r="H396">
        <v>3</v>
      </c>
      <c r="I396" t="s">
        <v>56</v>
      </c>
      <c r="J396" t="s">
        <v>43</v>
      </c>
      <c r="K396">
        <v>0</v>
      </c>
      <c r="L396">
        <v>96</v>
      </c>
      <c r="M396">
        <v>58</v>
      </c>
      <c r="N396">
        <v>38</v>
      </c>
      <c r="O396">
        <v>0</v>
      </c>
      <c r="P396">
        <v>48</v>
      </c>
      <c r="Q396" t="s">
        <v>44</v>
      </c>
      <c r="R396">
        <v>38</v>
      </c>
      <c r="S396" t="s">
        <v>1419</v>
      </c>
      <c r="T396" s="4">
        <v>45397</v>
      </c>
      <c r="U396" s="4">
        <v>45397</v>
      </c>
    </row>
    <row r="397" spans="1:21" x14ac:dyDescent="0.2">
      <c r="A397" t="s">
        <v>1420</v>
      </c>
      <c r="B397" t="s">
        <v>1421</v>
      </c>
      <c r="C397" t="s">
        <v>1422</v>
      </c>
      <c r="F397" t="s">
        <v>40</v>
      </c>
      <c r="G397" t="s">
        <v>1423</v>
      </c>
      <c r="H397">
        <v>2</v>
      </c>
      <c r="I397" t="s">
        <v>42</v>
      </c>
      <c r="J397" t="s">
        <v>43</v>
      </c>
      <c r="K397">
        <v>3</v>
      </c>
      <c r="L397">
        <v>0</v>
      </c>
      <c r="M397">
        <v>2</v>
      </c>
      <c r="N397">
        <v>1</v>
      </c>
      <c r="O397">
        <v>0</v>
      </c>
      <c r="P397">
        <v>10</v>
      </c>
      <c r="Q397" t="s">
        <v>44</v>
      </c>
      <c r="R397">
        <v>1</v>
      </c>
      <c r="S397" t="s">
        <v>408</v>
      </c>
      <c r="T397" s="4"/>
      <c r="U397" s="4">
        <v>45376</v>
      </c>
    </row>
    <row r="398" spans="1:21" x14ac:dyDescent="0.2">
      <c r="A398" t="s">
        <v>1420</v>
      </c>
      <c r="B398" t="s">
        <v>1424</v>
      </c>
      <c r="C398" t="s">
        <v>1425</v>
      </c>
      <c r="F398" t="s">
        <v>40</v>
      </c>
      <c r="G398" t="s">
        <v>1426</v>
      </c>
      <c r="H398">
        <v>3</v>
      </c>
      <c r="I398" t="s">
        <v>42</v>
      </c>
      <c r="J398" t="s">
        <v>43</v>
      </c>
      <c r="K398">
        <v>3</v>
      </c>
      <c r="L398">
        <v>0</v>
      </c>
      <c r="M398">
        <v>0</v>
      </c>
      <c r="N398">
        <v>3</v>
      </c>
      <c r="O398">
        <v>0</v>
      </c>
      <c r="P398">
        <v>5</v>
      </c>
      <c r="Q398" t="s">
        <v>44</v>
      </c>
      <c r="R398">
        <v>3</v>
      </c>
      <c r="S398" t="s">
        <v>708</v>
      </c>
      <c r="T398" s="4"/>
      <c r="U398" s="4">
        <v>45376</v>
      </c>
    </row>
    <row r="399" spans="1:21" x14ac:dyDescent="0.2">
      <c r="A399" t="s">
        <v>1420</v>
      </c>
      <c r="B399" t="s">
        <v>1427</v>
      </c>
      <c r="C399" t="s">
        <v>1428</v>
      </c>
      <c r="F399" t="s">
        <v>40</v>
      </c>
      <c r="G399">
        <v>85</v>
      </c>
      <c r="H399">
        <v>4</v>
      </c>
      <c r="I399" t="s">
        <v>42</v>
      </c>
      <c r="J399" t="s">
        <v>43</v>
      </c>
      <c r="K399">
        <v>24</v>
      </c>
      <c r="L399">
        <v>0</v>
      </c>
      <c r="M399">
        <v>0</v>
      </c>
      <c r="N399">
        <v>24</v>
      </c>
      <c r="O399">
        <v>1</v>
      </c>
      <c r="P399">
        <v>24</v>
      </c>
      <c r="Q399" t="s">
        <v>50</v>
      </c>
      <c r="R399">
        <v>0</v>
      </c>
      <c r="S399" t="s">
        <v>613</v>
      </c>
      <c r="T399" s="4"/>
      <c r="U399" s="4">
        <v>45376</v>
      </c>
    </row>
    <row r="400" spans="1:21" x14ac:dyDescent="0.2">
      <c r="A400" t="s">
        <v>1420</v>
      </c>
      <c r="B400" t="s">
        <v>1429</v>
      </c>
      <c r="C400" t="s">
        <v>1430</v>
      </c>
      <c r="F400" t="s">
        <v>40</v>
      </c>
      <c r="G400" t="s">
        <v>1431</v>
      </c>
      <c r="H400">
        <v>5</v>
      </c>
      <c r="I400" t="s">
        <v>42</v>
      </c>
      <c r="J400" t="s">
        <v>43</v>
      </c>
      <c r="K400">
        <v>13</v>
      </c>
      <c r="L400">
        <v>0</v>
      </c>
      <c r="M400">
        <v>0</v>
      </c>
      <c r="N400">
        <v>13</v>
      </c>
      <c r="O400">
        <v>0</v>
      </c>
      <c r="P400">
        <v>24</v>
      </c>
      <c r="Q400" t="s">
        <v>50</v>
      </c>
      <c r="R400">
        <v>13</v>
      </c>
      <c r="S400" t="s">
        <v>494</v>
      </c>
      <c r="T400" s="4"/>
      <c r="U400" s="4">
        <v>45376</v>
      </c>
    </row>
    <row r="401" spans="1:21" x14ac:dyDescent="0.2">
      <c r="A401" t="s">
        <v>1420</v>
      </c>
      <c r="B401" t="s">
        <v>1432</v>
      </c>
      <c r="C401" t="s">
        <v>1433</v>
      </c>
      <c r="F401" t="s">
        <v>54</v>
      </c>
      <c r="G401" t="s">
        <v>1434</v>
      </c>
      <c r="H401">
        <v>6</v>
      </c>
      <c r="I401" t="s">
        <v>56</v>
      </c>
      <c r="J401" t="s">
        <v>43</v>
      </c>
      <c r="K401">
        <v>0</v>
      </c>
      <c r="L401">
        <v>30</v>
      </c>
      <c r="M401">
        <v>13</v>
      </c>
      <c r="N401">
        <v>17</v>
      </c>
      <c r="O401">
        <v>1</v>
      </c>
      <c r="P401">
        <v>10</v>
      </c>
      <c r="Q401" t="s">
        <v>44</v>
      </c>
      <c r="R401">
        <v>7</v>
      </c>
      <c r="S401" t="s">
        <v>1435</v>
      </c>
      <c r="T401" s="4">
        <v>45357</v>
      </c>
      <c r="U401" s="4">
        <v>45372</v>
      </c>
    </row>
    <row r="402" spans="1:21" x14ac:dyDescent="0.2">
      <c r="A402" t="s">
        <v>1420</v>
      </c>
      <c r="B402" t="s">
        <v>1436</v>
      </c>
      <c r="C402" t="s">
        <v>1437</v>
      </c>
      <c r="F402" t="s">
        <v>54</v>
      </c>
      <c r="G402" t="s">
        <v>1438</v>
      </c>
      <c r="H402">
        <v>10</v>
      </c>
      <c r="I402" t="s">
        <v>56</v>
      </c>
      <c r="J402" t="s">
        <v>43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24</v>
      </c>
      <c r="Q402" t="s">
        <v>50</v>
      </c>
      <c r="R402">
        <v>0</v>
      </c>
      <c r="S402" t="s">
        <v>57</v>
      </c>
      <c r="T402" s="4"/>
      <c r="U402" s="4">
        <v>45378</v>
      </c>
    </row>
    <row r="403" spans="1:21" x14ac:dyDescent="0.2">
      <c r="A403" t="s">
        <v>1420</v>
      </c>
      <c r="B403" t="s">
        <v>1439</v>
      </c>
      <c r="C403" t="s">
        <v>1440</v>
      </c>
      <c r="F403" t="s">
        <v>40</v>
      </c>
      <c r="H403">
        <v>1</v>
      </c>
      <c r="I403" t="s">
        <v>42</v>
      </c>
      <c r="J403" t="s">
        <v>43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10</v>
      </c>
      <c r="Q403" t="s">
        <v>44</v>
      </c>
      <c r="R403">
        <v>0</v>
      </c>
      <c r="S403" t="s">
        <v>94</v>
      </c>
      <c r="T403" s="4"/>
      <c r="U403" s="4"/>
    </row>
    <row r="404" spans="1:21" x14ac:dyDescent="0.2">
      <c r="A404" t="s">
        <v>1420</v>
      </c>
      <c r="B404" t="s">
        <v>1441</v>
      </c>
      <c r="C404" t="s">
        <v>1442</v>
      </c>
      <c r="F404" t="s">
        <v>54</v>
      </c>
      <c r="G404" t="s">
        <v>1443</v>
      </c>
      <c r="H404">
        <v>7</v>
      </c>
      <c r="I404" t="s">
        <v>56</v>
      </c>
      <c r="J404" t="s">
        <v>43</v>
      </c>
      <c r="K404">
        <v>14</v>
      </c>
      <c r="L404">
        <v>0</v>
      </c>
      <c r="M404">
        <v>4</v>
      </c>
      <c r="N404">
        <v>10</v>
      </c>
      <c r="O404">
        <v>1</v>
      </c>
      <c r="P404">
        <v>8</v>
      </c>
      <c r="Q404" t="s">
        <v>44</v>
      </c>
      <c r="R404">
        <v>2</v>
      </c>
      <c r="S404" t="s">
        <v>1444</v>
      </c>
      <c r="T404" s="4">
        <v>45353</v>
      </c>
      <c r="U404" s="4" t="s">
        <v>63</v>
      </c>
    </row>
    <row r="405" spans="1:21" x14ac:dyDescent="0.2">
      <c r="A405" t="s">
        <v>1420</v>
      </c>
      <c r="B405" t="s">
        <v>1445</v>
      </c>
      <c r="C405" t="s">
        <v>1446</v>
      </c>
      <c r="F405" t="s">
        <v>54</v>
      </c>
      <c r="G405">
        <v>40</v>
      </c>
      <c r="H405">
        <v>8</v>
      </c>
      <c r="I405" t="s">
        <v>56</v>
      </c>
      <c r="J405" t="s">
        <v>43</v>
      </c>
      <c r="K405">
        <v>4</v>
      </c>
      <c r="L405">
        <v>0</v>
      </c>
      <c r="M405">
        <v>0</v>
      </c>
      <c r="N405">
        <v>4</v>
      </c>
      <c r="O405">
        <v>0</v>
      </c>
      <c r="P405">
        <v>5</v>
      </c>
      <c r="Q405" t="s">
        <v>44</v>
      </c>
      <c r="R405">
        <v>4</v>
      </c>
      <c r="S405" t="s">
        <v>375</v>
      </c>
      <c r="T405" s="4">
        <v>45372</v>
      </c>
      <c r="U405" s="4"/>
    </row>
    <row r="406" spans="1:21" x14ac:dyDescent="0.2">
      <c r="A406" t="s">
        <v>1420</v>
      </c>
      <c r="B406" t="s">
        <v>1447</v>
      </c>
      <c r="C406" t="s">
        <v>1448</v>
      </c>
      <c r="F406" t="s">
        <v>54</v>
      </c>
      <c r="H406">
        <v>11</v>
      </c>
      <c r="I406" t="s">
        <v>56</v>
      </c>
      <c r="J406" t="s">
        <v>43</v>
      </c>
      <c r="K406">
        <v>0</v>
      </c>
      <c r="L406">
        <v>24</v>
      </c>
      <c r="M406">
        <v>24</v>
      </c>
      <c r="N406">
        <v>0</v>
      </c>
      <c r="O406">
        <v>0</v>
      </c>
      <c r="P406">
        <v>24</v>
      </c>
      <c r="Q406" t="s">
        <v>50</v>
      </c>
      <c r="R406">
        <v>0</v>
      </c>
      <c r="S406" t="s">
        <v>57</v>
      </c>
      <c r="T406" s="4"/>
      <c r="U406" s="4"/>
    </row>
    <row r="407" spans="1:21" x14ac:dyDescent="0.2">
      <c r="A407" t="s">
        <v>1420</v>
      </c>
      <c r="B407" t="s">
        <v>1449</v>
      </c>
      <c r="C407" t="s">
        <v>1450</v>
      </c>
      <c r="F407" t="s">
        <v>54</v>
      </c>
      <c r="G407" t="s">
        <v>1451</v>
      </c>
      <c r="H407">
        <v>12</v>
      </c>
      <c r="I407" t="s">
        <v>56</v>
      </c>
      <c r="J407" t="s">
        <v>43</v>
      </c>
      <c r="L407">
        <v>24</v>
      </c>
      <c r="M407">
        <v>6</v>
      </c>
      <c r="N407">
        <v>18</v>
      </c>
      <c r="O407">
        <v>0</v>
      </c>
      <c r="P407">
        <v>24</v>
      </c>
      <c r="Q407" t="s">
        <v>50</v>
      </c>
      <c r="R407">
        <v>18</v>
      </c>
      <c r="S407" t="s">
        <v>1452</v>
      </c>
      <c r="T407" s="4">
        <v>45408</v>
      </c>
      <c r="U407" s="4"/>
    </row>
    <row r="408" spans="1:21" x14ac:dyDescent="0.2">
      <c r="A408" t="s">
        <v>1453</v>
      </c>
      <c r="B408" t="s">
        <v>1454</v>
      </c>
      <c r="C408" t="s">
        <v>1455</v>
      </c>
      <c r="E408" t="s">
        <v>561</v>
      </c>
      <c r="F408" t="s">
        <v>40</v>
      </c>
      <c r="G408" t="s">
        <v>1456</v>
      </c>
      <c r="H408">
        <v>4</v>
      </c>
      <c r="I408" t="s">
        <v>42</v>
      </c>
      <c r="J408" t="s">
        <v>43</v>
      </c>
      <c r="K408">
        <v>2949</v>
      </c>
      <c r="L408">
        <v>0</v>
      </c>
      <c r="M408">
        <v>0</v>
      </c>
      <c r="N408">
        <v>2949</v>
      </c>
      <c r="O408">
        <v>20</v>
      </c>
      <c r="P408">
        <v>144</v>
      </c>
      <c r="Q408" t="s">
        <v>50</v>
      </c>
      <c r="R408">
        <v>69</v>
      </c>
      <c r="S408" t="s">
        <v>1457</v>
      </c>
      <c r="T408" s="4">
        <v>45353</v>
      </c>
      <c r="U408" s="4">
        <v>45378</v>
      </c>
    </row>
    <row r="409" spans="1:21" x14ac:dyDescent="0.2">
      <c r="A409" t="s">
        <v>1453</v>
      </c>
      <c r="B409" t="s">
        <v>1458</v>
      </c>
      <c r="C409" t="s">
        <v>1459</v>
      </c>
      <c r="E409" t="s">
        <v>558</v>
      </c>
      <c r="F409" t="s">
        <v>40</v>
      </c>
      <c r="G409" t="s">
        <v>1460</v>
      </c>
      <c r="H409">
        <v>5</v>
      </c>
      <c r="I409" t="s">
        <v>42</v>
      </c>
      <c r="J409" t="s">
        <v>43</v>
      </c>
      <c r="K409">
        <v>432</v>
      </c>
      <c r="L409">
        <v>0</v>
      </c>
      <c r="M409">
        <v>72</v>
      </c>
      <c r="N409">
        <v>360</v>
      </c>
      <c r="O409">
        <v>5</v>
      </c>
      <c r="P409">
        <v>72</v>
      </c>
      <c r="Q409" t="s">
        <v>50</v>
      </c>
      <c r="R409">
        <v>0</v>
      </c>
      <c r="S409" t="s">
        <v>1175</v>
      </c>
      <c r="T409" s="4"/>
      <c r="U409" s="4">
        <v>45378</v>
      </c>
    </row>
    <row r="410" spans="1:21" x14ac:dyDescent="0.2">
      <c r="A410" t="s">
        <v>1453</v>
      </c>
      <c r="B410" t="s">
        <v>1461</v>
      </c>
      <c r="C410" t="s">
        <v>1462</v>
      </c>
      <c r="E410" t="s">
        <v>561</v>
      </c>
      <c r="F410" t="s">
        <v>40</v>
      </c>
      <c r="G410" t="s">
        <v>1463</v>
      </c>
      <c r="H410">
        <v>6</v>
      </c>
      <c r="I410" t="s">
        <v>42</v>
      </c>
      <c r="J410" t="s">
        <v>43</v>
      </c>
      <c r="K410">
        <v>864</v>
      </c>
      <c r="L410">
        <v>0</v>
      </c>
      <c r="M410">
        <v>0</v>
      </c>
      <c r="N410">
        <v>864</v>
      </c>
      <c r="O410">
        <v>3</v>
      </c>
      <c r="P410">
        <v>288</v>
      </c>
      <c r="Q410" t="s">
        <v>50</v>
      </c>
      <c r="R410">
        <v>0</v>
      </c>
      <c r="S410" t="s">
        <v>623</v>
      </c>
      <c r="T410" s="4">
        <v>45353</v>
      </c>
      <c r="U410" s="4">
        <v>45378</v>
      </c>
    </row>
    <row r="411" spans="1:21" x14ac:dyDescent="0.2">
      <c r="A411" t="s">
        <v>1453</v>
      </c>
      <c r="B411" t="s">
        <v>1464</v>
      </c>
      <c r="C411" t="s">
        <v>1465</v>
      </c>
      <c r="E411" t="s">
        <v>558</v>
      </c>
      <c r="F411" t="s">
        <v>40</v>
      </c>
      <c r="G411" t="s">
        <v>1466</v>
      </c>
      <c r="H411">
        <v>7</v>
      </c>
      <c r="I411" t="s">
        <v>42</v>
      </c>
      <c r="J411" t="s">
        <v>43</v>
      </c>
      <c r="K411">
        <v>219</v>
      </c>
      <c r="L411">
        <v>0</v>
      </c>
      <c r="M411">
        <v>1</v>
      </c>
      <c r="N411">
        <v>218</v>
      </c>
      <c r="O411">
        <v>18</v>
      </c>
      <c r="P411">
        <v>12</v>
      </c>
      <c r="Q411" t="s">
        <v>44</v>
      </c>
      <c r="R411">
        <v>2</v>
      </c>
      <c r="S411" t="s">
        <v>1467</v>
      </c>
      <c r="T411" s="4">
        <v>45362</v>
      </c>
      <c r="U411" s="4">
        <v>45378</v>
      </c>
    </row>
    <row r="412" spans="1:21" x14ac:dyDescent="0.2">
      <c r="A412" t="s">
        <v>1453</v>
      </c>
      <c r="B412" t="s">
        <v>1468</v>
      </c>
      <c r="C412" t="s">
        <v>1469</v>
      </c>
      <c r="E412" t="s">
        <v>561</v>
      </c>
      <c r="F412" t="s">
        <v>54</v>
      </c>
      <c r="G412" t="s">
        <v>1470</v>
      </c>
      <c r="H412">
        <v>16</v>
      </c>
      <c r="I412" t="s">
        <v>56</v>
      </c>
      <c r="J412" t="s">
        <v>43</v>
      </c>
      <c r="K412">
        <v>24</v>
      </c>
      <c r="L412">
        <v>0</v>
      </c>
      <c r="M412">
        <v>16</v>
      </c>
      <c r="N412">
        <v>8</v>
      </c>
      <c r="O412">
        <v>0</v>
      </c>
      <c r="P412">
        <v>24</v>
      </c>
      <c r="Q412" t="s">
        <v>44</v>
      </c>
      <c r="R412">
        <v>8</v>
      </c>
      <c r="S412" t="s">
        <v>1037</v>
      </c>
      <c r="T412" s="4">
        <v>45372</v>
      </c>
      <c r="U412" s="4" t="s">
        <v>63</v>
      </c>
    </row>
    <row r="413" spans="1:21" x14ac:dyDescent="0.2">
      <c r="A413" t="s">
        <v>1453</v>
      </c>
      <c r="B413" t="s">
        <v>1471</v>
      </c>
      <c r="C413" t="s">
        <v>1472</v>
      </c>
      <c r="E413" t="s">
        <v>1165</v>
      </c>
      <c r="F413" t="s">
        <v>54</v>
      </c>
      <c r="G413" t="s">
        <v>1473</v>
      </c>
      <c r="H413">
        <v>18</v>
      </c>
      <c r="I413" t="s">
        <v>56</v>
      </c>
      <c r="J413" t="s">
        <v>43</v>
      </c>
      <c r="K413">
        <v>44</v>
      </c>
      <c r="L413">
        <v>0</v>
      </c>
      <c r="M413">
        <v>0</v>
      </c>
      <c r="N413">
        <v>44</v>
      </c>
      <c r="O413">
        <v>0</v>
      </c>
      <c r="P413">
        <v>80</v>
      </c>
      <c r="Q413" t="s">
        <v>50</v>
      </c>
      <c r="R413">
        <v>44</v>
      </c>
      <c r="S413" t="s">
        <v>509</v>
      </c>
      <c r="T413" s="4"/>
      <c r="U413" s="4">
        <v>45378</v>
      </c>
    </row>
    <row r="414" spans="1:21" x14ac:dyDescent="0.2">
      <c r="A414" t="s">
        <v>1453</v>
      </c>
      <c r="B414" t="s">
        <v>1474</v>
      </c>
      <c r="C414" t="s">
        <v>1475</v>
      </c>
      <c r="E414" t="s">
        <v>561</v>
      </c>
      <c r="F414" t="s">
        <v>40</v>
      </c>
      <c r="G414" t="s">
        <v>1476</v>
      </c>
      <c r="H414">
        <v>1</v>
      </c>
      <c r="I414" t="s">
        <v>42</v>
      </c>
      <c r="J414" t="s">
        <v>43</v>
      </c>
      <c r="K414">
        <v>288</v>
      </c>
      <c r="L414">
        <v>0</v>
      </c>
      <c r="M414">
        <v>24</v>
      </c>
      <c r="N414">
        <v>264</v>
      </c>
      <c r="O414">
        <v>1</v>
      </c>
      <c r="P414">
        <v>144</v>
      </c>
      <c r="Q414" t="s">
        <v>50</v>
      </c>
      <c r="R414">
        <v>120</v>
      </c>
      <c r="S414" t="s">
        <v>1477</v>
      </c>
      <c r="T414" s="4">
        <v>45370</v>
      </c>
      <c r="U414" s="4"/>
    </row>
    <row r="415" spans="1:21" x14ac:dyDescent="0.2">
      <c r="A415" t="s">
        <v>1453</v>
      </c>
      <c r="B415" t="s">
        <v>1478</v>
      </c>
      <c r="C415" t="s">
        <v>1479</v>
      </c>
      <c r="F415" t="s">
        <v>40</v>
      </c>
      <c r="G415" t="s">
        <v>1480</v>
      </c>
      <c r="H415">
        <v>2</v>
      </c>
      <c r="I415" t="s">
        <v>42</v>
      </c>
      <c r="J415" t="s">
        <v>43</v>
      </c>
      <c r="K415">
        <v>168</v>
      </c>
      <c r="L415">
        <v>0</v>
      </c>
      <c r="M415">
        <v>24</v>
      </c>
      <c r="N415">
        <v>144</v>
      </c>
      <c r="O415">
        <v>2</v>
      </c>
      <c r="P415">
        <v>72</v>
      </c>
      <c r="Q415" t="s">
        <v>50</v>
      </c>
      <c r="R415">
        <v>0</v>
      </c>
      <c r="S415" t="s">
        <v>1162</v>
      </c>
      <c r="T415" s="4">
        <v>45372</v>
      </c>
      <c r="U415" s="4"/>
    </row>
    <row r="416" spans="1:21" x14ac:dyDescent="0.2">
      <c r="A416" t="s">
        <v>1453</v>
      </c>
      <c r="B416" t="s">
        <v>1481</v>
      </c>
      <c r="C416" t="s">
        <v>1482</v>
      </c>
      <c r="F416" t="s">
        <v>40</v>
      </c>
      <c r="G416" t="s">
        <v>1483</v>
      </c>
      <c r="H416">
        <v>3</v>
      </c>
      <c r="I416" t="s">
        <v>42</v>
      </c>
      <c r="J416" t="s">
        <v>43</v>
      </c>
      <c r="K416">
        <v>-48</v>
      </c>
      <c r="L416">
        <v>0</v>
      </c>
      <c r="M416">
        <v>2</v>
      </c>
      <c r="N416">
        <v>-50</v>
      </c>
      <c r="O416">
        <v>-4</v>
      </c>
      <c r="P416">
        <v>12</v>
      </c>
      <c r="Q416" t="s">
        <v>61</v>
      </c>
      <c r="R416">
        <v>-2</v>
      </c>
      <c r="S416" t="s">
        <v>1484</v>
      </c>
      <c r="T416" s="4" t="s">
        <v>1485</v>
      </c>
      <c r="U416" s="4"/>
    </row>
    <row r="417" spans="1:21" x14ac:dyDescent="0.2">
      <c r="A417" t="s">
        <v>1453</v>
      </c>
      <c r="B417" t="s">
        <v>1486</v>
      </c>
      <c r="C417" t="s">
        <v>1487</v>
      </c>
      <c r="E417" t="s">
        <v>561</v>
      </c>
      <c r="F417" t="s">
        <v>222</v>
      </c>
      <c r="G417" t="s">
        <v>1488</v>
      </c>
      <c r="H417">
        <v>8</v>
      </c>
      <c r="J417" t="s">
        <v>43</v>
      </c>
      <c r="K417">
        <v>5</v>
      </c>
      <c r="L417">
        <v>0</v>
      </c>
      <c r="M417">
        <v>0</v>
      </c>
      <c r="N417">
        <v>5</v>
      </c>
      <c r="O417">
        <v>0</v>
      </c>
      <c r="P417" t="s">
        <v>254</v>
      </c>
      <c r="Q417" t="s">
        <v>44</v>
      </c>
      <c r="R417">
        <v>5</v>
      </c>
      <c r="S417" t="s">
        <v>687</v>
      </c>
      <c r="T417" s="4"/>
      <c r="U417" s="4">
        <v>45401</v>
      </c>
    </row>
    <row r="418" spans="1:21" x14ac:dyDescent="0.2">
      <c r="A418" t="s">
        <v>1453</v>
      </c>
      <c r="B418" t="s">
        <v>1489</v>
      </c>
      <c r="C418" t="s">
        <v>1490</v>
      </c>
      <c r="E418" t="s">
        <v>558</v>
      </c>
      <c r="F418" t="s">
        <v>54</v>
      </c>
      <c r="G418" t="s">
        <v>1491</v>
      </c>
      <c r="H418">
        <v>11</v>
      </c>
      <c r="I418" t="s">
        <v>56</v>
      </c>
      <c r="J418" t="s">
        <v>43</v>
      </c>
      <c r="K418">
        <v>0</v>
      </c>
      <c r="L418">
        <v>0</v>
      </c>
      <c r="M418">
        <v>12</v>
      </c>
      <c r="N418">
        <v>-12</v>
      </c>
      <c r="O418">
        <v>-1</v>
      </c>
      <c r="P418">
        <v>12</v>
      </c>
      <c r="Q418" t="s">
        <v>44</v>
      </c>
      <c r="R418">
        <v>0</v>
      </c>
      <c r="S418" t="s">
        <v>1492</v>
      </c>
      <c r="T418" s="4" t="s">
        <v>1493</v>
      </c>
      <c r="U418" s="4"/>
    </row>
    <row r="419" spans="1:21" x14ac:dyDescent="0.2">
      <c r="A419" t="s">
        <v>1453</v>
      </c>
      <c r="B419" t="s">
        <v>1494</v>
      </c>
      <c r="C419" t="s">
        <v>1495</v>
      </c>
      <c r="E419" t="s">
        <v>561</v>
      </c>
      <c r="F419" t="s">
        <v>54</v>
      </c>
      <c r="G419" t="s">
        <v>1496</v>
      </c>
      <c r="H419">
        <v>12</v>
      </c>
      <c r="I419" t="s">
        <v>56</v>
      </c>
      <c r="J419" t="s">
        <v>43</v>
      </c>
      <c r="K419">
        <v>313</v>
      </c>
      <c r="L419">
        <v>0</v>
      </c>
      <c r="M419">
        <v>102</v>
      </c>
      <c r="N419">
        <v>211</v>
      </c>
      <c r="O419">
        <v>4</v>
      </c>
      <c r="P419">
        <v>48</v>
      </c>
      <c r="Q419" t="s">
        <v>44</v>
      </c>
      <c r="R419">
        <v>19</v>
      </c>
      <c r="S419" t="s">
        <v>1497</v>
      </c>
      <c r="T419" s="4">
        <v>45355</v>
      </c>
      <c r="U419" s="4"/>
    </row>
    <row r="420" spans="1:21" x14ac:dyDescent="0.2">
      <c r="A420" t="s">
        <v>1453</v>
      </c>
      <c r="B420" t="s">
        <v>1498</v>
      </c>
      <c r="C420" t="s">
        <v>1499</v>
      </c>
      <c r="E420" t="s">
        <v>561</v>
      </c>
      <c r="F420" t="s">
        <v>54</v>
      </c>
      <c r="G420" t="s">
        <v>1500</v>
      </c>
      <c r="H420">
        <v>13</v>
      </c>
      <c r="I420" t="s">
        <v>56</v>
      </c>
      <c r="J420" t="s">
        <v>43</v>
      </c>
      <c r="K420">
        <v>48</v>
      </c>
      <c r="L420">
        <v>0</v>
      </c>
      <c r="M420">
        <v>0</v>
      </c>
      <c r="N420">
        <v>48</v>
      </c>
      <c r="O420">
        <v>4</v>
      </c>
      <c r="P420">
        <v>10</v>
      </c>
      <c r="Q420" t="s">
        <v>44</v>
      </c>
      <c r="R420">
        <v>8</v>
      </c>
      <c r="S420" t="s">
        <v>1501</v>
      </c>
      <c r="T420" s="4">
        <v>45372</v>
      </c>
      <c r="U420" s="4"/>
    </row>
    <row r="421" spans="1:21" x14ac:dyDescent="0.2">
      <c r="A421" t="s">
        <v>1453</v>
      </c>
      <c r="B421" t="s">
        <v>1502</v>
      </c>
      <c r="C421" t="s">
        <v>1503</v>
      </c>
      <c r="F421" t="s">
        <v>54</v>
      </c>
      <c r="H421">
        <v>14</v>
      </c>
      <c r="I421" t="s">
        <v>56</v>
      </c>
      <c r="J421" t="s">
        <v>43</v>
      </c>
      <c r="K421">
        <v>0</v>
      </c>
      <c r="L421">
        <v>0</v>
      </c>
      <c r="M421">
        <v>2</v>
      </c>
      <c r="N421">
        <v>-2</v>
      </c>
      <c r="O421">
        <v>0</v>
      </c>
      <c r="P421">
        <v>24</v>
      </c>
      <c r="Q421" t="s">
        <v>44</v>
      </c>
      <c r="R421">
        <v>-2</v>
      </c>
      <c r="S421" t="s">
        <v>1504</v>
      </c>
      <c r="T421" s="4"/>
      <c r="U421" s="4"/>
    </row>
    <row r="422" spans="1:21" x14ac:dyDescent="0.2">
      <c r="A422" t="s">
        <v>1453</v>
      </c>
      <c r="B422" t="s">
        <v>1505</v>
      </c>
      <c r="C422" t="s">
        <v>1506</v>
      </c>
      <c r="E422" t="s">
        <v>561</v>
      </c>
      <c r="F422" t="s">
        <v>54</v>
      </c>
      <c r="G422" t="s">
        <v>1507</v>
      </c>
      <c r="H422">
        <v>15</v>
      </c>
      <c r="I422" t="s">
        <v>56</v>
      </c>
      <c r="J422" t="s">
        <v>43</v>
      </c>
      <c r="K422">
        <v>804</v>
      </c>
      <c r="L422">
        <v>0</v>
      </c>
      <c r="M422">
        <v>253</v>
      </c>
      <c r="N422">
        <v>551</v>
      </c>
      <c r="O422">
        <v>22</v>
      </c>
      <c r="P422">
        <v>24</v>
      </c>
      <c r="Q422" t="s">
        <v>44</v>
      </c>
      <c r="R422">
        <v>23</v>
      </c>
      <c r="S422" t="s">
        <v>1508</v>
      </c>
      <c r="T422" s="4">
        <v>45355</v>
      </c>
      <c r="U422" s="4"/>
    </row>
    <row r="423" spans="1:21" x14ac:dyDescent="0.2">
      <c r="A423" t="s">
        <v>1453</v>
      </c>
      <c r="B423" t="s">
        <v>1509</v>
      </c>
      <c r="C423" t="s">
        <v>1510</v>
      </c>
      <c r="F423" t="s">
        <v>54</v>
      </c>
      <c r="H423">
        <v>17</v>
      </c>
      <c r="I423" t="s">
        <v>56</v>
      </c>
      <c r="J423" t="s">
        <v>43</v>
      </c>
      <c r="K423">
        <v>0</v>
      </c>
      <c r="L423">
        <v>0</v>
      </c>
      <c r="M423">
        <v>12</v>
      </c>
      <c r="N423">
        <v>-12</v>
      </c>
      <c r="O423">
        <v>0</v>
      </c>
      <c r="P423">
        <v>80</v>
      </c>
      <c r="Q423" t="s">
        <v>50</v>
      </c>
      <c r="R423">
        <v>-12</v>
      </c>
      <c r="S423" t="s">
        <v>1197</v>
      </c>
      <c r="T423" s="4"/>
      <c r="U423" s="4"/>
    </row>
    <row r="424" spans="1:21" x14ac:dyDescent="0.2">
      <c r="A424" t="s">
        <v>1453</v>
      </c>
      <c r="B424" t="s">
        <v>1511</v>
      </c>
      <c r="C424" t="s">
        <v>1512</v>
      </c>
      <c r="E424" t="s">
        <v>558</v>
      </c>
      <c r="F424" t="s">
        <v>54</v>
      </c>
      <c r="G424" t="s">
        <v>1491</v>
      </c>
      <c r="H424">
        <v>19</v>
      </c>
      <c r="I424" t="s">
        <v>56</v>
      </c>
      <c r="J424" t="s">
        <v>43</v>
      </c>
      <c r="L424">
        <v>240</v>
      </c>
      <c r="M424">
        <v>0</v>
      </c>
      <c r="N424">
        <v>240</v>
      </c>
      <c r="O424">
        <v>20</v>
      </c>
      <c r="P424">
        <v>12</v>
      </c>
      <c r="Q424" t="s">
        <v>44</v>
      </c>
      <c r="R424">
        <v>0</v>
      </c>
      <c r="S424" t="s">
        <v>1513</v>
      </c>
      <c r="T424" s="4">
        <v>45414</v>
      </c>
      <c r="U424" s="4"/>
    </row>
    <row r="425" spans="1:21" x14ac:dyDescent="0.2">
      <c r="A425" t="s">
        <v>1514</v>
      </c>
      <c r="B425" t="s">
        <v>1515</v>
      </c>
      <c r="C425" t="s">
        <v>1516</v>
      </c>
      <c r="F425" t="s">
        <v>48</v>
      </c>
      <c r="H425">
        <v>1</v>
      </c>
      <c r="I425" t="s">
        <v>1217</v>
      </c>
      <c r="J425" t="s">
        <v>43</v>
      </c>
      <c r="K425">
        <v>128</v>
      </c>
      <c r="L425">
        <v>0</v>
      </c>
      <c r="M425">
        <v>0</v>
      </c>
      <c r="N425">
        <v>128</v>
      </c>
      <c r="O425">
        <v>0</v>
      </c>
      <c r="P425">
        <v>180</v>
      </c>
      <c r="Q425" t="s">
        <v>50</v>
      </c>
      <c r="R425">
        <v>128</v>
      </c>
      <c r="S425" t="s">
        <v>1517</v>
      </c>
      <c r="T425" s="4"/>
      <c r="U425" s="4">
        <v>45401</v>
      </c>
    </row>
    <row r="426" spans="1:21" x14ac:dyDescent="0.2">
      <c r="A426" t="s">
        <v>1514</v>
      </c>
      <c r="B426" t="s">
        <v>1518</v>
      </c>
      <c r="C426" t="s">
        <v>1519</v>
      </c>
      <c r="F426" t="s">
        <v>48</v>
      </c>
      <c r="H426">
        <v>2</v>
      </c>
      <c r="I426" t="s">
        <v>1217</v>
      </c>
      <c r="J426" t="s">
        <v>43</v>
      </c>
      <c r="K426">
        <v>30</v>
      </c>
      <c r="L426">
        <v>0</v>
      </c>
      <c r="M426">
        <v>0</v>
      </c>
      <c r="N426">
        <v>30</v>
      </c>
      <c r="O426">
        <v>0</v>
      </c>
      <c r="P426">
        <v>240</v>
      </c>
      <c r="Q426" t="s">
        <v>50</v>
      </c>
      <c r="R426">
        <v>30</v>
      </c>
      <c r="S426" t="s">
        <v>1520</v>
      </c>
      <c r="T426" s="4"/>
      <c r="U426" s="4">
        <v>45401</v>
      </c>
    </row>
    <row r="427" spans="1:21" x14ac:dyDescent="0.2">
      <c r="A427" t="s">
        <v>1521</v>
      </c>
      <c r="B427" t="s">
        <v>1522</v>
      </c>
      <c r="C427" t="s">
        <v>1523</v>
      </c>
      <c r="F427" t="s">
        <v>54</v>
      </c>
      <c r="G427" t="s">
        <v>1524</v>
      </c>
      <c r="H427">
        <v>1</v>
      </c>
      <c r="I427" t="s">
        <v>56</v>
      </c>
      <c r="J427" t="s">
        <v>43</v>
      </c>
      <c r="K427">
        <v>3</v>
      </c>
      <c r="L427">
        <v>18</v>
      </c>
      <c r="M427">
        <v>9</v>
      </c>
      <c r="N427">
        <v>12</v>
      </c>
      <c r="O427">
        <v>0</v>
      </c>
      <c r="P427">
        <v>18</v>
      </c>
      <c r="Q427" t="s">
        <v>44</v>
      </c>
      <c r="R427">
        <v>12</v>
      </c>
      <c r="S427" t="s">
        <v>554</v>
      </c>
      <c r="T427" s="4">
        <v>45357</v>
      </c>
      <c r="U427" s="4">
        <v>45378</v>
      </c>
    </row>
    <row r="428" spans="1:21" x14ac:dyDescent="0.2">
      <c r="A428" t="s">
        <v>1521</v>
      </c>
      <c r="B428" t="s">
        <v>1525</v>
      </c>
      <c r="C428" t="s">
        <v>1526</v>
      </c>
      <c r="F428" t="s">
        <v>54</v>
      </c>
      <c r="G428" t="s">
        <v>1527</v>
      </c>
      <c r="H428">
        <v>2</v>
      </c>
      <c r="I428" t="s">
        <v>56</v>
      </c>
      <c r="J428" t="s">
        <v>43</v>
      </c>
      <c r="K428">
        <v>18</v>
      </c>
      <c r="L428">
        <v>0</v>
      </c>
      <c r="M428">
        <v>0</v>
      </c>
      <c r="N428">
        <v>18</v>
      </c>
      <c r="O428">
        <v>1</v>
      </c>
      <c r="P428">
        <v>18</v>
      </c>
      <c r="Q428" t="s">
        <v>44</v>
      </c>
      <c r="R428">
        <v>0</v>
      </c>
      <c r="S428" t="s">
        <v>45</v>
      </c>
      <c r="T428" s="4"/>
      <c r="U428" s="4">
        <v>45378</v>
      </c>
    </row>
    <row r="429" spans="1:21" x14ac:dyDescent="0.2">
      <c r="A429" t="s">
        <v>1521</v>
      </c>
      <c r="B429" t="s">
        <v>1528</v>
      </c>
      <c r="C429" t="s">
        <v>1529</v>
      </c>
      <c r="F429" t="s">
        <v>40</v>
      </c>
      <c r="G429">
        <v>0</v>
      </c>
      <c r="H429">
        <v>3</v>
      </c>
      <c r="I429" t="s">
        <v>42</v>
      </c>
      <c r="J429" t="s">
        <v>43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216</v>
      </c>
      <c r="Q429" t="s">
        <v>50</v>
      </c>
      <c r="R429">
        <v>0</v>
      </c>
      <c r="S429" t="s">
        <v>57</v>
      </c>
      <c r="T429" s="4"/>
      <c r="U429" s="4">
        <v>45378</v>
      </c>
    </row>
    <row r="430" spans="1:21" x14ac:dyDescent="0.2">
      <c r="A430" t="s">
        <v>1521</v>
      </c>
      <c r="B430" t="s">
        <v>1530</v>
      </c>
      <c r="C430" t="s">
        <v>1531</v>
      </c>
      <c r="F430" t="s">
        <v>40</v>
      </c>
      <c r="G430">
        <v>1</v>
      </c>
      <c r="H430">
        <v>4</v>
      </c>
      <c r="I430" t="s">
        <v>42</v>
      </c>
      <c r="J430" t="s">
        <v>43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216</v>
      </c>
      <c r="Q430" t="s">
        <v>50</v>
      </c>
      <c r="R430">
        <v>0</v>
      </c>
      <c r="S430" t="s">
        <v>57</v>
      </c>
      <c r="T430" s="4"/>
      <c r="U430" s="4">
        <v>45376</v>
      </c>
    </row>
    <row r="431" spans="1:21" x14ac:dyDescent="0.2">
      <c r="A431" t="s">
        <v>1532</v>
      </c>
      <c r="B431" t="s">
        <v>1533</v>
      </c>
      <c r="C431" t="s">
        <v>1534</v>
      </c>
      <c r="E431" t="s">
        <v>561</v>
      </c>
      <c r="F431" t="s">
        <v>54</v>
      </c>
      <c r="H431">
        <v>3</v>
      </c>
      <c r="I431" t="s">
        <v>56</v>
      </c>
      <c r="J431" t="s">
        <v>43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72</v>
      </c>
      <c r="Q431" t="s">
        <v>362</v>
      </c>
      <c r="R431">
        <v>0</v>
      </c>
      <c r="S431" t="s">
        <v>893</v>
      </c>
      <c r="T431" s="4">
        <v>45356</v>
      </c>
      <c r="U431" s="4">
        <v>45378</v>
      </c>
    </row>
    <row r="432" spans="1:21" x14ac:dyDescent="0.2">
      <c r="A432" t="s">
        <v>1532</v>
      </c>
      <c r="B432" t="s">
        <v>1535</v>
      </c>
      <c r="C432" t="s">
        <v>1536</v>
      </c>
      <c r="E432" t="s">
        <v>245</v>
      </c>
      <c r="F432" t="s">
        <v>40</v>
      </c>
      <c r="G432" t="s">
        <v>1537</v>
      </c>
      <c r="H432">
        <v>13</v>
      </c>
      <c r="I432" t="s">
        <v>42</v>
      </c>
      <c r="J432" t="s">
        <v>43</v>
      </c>
      <c r="K432">
        <v>424</v>
      </c>
      <c r="L432">
        <v>0</v>
      </c>
      <c r="M432">
        <v>0</v>
      </c>
      <c r="N432">
        <v>424</v>
      </c>
      <c r="O432">
        <v>8</v>
      </c>
      <c r="P432">
        <v>48</v>
      </c>
      <c r="Q432" t="s">
        <v>44</v>
      </c>
      <c r="R432">
        <v>40</v>
      </c>
      <c r="S432" t="s">
        <v>1538</v>
      </c>
      <c r="T432" s="4"/>
      <c r="U432" s="4">
        <v>45376</v>
      </c>
    </row>
    <row r="433" spans="1:21" x14ac:dyDescent="0.2">
      <c r="A433" t="s">
        <v>1532</v>
      </c>
      <c r="B433" t="s">
        <v>1539</v>
      </c>
      <c r="C433" t="s">
        <v>1540</v>
      </c>
      <c r="F433" t="s">
        <v>54</v>
      </c>
      <c r="H433">
        <v>1</v>
      </c>
      <c r="I433" t="s">
        <v>56</v>
      </c>
      <c r="J433" t="s">
        <v>43</v>
      </c>
      <c r="K433">
        <v>195</v>
      </c>
      <c r="L433">
        <v>0</v>
      </c>
      <c r="M433">
        <v>0</v>
      </c>
      <c r="N433">
        <v>195</v>
      </c>
      <c r="O433">
        <v>3</v>
      </c>
      <c r="P433">
        <v>60</v>
      </c>
      <c r="Q433" t="s">
        <v>44</v>
      </c>
      <c r="R433">
        <v>15</v>
      </c>
      <c r="S433" t="s">
        <v>1541</v>
      </c>
      <c r="T433" s="4"/>
      <c r="U433" s="4">
        <v>45401</v>
      </c>
    </row>
    <row r="434" spans="1:21" x14ac:dyDescent="0.2">
      <c r="A434" t="s">
        <v>1532</v>
      </c>
      <c r="B434" t="s">
        <v>1542</v>
      </c>
      <c r="C434" t="s">
        <v>1543</v>
      </c>
      <c r="F434" t="s">
        <v>54</v>
      </c>
      <c r="H434">
        <v>2</v>
      </c>
      <c r="I434" t="s">
        <v>56</v>
      </c>
      <c r="J434" t="s">
        <v>43</v>
      </c>
      <c r="K434">
        <v>-5</v>
      </c>
      <c r="L434">
        <v>240</v>
      </c>
      <c r="M434">
        <v>0</v>
      </c>
      <c r="N434">
        <v>235</v>
      </c>
      <c r="O434">
        <v>3</v>
      </c>
      <c r="P434">
        <v>60</v>
      </c>
      <c r="Q434" t="s">
        <v>44</v>
      </c>
      <c r="R434">
        <v>55</v>
      </c>
      <c r="S434" t="s">
        <v>1544</v>
      </c>
      <c r="T434" s="4"/>
      <c r="U434" s="4"/>
    </row>
    <row r="435" spans="1:21" x14ac:dyDescent="0.2">
      <c r="A435" t="s">
        <v>1532</v>
      </c>
      <c r="B435" t="s">
        <v>1545</v>
      </c>
      <c r="C435" t="s">
        <v>1546</v>
      </c>
      <c r="F435" t="s">
        <v>54</v>
      </c>
      <c r="H435">
        <v>7</v>
      </c>
      <c r="I435" t="s">
        <v>56</v>
      </c>
      <c r="J435" t="s">
        <v>43</v>
      </c>
      <c r="K435">
        <v>396</v>
      </c>
      <c r="L435">
        <v>0</v>
      </c>
      <c r="M435">
        <v>0</v>
      </c>
      <c r="N435">
        <v>396</v>
      </c>
      <c r="O435">
        <v>2</v>
      </c>
      <c r="P435">
        <v>144</v>
      </c>
      <c r="Q435" t="s">
        <v>44</v>
      </c>
      <c r="R435">
        <v>108</v>
      </c>
      <c r="S435" t="s">
        <v>1547</v>
      </c>
      <c r="T435" s="4">
        <v>45355</v>
      </c>
      <c r="U435" s="4"/>
    </row>
    <row r="436" spans="1:21" x14ac:dyDescent="0.2">
      <c r="A436" t="s">
        <v>1532</v>
      </c>
      <c r="B436" t="s">
        <v>1548</v>
      </c>
      <c r="C436" t="s">
        <v>1549</v>
      </c>
      <c r="F436" t="s">
        <v>54</v>
      </c>
      <c r="H436">
        <v>8</v>
      </c>
      <c r="I436" t="s">
        <v>56</v>
      </c>
      <c r="J436" t="s">
        <v>43</v>
      </c>
      <c r="K436">
        <v>804</v>
      </c>
      <c r="L436">
        <v>0</v>
      </c>
      <c r="M436">
        <v>3</v>
      </c>
      <c r="N436">
        <v>801</v>
      </c>
      <c r="O436">
        <v>5</v>
      </c>
      <c r="P436">
        <v>144</v>
      </c>
      <c r="Q436" t="s">
        <v>44</v>
      </c>
      <c r="R436">
        <v>81</v>
      </c>
      <c r="S436" t="s">
        <v>1550</v>
      </c>
      <c r="T436" s="4">
        <v>45355</v>
      </c>
      <c r="U436" s="4"/>
    </row>
    <row r="437" spans="1:21" x14ac:dyDescent="0.2">
      <c r="A437" t="s">
        <v>1532</v>
      </c>
      <c r="B437" t="s">
        <v>1551</v>
      </c>
      <c r="C437" t="s">
        <v>1552</v>
      </c>
      <c r="F437" t="s">
        <v>54</v>
      </c>
      <c r="H437">
        <v>9</v>
      </c>
      <c r="I437" t="s">
        <v>56</v>
      </c>
      <c r="J437" t="s">
        <v>43</v>
      </c>
      <c r="K437">
        <v>298</v>
      </c>
      <c r="L437">
        <v>0</v>
      </c>
      <c r="M437">
        <v>0</v>
      </c>
      <c r="N437">
        <v>298</v>
      </c>
      <c r="O437">
        <v>4</v>
      </c>
      <c r="P437">
        <v>60</v>
      </c>
      <c r="Q437" t="s">
        <v>44</v>
      </c>
      <c r="R437">
        <v>58</v>
      </c>
      <c r="S437" t="s">
        <v>1553</v>
      </c>
      <c r="T437" s="4"/>
      <c r="U437" s="4"/>
    </row>
    <row r="438" spans="1:21" x14ac:dyDescent="0.2">
      <c r="A438" t="s">
        <v>1532</v>
      </c>
      <c r="B438" t="s">
        <v>1554</v>
      </c>
      <c r="C438" t="s">
        <v>1555</v>
      </c>
      <c r="E438" t="s">
        <v>240</v>
      </c>
      <c r="F438" t="s">
        <v>54</v>
      </c>
      <c r="H438">
        <v>10</v>
      </c>
      <c r="I438" t="s">
        <v>56</v>
      </c>
      <c r="J438" t="s">
        <v>43</v>
      </c>
      <c r="K438">
        <v>3120</v>
      </c>
      <c r="L438">
        <v>0</v>
      </c>
      <c r="M438">
        <v>0</v>
      </c>
      <c r="N438">
        <v>3120</v>
      </c>
      <c r="O438">
        <v>52</v>
      </c>
      <c r="P438">
        <v>60</v>
      </c>
      <c r="Q438" t="s">
        <v>44</v>
      </c>
      <c r="R438">
        <v>0</v>
      </c>
      <c r="S438" t="s">
        <v>1556</v>
      </c>
      <c r="T438" s="4"/>
      <c r="U438" s="4"/>
    </row>
    <row r="439" spans="1:21" x14ac:dyDescent="0.2">
      <c r="A439" t="s">
        <v>1532</v>
      </c>
      <c r="B439" t="s">
        <v>1557</v>
      </c>
      <c r="C439" t="s">
        <v>1558</v>
      </c>
      <c r="E439" t="s">
        <v>1069</v>
      </c>
      <c r="F439" t="s">
        <v>54</v>
      </c>
      <c r="H439">
        <v>11</v>
      </c>
      <c r="I439" t="s">
        <v>56</v>
      </c>
      <c r="J439" t="s">
        <v>43</v>
      </c>
      <c r="K439">
        <v>433</v>
      </c>
      <c r="L439">
        <v>0</v>
      </c>
      <c r="M439">
        <v>0</v>
      </c>
      <c r="N439">
        <v>433</v>
      </c>
      <c r="O439">
        <v>7</v>
      </c>
      <c r="P439">
        <v>60</v>
      </c>
      <c r="Q439" t="s">
        <v>44</v>
      </c>
      <c r="R439">
        <v>13</v>
      </c>
      <c r="S439" t="s">
        <v>1559</v>
      </c>
      <c r="T439" s="4"/>
      <c r="U439" s="4"/>
    </row>
    <row r="440" spans="1:21" x14ac:dyDescent="0.2">
      <c r="A440" t="s">
        <v>1532</v>
      </c>
      <c r="B440" t="s">
        <v>1560</v>
      </c>
      <c r="C440" t="s">
        <v>1561</v>
      </c>
      <c r="E440" t="s">
        <v>240</v>
      </c>
      <c r="F440" t="s">
        <v>40</v>
      </c>
      <c r="G440" t="s">
        <v>1562</v>
      </c>
      <c r="H440">
        <v>12</v>
      </c>
      <c r="I440" t="s">
        <v>42</v>
      </c>
      <c r="J440" t="s">
        <v>43</v>
      </c>
      <c r="K440">
        <v>433</v>
      </c>
      <c r="L440">
        <v>0</v>
      </c>
      <c r="M440">
        <v>0</v>
      </c>
      <c r="N440">
        <v>433</v>
      </c>
      <c r="O440">
        <v>9</v>
      </c>
      <c r="P440">
        <v>48</v>
      </c>
      <c r="Q440" t="s">
        <v>44</v>
      </c>
      <c r="R440">
        <v>1</v>
      </c>
      <c r="S440" t="s">
        <v>1563</v>
      </c>
      <c r="T440" s="4">
        <v>45355</v>
      </c>
      <c r="U440" s="4"/>
    </row>
    <row r="441" spans="1:21" x14ac:dyDescent="0.2">
      <c r="A441" t="s">
        <v>1532</v>
      </c>
      <c r="B441" t="s">
        <v>1564</v>
      </c>
      <c r="C441" t="s">
        <v>1565</v>
      </c>
      <c r="E441" t="s">
        <v>1069</v>
      </c>
      <c r="F441" t="s">
        <v>40</v>
      </c>
      <c r="G441" t="s">
        <v>1562</v>
      </c>
      <c r="H441">
        <v>14</v>
      </c>
      <c r="I441" t="s">
        <v>42</v>
      </c>
      <c r="J441" t="s">
        <v>43</v>
      </c>
      <c r="K441">
        <v>20</v>
      </c>
      <c r="L441">
        <v>0</v>
      </c>
      <c r="M441">
        <v>0</v>
      </c>
      <c r="N441">
        <v>20</v>
      </c>
      <c r="O441">
        <v>0</v>
      </c>
      <c r="P441">
        <v>48</v>
      </c>
      <c r="Q441" t="s">
        <v>44</v>
      </c>
      <c r="R441">
        <v>20</v>
      </c>
      <c r="S441" t="s">
        <v>842</v>
      </c>
      <c r="T441" s="4">
        <v>45355</v>
      </c>
      <c r="U441" s="4"/>
    </row>
    <row r="442" spans="1:21" x14ac:dyDescent="0.2">
      <c r="A442" t="s">
        <v>1532</v>
      </c>
      <c r="B442" t="s">
        <v>1566</v>
      </c>
      <c r="C442" t="s">
        <v>1567</v>
      </c>
      <c r="E442" t="s">
        <v>245</v>
      </c>
      <c r="F442" t="s">
        <v>40</v>
      </c>
      <c r="G442" t="s">
        <v>1562</v>
      </c>
      <c r="H442">
        <v>15</v>
      </c>
      <c r="I442" t="s">
        <v>42</v>
      </c>
      <c r="J442" t="s">
        <v>43</v>
      </c>
      <c r="K442">
        <v>161</v>
      </c>
      <c r="L442">
        <v>0</v>
      </c>
      <c r="M442">
        <v>0</v>
      </c>
      <c r="N442">
        <v>161</v>
      </c>
      <c r="O442">
        <v>3</v>
      </c>
      <c r="P442">
        <v>48</v>
      </c>
      <c r="Q442" t="s">
        <v>44</v>
      </c>
      <c r="R442">
        <v>17</v>
      </c>
      <c r="S442" t="s">
        <v>1568</v>
      </c>
      <c r="T442" s="4">
        <v>45355</v>
      </c>
      <c r="U442" s="4"/>
    </row>
    <row r="443" spans="1:21" x14ac:dyDescent="0.2">
      <c r="A443" t="s">
        <v>1532</v>
      </c>
      <c r="B443" t="s">
        <v>1569</v>
      </c>
      <c r="C443" t="s">
        <v>1570</v>
      </c>
      <c r="E443" t="s">
        <v>561</v>
      </c>
      <c r="F443" t="s">
        <v>40</v>
      </c>
      <c r="G443" t="s">
        <v>1571</v>
      </c>
      <c r="H443">
        <v>16</v>
      </c>
      <c r="I443" t="s">
        <v>42</v>
      </c>
      <c r="J443" t="s">
        <v>43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144</v>
      </c>
      <c r="Q443" t="s">
        <v>362</v>
      </c>
      <c r="R443">
        <v>0</v>
      </c>
      <c r="S443" t="s">
        <v>893</v>
      </c>
      <c r="T443" s="4">
        <v>45372</v>
      </c>
      <c r="U443" s="4"/>
    </row>
    <row r="444" spans="1:21" x14ac:dyDescent="0.2">
      <c r="A444" t="s">
        <v>1532</v>
      </c>
      <c r="B444" t="s">
        <v>1572</v>
      </c>
      <c r="C444" t="s">
        <v>1573</v>
      </c>
      <c r="F444" t="s">
        <v>40</v>
      </c>
      <c r="G444" t="s">
        <v>1574</v>
      </c>
      <c r="H444">
        <v>17</v>
      </c>
      <c r="I444" t="s">
        <v>42</v>
      </c>
      <c r="J444" t="s">
        <v>43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72</v>
      </c>
      <c r="Q444" t="s">
        <v>362</v>
      </c>
      <c r="R444">
        <v>0</v>
      </c>
      <c r="S444" t="s">
        <v>893</v>
      </c>
      <c r="T444" s="4">
        <v>45372</v>
      </c>
      <c r="U444" s="4"/>
    </row>
    <row r="445" spans="1:21" x14ac:dyDescent="0.2">
      <c r="A445" t="s">
        <v>1575</v>
      </c>
      <c r="B445" t="s">
        <v>1576</v>
      </c>
      <c r="C445" t="s">
        <v>1577</v>
      </c>
      <c r="F445" t="s">
        <v>54</v>
      </c>
      <c r="G445" t="s">
        <v>1578</v>
      </c>
      <c r="H445">
        <v>1</v>
      </c>
      <c r="I445" t="s">
        <v>56</v>
      </c>
      <c r="J445" t="s">
        <v>43</v>
      </c>
      <c r="K445">
        <v>8</v>
      </c>
      <c r="L445">
        <v>0</v>
      </c>
      <c r="M445">
        <v>0</v>
      </c>
      <c r="N445">
        <v>8</v>
      </c>
      <c r="O445">
        <v>0</v>
      </c>
      <c r="P445">
        <v>40</v>
      </c>
      <c r="Q445" t="s">
        <v>44</v>
      </c>
      <c r="R445">
        <v>8</v>
      </c>
      <c r="S445" t="s">
        <v>1037</v>
      </c>
      <c r="T445" s="4">
        <v>45356</v>
      </c>
      <c r="U445" s="4">
        <v>45378</v>
      </c>
    </row>
    <row r="446" spans="1:21" x14ac:dyDescent="0.2">
      <c r="A446" t="s">
        <v>1575</v>
      </c>
      <c r="B446" t="s">
        <v>1579</v>
      </c>
      <c r="C446" t="s">
        <v>1580</v>
      </c>
      <c r="F446" t="s">
        <v>54</v>
      </c>
      <c r="G446" t="s">
        <v>1581</v>
      </c>
      <c r="H446">
        <v>2</v>
      </c>
      <c r="I446" t="s">
        <v>56</v>
      </c>
      <c r="J446" t="s">
        <v>43</v>
      </c>
      <c r="K446">
        <v>1</v>
      </c>
      <c r="L446">
        <v>0</v>
      </c>
      <c r="M446">
        <v>0</v>
      </c>
      <c r="N446">
        <v>1</v>
      </c>
      <c r="O446">
        <v>0</v>
      </c>
      <c r="P446">
        <v>20</v>
      </c>
      <c r="Q446" t="s">
        <v>44</v>
      </c>
      <c r="R446">
        <v>1</v>
      </c>
      <c r="S446" t="s">
        <v>408</v>
      </c>
      <c r="T446" s="4"/>
      <c r="U446" s="4">
        <v>45378</v>
      </c>
    </row>
    <row r="447" spans="1:21" x14ac:dyDescent="0.2">
      <c r="A447" t="s">
        <v>1582</v>
      </c>
      <c r="B447" t="s">
        <v>1583</v>
      </c>
      <c r="C447" t="s">
        <v>1584</v>
      </c>
      <c r="E447" t="s">
        <v>253</v>
      </c>
      <c r="F447" t="s">
        <v>54</v>
      </c>
      <c r="G447" t="s">
        <v>1585</v>
      </c>
      <c r="H447">
        <v>6</v>
      </c>
      <c r="I447" t="s">
        <v>56</v>
      </c>
      <c r="J447" t="s">
        <v>43</v>
      </c>
      <c r="K447">
        <v>120</v>
      </c>
      <c r="L447">
        <v>0</v>
      </c>
      <c r="M447">
        <v>20</v>
      </c>
      <c r="N447">
        <v>100</v>
      </c>
      <c r="O447">
        <v>2</v>
      </c>
      <c r="P447">
        <v>48</v>
      </c>
      <c r="Q447" t="s">
        <v>50</v>
      </c>
      <c r="R447">
        <v>4</v>
      </c>
      <c r="S447" t="s">
        <v>1586</v>
      </c>
      <c r="T447" s="4"/>
      <c r="U447" s="4">
        <v>45378</v>
      </c>
    </row>
    <row r="448" spans="1:21" x14ac:dyDescent="0.2">
      <c r="A448" t="s">
        <v>1582</v>
      </c>
      <c r="B448" t="s">
        <v>1587</v>
      </c>
      <c r="C448" t="s">
        <v>1588</v>
      </c>
      <c r="E448" t="s">
        <v>1589</v>
      </c>
      <c r="F448" t="s">
        <v>54</v>
      </c>
      <c r="G448" t="s">
        <v>1590</v>
      </c>
      <c r="H448">
        <v>7</v>
      </c>
      <c r="I448" t="s">
        <v>56</v>
      </c>
      <c r="J448" t="s">
        <v>43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48</v>
      </c>
      <c r="Q448" t="s">
        <v>50</v>
      </c>
      <c r="R448">
        <v>0</v>
      </c>
      <c r="S448" t="s">
        <v>57</v>
      </c>
      <c r="T448" s="4"/>
      <c r="U448" s="4">
        <v>45376</v>
      </c>
    </row>
    <row r="449" spans="1:21" x14ac:dyDescent="0.2">
      <c r="A449" t="s">
        <v>1582</v>
      </c>
      <c r="B449" t="s">
        <v>1591</v>
      </c>
      <c r="C449" t="s">
        <v>1592</v>
      </c>
      <c r="F449" t="s">
        <v>222</v>
      </c>
      <c r="G449" t="s">
        <v>1593</v>
      </c>
      <c r="H449">
        <v>12</v>
      </c>
      <c r="I449" t="s">
        <v>49</v>
      </c>
      <c r="J449" t="s">
        <v>43</v>
      </c>
      <c r="K449">
        <v>158</v>
      </c>
      <c r="L449">
        <v>0</v>
      </c>
      <c r="M449">
        <v>117</v>
      </c>
      <c r="N449">
        <v>41</v>
      </c>
      <c r="O449">
        <v>0</v>
      </c>
      <c r="P449">
        <v>100</v>
      </c>
      <c r="Q449" t="s">
        <v>44</v>
      </c>
      <c r="R449">
        <v>41</v>
      </c>
      <c r="S449" t="s">
        <v>1594</v>
      </c>
      <c r="T449" s="4">
        <v>45356</v>
      </c>
      <c r="U449" s="4" t="s">
        <v>1595</v>
      </c>
    </row>
    <row r="450" spans="1:21" x14ac:dyDescent="0.2">
      <c r="A450" t="s">
        <v>1582</v>
      </c>
      <c r="B450" t="s">
        <v>1596</v>
      </c>
      <c r="C450" t="s">
        <v>1597</v>
      </c>
      <c r="F450" t="s">
        <v>48</v>
      </c>
      <c r="G450" t="s">
        <v>1598</v>
      </c>
      <c r="H450">
        <v>13</v>
      </c>
      <c r="I450" t="s">
        <v>49</v>
      </c>
      <c r="J450" t="s">
        <v>43</v>
      </c>
      <c r="K450">
        <v>57</v>
      </c>
      <c r="L450">
        <v>0</v>
      </c>
      <c r="M450">
        <v>84</v>
      </c>
      <c r="N450">
        <v>-27</v>
      </c>
      <c r="O450">
        <v>0</v>
      </c>
      <c r="P450">
        <v>192</v>
      </c>
      <c r="Q450" t="s">
        <v>362</v>
      </c>
      <c r="R450">
        <v>-27</v>
      </c>
      <c r="S450" t="s">
        <v>1599</v>
      </c>
      <c r="T450" s="4">
        <v>45358</v>
      </c>
      <c r="U450" s="4" t="s">
        <v>224</v>
      </c>
    </row>
    <row r="451" spans="1:21" x14ac:dyDescent="0.2">
      <c r="A451" t="s">
        <v>1582</v>
      </c>
      <c r="B451" t="s">
        <v>1600</v>
      </c>
      <c r="C451" t="s">
        <v>1601</v>
      </c>
      <c r="E451" t="s">
        <v>861</v>
      </c>
      <c r="F451" t="s">
        <v>40</v>
      </c>
      <c r="G451" t="s">
        <v>1602</v>
      </c>
      <c r="H451">
        <v>18</v>
      </c>
      <c r="I451" t="s">
        <v>42</v>
      </c>
      <c r="J451" t="s">
        <v>43</v>
      </c>
      <c r="K451">
        <v>0</v>
      </c>
      <c r="L451">
        <v>240</v>
      </c>
      <c r="M451">
        <v>200</v>
      </c>
      <c r="N451">
        <v>40</v>
      </c>
      <c r="O451">
        <v>0</v>
      </c>
      <c r="P451">
        <v>720</v>
      </c>
      <c r="Q451" t="s">
        <v>50</v>
      </c>
      <c r="R451">
        <v>40</v>
      </c>
      <c r="S451" t="s">
        <v>1603</v>
      </c>
      <c r="T451" s="4">
        <v>45365</v>
      </c>
      <c r="U451" s="4">
        <v>45378</v>
      </c>
    </row>
    <row r="452" spans="1:21" x14ac:dyDescent="0.2">
      <c r="A452" t="s">
        <v>1582</v>
      </c>
      <c r="B452" t="s">
        <v>1604</v>
      </c>
      <c r="C452" t="s">
        <v>1605</v>
      </c>
      <c r="E452" t="s">
        <v>240</v>
      </c>
      <c r="F452" t="s">
        <v>54</v>
      </c>
      <c r="H452">
        <v>2</v>
      </c>
      <c r="I452" t="s">
        <v>56</v>
      </c>
      <c r="J452" t="s">
        <v>43</v>
      </c>
      <c r="K452">
        <v>90</v>
      </c>
      <c r="L452">
        <v>0</v>
      </c>
      <c r="M452">
        <v>20</v>
      </c>
      <c r="N452">
        <v>70</v>
      </c>
      <c r="O452">
        <v>1</v>
      </c>
      <c r="P452">
        <v>48</v>
      </c>
      <c r="Q452" t="s">
        <v>50</v>
      </c>
      <c r="R452">
        <v>22</v>
      </c>
      <c r="S452" t="s">
        <v>848</v>
      </c>
      <c r="T452" s="4">
        <v>45355</v>
      </c>
      <c r="U452" s="4"/>
    </row>
    <row r="453" spans="1:21" x14ac:dyDescent="0.2">
      <c r="A453" t="s">
        <v>1582</v>
      </c>
      <c r="B453" t="s">
        <v>1606</v>
      </c>
      <c r="C453" t="s">
        <v>1607</v>
      </c>
      <c r="E453" t="s">
        <v>861</v>
      </c>
      <c r="F453" t="s">
        <v>54</v>
      </c>
      <c r="H453">
        <v>3</v>
      </c>
      <c r="I453" t="s">
        <v>56</v>
      </c>
      <c r="J453" t="s">
        <v>43</v>
      </c>
      <c r="K453">
        <v>50</v>
      </c>
      <c r="L453">
        <v>0</v>
      </c>
      <c r="M453">
        <v>50</v>
      </c>
      <c r="N453">
        <v>0</v>
      </c>
      <c r="O453">
        <v>0</v>
      </c>
      <c r="P453">
        <v>48</v>
      </c>
      <c r="Q453" t="s">
        <v>50</v>
      </c>
      <c r="R453">
        <v>0</v>
      </c>
      <c r="S453" t="s">
        <v>94</v>
      </c>
      <c r="T453" s="4">
        <v>45355</v>
      </c>
      <c r="U453" s="4"/>
    </row>
    <row r="454" spans="1:21" x14ac:dyDescent="0.2">
      <c r="A454" t="s">
        <v>1582</v>
      </c>
      <c r="B454" t="s">
        <v>1608</v>
      </c>
      <c r="C454" t="s">
        <v>1609</v>
      </c>
      <c r="E454" t="s">
        <v>257</v>
      </c>
      <c r="F454" t="s">
        <v>54</v>
      </c>
      <c r="H454">
        <v>4</v>
      </c>
      <c r="I454" t="s">
        <v>56</v>
      </c>
      <c r="J454" t="s">
        <v>43</v>
      </c>
      <c r="K454">
        <v>270</v>
      </c>
      <c r="L454">
        <v>0</v>
      </c>
      <c r="M454">
        <v>20</v>
      </c>
      <c r="N454">
        <v>250</v>
      </c>
      <c r="O454">
        <v>5</v>
      </c>
      <c r="P454">
        <v>48</v>
      </c>
      <c r="Q454" t="s">
        <v>50</v>
      </c>
      <c r="R454">
        <v>10</v>
      </c>
      <c r="S454" t="s">
        <v>966</v>
      </c>
      <c r="T454" s="4">
        <v>45355</v>
      </c>
      <c r="U454" s="4"/>
    </row>
    <row r="455" spans="1:21" x14ac:dyDescent="0.2">
      <c r="A455" t="s">
        <v>1582</v>
      </c>
      <c r="B455" t="s">
        <v>1610</v>
      </c>
      <c r="C455" t="s">
        <v>1611</v>
      </c>
      <c r="E455" t="s">
        <v>857</v>
      </c>
      <c r="F455" t="s">
        <v>54</v>
      </c>
      <c r="H455">
        <v>5</v>
      </c>
      <c r="I455" t="s">
        <v>56</v>
      </c>
      <c r="J455" t="s">
        <v>43</v>
      </c>
      <c r="K455">
        <v>280</v>
      </c>
      <c r="L455">
        <v>0</v>
      </c>
      <c r="M455">
        <v>20</v>
      </c>
      <c r="N455">
        <v>260</v>
      </c>
      <c r="O455">
        <v>5</v>
      </c>
      <c r="P455">
        <v>48</v>
      </c>
      <c r="Q455" t="s">
        <v>50</v>
      </c>
      <c r="R455">
        <v>20</v>
      </c>
      <c r="S455" t="s">
        <v>842</v>
      </c>
      <c r="T455" s="4">
        <v>45355</v>
      </c>
      <c r="U455" s="4"/>
    </row>
    <row r="456" spans="1:21" x14ac:dyDescent="0.2">
      <c r="A456" t="s">
        <v>1582</v>
      </c>
      <c r="B456" t="s">
        <v>1612</v>
      </c>
      <c r="C456" t="s">
        <v>1613</v>
      </c>
      <c r="F456" t="s">
        <v>222</v>
      </c>
      <c r="G456" t="s">
        <v>1614</v>
      </c>
      <c r="H456">
        <v>11</v>
      </c>
      <c r="I456" t="s">
        <v>49</v>
      </c>
      <c r="J456" t="s">
        <v>43</v>
      </c>
      <c r="K456">
        <v>194</v>
      </c>
      <c r="L456">
        <v>0</v>
      </c>
      <c r="M456">
        <v>6</v>
      </c>
      <c r="N456">
        <v>188</v>
      </c>
      <c r="O456">
        <v>1</v>
      </c>
      <c r="P456">
        <v>100</v>
      </c>
      <c r="Q456" t="s">
        <v>44</v>
      </c>
      <c r="R456">
        <v>88</v>
      </c>
      <c r="S456" t="s">
        <v>1615</v>
      </c>
      <c r="T456" s="4">
        <v>45359</v>
      </c>
      <c r="U456" s="4" t="s">
        <v>224</v>
      </c>
    </row>
    <row r="457" spans="1:21" x14ac:dyDescent="0.2">
      <c r="A457" t="s">
        <v>1582</v>
      </c>
      <c r="B457" t="s">
        <v>1616</v>
      </c>
      <c r="C457" t="s">
        <v>1617</v>
      </c>
      <c r="F457" t="s">
        <v>48</v>
      </c>
      <c r="H457">
        <v>14</v>
      </c>
      <c r="I457" t="s">
        <v>808</v>
      </c>
      <c r="J457" t="s">
        <v>43</v>
      </c>
      <c r="K457">
        <v>6000</v>
      </c>
      <c r="L457">
        <v>0</v>
      </c>
      <c r="M457">
        <v>0</v>
      </c>
      <c r="N457">
        <v>6000</v>
      </c>
      <c r="O457">
        <v>10</v>
      </c>
      <c r="P457">
        <v>600</v>
      </c>
      <c r="Q457" t="s">
        <v>50</v>
      </c>
      <c r="R457">
        <v>0</v>
      </c>
      <c r="S457" t="s">
        <v>1618</v>
      </c>
      <c r="T457" s="4"/>
      <c r="U457" s="4"/>
    </row>
    <row r="458" spans="1:21" x14ac:dyDescent="0.2">
      <c r="A458" t="s">
        <v>1582</v>
      </c>
      <c r="B458" t="s">
        <v>1619</v>
      </c>
      <c r="C458" t="s">
        <v>1620</v>
      </c>
      <c r="E458" t="s">
        <v>257</v>
      </c>
      <c r="F458" t="s">
        <v>40</v>
      </c>
      <c r="G458" t="s">
        <v>1621</v>
      </c>
      <c r="H458">
        <v>15</v>
      </c>
      <c r="I458" t="s">
        <v>42</v>
      </c>
      <c r="J458" t="s">
        <v>43</v>
      </c>
      <c r="K458">
        <v>0</v>
      </c>
      <c r="L458">
        <v>239.76</v>
      </c>
      <c r="M458">
        <v>200</v>
      </c>
      <c r="N458">
        <v>39.76</v>
      </c>
      <c r="O458">
        <v>0</v>
      </c>
      <c r="P458">
        <v>720</v>
      </c>
      <c r="Q458" t="s">
        <v>50</v>
      </c>
      <c r="R458">
        <v>40</v>
      </c>
      <c r="S458" t="s">
        <v>1622</v>
      </c>
      <c r="T458" s="4">
        <v>45365</v>
      </c>
      <c r="U458" s="4">
        <v>45401</v>
      </c>
    </row>
    <row r="459" spans="1:21" x14ac:dyDescent="0.2">
      <c r="A459" t="s">
        <v>1582</v>
      </c>
      <c r="B459" t="s">
        <v>1623</v>
      </c>
      <c r="C459" t="s">
        <v>1624</v>
      </c>
      <c r="E459" t="s">
        <v>240</v>
      </c>
      <c r="F459" t="s">
        <v>40</v>
      </c>
      <c r="G459" t="s">
        <v>1625</v>
      </c>
      <c r="H459">
        <v>16</v>
      </c>
      <c r="I459" t="s">
        <v>42</v>
      </c>
      <c r="J459" t="s">
        <v>43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720</v>
      </c>
      <c r="Q459" t="s">
        <v>50</v>
      </c>
      <c r="R459">
        <v>0</v>
      </c>
      <c r="S459" t="s">
        <v>57</v>
      </c>
      <c r="T459" s="4">
        <v>45365</v>
      </c>
      <c r="U459" s="4">
        <v>45401</v>
      </c>
    </row>
    <row r="460" spans="1:21" x14ac:dyDescent="0.2">
      <c r="A460" t="s">
        <v>1582</v>
      </c>
      <c r="B460" t="s">
        <v>1626</v>
      </c>
      <c r="C460" t="s">
        <v>1627</v>
      </c>
      <c r="E460" t="s">
        <v>1628</v>
      </c>
      <c r="F460" t="s">
        <v>40</v>
      </c>
      <c r="G460" t="s">
        <v>1629</v>
      </c>
      <c r="H460">
        <v>17</v>
      </c>
      <c r="I460" t="s">
        <v>42</v>
      </c>
      <c r="J460" t="s">
        <v>43</v>
      </c>
      <c r="K460">
        <v>0</v>
      </c>
      <c r="L460">
        <v>239.76</v>
      </c>
      <c r="M460">
        <v>200</v>
      </c>
      <c r="N460">
        <v>39.76</v>
      </c>
      <c r="O460">
        <v>0</v>
      </c>
      <c r="P460">
        <v>720</v>
      </c>
      <c r="Q460" t="s">
        <v>50</v>
      </c>
      <c r="R460">
        <v>40</v>
      </c>
      <c r="S460" t="s">
        <v>1622</v>
      </c>
      <c r="T460" s="4">
        <v>45372</v>
      </c>
      <c r="U460" s="4">
        <v>45401</v>
      </c>
    </row>
    <row r="461" spans="1:21" x14ac:dyDescent="0.2">
      <c r="A461" t="s">
        <v>1582</v>
      </c>
      <c r="B461" t="s">
        <v>1630</v>
      </c>
      <c r="C461" t="s">
        <v>1631</v>
      </c>
      <c r="E461" t="s">
        <v>857</v>
      </c>
      <c r="F461" t="s">
        <v>40</v>
      </c>
      <c r="G461" t="s">
        <v>1632</v>
      </c>
      <c r="H461">
        <v>19</v>
      </c>
      <c r="I461" t="s">
        <v>42</v>
      </c>
      <c r="J461" t="s">
        <v>43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720</v>
      </c>
      <c r="Q461" t="s">
        <v>50</v>
      </c>
      <c r="R461">
        <v>0</v>
      </c>
      <c r="S461" t="s">
        <v>57</v>
      </c>
      <c r="T461" s="4">
        <v>45365</v>
      </c>
      <c r="U461" s="4">
        <v>45401</v>
      </c>
    </row>
    <row r="462" spans="1:21" x14ac:dyDescent="0.2">
      <c r="A462" t="s">
        <v>1582</v>
      </c>
      <c r="B462" t="s">
        <v>1633</v>
      </c>
      <c r="C462" t="s">
        <v>1634</v>
      </c>
      <c r="E462" t="s">
        <v>253</v>
      </c>
      <c r="F462" t="s">
        <v>54</v>
      </c>
      <c r="H462">
        <v>8</v>
      </c>
      <c r="I462" t="s">
        <v>56</v>
      </c>
      <c r="J462" t="s">
        <v>420</v>
      </c>
      <c r="K462">
        <v>288</v>
      </c>
      <c r="L462">
        <v>0</v>
      </c>
      <c r="M462">
        <v>0</v>
      </c>
      <c r="N462">
        <v>288</v>
      </c>
      <c r="O462">
        <v>0</v>
      </c>
      <c r="P462" t="s">
        <v>254</v>
      </c>
      <c r="Q462" t="s">
        <v>50</v>
      </c>
      <c r="R462">
        <v>288</v>
      </c>
      <c r="S462" t="s">
        <v>1635</v>
      </c>
      <c r="T462" s="4"/>
      <c r="U462" s="4"/>
    </row>
    <row r="463" spans="1:21" x14ac:dyDescent="0.2">
      <c r="A463" t="s">
        <v>1582</v>
      </c>
      <c r="B463" t="s">
        <v>1636</v>
      </c>
      <c r="C463" t="s">
        <v>1637</v>
      </c>
      <c r="E463" t="s">
        <v>861</v>
      </c>
      <c r="F463" t="s">
        <v>54</v>
      </c>
      <c r="H463">
        <v>9</v>
      </c>
      <c r="I463" t="s">
        <v>56</v>
      </c>
      <c r="J463" t="s">
        <v>420</v>
      </c>
      <c r="K463">
        <v>4116</v>
      </c>
      <c r="L463">
        <v>0</v>
      </c>
      <c r="M463">
        <v>0</v>
      </c>
      <c r="N463">
        <v>4116</v>
      </c>
      <c r="O463">
        <v>0</v>
      </c>
      <c r="P463" t="s">
        <v>254</v>
      </c>
      <c r="Q463" t="s">
        <v>50</v>
      </c>
      <c r="R463" s="2">
        <v>4116</v>
      </c>
      <c r="S463" t="s">
        <v>1638</v>
      </c>
      <c r="T463" s="4">
        <v>45355</v>
      </c>
      <c r="U463" s="4"/>
    </row>
    <row r="464" spans="1:21" x14ac:dyDescent="0.2">
      <c r="A464" t="s">
        <v>1639</v>
      </c>
      <c r="B464" t="s">
        <v>1640</v>
      </c>
      <c r="C464" t="s">
        <v>1641</v>
      </c>
      <c r="F464" t="s">
        <v>40</v>
      </c>
      <c r="G464" t="s">
        <v>1642</v>
      </c>
      <c r="H464">
        <v>2</v>
      </c>
      <c r="I464" t="s">
        <v>42</v>
      </c>
      <c r="J464" t="s">
        <v>43</v>
      </c>
      <c r="K464">
        <v>19</v>
      </c>
      <c r="L464">
        <v>0</v>
      </c>
      <c r="M464">
        <v>0</v>
      </c>
      <c r="N464">
        <v>19</v>
      </c>
      <c r="O464">
        <v>0</v>
      </c>
      <c r="P464">
        <v>50</v>
      </c>
      <c r="Q464" t="s">
        <v>61</v>
      </c>
      <c r="R464">
        <v>19</v>
      </c>
      <c r="S464" t="s">
        <v>1643</v>
      </c>
      <c r="T464" s="4"/>
      <c r="U464" s="4">
        <v>45376</v>
      </c>
    </row>
    <row r="465" spans="1:21" x14ac:dyDescent="0.2">
      <c r="A465" t="s">
        <v>1639</v>
      </c>
      <c r="B465" t="s">
        <v>1644</v>
      </c>
      <c r="C465" t="s">
        <v>1645</v>
      </c>
      <c r="F465" t="s">
        <v>1646</v>
      </c>
      <c r="G465" t="s">
        <v>1647</v>
      </c>
      <c r="H465">
        <v>4</v>
      </c>
      <c r="I465" t="s">
        <v>49</v>
      </c>
      <c r="J465" t="s">
        <v>43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60</v>
      </c>
      <c r="Q465" t="s">
        <v>61</v>
      </c>
      <c r="R465">
        <v>0</v>
      </c>
      <c r="S465" t="s">
        <v>147</v>
      </c>
      <c r="T465" s="4"/>
      <c r="U465" s="4">
        <v>45378</v>
      </c>
    </row>
    <row r="466" spans="1:21" x14ac:dyDescent="0.2">
      <c r="A466" t="s">
        <v>1639</v>
      </c>
      <c r="B466" t="s">
        <v>1648</v>
      </c>
      <c r="C466" t="s">
        <v>1649</v>
      </c>
      <c r="E466" t="s">
        <v>245</v>
      </c>
      <c r="F466" t="s">
        <v>54</v>
      </c>
      <c r="G466" t="s">
        <v>1650</v>
      </c>
      <c r="H466">
        <v>16</v>
      </c>
      <c r="I466" t="s">
        <v>56</v>
      </c>
      <c r="J466" t="s">
        <v>43</v>
      </c>
      <c r="K466">
        <v>0</v>
      </c>
      <c r="L466">
        <v>150</v>
      </c>
      <c r="M466">
        <v>150</v>
      </c>
      <c r="N466">
        <v>0</v>
      </c>
      <c r="O466">
        <v>0</v>
      </c>
      <c r="P466">
        <v>50</v>
      </c>
      <c r="Q466" t="s">
        <v>61</v>
      </c>
      <c r="R466">
        <v>0</v>
      </c>
      <c r="S466" t="s">
        <v>147</v>
      </c>
      <c r="T466" s="4"/>
      <c r="U466" s="4">
        <v>45376</v>
      </c>
    </row>
    <row r="467" spans="1:21" x14ac:dyDescent="0.2">
      <c r="A467" t="s">
        <v>1639</v>
      </c>
      <c r="B467" t="s">
        <v>1651</v>
      </c>
      <c r="C467" t="s">
        <v>1652</v>
      </c>
      <c r="E467" t="s">
        <v>865</v>
      </c>
      <c r="F467" t="s">
        <v>54</v>
      </c>
      <c r="G467" t="s">
        <v>1653</v>
      </c>
      <c r="H467">
        <v>17</v>
      </c>
      <c r="I467" t="s">
        <v>56</v>
      </c>
      <c r="J467" t="s">
        <v>43</v>
      </c>
      <c r="K467">
        <v>0</v>
      </c>
      <c r="L467">
        <v>200</v>
      </c>
      <c r="M467">
        <v>163</v>
      </c>
      <c r="N467">
        <v>37</v>
      </c>
      <c r="O467">
        <v>0</v>
      </c>
      <c r="P467">
        <v>50</v>
      </c>
      <c r="Q467" t="s">
        <v>61</v>
      </c>
      <c r="R467">
        <v>37</v>
      </c>
      <c r="S467" t="s">
        <v>1654</v>
      </c>
      <c r="T467" s="4">
        <v>45357</v>
      </c>
      <c r="U467" s="4">
        <v>45376</v>
      </c>
    </row>
    <row r="468" spans="1:21" x14ac:dyDescent="0.2">
      <c r="A468" t="s">
        <v>1639</v>
      </c>
      <c r="B468" t="s">
        <v>1655</v>
      </c>
      <c r="C468" t="s">
        <v>1656</v>
      </c>
      <c r="E468" t="s">
        <v>865</v>
      </c>
      <c r="F468" t="s">
        <v>40</v>
      </c>
      <c r="G468" t="s">
        <v>1657</v>
      </c>
      <c r="H468">
        <v>18</v>
      </c>
      <c r="I468" t="s">
        <v>42</v>
      </c>
      <c r="J468" t="s">
        <v>43</v>
      </c>
      <c r="K468">
        <v>0</v>
      </c>
      <c r="L468">
        <v>0</v>
      </c>
      <c r="M468">
        <v>250</v>
      </c>
      <c r="N468">
        <v>-250</v>
      </c>
      <c r="O468">
        <v>-5</v>
      </c>
      <c r="P468">
        <v>50</v>
      </c>
      <c r="Q468" t="s">
        <v>61</v>
      </c>
      <c r="R468">
        <v>0</v>
      </c>
      <c r="S468" t="s">
        <v>1658</v>
      </c>
      <c r="T468" s="4"/>
      <c r="U468" s="4" t="s">
        <v>1659</v>
      </c>
    </row>
    <row r="469" spans="1:21" x14ac:dyDescent="0.2">
      <c r="A469" t="s">
        <v>1639</v>
      </c>
      <c r="B469" t="s">
        <v>1660</v>
      </c>
      <c r="C469" t="s">
        <v>1661</v>
      </c>
      <c r="E469" t="s">
        <v>865</v>
      </c>
      <c r="F469" t="s">
        <v>40</v>
      </c>
      <c r="G469" t="s">
        <v>1662</v>
      </c>
      <c r="H469">
        <v>19</v>
      </c>
      <c r="I469" t="s">
        <v>42</v>
      </c>
      <c r="J469" t="s">
        <v>43</v>
      </c>
      <c r="K469">
        <v>37</v>
      </c>
      <c r="L469">
        <v>0</v>
      </c>
      <c r="M469">
        <v>3</v>
      </c>
      <c r="N469">
        <v>34</v>
      </c>
      <c r="O469">
        <v>0</v>
      </c>
      <c r="P469">
        <v>50</v>
      </c>
      <c r="Q469" t="s">
        <v>61</v>
      </c>
      <c r="R469">
        <v>34</v>
      </c>
      <c r="S469" t="s">
        <v>1663</v>
      </c>
      <c r="T469" s="4"/>
      <c r="U469" s="4">
        <v>45378</v>
      </c>
    </row>
    <row r="470" spans="1:21" x14ac:dyDescent="0.2">
      <c r="A470" t="s">
        <v>1639</v>
      </c>
      <c r="B470" t="s">
        <v>1664</v>
      </c>
      <c r="C470" t="s">
        <v>1665</v>
      </c>
      <c r="E470" t="s">
        <v>865</v>
      </c>
      <c r="F470" t="s">
        <v>40</v>
      </c>
      <c r="G470" t="s">
        <v>1666</v>
      </c>
      <c r="H470">
        <v>20</v>
      </c>
      <c r="I470" t="s">
        <v>42</v>
      </c>
      <c r="J470" t="s">
        <v>43</v>
      </c>
      <c r="K470">
        <v>36</v>
      </c>
      <c r="L470">
        <v>0</v>
      </c>
      <c r="M470">
        <v>36</v>
      </c>
      <c r="N470">
        <v>0</v>
      </c>
      <c r="O470">
        <v>0</v>
      </c>
      <c r="P470">
        <v>50</v>
      </c>
      <c r="Q470" t="s">
        <v>61</v>
      </c>
      <c r="R470">
        <v>0</v>
      </c>
      <c r="S470" t="s">
        <v>147</v>
      </c>
      <c r="T470" s="4"/>
      <c r="U470" s="4">
        <v>45372</v>
      </c>
    </row>
    <row r="471" spans="1:21" x14ac:dyDescent="0.2">
      <c r="A471" t="s">
        <v>1639</v>
      </c>
      <c r="B471" t="s">
        <v>1667</v>
      </c>
      <c r="C471" t="s">
        <v>1668</v>
      </c>
      <c r="E471" t="s">
        <v>245</v>
      </c>
      <c r="F471" t="s">
        <v>40</v>
      </c>
      <c r="G471" t="s">
        <v>1669</v>
      </c>
      <c r="H471">
        <v>21</v>
      </c>
      <c r="I471" t="s">
        <v>42</v>
      </c>
      <c r="J471" t="s">
        <v>43</v>
      </c>
      <c r="K471">
        <v>50</v>
      </c>
      <c r="L471">
        <v>250</v>
      </c>
      <c r="M471">
        <v>150</v>
      </c>
      <c r="N471">
        <v>150</v>
      </c>
      <c r="O471">
        <v>3</v>
      </c>
      <c r="P471">
        <v>50</v>
      </c>
      <c r="Q471" t="s">
        <v>61</v>
      </c>
      <c r="R471">
        <v>0</v>
      </c>
      <c r="S471" t="s">
        <v>1670</v>
      </c>
      <c r="T471" s="4"/>
      <c r="U471" s="4">
        <v>45376</v>
      </c>
    </row>
    <row r="472" spans="1:21" x14ac:dyDescent="0.2">
      <c r="A472" t="s">
        <v>1639</v>
      </c>
      <c r="B472" t="s">
        <v>1671</v>
      </c>
      <c r="C472" t="s">
        <v>1672</v>
      </c>
      <c r="E472" t="s">
        <v>245</v>
      </c>
      <c r="F472" t="s">
        <v>40</v>
      </c>
      <c r="G472" t="s">
        <v>1673</v>
      </c>
      <c r="H472">
        <v>22</v>
      </c>
      <c r="I472" t="s">
        <v>42</v>
      </c>
      <c r="J472" t="s">
        <v>43</v>
      </c>
      <c r="K472">
        <v>0</v>
      </c>
      <c r="L472">
        <v>150</v>
      </c>
      <c r="M472">
        <v>154</v>
      </c>
      <c r="N472">
        <v>-4</v>
      </c>
      <c r="O472">
        <v>0</v>
      </c>
      <c r="P472">
        <v>50</v>
      </c>
      <c r="Q472" t="s">
        <v>61</v>
      </c>
      <c r="R472">
        <v>-4</v>
      </c>
      <c r="S472" t="s">
        <v>1674</v>
      </c>
      <c r="T472" s="4"/>
      <c r="U472" s="4">
        <v>45376</v>
      </c>
    </row>
    <row r="473" spans="1:21" x14ac:dyDescent="0.2">
      <c r="A473" t="s">
        <v>1639</v>
      </c>
      <c r="B473" t="s">
        <v>1675</v>
      </c>
      <c r="C473" t="s">
        <v>1676</v>
      </c>
      <c r="E473" t="s">
        <v>245</v>
      </c>
      <c r="F473" t="s">
        <v>40</v>
      </c>
      <c r="G473" t="s">
        <v>1677</v>
      </c>
      <c r="H473">
        <v>23</v>
      </c>
      <c r="I473" t="s">
        <v>42</v>
      </c>
      <c r="J473" t="s">
        <v>43</v>
      </c>
      <c r="K473">
        <v>26</v>
      </c>
      <c r="L473">
        <v>150</v>
      </c>
      <c r="M473">
        <v>150</v>
      </c>
      <c r="N473">
        <v>26</v>
      </c>
      <c r="O473">
        <v>0</v>
      </c>
      <c r="P473">
        <v>50</v>
      </c>
      <c r="Q473" t="s">
        <v>61</v>
      </c>
      <c r="R473">
        <v>26</v>
      </c>
      <c r="S473" t="s">
        <v>1678</v>
      </c>
      <c r="T473" s="4"/>
      <c r="U473" s="4">
        <v>45378</v>
      </c>
    </row>
    <row r="474" spans="1:21" x14ac:dyDescent="0.2">
      <c r="A474" t="s">
        <v>1639</v>
      </c>
      <c r="B474" t="s">
        <v>1679</v>
      </c>
      <c r="C474" t="s">
        <v>1680</v>
      </c>
      <c r="F474" t="s">
        <v>40</v>
      </c>
      <c r="G474" t="s">
        <v>1681</v>
      </c>
      <c r="H474">
        <v>1</v>
      </c>
      <c r="I474" t="s">
        <v>42</v>
      </c>
      <c r="J474" t="s">
        <v>43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50</v>
      </c>
      <c r="Q474" t="s">
        <v>61</v>
      </c>
      <c r="R474">
        <v>0</v>
      </c>
      <c r="S474" t="s">
        <v>147</v>
      </c>
      <c r="T474" s="4"/>
      <c r="U474" s="4"/>
    </row>
    <row r="475" spans="1:21" x14ac:dyDescent="0.2">
      <c r="A475" t="s">
        <v>1639</v>
      </c>
      <c r="B475" t="s">
        <v>1682</v>
      </c>
      <c r="C475" t="s">
        <v>1683</v>
      </c>
      <c r="E475" t="s">
        <v>245</v>
      </c>
      <c r="F475" t="s">
        <v>54</v>
      </c>
      <c r="G475" t="s">
        <v>1684</v>
      </c>
      <c r="H475">
        <v>14</v>
      </c>
      <c r="I475" t="s">
        <v>56</v>
      </c>
      <c r="J475" t="s">
        <v>43</v>
      </c>
      <c r="K475">
        <v>0</v>
      </c>
      <c r="L475">
        <v>50</v>
      </c>
      <c r="M475">
        <v>3</v>
      </c>
      <c r="N475">
        <v>47</v>
      </c>
      <c r="O475">
        <v>0</v>
      </c>
      <c r="P475">
        <v>50</v>
      </c>
      <c r="Q475" t="s">
        <v>61</v>
      </c>
      <c r="R475">
        <v>47</v>
      </c>
      <c r="S475" t="s">
        <v>1685</v>
      </c>
      <c r="T475" s="4">
        <v>45357</v>
      </c>
      <c r="U475" s="4"/>
    </row>
    <row r="476" spans="1:21" x14ac:dyDescent="0.2">
      <c r="A476" t="s">
        <v>1639</v>
      </c>
      <c r="B476" t="s">
        <v>1686</v>
      </c>
      <c r="C476" t="s">
        <v>1687</v>
      </c>
      <c r="E476" t="s">
        <v>865</v>
      </c>
      <c r="F476" t="s">
        <v>54</v>
      </c>
      <c r="G476" t="s">
        <v>1688</v>
      </c>
      <c r="H476">
        <v>15</v>
      </c>
      <c r="I476" t="s">
        <v>56</v>
      </c>
      <c r="J476" t="s">
        <v>43</v>
      </c>
      <c r="K476">
        <v>0</v>
      </c>
      <c r="L476">
        <v>100</v>
      </c>
      <c r="M476">
        <v>54</v>
      </c>
      <c r="N476">
        <v>46</v>
      </c>
      <c r="O476">
        <v>0</v>
      </c>
      <c r="P476">
        <v>50</v>
      </c>
      <c r="Q476" t="s">
        <v>61</v>
      </c>
      <c r="R476">
        <v>46</v>
      </c>
      <c r="S476" t="s">
        <v>1689</v>
      </c>
      <c r="T476" s="4">
        <v>45357</v>
      </c>
      <c r="U476" s="4" t="s">
        <v>1690</v>
      </c>
    </row>
    <row r="477" spans="1:21" x14ac:dyDescent="0.2">
      <c r="A477" t="s">
        <v>1639</v>
      </c>
      <c r="B477" t="s">
        <v>1691</v>
      </c>
      <c r="C477" t="s">
        <v>1692</v>
      </c>
      <c r="F477" t="s">
        <v>40</v>
      </c>
      <c r="H477">
        <v>24</v>
      </c>
      <c r="I477" t="s">
        <v>42</v>
      </c>
      <c r="J477" t="s">
        <v>43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50</v>
      </c>
      <c r="Q477" t="s">
        <v>61</v>
      </c>
      <c r="R477">
        <v>0</v>
      </c>
      <c r="S477" t="s">
        <v>147</v>
      </c>
      <c r="T477" s="4"/>
      <c r="U477" s="4"/>
    </row>
    <row r="478" spans="1:21" x14ac:dyDescent="0.2">
      <c r="A478" t="s">
        <v>1639</v>
      </c>
      <c r="B478" t="s">
        <v>1693</v>
      </c>
      <c r="C478" t="s">
        <v>1694</v>
      </c>
      <c r="F478" t="s">
        <v>40</v>
      </c>
      <c r="G478" t="s">
        <v>1695</v>
      </c>
      <c r="H478">
        <v>3</v>
      </c>
      <c r="I478" t="s">
        <v>42</v>
      </c>
      <c r="J478" t="s">
        <v>420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144</v>
      </c>
      <c r="Q478" t="s">
        <v>44</v>
      </c>
      <c r="R478">
        <v>0</v>
      </c>
      <c r="S478" t="s">
        <v>94</v>
      </c>
      <c r="T478" s="4">
        <v>45366</v>
      </c>
      <c r="U478" s="4"/>
    </row>
    <row r="479" spans="1:21" x14ac:dyDescent="0.2">
      <c r="A479" t="s">
        <v>1696</v>
      </c>
      <c r="B479" t="s">
        <v>1697</v>
      </c>
      <c r="C479" t="s">
        <v>1698</v>
      </c>
      <c r="F479" t="s">
        <v>40</v>
      </c>
      <c r="G479" t="s">
        <v>1699</v>
      </c>
      <c r="H479">
        <v>1</v>
      </c>
      <c r="I479" t="s">
        <v>42</v>
      </c>
      <c r="J479" t="s">
        <v>43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20</v>
      </c>
      <c r="Q479" t="s">
        <v>44</v>
      </c>
      <c r="R479">
        <v>0</v>
      </c>
      <c r="S479" t="s">
        <v>94</v>
      </c>
      <c r="T479" s="4"/>
      <c r="U479" s="4">
        <v>45378</v>
      </c>
    </row>
    <row r="480" spans="1:21" x14ac:dyDescent="0.2">
      <c r="A480" t="s">
        <v>1696</v>
      </c>
      <c r="B480" t="s">
        <v>1700</v>
      </c>
      <c r="C480" t="s">
        <v>1701</v>
      </c>
      <c r="F480" t="s">
        <v>40</v>
      </c>
      <c r="G480" t="s">
        <v>1702</v>
      </c>
      <c r="H480">
        <v>4</v>
      </c>
      <c r="I480" t="s">
        <v>42</v>
      </c>
      <c r="J480" t="s">
        <v>43</v>
      </c>
      <c r="K480">
        <v>12</v>
      </c>
      <c r="L480">
        <v>0</v>
      </c>
      <c r="M480">
        <v>0</v>
      </c>
      <c r="N480">
        <v>12</v>
      </c>
      <c r="O480">
        <v>1</v>
      </c>
      <c r="P480">
        <v>12</v>
      </c>
      <c r="Q480" t="s">
        <v>50</v>
      </c>
      <c r="R480">
        <v>0</v>
      </c>
      <c r="S480" t="s">
        <v>613</v>
      </c>
      <c r="T480" s="4">
        <v>45356</v>
      </c>
      <c r="U480" s="4">
        <v>45378</v>
      </c>
    </row>
    <row r="481" spans="1:21" x14ac:dyDescent="0.2">
      <c r="A481" t="s">
        <v>1696</v>
      </c>
      <c r="B481" t="s">
        <v>1703</v>
      </c>
      <c r="C481" t="s">
        <v>1704</v>
      </c>
      <c r="F481" t="s">
        <v>54</v>
      </c>
      <c r="G481" t="s">
        <v>1705</v>
      </c>
      <c r="H481">
        <v>13</v>
      </c>
      <c r="I481" t="s">
        <v>56</v>
      </c>
      <c r="J481" t="s">
        <v>43</v>
      </c>
      <c r="K481">
        <v>7</v>
      </c>
      <c r="L481">
        <v>0</v>
      </c>
      <c r="M481">
        <v>5</v>
      </c>
      <c r="N481">
        <v>2</v>
      </c>
      <c r="O481">
        <v>0</v>
      </c>
      <c r="P481">
        <v>20</v>
      </c>
      <c r="Q481" t="s">
        <v>44</v>
      </c>
      <c r="R481">
        <v>2</v>
      </c>
      <c r="S481" t="s">
        <v>473</v>
      </c>
      <c r="T481" s="4">
        <v>45356</v>
      </c>
      <c r="U481" s="4">
        <v>45378</v>
      </c>
    </row>
    <row r="482" spans="1:21" x14ac:dyDescent="0.2">
      <c r="A482" t="s">
        <v>1696</v>
      </c>
      <c r="B482" t="s">
        <v>1706</v>
      </c>
      <c r="C482" t="s">
        <v>1707</v>
      </c>
      <c r="D482" t="s">
        <v>1708</v>
      </c>
      <c r="F482" t="s">
        <v>54</v>
      </c>
      <c r="G482" t="s">
        <v>1709</v>
      </c>
      <c r="H482">
        <v>14</v>
      </c>
      <c r="I482" t="s">
        <v>56</v>
      </c>
      <c r="J482" t="s">
        <v>43</v>
      </c>
      <c r="K482">
        <v>5</v>
      </c>
      <c r="L482">
        <v>0</v>
      </c>
      <c r="M482">
        <v>4</v>
      </c>
      <c r="N482">
        <v>1</v>
      </c>
      <c r="O482">
        <v>0</v>
      </c>
      <c r="P482">
        <v>25</v>
      </c>
      <c r="Q482" t="s">
        <v>44</v>
      </c>
      <c r="R482">
        <v>1</v>
      </c>
      <c r="S482" t="s">
        <v>408</v>
      </c>
      <c r="T482" s="4">
        <v>45362</v>
      </c>
      <c r="U482" s="4">
        <v>45378</v>
      </c>
    </row>
    <row r="483" spans="1:21" x14ac:dyDescent="0.2">
      <c r="A483" t="s">
        <v>1696</v>
      </c>
      <c r="B483" t="s">
        <v>1710</v>
      </c>
      <c r="C483" t="s">
        <v>1711</v>
      </c>
      <c r="F483" t="s">
        <v>54</v>
      </c>
      <c r="G483" t="s">
        <v>1712</v>
      </c>
      <c r="H483">
        <v>16</v>
      </c>
      <c r="I483" t="s">
        <v>56</v>
      </c>
      <c r="J483" t="s">
        <v>43</v>
      </c>
      <c r="K483">
        <v>0</v>
      </c>
      <c r="L483">
        <v>6</v>
      </c>
      <c r="M483">
        <v>12</v>
      </c>
      <c r="N483">
        <v>-6</v>
      </c>
      <c r="O483">
        <v>-1</v>
      </c>
      <c r="P483">
        <v>6</v>
      </c>
      <c r="Q483" t="s">
        <v>50</v>
      </c>
      <c r="R483">
        <v>0</v>
      </c>
      <c r="S483" t="s">
        <v>1713</v>
      </c>
      <c r="T483" s="4" t="s">
        <v>1714</v>
      </c>
      <c r="U483" s="4">
        <v>45378</v>
      </c>
    </row>
    <row r="484" spans="1:21" x14ac:dyDescent="0.2">
      <c r="A484" t="s">
        <v>1696</v>
      </c>
      <c r="B484" t="s">
        <v>1715</v>
      </c>
      <c r="C484" t="s">
        <v>1716</v>
      </c>
      <c r="F484" t="s">
        <v>808</v>
      </c>
      <c r="G484">
        <v>1123</v>
      </c>
      <c r="H484">
        <v>20</v>
      </c>
      <c r="I484" t="s">
        <v>808</v>
      </c>
      <c r="J484" t="s">
        <v>43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20</v>
      </c>
      <c r="Q484" t="s">
        <v>44</v>
      </c>
      <c r="R484">
        <v>0</v>
      </c>
      <c r="S484" t="s">
        <v>94</v>
      </c>
      <c r="T484" s="4">
        <v>45359</v>
      </c>
      <c r="U484" s="4">
        <v>45378</v>
      </c>
    </row>
    <row r="485" spans="1:21" x14ac:dyDescent="0.2">
      <c r="A485" t="s">
        <v>1696</v>
      </c>
      <c r="B485" t="s">
        <v>1717</v>
      </c>
      <c r="C485" t="s">
        <v>1718</v>
      </c>
      <c r="F485" t="s">
        <v>40</v>
      </c>
      <c r="G485" t="s">
        <v>1719</v>
      </c>
      <c r="H485">
        <v>2</v>
      </c>
      <c r="I485" t="s">
        <v>42</v>
      </c>
      <c r="J485" t="s">
        <v>43</v>
      </c>
      <c r="K485">
        <v>25</v>
      </c>
      <c r="L485">
        <v>0</v>
      </c>
      <c r="M485">
        <v>0</v>
      </c>
      <c r="N485">
        <v>25</v>
      </c>
      <c r="O485">
        <v>1</v>
      </c>
      <c r="P485">
        <v>25</v>
      </c>
      <c r="Q485" t="s">
        <v>44</v>
      </c>
      <c r="R485">
        <v>0</v>
      </c>
      <c r="S485" t="s">
        <v>45</v>
      </c>
      <c r="T485" s="4">
        <v>45372</v>
      </c>
      <c r="U485" s="4"/>
    </row>
    <row r="486" spans="1:21" x14ac:dyDescent="0.2">
      <c r="A486" t="s">
        <v>1696</v>
      </c>
      <c r="B486" t="s">
        <v>1720</v>
      </c>
      <c r="C486" t="s">
        <v>1721</v>
      </c>
      <c r="F486" t="s">
        <v>40</v>
      </c>
      <c r="G486" t="s">
        <v>1722</v>
      </c>
      <c r="H486">
        <v>3</v>
      </c>
      <c r="I486" t="s">
        <v>56</v>
      </c>
      <c r="J486" t="s">
        <v>43</v>
      </c>
      <c r="K486">
        <v>60</v>
      </c>
      <c r="L486">
        <v>0</v>
      </c>
      <c r="M486">
        <v>46</v>
      </c>
      <c r="N486">
        <v>14</v>
      </c>
      <c r="O486">
        <v>0</v>
      </c>
      <c r="P486">
        <v>20</v>
      </c>
      <c r="Q486" t="s">
        <v>44</v>
      </c>
      <c r="R486">
        <v>14</v>
      </c>
      <c r="S486" t="s">
        <v>824</v>
      </c>
      <c r="T486" s="4">
        <v>45373</v>
      </c>
      <c r="U486" s="4"/>
    </row>
    <row r="487" spans="1:21" x14ac:dyDescent="0.2">
      <c r="A487" t="s">
        <v>1696</v>
      </c>
      <c r="B487" t="s">
        <v>1723</v>
      </c>
      <c r="C487" t="s">
        <v>1724</v>
      </c>
      <c r="F487" t="s">
        <v>40</v>
      </c>
      <c r="H487">
        <v>5</v>
      </c>
      <c r="I487" t="s">
        <v>42</v>
      </c>
      <c r="J487" t="s">
        <v>43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6</v>
      </c>
      <c r="Q487" t="s">
        <v>50</v>
      </c>
      <c r="R487">
        <v>0</v>
      </c>
      <c r="S487" t="s">
        <v>57</v>
      </c>
      <c r="T487" s="4"/>
      <c r="U487" s="4"/>
    </row>
    <row r="488" spans="1:21" x14ac:dyDescent="0.2">
      <c r="A488" t="s">
        <v>1696</v>
      </c>
      <c r="B488" t="s">
        <v>1725</v>
      </c>
      <c r="C488" t="s">
        <v>1726</v>
      </c>
      <c r="F488" t="s">
        <v>40</v>
      </c>
      <c r="G488" t="s">
        <v>1727</v>
      </c>
      <c r="H488">
        <v>6</v>
      </c>
      <c r="I488" t="s">
        <v>42</v>
      </c>
      <c r="J488" t="s">
        <v>43</v>
      </c>
      <c r="K488">
        <v>50</v>
      </c>
      <c r="L488">
        <v>0</v>
      </c>
      <c r="M488">
        <v>3</v>
      </c>
      <c r="N488">
        <v>47</v>
      </c>
      <c r="O488">
        <v>4</v>
      </c>
      <c r="P488">
        <v>10</v>
      </c>
      <c r="Q488" t="s">
        <v>44</v>
      </c>
      <c r="R488">
        <v>7</v>
      </c>
      <c r="S488" t="s">
        <v>1728</v>
      </c>
      <c r="T488" s="4">
        <v>45373</v>
      </c>
      <c r="U488" s="4"/>
    </row>
    <row r="489" spans="1:21" x14ac:dyDescent="0.2">
      <c r="A489" t="s">
        <v>1696</v>
      </c>
      <c r="B489" t="s">
        <v>1729</v>
      </c>
      <c r="C489" t="s">
        <v>1730</v>
      </c>
      <c r="F489" t="s">
        <v>40</v>
      </c>
      <c r="G489" t="s">
        <v>1731</v>
      </c>
      <c r="H489">
        <v>7</v>
      </c>
      <c r="I489" t="s">
        <v>42</v>
      </c>
      <c r="J489" t="s">
        <v>43</v>
      </c>
      <c r="K489">
        <v>-600</v>
      </c>
      <c r="L489">
        <v>0</v>
      </c>
      <c r="M489">
        <v>0</v>
      </c>
      <c r="N489">
        <v>-600</v>
      </c>
      <c r="O489">
        <v>-5</v>
      </c>
      <c r="P489">
        <v>120</v>
      </c>
      <c r="Q489" t="s">
        <v>50</v>
      </c>
      <c r="R489">
        <v>0</v>
      </c>
      <c r="S489" t="s">
        <v>1732</v>
      </c>
      <c r="T489" s="4" t="s">
        <v>1485</v>
      </c>
      <c r="U489" s="4"/>
    </row>
    <row r="490" spans="1:21" x14ac:dyDescent="0.2">
      <c r="A490" t="s">
        <v>1696</v>
      </c>
      <c r="B490" t="s">
        <v>1733</v>
      </c>
      <c r="C490" t="s">
        <v>1734</v>
      </c>
      <c r="F490" t="s">
        <v>48</v>
      </c>
      <c r="H490">
        <v>8</v>
      </c>
      <c r="I490" t="s">
        <v>136</v>
      </c>
      <c r="J490" t="s">
        <v>43</v>
      </c>
      <c r="K490">
        <v>15</v>
      </c>
      <c r="L490">
        <v>0</v>
      </c>
      <c r="M490">
        <v>2</v>
      </c>
      <c r="N490">
        <v>13</v>
      </c>
      <c r="O490">
        <v>2</v>
      </c>
      <c r="P490">
        <v>5</v>
      </c>
      <c r="Q490" t="s">
        <v>44</v>
      </c>
      <c r="R490">
        <v>3</v>
      </c>
      <c r="S490" t="s">
        <v>1735</v>
      </c>
      <c r="T490" s="4"/>
      <c r="U490" s="4"/>
    </row>
    <row r="491" spans="1:21" x14ac:dyDescent="0.2">
      <c r="A491" t="s">
        <v>1696</v>
      </c>
      <c r="B491" t="s">
        <v>1736</v>
      </c>
      <c r="C491" t="s">
        <v>1737</v>
      </c>
      <c r="F491" t="s">
        <v>54</v>
      </c>
      <c r="G491" t="s">
        <v>1738</v>
      </c>
      <c r="H491">
        <v>11</v>
      </c>
      <c r="I491" t="s">
        <v>42</v>
      </c>
      <c r="J491" t="s">
        <v>43</v>
      </c>
      <c r="K491">
        <v>3</v>
      </c>
      <c r="L491">
        <v>0</v>
      </c>
      <c r="M491">
        <v>0</v>
      </c>
      <c r="N491">
        <v>3</v>
      </c>
      <c r="O491">
        <v>0</v>
      </c>
      <c r="P491">
        <v>10</v>
      </c>
      <c r="Q491" t="s">
        <v>44</v>
      </c>
      <c r="R491">
        <v>3</v>
      </c>
      <c r="S491" t="s">
        <v>708</v>
      </c>
      <c r="T491" s="4">
        <v>45372</v>
      </c>
      <c r="U491" s="4"/>
    </row>
    <row r="492" spans="1:21" x14ac:dyDescent="0.2">
      <c r="A492" t="s">
        <v>1696</v>
      </c>
      <c r="B492" t="s">
        <v>1739</v>
      </c>
      <c r="C492" t="s">
        <v>1740</v>
      </c>
      <c r="F492" t="s">
        <v>54</v>
      </c>
      <c r="G492" t="s">
        <v>1699</v>
      </c>
      <c r="H492">
        <v>12</v>
      </c>
      <c r="I492" t="s">
        <v>56</v>
      </c>
      <c r="J492" t="s">
        <v>43</v>
      </c>
      <c r="K492">
        <v>420</v>
      </c>
      <c r="L492">
        <v>0</v>
      </c>
      <c r="M492">
        <v>268</v>
      </c>
      <c r="N492">
        <v>152</v>
      </c>
      <c r="O492">
        <v>7</v>
      </c>
      <c r="P492">
        <v>20</v>
      </c>
      <c r="Q492" t="s">
        <v>44</v>
      </c>
      <c r="R492">
        <v>12</v>
      </c>
      <c r="S492" t="s">
        <v>1741</v>
      </c>
      <c r="T492" s="4">
        <v>45355</v>
      </c>
      <c r="U492" s="4"/>
    </row>
    <row r="493" spans="1:21" x14ac:dyDescent="0.2">
      <c r="A493" t="s">
        <v>1696</v>
      </c>
      <c r="B493" t="s">
        <v>1742</v>
      </c>
      <c r="C493" t="s">
        <v>1743</v>
      </c>
      <c r="F493" t="s">
        <v>54</v>
      </c>
      <c r="G493" t="s">
        <v>1731</v>
      </c>
      <c r="H493">
        <v>15</v>
      </c>
      <c r="I493" t="s">
        <v>56</v>
      </c>
      <c r="J493" t="s">
        <v>43</v>
      </c>
      <c r="K493">
        <v>545</v>
      </c>
      <c r="L493">
        <v>0</v>
      </c>
      <c r="M493">
        <v>12</v>
      </c>
      <c r="N493">
        <v>533</v>
      </c>
      <c r="O493">
        <v>4</v>
      </c>
      <c r="P493">
        <v>120</v>
      </c>
      <c r="Q493" t="s">
        <v>50</v>
      </c>
      <c r="R493">
        <v>53</v>
      </c>
      <c r="S493" t="s">
        <v>1744</v>
      </c>
      <c r="T493" s="4">
        <v>45355</v>
      </c>
      <c r="U493" s="4"/>
    </row>
    <row r="494" spans="1:21" x14ac:dyDescent="0.2">
      <c r="A494" t="s">
        <v>1745</v>
      </c>
      <c r="B494" t="s">
        <v>1746</v>
      </c>
      <c r="C494" t="s">
        <v>1747</v>
      </c>
      <c r="E494" t="s">
        <v>240</v>
      </c>
      <c r="F494" t="s">
        <v>40</v>
      </c>
      <c r="G494" t="s">
        <v>1748</v>
      </c>
      <c r="H494">
        <v>1</v>
      </c>
      <c r="I494" t="s">
        <v>42</v>
      </c>
      <c r="J494" t="s">
        <v>43</v>
      </c>
      <c r="K494">
        <v>48</v>
      </c>
      <c r="L494">
        <v>0</v>
      </c>
      <c r="M494">
        <v>0</v>
      </c>
      <c r="N494">
        <v>48</v>
      </c>
      <c r="O494">
        <v>1</v>
      </c>
      <c r="P494">
        <v>48</v>
      </c>
      <c r="Q494" t="s">
        <v>50</v>
      </c>
      <c r="R494">
        <v>0</v>
      </c>
      <c r="S494" t="s">
        <v>613</v>
      </c>
      <c r="T494" s="4">
        <v>45356</v>
      </c>
      <c r="U494" s="4">
        <v>45378</v>
      </c>
    </row>
    <row r="495" spans="1:21" x14ac:dyDescent="0.2">
      <c r="A495" t="s">
        <v>1745</v>
      </c>
      <c r="B495" t="s">
        <v>1749</v>
      </c>
      <c r="C495" t="s">
        <v>1750</v>
      </c>
      <c r="E495" t="s">
        <v>1069</v>
      </c>
      <c r="F495" t="s">
        <v>40</v>
      </c>
      <c r="G495" t="s">
        <v>1748</v>
      </c>
      <c r="H495">
        <v>2</v>
      </c>
      <c r="I495" t="s">
        <v>42</v>
      </c>
      <c r="J495" t="s">
        <v>43</v>
      </c>
      <c r="K495">
        <v>48</v>
      </c>
      <c r="L495">
        <v>0</v>
      </c>
      <c r="M495">
        <v>0</v>
      </c>
      <c r="N495">
        <v>48</v>
      </c>
      <c r="O495">
        <v>1</v>
      </c>
      <c r="P495">
        <v>48</v>
      </c>
      <c r="Q495" t="s">
        <v>50</v>
      </c>
      <c r="R495">
        <v>0</v>
      </c>
      <c r="S495" t="s">
        <v>613</v>
      </c>
      <c r="T495" s="4">
        <v>45356</v>
      </c>
      <c r="U495" s="4">
        <v>45378</v>
      </c>
    </row>
    <row r="496" spans="1:21" x14ac:dyDescent="0.2">
      <c r="A496" t="s">
        <v>1745</v>
      </c>
      <c r="B496" t="s">
        <v>1751</v>
      </c>
      <c r="C496" t="s">
        <v>1752</v>
      </c>
      <c r="E496" t="s">
        <v>865</v>
      </c>
      <c r="F496" t="s">
        <v>40</v>
      </c>
      <c r="G496" t="s">
        <v>1748</v>
      </c>
      <c r="H496">
        <v>3</v>
      </c>
      <c r="I496" t="s">
        <v>42</v>
      </c>
      <c r="J496" t="s">
        <v>43</v>
      </c>
      <c r="K496">
        <v>48</v>
      </c>
      <c r="L496">
        <v>0</v>
      </c>
      <c r="M496">
        <v>0</v>
      </c>
      <c r="N496">
        <v>48</v>
      </c>
      <c r="O496">
        <v>1</v>
      </c>
      <c r="P496">
        <v>48</v>
      </c>
      <c r="Q496" t="s">
        <v>50</v>
      </c>
      <c r="R496">
        <v>0</v>
      </c>
      <c r="S496" t="s">
        <v>613</v>
      </c>
      <c r="T496" s="4">
        <v>45356</v>
      </c>
      <c r="U496" s="4">
        <v>45378</v>
      </c>
    </row>
    <row r="497" spans="1:21" x14ac:dyDescent="0.2">
      <c r="A497" t="s">
        <v>1745</v>
      </c>
      <c r="B497" t="s">
        <v>1753</v>
      </c>
      <c r="C497" t="s">
        <v>1754</v>
      </c>
      <c r="E497" t="s">
        <v>861</v>
      </c>
      <c r="F497" t="s">
        <v>40</v>
      </c>
      <c r="G497" t="s">
        <v>1748</v>
      </c>
      <c r="H497">
        <v>4</v>
      </c>
      <c r="I497" t="s">
        <v>42</v>
      </c>
      <c r="J497" t="s">
        <v>43</v>
      </c>
      <c r="K497">
        <v>48</v>
      </c>
      <c r="L497">
        <v>0</v>
      </c>
      <c r="M497">
        <v>0</v>
      </c>
      <c r="N497">
        <v>48</v>
      </c>
      <c r="O497">
        <v>1</v>
      </c>
      <c r="P497">
        <v>48</v>
      </c>
      <c r="Q497" t="s">
        <v>50</v>
      </c>
      <c r="R497">
        <v>0</v>
      </c>
      <c r="S497" t="s">
        <v>613</v>
      </c>
      <c r="T497" s="4">
        <v>45356</v>
      </c>
      <c r="U497" s="4">
        <v>45378</v>
      </c>
    </row>
    <row r="498" spans="1:21" x14ac:dyDescent="0.2">
      <c r="A498" t="s">
        <v>1745</v>
      </c>
      <c r="B498" t="s">
        <v>1755</v>
      </c>
      <c r="C498" t="s">
        <v>1756</v>
      </c>
      <c r="D498" t="s">
        <v>1757</v>
      </c>
      <c r="F498" t="s">
        <v>48</v>
      </c>
      <c r="H498">
        <v>5</v>
      </c>
      <c r="I498" t="s">
        <v>49</v>
      </c>
      <c r="J498" t="s">
        <v>43</v>
      </c>
      <c r="K498">
        <v>118</v>
      </c>
      <c r="L498">
        <v>0</v>
      </c>
      <c r="M498">
        <v>0</v>
      </c>
      <c r="N498">
        <v>118</v>
      </c>
      <c r="O498">
        <v>0</v>
      </c>
      <c r="P498">
        <v>120</v>
      </c>
      <c r="Q498" t="s">
        <v>50</v>
      </c>
      <c r="R498">
        <v>118</v>
      </c>
      <c r="S498" t="s">
        <v>1208</v>
      </c>
      <c r="T498" s="4">
        <v>45370</v>
      </c>
      <c r="U498" s="4"/>
    </row>
    <row r="499" spans="1:21" x14ac:dyDescent="0.2">
      <c r="A499" t="s">
        <v>1745</v>
      </c>
      <c r="B499" t="s">
        <v>1758</v>
      </c>
      <c r="C499" t="s">
        <v>1759</v>
      </c>
      <c r="F499" t="s">
        <v>1216</v>
      </c>
      <c r="H499">
        <v>6</v>
      </c>
      <c r="I499" t="s">
        <v>1217</v>
      </c>
      <c r="J499" t="s">
        <v>43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360</v>
      </c>
      <c r="Q499" t="s">
        <v>50</v>
      </c>
      <c r="R499">
        <v>0</v>
      </c>
      <c r="S499" t="s">
        <v>57</v>
      </c>
      <c r="T499" s="4"/>
      <c r="U499" s="4">
        <v>45401</v>
      </c>
    </row>
    <row r="500" spans="1:21" x14ac:dyDescent="0.2">
      <c r="A500" t="s">
        <v>1745</v>
      </c>
      <c r="B500" t="s">
        <v>1760</v>
      </c>
      <c r="C500" t="s">
        <v>1761</v>
      </c>
      <c r="F500" t="s">
        <v>1216</v>
      </c>
      <c r="H500">
        <v>7</v>
      </c>
      <c r="I500" t="s">
        <v>1217</v>
      </c>
      <c r="J500" t="s">
        <v>43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288</v>
      </c>
      <c r="Q500" t="s">
        <v>50</v>
      </c>
      <c r="R500">
        <v>0</v>
      </c>
      <c r="S500" t="s">
        <v>57</v>
      </c>
      <c r="T500" s="4"/>
      <c r="U500" s="4">
        <v>45401</v>
      </c>
    </row>
    <row r="501" spans="1:21" x14ac:dyDescent="0.2">
      <c r="A501" t="s">
        <v>1745</v>
      </c>
      <c r="B501" t="s">
        <v>1762</v>
      </c>
      <c r="C501" t="s">
        <v>1763</v>
      </c>
      <c r="F501" t="s">
        <v>1216</v>
      </c>
      <c r="H501">
        <v>8</v>
      </c>
      <c r="I501" t="s">
        <v>1217</v>
      </c>
      <c r="J501" t="s">
        <v>43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240</v>
      </c>
      <c r="Q501" t="s">
        <v>50</v>
      </c>
      <c r="R501">
        <v>0</v>
      </c>
      <c r="S501" t="s">
        <v>57</v>
      </c>
      <c r="T501" s="4"/>
      <c r="U501" s="4">
        <v>45401</v>
      </c>
    </row>
    <row r="502" spans="1:21" x14ac:dyDescent="0.2">
      <c r="A502" t="s">
        <v>1764</v>
      </c>
      <c r="B502" t="s">
        <v>1765</v>
      </c>
      <c r="C502" t="s">
        <v>1766</v>
      </c>
      <c r="F502" t="s">
        <v>40</v>
      </c>
      <c r="G502" t="s">
        <v>1767</v>
      </c>
      <c r="H502">
        <v>1</v>
      </c>
      <c r="I502" t="s">
        <v>42</v>
      </c>
      <c r="J502" t="s">
        <v>43</v>
      </c>
      <c r="K502">
        <v>35</v>
      </c>
      <c r="L502">
        <v>0</v>
      </c>
      <c r="M502">
        <v>0.25</v>
      </c>
      <c r="N502">
        <v>34.75</v>
      </c>
      <c r="O502">
        <v>0</v>
      </c>
      <c r="P502">
        <v>48</v>
      </c>
      <c r="Q502" t="s">
        <v>50</v>
      </c>
      <c r="R502">
        <v>35</v>
      </c>
      <c r="S502" t="s">
        <v>1768</v>
      </c>
      <c r="T502" s="4">
        <v>45355</v>
      </c>
      <c r="U502" s="4"/>
    </row>
    <row r="503" spans="1:21" x14ac:dyDescent="0.2">
      <c r="A503" t="s">
        <v>1769</v>
      </c>
      <c r="B503" t="s">
        <v>1770</v>
      </c>
      <c r="C503" t="s">
        <v>1771</v>
      </c>
      <c r="F503" t="s">
        <v>1772</v>
      </c>
      <c r="G503" t="s">
        <v>1773</v>
      </c>
      <c r="H503">
        <v>1</v>
      </c>
      <c r="I503" t="s">
        <v>136</v>
      </c>
      <c r="J503" t="s">
        <v>43</v>
      </c>
      <c r="K503">
        <v>12.75</v>
      </c>
      <c r="L503">
        <v>0</v>
      </c>
      <c r="M503">
        <v>0</v>
      </c>
      <c r="N503">
        <v>12.75</v>
      </c>
      <c r="O503">
        <v>12</v>
      </c>
      <c r="P503">
        <v>1</v>
      </c>
      <c r="Q503" t="s">
        <v>76</v>
      </c>
      <c r="R503">
        <v>1</v>
      </c>
      <c r="S503" t="s">
        <v>1774</v>
      </c>
      <c r="T503" s="4">
        <v>45372</v>
      </c>
      <c r="U503" s="4" t="s">
        <v>224</v>
      </c>
    </row>
    <row r="504" spans="1:21" x14ac:dyDescent="0.2">
      <c r="A504" t="s">
        <v>1775</v>
      </c>
      <c r="B504" t="s">
        <v>1776</v>
      </c>
      <c r="C504" t="s">
        <v>1777</v>
      </c>
      <c r="F504" t="s">
        <v>40</v>
      </c>
      <c r="G504" t="s">
        <v>1778</v>
      </c>
      <c r="H504">
        <v>13</v>
      </c>
      <c r="I504" t="s">
        <v>42</v>
      </c>
      <c r="J504" t="s">
        <v>43</v>
      </c>
      <c r="K504">
        <v>0</v>
      </c>
      <c r="L504">
        <v>0</v>
      </c>
      <c r="M504">
        <v>36</v>
      </c>
      <c r="N504">
        <v>-36</v>
      </c>
      <c r="O504">
        <v>-1</v>
      </c>
      <c r="P504">
        <v>36</v>
      </c>
      <c r="Q504" t="s">
        <v>44</v>
      </c>
      <c r="R504">
        <v>0</v>
      </c>
      <c r="S504" t="s">
        <v>1492</v>
      </c>
      <c r="T504" s="4"/>
      <c r="U504" s="4" t="s">
        <v>1659</v>
      </c>
    </row>
    <row r="505" spans="1:21" x14ac:dyDescent="0.2">
      <c r="A505" t="s">
        <v>1775</v>
      </c>
      <c r="B505" t="s">
        <v>1779</v>
      </c>
      <c r="C505" t="s">
        <v>1780</v>
      </c>
      <c r="F505" t="s">
        <v>40</v>
      </c>
      <c r="G505" t="s">
        <v>1781</v>
      </c>
      <c r="H505">
        <v>15</v>
      </c>
      <c r="I505" t="s">
        <v>42</v>
      </c>
      <c r="J505" t="s">
        <v>43</v>
      </c>
      <c r="K505">
        <v>23</v>
      </c>
      <c r="L505">
        <v>0</v>
      </c>
      <c r="M505">
        <v>0</v>
      </c>
      <c r="N505">
        <v>23</v>
      </c>
      <c r="O505">
        <v>0</v>
      </c>
      <c r="P505">
        <v>60</v>
      </c>
      <c r="Q505" t="s">
        <v>44</v>
      </c>
      <c r="R505">
        <v>23</v>
      </c>
      <c r="S505" t="s">
        <v>1782</v>
      </c>
      <c r="T505" s="4">
        <v>45370</v>
      </c>
      <c r="U505" s="4" t="s">
        <v>292</v>
      </c>
    </row>
    <row r="506" spans="1:21" x14ac:dyDescent="0.2">
      <c r="A506" t="s">
        <v>1775</v>
      </c>
      <c r="B506" t="s">
        <v>1783</v>
      </c>
      <c r="C506" t="s">
        <v>1784</v>
      </c>
      <c r="F506" t="s">
        <v>40</v>
      </c>
      <c r="G506" t="s">
        <v>1785</v>
      </c>
      <c r="H506">
        <v>17</v>
      </c>
      <c r="I506" t="s">
        <v>42</v>
      </c>
      <c r="J506" t="s">
        <v>43</v>
      </c>
      <c r="K506">
        <v>0</v>
      </c>
      <c r="L506">
        <v>60</v>
      </c>
      <c r="M506">
        <v>60</v>
      </c>
      <c r="N506">
        <v>0</v>
      </c>
      <c r="O506">
        <v>0</v>
      </c>
      <c r="P506">
        <v>60</v>
      </c>
      <c r="Q506" t="s">
        <v>44</v>
      </c>
      <c r="R506">
        <v>0</v>
      </c>
      <c r="S506" t="s">
        <v>94</v>
      </c>
      <c r="T506" s="4"/>
      <c r="U506" s="4">
        <v>45378</v>
      </c>
    </row>
    <row r="507" spans="1:21" x14ac:dyDescent="0.2">
      <c r="A507" t="s">
        <v>1775</v>
      </c>
      <c r="B507" t="s">
        <v>1786</v>
      </c>
      <c r="C507" t="s">
        <v>1787</v>
      </c>
      <c r="F507" t="s">
        <v>40</v>
      </c>
      <c r="G507" t="s">
        <v>1788</v>
      </c>
      <c r="H507">
        <v>18</v>
      </c>
      <c r="I507" t="s">
        <v>42</v>
      </c>
      <c r="J507" t="s">
        <v>43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60</v>
      </c>
      <c r="Q507" t="s">
        <v>44</v>
      </c>
      <c r="R507">
        <v>0</v>
      </c>
      <c r="S507" t="s">
        <v>94</v>
      </c>
      <c r="T507" s="4"/>
      <c r="U507" s="4">
        <v>45376</v>
      </c>
    </row>
    <row r="508" spans="1:21" x14ac:dyDescent="0.2">
      <c r="A508" t="s">
        <v>1775</v>
      </c>
      <c r="B508" t="s">
        <v>1789</v>
      </c>
      <c r="C508" t="s">
        <v>1790</v>
      </c>
      <c r="F508" t="s">
        <v>40</v>
      </c>
      <c r="G508" t="s">
        <v>1791</v>
      </c>
      <c r="H508">
        <v>20</v>
      </c>
      <c r="I508" t="s">
        <v>42</v>
      </c>
      <c r="J508" t="s">
        <v>43</v>
      </c>
      <c r="K508">
        <v>16</v>
      </c>
      <c r="L508">
        <v>0</v>
      </c>
      <c r="M508">
        <v>1</v>
      </c>
      <c r="N508">
        <v>15</v>
      </c>
      <c r="O508">
        <v>0</v>
      </c>
      <c r="P508">
        <v>40</v>
      </c>
      <c r="Q508" t="s">
        <v>44</v>
      </c>
      <c r="R508">
        <v>15</v>
      </c>
      <c r="S508" t="s">
        <v>1792</v>
      </c>
      <c r="T508" s="4" t="s">
        <v>1793</v>
      </c>
      <c r="U508" s="4" t="s">
        <v>292</v>
      </c>
    </row>
    <row r="509" spans="1:21" x14ac:dyDescent="0.2">
      <c r="A509" t="s">
        <v>1775</v>
      </c>
      <c r="B509" t="s">
        <v>1794</v>
      </c>
      <c r="C509" t="s">
        <v>1795</v>
      </c>
      <c r="F509" t="s">
        <v>54</v>
      </c>
      <c r="G509" t="s">
        <v>1796</v>
      </c>
      <c r="H509">
        <v>51</v>
      </c>
      <c r="I509" t="s">
        <v>56</v>
      </c>
      <c r="J509" t="s">
        <v>43</v>
      </c>
      <c r="K509">
        <v>32</v>
      </c>
      <c r="L509">
        <v>0</v>
      </c>
      <c r="M509">
        <v>0</v>
      </c>
      <c r="N509">
        <v>32</v>
      </c>
      <c r="O509">
        <v>0</v>
      </c>
      <c r="P509">
        <v>48</v>
      </c>
      <c r="Q509" t="s">
        <v>44</v>
      </c>
      <c r="R509">
        <v>32</v>
      </c>
      <c r="S509" t="s">
        <v>1797</v>
      </c>
      <c r="T509" s="4">
        <v>45370</v>
      </c>
      <c r="U509" s="4" t="s">
        <v>292</v>
      </c>
    </row>
    <row r="510" spans="1:21" x14ac:dyDescent="0.2">
      <c r="A510" t="s">
        <v>1775</v>
      </c>
      <c r="B510" t="s">
        <v>1798</v>
      </c>
      <c r="C510" t="s">
        <v>1799</v>
      </c>
      <c r="F510" t="s">
        <v>54</v>
      </c>
      <c r="G510" t="s">
        <v>1800</v>
      </c>
      <c r="H510">
        <v>52</v>
      </c>
      <c r="I510" t="s">
        <v>56</v>
      </c>
      <c r="J510" t="s">
        <v>43</v>
      </c>
      <c r="K510">
        <v>4</v>
      </c>
      <c r="L510">
        <v>0</v>
      </c>
      <c r="M510">
        <v>0</v>
      </c>
      <c r="N510">
        <v>4</v>
      </c>
      <c r="O510">
        <v>0</v>
      </c>
      <c r="P510">
        <v>48</v>
      </c>
      <c r="Q510" t="s">
        <v>44</v>
      </c>
      <c r="R510">
        <v>4</v>
      </c>
      <c r="S510" t="s">
        <v>375</v>
      </c>
      <c r="T510" s="4">
        <v>45362</v>
      </c>
      <c r="U510" s="4" t="s">
        <v>1801</v>
      </c>
    </row>
    <row r="511" spans="1:21" x14ac:dyDescent="0.2">
      <c r="A511" t="s">
        <v>1775</v>
      </c>
      <c r="B511" t="s">
        <v>1802</v>
      </c>
      <c r="C511" t="s">
        <v>1803</v>
      </c>
      <c r="D511" t="s">
        <v>1804</v>
      </c>
      <c r="F511" t="s">
        <v>54</v>
      </c>
      <c r="G511" t="s">
        <v>1805</v>
      </c>
      <c r="H511">
        <v>53</v>
      </c>
      <c r="I511" t="s">
        <v>56</v>
      </c>
      <c r="J511" t="s">
        <v>43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48</v>
      </c>
      <c r="Q511" t="s">
        <v>44</v>
      </c>
      <c r="R511">
        <v>0</v>
      </c>
      <c r="S511" t="s">
        <v>94</v>
      </c>
      <c r="T511" s="4"/>
      <c r="U511" s="4">
        <v>45376</v>
      </c>
    </row>
    <row r="512" spans="1:21" x14ac:dyDescent="0.2">
      <c r="A512" t="s">
        <v>1775</v>
      </c>
      <c r="B512" t="s">
        <v>1806</v>
      </c>
      <c r="C512" t="s">
        <v>1807</v>
      </c>
      <c r="F512" t="s">
        <v>54</v>
      </c>
      <c r="G512" t="s">
        <v>1808</v>
      </c>
      <c r="H512">
        <v>55</v>
      </c>
      <c r="I512" t="s">
        <v>56</v>
      </c>
      <c r="J512" t="s">
        <v>43</v>
      </c>
      <c r="K512">
        <v>1508</v>
      </c>
      <c r="L512">
        <v>432</v>
      </c>
      <c r="M512">
        <v>1159</v>
      </c>
      <c r="N512">
        <v>781</v>
      </c>
      <c r="O512">
        <v>21</v>
      </c>
      <c r="P512">
        <v>36</v>
      </c>
      <c r="Q512" t="s">
        <v>44</v>
      </c>
      <c r="R512">
        <v>25</v>
      </c>
      <c r="S512" t="s">
        <v>1809</v>
      </c>
      <c r="T512" s="4">
        <v>45356</v>
      </c>
      <c r="U512" s="4" t="s">
        <v>1801</v>
      </c>
    </row>
    <row r="513" spans="1:21" x14ac:dyDescent="0.2">
      <c r="A513" t="s">
        <v>1775</v>
      </c>
      <c r="B513" t="s">
        <v>1810</v>
      </c>
      <c r="C513" t="s">
        <v>1811</v>
      </c>
      <c r="F513" t="s">
        <v>54</v>
      </c>
      <c r="G513" t="s">
        <v>1812</v>
      </c>
      <c r="H513">
        <v>56</v>
      </c>
      <c r="I513" t="s">
        <v>56</v>
      </c>
      <c r="J513" t="s">
        <v>43</v>
      </c>
      <c r="K513">
        <v>272</v>
      </c>
      <c r="L513">
        <v>0</v>
      </c>
      <c r="M513">
        <v>2</v>
      </c>
      <c r="N513">
        <v>270</v>
      </c>
      <c r="O513">
        <v>7</v>
      </c>
      <c r="P513">
        <v>36</v>
      </c>
      <c r="Q513" t="s">
        <v>44</v>
      </c>
      <c r="R513">
        <v>18</v>
      </c>
      <c r="S513" t="s">
        <v>1813</v>
      </c>
      <c r="T513" s="4">
        <v>45356</v>
      </c>
      <c r="U513" s="4" t="s">
        <v>292</v>
      </c>
    </row>
    <row r="514" spans="1:21" x14ac:dyDescent="0.2">
      <c r="A514" t="s">
        <v>1775</v>
      </c>
      <c r="B514" t="s">
        <v>1814</v>
      </c>
      <c r="C514" t="s">
        <v>1815</v>
      </c>
      <c r="F514" t="s">
        <v>54</v>
      </c>
      <c r="G514" t="s">
        <v>1816</v>
      </c>
      <c r="H514">
        <v>57</v>
      </c>
      <c r="I514" t="s">
        <v>56</v>
      </c>
      <c r="J514" t="s">
        <v>43</v>
      </c>
      <c r="K514">
        <v>0</v>
      </c>
      <c r="L514">
        <v>180</v>
      </c>
      <c r="M514">
        <v>180</v>
      </c>
      <c r="N514">
        <v>0</v>
      </c>
      <c r="O514">
        <v>0</v>
      </c>
      <c r="P514">
        <v>36</v>
      </c>
      <c r="Q514" t="s">
        <v>44</v>
      </c>
      <c r="R514">
        <v>0</v>
      </c>
      <c r="S514" t="s">
        <v>94</v>
      </c>
      <c r="T514" s="4">
        <v>45356</v>
      </c>
      <c r="U514" s="4" t="s">
        <v>63</v>
      </c>
    </row>
    <row r="515" spans="1:21" x14ac:dyDescent="0.2">
      <c r="A515" t="s">
        <v>1775</v>
      </c>
      <c r="B515" t="s">
        <v>1817</v>
      </c>
      <c r="C515" t="s">
        <v>1818</v>
      </c>
      <c r="F515" t="s">
        <v>54</v>
      </c>
      <c r="G515" t="s">
        <v>1819</v>
      </c>
      <c r="H515">
        <v>58</v>
      </c>
      <c r="I515" t="s">
        <v>56</v>
      </c>
      <c r="J515" t="s">
        <v>43</v>
      </c>
      <c r="K515">
        <v>1</v>
      </c>
      <c r="L515">
        <v>0</v>
      </c>
      <c r="M515">
        <v>1</v>
      </c>
      <c r="N515">
        <v>0</v>
      </c>
      <c r="O515">
        <v>0</v>
      </c>
      <c r="P515">
        <v>36</v>
      </c>
      <c r="Q515" t="s">
        <v>44</v>
      </c>
      <c r="R515">
        <v>0</v>
      </c>
      <c r="S515" t="s">
        <v>94</v>
      </c>
      <c r="T515" s="4">
        <v>45357</v>
      </c>
      <c r="U515" s="4">
        <v>45372</v>
      </c>
    </row>
    <row r="516" spans="1:21" x14ac:dyDescent="0.2">
      <c r="A516" t="s">
        <v>1775</v>
      </c>
      <c r="B516" t="s">
        <v>1820</v>
      </c>
      <c r="C516" t="s">
        <v>1821</v>
      </c>
      <c r="F516" t="s">
        <v>54</v>
      </c>
      <c r="G516" t="s">
        <v>1822</v>
      </c>
      <c r="H516">
        <v>59</v>
      </c>
      <c r="I516" t="s">
        <v>56</v>
      </c>
      <c r="J516" t="s">
        <v>43</v>
      </c>
      <c r="K516">
        <v>8</v>
      </c>
      <c r="L516">
        <v>0</v>
      </c>
      <c r="M516">
        <v>0</v>
      </c>
      <c r="N516">
        <v>8</v>
      </c>
      <c r="O516">
        <v>0</v>
      </c>
      <c r="P516">
        <v>36</v>
      </c>
      <c r="Q516" t="s">
        <v>44</v>
      </c>
      <c r="R516">
        <v>8</v>
      </c>
      <c r="S516" t="s">
        <v>1037</v>
      </c>
      <c r="T516" s="4">
        <v>45358</v>
      </c>
      <c r="U516" s="4" t="s">
        <v>292</v>
      </c>
    </row>
    <row r="517" spans="1:21" x14ac:dyDescent="0.2">
      <c r="A517" t="s">
        <v>1775</v>
      </c>
      <c r="B517" t="s">
        <v>1823</v>
      </c>
      <c r="C517" t="s">
        <v>1824</v>
      </c>
      <c r="F517" t="s">
        <v>40</v>
      </c>
      <c r="G517" t="s">
        <v>1825</v>
      </c>
      <c r="H517">
        <v>12</v>
      </c>
      <c r="I517" t="s">
        <v>42</v>
      </c>
      <c r="J517" t="s">
        <v>43</v>
      </c>
      <c r="K517">
        <v>27.583333329999999</v>
      </c>
      <c r="L517">
        <v>0</v>
      </c>
      <c r="M517">
        <v>3</v>
      </c>
      <c r="N517">
        <v>24.583333329999999</v>
      </c>
      <c r="O517">
        <v>0</v>
      </c>
      <c r="P517">
        <v>48</v>
      </c>
      <c r="Q517" t="s">
        <v>44</v>
      </c>
      <c r="R517">
        <v>25</v>
      </c>
      <c r="S517" t="s">
        <v>1826</v>
      </c>
      <c r="T517" s="4">
        <v>45398</v>
      </c>
      <c r="U517" s="4">
        <v>45401</v>
      </c>
    </row>
    <row r="518" spans="1:21" x14ac:dyDescent="0.2">
      <c r="A518" t="s">
        <v>1775</v>
      </c>
      <c r="B518" t="s">
        <v>1827</v>
      </c>
      <c r="C518" t="s">
        <v>1828</v>
      </c>
      <c r="F518" t="s">
        <v>40</v>
      </c>
      <c r="G518" t="s">
        <v>1829</v>
      </c>
      <c r="H518">
        <v>14</v>
      </c>
      <c r="I518" t="s">
        <v>42</v>
      </c>
      <c r="J518" t="s">
        <v>43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48</v>
      </c>
      <c r="Q518" t="s">
        <v>44</v>
      </c>
      <c r="R518">
        <v>0</v>
      </c>
      <c r="S518" t="s">
        <v>94</v>
      </c>
      <c r="T518" s="4">
        <v>45360</v>
      </c>
      <c r="U518" s="4"/>
    </row>
    <row r="519" spans="1:21" x14ac:dyDescent="0.2">
      <c r="A519" t="s">
        <v>1775</v>
      </c>
      <c r="B519" t="s">
        <v>1830</v>
      </c>
      <c r="C519" t="s">
        <v>1831</v>
      </c>
      <c r="F519" t="s">
        <v>40</v>
      </c>
      <c r="G519" t="s">
        <v>1832</v>
      </c>
      <c r="H519">
        <v>16</v>
      </c>
      <c r="I519" t="s">
        <v>42</v>
      </c>
      <c r="J519" t="s">
        <v>43</v>
      </c>
      <c r="K519">
        <v>58</v>
      </c>
      <c r="L519">
        <v>0</v>
      </c>
      <c r="M519">
        <v>30</v>
      </c>
      <c r="N519">
        <v>28</v>
      </c>
      <c r="O519">
        <v>0</v>
      </c>
      <c r="P519">
        <v>60</v>
      </c>
      <c r="Q519" t="s">
        <v>44</v>
      </c>
      <c r="R519">
        <v>28</v>
      </c>
      <c r="S519" t="s">
        <v>1833</v>
      </c>
      <c r="T519" s="4">
        <v>45358</v>
      </c>
      <c r="U519" s="4" t="s">
        <v>292</v>
      </c>
    </row>
    <row r="520" spans="1:21" x14ac:dyDescent="0.2">
      <c r="A520" t="s">
        <v>1775</v>
      </c>
      <c r="B520" t="s">
        <v>1834</v>
      </c>
      <c r="C520" t="s">
        <v>1835</v>
      </c>
      <c r="F520" t="s">
        <v>40</v>
      </c>
      <c r="G520" t="s">
        <v>1836</v>
      </c>
      <c r="H520">
        <v>19</v>
      </c>
      <c r="I520" t="s">
        <v>42</v>
      </c>
      <c r="J520" t="s">
        <v>43</v>
      </c>
      <c r="K520">
        <v>0</v>
      </c>
      <c r="L520">
        <v>0</v>
      </c>
      <c r="M520">
        <v>0</v>
      </c>
      <c r="N520">
        <v>0</v>
      </c>
      <c r="O520">
        <v>0</v>
      </c>
      <c r="P520" t="s">
        <v>254</v>
      </c>
      <c r="Q520" t="s">
        <v>44</v>
      </c>
      <c r="R520">
        <v>0</v>
      </c>
      <c r="S520" t="s">
        <v>94</v>
      </c>
      <c r="T520" s="4"/>
      <c r="U520" s="4">
        <v>45401</v>
      </c>
    </row>
    <row r="521" spans="1:21" x14ac:dyDescent="0.2">
      <c r="A521" t="s">
        <v>1775</v>
      </c>
      <c r="B521" t="s">
        <v>1837</v>
      </c>
      <c r="C521" t="s">
        <v>1838</v>
      </c>
      <c r="F521" t="s">
        <v>54</v>
      </c>
      <c r="G521" t="s">
        <v>1839</v>
      </c>
      <c r="H521">
        <v>39</v>
      </c>
      <c r="I521" t="s">
        <v>56</v>
      </c>
      <c r="J521" t="s">
        <v>43</v>
      </c>
      <c r="K521">
        <v>73</v>
      </c>
      <c r="L521">
        <v>0</v>
      </c>
      <c r="M521">
        <v>0</v>
      </c>
      <c r="N521">
        <v>73</v>
      </c>
      <c r="O521">
        <v>1</v>
      </c>
      <c r="P521">
        <v>48</v>
      </c>
      <c r="Q521" t="s">
        <v>44</v>
      </c>
      <c r="R521">
        <v>25</v>
      </c>
      <c r="S521" t="s">
        <v>1840</v>
      </c>
      <c r="T521" s="4">
        <v>45355</v>
      </c>
      <c r="U521" s="4" t="s">
        <v>292</v>
      </c>
    </row>
    <row r="522" spans="1:21" x14ac:dyDescent="0.2">
      <c r="A522" t="s">
        <v>1775</v>
      </c>
      <c r="B522" t="s">
        <v>1841</v>
      </c>
      <c r="C522" t="s">
        <v>1842</v>
      </c>
      <c r="D522" t="s">
        <v>1843</v>
      </c>
      <c r="F522" t="s">
        <v>54</v>
      </c>
      <c r="G522" t="s">
        <v>1844</v>
      </c>
      <c r="H522">
        <v>40</v>
      </c>
      <c r="I522" t="s">
        <v>56</v>
      </c>
      <c r="J522" t="s">
        <v>43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36</v>
      </c>
      <c r="Q522" t="s">
        <v>44</v>
      </c>
      <c r="R522">
        <v>0</v>
      </c>
      <c r="S522" t="s">
        <v>94</v>
      </c>
      <c r="T522" s="4">
        <v>45353</v>
      </c>
      <c r="U522" s="4"/>
    </row>
    <row r="523" spans="1:21" x14ac:dyDescent="0.2">
      <c r="A523" t="s">
        <v>1775</v>
      </c>
      <c r="B523" t="s">
        <v>1845</v>
      </c>
      <c r="C523" t="s">
        <v>1846</v>
      </c>
      <c r="F523" t="s">
        <v>54</v>
      </c>
      <c r="G523" t="s">
        <v>1847</v>
      </c>
      <c r="H523">
        <v>41</v>
      </c>
      <c r="I523" t="s">
        <v>56</v>
      </c>
      <c r="J523" t="s">
        <v>43</v>
      </c>
      <c r="K523">
        <v>0</v>
      </c>
      <c r="L523">
        <v>0</v>
      </c>
      <c r="M523">
        <v>0</v>
      </c>
      <c r="N523">
        <v>0</v>
      </c>
      <c r="O523">
        <v>0</v>
      </c>
      <c r="P523" t="s">
        <v>254</v>
      </c>
      <c r="Q523" t="s">
        <v>44</v>
      </c>
      <c r="R523">
        <v>0</v>
      </c>
      <c r="S523" t="s">
        <v>94</v>
      </c>
      <c r="T523" s="4">
        <v>45379</v>
      </c>
      <c r="U523" s="4"/>
    </row>
    <row r="524" spans="1:21" x14ac:dyDescent="0.2">
      <c r="A524" t="s">
        <v>1775</v>
      </c>
      <c r="B524" t="s">
        <v>1848</v>
      </c>
      <c r="C524" t="s">
        <v>1849</v>
      </c>
      <c r="D524" t="s">
        <v>1850</v>
      </c>
      <c r="F524" t="s">
        <v>54</v>
      </c>
      <c r="G524" t="s">
        <v>1851</v>
      </c>
      <c r="H524">
        <v>42</v>
      </c>
      <c r="I524" t="s">
        <v>56</v>
      </c>
      <c r="J524" t="s">
        <v>43</v>
      </c>
      <c r="K524">
        <v>47</v>
      </c>
      <c r="L524">
        <v>0</v>
      </c>
      <c r="M524">
        <v>3</v>
      </c>
      <c r="N524">
        <v>44</v>
      </c>
      <c r="O524">
        <v>1</v>
      </c>
      <c r="P524">
        <v>36</v>
      </c>
      <c r="Q524" t="s">
        <v>44</v>
      </c>
      <c r="R524">
        <v>8</v>
      </c>
      <c r="S524" t="s">
        <v>1852</v>
      </c>
      <c r="T524" s="4">
        <v>45372</v>
      </c>
      <c r="U524" s="4"/>
    </row>
    <row r="525" spans="1:21" x14ac:dyDescent="0.2">
      <c r="A525" t="s">
        <v>1775</v>
      </c>
      <c r="B525" t="s">
        <v>1853</v>
      </c>
      <c r="C525" t="s">
        <v>1854</v>
      </c>
      <c r="D525" t="s">
        <v>1850</v>
      </c>
      <c r="F525" t="s">
        <v>54</v>
      </c>
      <c r="G525" t="s">
        <v>1855</v>
      </c>
      <c r="H525">
        <v>43</v>
      </c>
      <c r="I525" t="s">
        <v>56</v>
      </c>
      <c r="J525" t="s">
        <v>43</v>
      </c>
      <c r="K525">
        <v>0</v>
      </c>
      <c r="L525">
        <v>0</v>
      </c>
      <c r="M525">
        <v>0</v>
      </c>
      <c r="N525">
        <v>0</v>
      </c>
      <c r="O525">
        <v>0</v>
      </c>
      <c r="P525" t="s">
        <v>254</v>
      </c>
      <c r="Q525" t="s">
        <v>44</v>
      </c>
      <c r="R525">
        <v>0</v>
      </c>
      <c r="S525" t="s">
        <v>94</v>
      </c>
      <c r="T525" s="4">
        <v>45379</v>
      </c>
      <c r="U525" s="4"/>
    </row>
    <row r="526" spans="1:21" x14ac:dyDescent="0.2">
      <c r="A526" t="s">
        <v>1775</v>
      </c>
      <c r="B526" t="s">
        <v>1856</v>
      </c>
      <c r="C526" t="s">
        <v>1857</v>
      </c>
      <c r="F526" t="s">
        <v>54</v>
      </c>
      <c r="G526" t="s">
        <v>1858</v>
      </c>
      <c r="H526">
        <v>44</v>
      </c>
      <c r="I526" t="s">
        <v>56</v>
      </c>
      <c r="J526" t="s">
        <v>43</v>
      </c>
      <c r="K526">
        <v>46</v>
      </c>
      <c r="L526">
        <v>0</v>
      </c>
      <c r="M526">
        <v>0</v>
      </c>
      <c r="N526">
        <v>46</v>
      </c>
      <c r="O526">
        <v>0</v>
      </c>
      <c r="P526">
        <v>48</v>
      </c>
      <c r="Q526" t="s">
        <v>44</v>
      </c>
      <c r="R526">
        <v>46</v>
      </c>
      <c r="S526" t="s">
        <v>1859</v>
      </c>
      <c r="T526" s="4">
        <v>45372</v>
      </c>
      <c r="U526" s="4" t="s">
        <v>292</v>
      </c>
    </row>
    <row r="527" spans="1:21" x14ac:dyDescent="0.2">
      <c r="A527" t="s">
        <v>1775</v>
      </c>
      <c r="B527" t="s">
        <v>1860</v>
      </c>
      <c r="C527" t="s">
        <v>1861</v>
      </c>
      <c r="F527" t="s">
        <v>54</v>
      </c>
      <c r="H527">
        <v>46</v>
      </c>
      <c r="I527" t="s">
        <v>56</v>
      </c>
      <c r="J527" t="s">
        <v>43</v>
      </c>
      <c r="K527">
        <v>7</v>
      </c>
      <c r="L527">
        <v>0</v>
      </c>
      <c r="M527">
        <v>0</v>
      </c>
      <c r="N527">
        <v>7</v>
      </c>
      <c r="O527">
        <v>0</v>
      </c>
      <c r="P527">
        <v>48</v>
      </c>
      <c r="Q527" t="s">
        <v>44</v>
      </c>
      <c r="R527">
        <v>7</v>
      </c>
      <c r="S527" t="s">
        <v>684</v>
      </c>
      <c r="T527" s="4"/>
      <c r="U527" s="4">
        <v>45401</v>
      </c>
    </row>
    <row r="528" spans="1:21" x14ac:dyDescent="0.2">
      <c r="A528" t="s">
        <v>1775</v>
      </c>
      <c r="B528" t="s">
        <v>1862</v>
      </c>
      <c r="C528" t="s">
        <v>1863</v>
      </c>
      <c r="F528" t="s">
        <v>54</v>
      </c>
      <c r="G528" t="s">
        <v>1864</v>
      </c>
      <c r="H528">
        <v>47</v>
      </c>
      <c r="I528" t="s">
        <v>56</v>
      </c>
      <c r="J528" t="s">
        <v>43</v>
      </c>
      <c r="K528">
        <v>158</v>
      </c>
      <c r="L528">
        <v>144</v>
      </c>
      <c r="M528">
        <v>57</v>
      </c>
      <c r="N528">
        <v>245</v>
      </c>
      <c r="O528">
        <v>5</v>
      </c>
      <c r="P528">
        <v>48</v>
      </c>
      <c r="Q528" t="s">
        <v>44</v>
      </c>
      <c r="R528">
        <v>5</v>
      </c>
      <c r="S528" t="s">
        <v>1865</v>
      </c>
      <c r="T528" s="4">
        <v>45356</v>
      </c>
      <c r="U528" s="4"/>
    </row>
    <row r="529" spans="1:21" x14ac:dyDescent="0.2">
      <c r="A529" t="s">
        <v>1775</v>
      </c>
      <c r="B529" t="s">
        <v>1866</v>
      </c>
      <c r="C529" t="s">
        <v>1867</v>
      </c>
      <c r="F529" t="s">
        <v>54</v>
      </c>
      <c r="G529" t="s">
        <v>1864</v>
      </c>
      <c r="H529">
        <v>48</v>
      </c>
      <c r="I529" t="s">
        <v>56</v>
      </c>
      <c r="J529" t="s">
        <v>43</v>
      </c>
      <c r="K529">
        <v>14</v>
      </c>
      <c r="L529">
        <v>0</v>
      </c>
      <c r="M529">
        <v>0</v>
      </c>
      <c r="N529">
        <v>14</v>
      </c>
      <c r="O529">
        <v>0</v>
      </c>
      <c r="P529">
        <v>48</v>
      </c>
      <c r="Q529" t="s">
        <v>44</v>
      </c>
      <c r="R529">
        <v>14</v>
      </c>
      <c r="S529" t="s">
        <v>824</v>
      </c>
      <c r="T529" s="4">
        <v>45355</v>
      </c>
      <c r="U529" s="4" t="s">
        <v>292</v>
      </c>
    </row>
    <row r="530" spans="1:21" x14ac:dyDescent="0.2">
      <c r="A530" t="s">
        <v>1775</v>
      </c>
      <c r="B530" t="s">
        <v>1868</v>
      </c>
      <c r="C530" t="s">
        <v>1869</v>
      </c>
      <c r="F530" t="s">
        <v>54</v>
      </c>
      <c r="H530">
        <v>49</v>
      </c>
      <c r="I530" t="s">
        <v>56</v>
      </c>
      <c r="J530" t="s">
        <v>43</v>
      </c>
      <c r="K530">
        <v>46</v>
      </c>
      <c r="L530">
        <v>0</v>
      </c>
      <c r="M530">
        <v>1</v>
      </c>
      <c r="N530">
        <v>45</v>
      </c>
      <c r="O530">
        <v>0</v>
      </c>
      <c r="P530">
        <v>48</v>
      </c>
      <c r="Q530" t="s">
        <v>44</v>
      </c>
      <c r="R530">
        <v>45</v>
      </c>
      <c r="S530" t="s">
        <v>580</v>
      </c>
      <c r="T530" s="4"/>
      <c r="U530" s="4" t="s">
        <v>292</v>
      </c>
    </row>
    <row r="531" spans="1:21" x14ac:dyDescent="0.2">
      <c r="A531" t="s">
        <v>1775</v>
      </c>
      <c r="B531" t="s">
        <v>1870</v>
      </c>
      <c r="C531" t="s">
        <v>1871</v>
      </c>
      <c r="F531" t="s">
        <v>54</v>
      </c>
      <c r="H531">
        <v>50</v>
      </c>
      <c r="I531" t="s">
        <v>56</v>
      </c>
      <c r="J531" t="s">
        <v>43</v>
      </c>
      <c r="K531">
        <v>34</v>
      </c>
      <c r="L531">
        <v>0</v>
      </c>
      <c r="M531">
        <v>0</v>
      </c>
      <c r="N531">
        <v>34</v>
      </c>
      <c r="O531">
        <v>0</v>
      </c>
      <c r="P531">
        <v>36</v>
      </c>
      <c r="Q531" t="s">
        <v>44</v>
      </c>
      <c r="R531">
        <v>34</v>
      </c>
      <c r="S531" t="s">
        <v>1872</v>
      </c>
      <c r="T531" s="4"/>
      <c r="U531" s="4" t="s">
        <v>292</v>
      </c>
    </row>
    <row r="532" spans="1:21" x14ac:dyDescent="0.2">
      <c r="A532" t="s">
        <v>1775</v>
      </c>
      <c r="B532" t="s">
        <v>1873</v>
      </c>
      <c r="C532" t="s">
        <v>1874</v>
      </c>
      <c r="F532" t="s">
        <v>54</v>
      </c>
      <c r="G532" t="s">
        <v>1875</v>
      </c>
      <c r="H532">
        <v>54</v>
      </c>
      <c r="I532" t="s">
        <v>56</v>
      </c>
      <c r="J532" t="s">
        <v>43</v>
      </c>
      <c r="K532">
        <v>30</v>
      </c>
      <c r="L532">
        <v>0</v>
      </c>
      <c r="M532">
        <v>0</v>
      </c>
      <c r="N532">
        <v>30</v>
      </c>
      <c r="O532">
        <v>0</v>
      </c>
      <c r="P532">
        <v>36</v>
      </c>
      <c r="Q532" t="s">
        <v>44</v>
      </c>
      <c r="R532">
        <v>30</v>
      </c>
      <c r="S532" t="s">
        <v>1876</v>
      </c>
      <c r="T532" s="4">
        <v>45355</v>
      </c>
      <c r="U532" s="4" t="s">
        <v>292</v>
      </c>
    </row>
    <row r="533" spans="1:21" x14ac:dyDescent="0.2">
      <c r="A533" t="s">
        <v>1775</v>
      </c>
      <c r="B533" t="s">
        <v>1877</v>
      </c>
      <c r="C533" t="s">
        <v>1878</v>
      </c>
      <c r="F533" t="s">
        <v>54</v>
      </c>
      <c r="G533" t="s">
        <v>1879</v>
      </c>
      <c r="H533">
        <v>60</v>
      </c>
      <c r="I533" t="s">
        <v>56</v>
      </c>
      <c r="J533" t="s">
        <v>43</v>
      </c>
      <c r="K533">
        <v>0</v>
      </c>
      <c r="L533">
        <v>48</v>
      </c>
      <c r="M533">
        <v>3</v>
      </c>
      <c r="N533">
        <v>45</v>
      </c>
      <c r="O533">
        <v>0</v>
      </c>
      <c r="P533">
        <v>48</v>
      </c>
      <c r="Q533" t="s">
        <v>44</v>
      </c>
      <c r="R533">
        <v>45</v>
      </c>
      <c r="S533" t="s">
        <v>580</v>
      </c>
      <c r="T533" s="4">
        <v>45397</v>
      </c>
      <c r="U533" s="4">
        <v>45397</v>
      </c>
    </row>
    <row r="534" spans="1:21" x14ac:dyDescent="0.2">
      <c r="A534" t="s">
        <v>1775</v>
      </c>
      <c r="C534" t="s">
        <v>1880</v>
      </c>
      <c r="I534" t="s">
        <v>42</v>
      </c>
      <c r="J534" t="s">
        <v>43</v>
      </c>
      <c r="K534">
        <v>0</v>
      </c>
      <c r="L534">
        <v>240</v>
      </c>
      <c r="M534">
        <v>0</v>
      </c>
      <c r="N534">
        <v>240</v>
      </c>
      <c r="O534">
        <v>5</v>
      </c>
      <c r="P534">
        <v>48</v>
      </c>
      <c r="Q534" t="s">
        <v>44</v>
      </c>
      <c r="R534">
        <v>0</v>
      </c>
      <c r="S534" t="s">
        <v>230</v>
      </c>
      <c r="T534" s="4"/>
      <c r="U534" s="4"/>
    </row>
    <row r="535" spans="1:21" x14ac:dyDescent="0.2">
      <c r="A535" t="s">
        <v>1775</v>
      </c>
      <c r="C535" t="s">
        <v>1881</v>
      </c>
      <c r="I535" t="s">
        <v>56</v>
      </c>
      <c r="J535" t="s">
        <v>43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48</v>
      </c>
      <c r="Q535" t="s">
        <v>44</v>
      </c>
      <c r="R535">
        <v>0</v>
      </c>
      <c r="S535" t="s">
        <v>94</v>
      </c>
      <c r="T535" s="4"/>
      <c r="U535" s="4"/>
    </row>
    <row r="536" spans="1:21" x14ac:dyDescent="0.2">
      <c r="C536" t="s">
        <v>1882</v>
      </c>
      <c r="D536" t="s">
        <v>656</v>
      </c>
      <c r="F536" t="s">
        <v>54</v>
      </c>
      <c r="H536">
        <v>14</v>
      </c>
      <c r="I536" t="s">
        <v>56</v>
      </c>
      <c r="J536" t="s">
        <v>420</v>
      </c>
      <c r="K536">
        <v>17</v>
      </c>
      <c r="L536">
        <v>0</v>
      </c>
      <c r="M536">
        <v>0</v>
      </c>
      <c r="N536">
        <v>17</v>
      </c>
      <c r="O536">
        <v>0</v>
      </c>
      <c r="P536">
        <v>20</v>
      </c>
      <c r="Q536" t="s">
        <v>61</v>
      </c>
      <c r="R536">
        <v>17</v>
      </c>
      <c r="S536" t="s">
        <v>1883</v>
      </c>
      <c r="T536" s="4">
        <v>45355</v>
      </c>
      <c r="U536" s="4"/>
    </row>
    <row r="537" spans="1:21" x14ac:dyDescent="0.2">
      <c r="B537" t="s">
        <v>1884</v>
      </c>
      <c r="C537" t="s">
        <v>1885</v>
      </c>
      <c r="I537" t="s">
        <v>49</v>
      </c>
      <c r="J537" t="s">
        <v>43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60</v>
      </c>
      <c r="Q537" t="s">
        <v>61</v>
      </c>
      <c r="R537">
        <v>0</v>
      </c>
      <c r="S537" t="s">
        <v>147</v>
      </c>
      <c r="T537" s="4"/>
      <c r="U537" s="4"/>
    </row>
    <row r="538" spans="1:21" x14ac:dyDescent="0.2">
      <c r="C538" t="s">
        <v>1886</v>
      </c>
      <c r="I538" t="s">
        <v>42</v>
      </c>
      <c r="J538" t="s">
        <v>43</v>
      </c>
      <c r="K538">
        <v>50</v>
      </c>
      <c r="L538">
        <v>0</v>
      </c>
      <c r="M538">
        <v>0</v>
      </c>
      <c r="N538">
        <v>50</v>
      </c>
      <c r="O538">
        <v>1</v>
      </c>
      <c r="P538">
        <v>50</v>
      </c>
      <c r="Q538" t="s">
        <v>61</v>
      </c>
      <c r="R538">
        <v>0</v>
      </c>
      <c r="S538" t="s">
        <v>1375</v>
      </c>
      <c r="T538" s="4"/>
      <c r="U538" s="4"/>
    </row>
    <row r="539" spans="1:21" x14ac:dyDescent="0.2">
      <c r="C539" t="s">
        <v>1887</v>
      </c>
      <c r="I539" t="s">
        <v>42</v>
      </c>
      <c r="J539" t="s">
        <v>43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50</v>
      </c>
      <c r="Q539" t="s">
        <v>61</v>
      </c>
      <c r="R539">
        <v>0</v>
      </c>
      <c r="S539" t="s">
        <v>147</v>
      </c>
      <c r="T539" s="4"/>
      <c r="U539" s="4"/>
    </row>
    <row r="540" spans="1:21" x14ac:dyDescent="0.2">
      <c r="C540" t="s">
        <v>1888</v>
      </c>
      <c r="I540" t="s">
        <v>42</v>
      </c>
      <c r="J540" t="s">
        <v>43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50</v>
      </c>
      <c r="Q540" t="s">
        <v>61</v>
      </c>
      <c r="R540">
        <v>0</v>
      </c>
      <c r="S540" t="s">
        <v>147</v>
      </c>
      <c r="T540" s="4"/>
      <c r="U540" s="4"/>
    </row>
    <row r="541" spans="1:21" x14ac:dyDescent="0.2">
      <c r="C541" t="s">
        <v>1889</v>
      </c>
      <c r="I541" t="s">
        <v>42</v>
      </c>
      <c r="J541" t="s">
        <v>43</v>
      </c>
      <c r="K541">
        <v>0</v>
      </c>
      <c r="L541">
        <v>50</v>
      </c>
      <c r="M541">
        <v>0</v>
      </c>
      <c r="N541">
        <v>50</v>
      </c>
      <c r="O541">
        <v>1</v>
      </c>
      <c r="P541">
        <v>50</v>
      </c>
      <c r="Q541" t="s">
        <v>61</v>
      </c>
      <c r="R541">
        <v>0</v>
      </c>
      <c r="S541" t="s">
        <v>1375</v>
      </c>
      <c r="T541" s="4"/>
      <c r="U541" s="4"/>
    </row>
    <row r="542" spans="1:21" x14ac:dyDescent="0.2">
      <c r="C542" t="s">
        <v>1890</v>
      </c>
      <c r="I542" t="s">
        <v>42</v>
      </c>
      <c r="J542" t="s">
        <v>43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50</v>
      </c>
      <c r="Q542" t="s">
        <v>61</v>
      </c>
      <c r="R542">
        <v>0</v>
      </c>
      <c r="S542" t="s">
        <v>147</v>
      </c>
      <c r="T542" s="4"/>
      <c r="U542" s="4"/>
    </row>
    <row r="543" spans="1:21" x14ac:dyDescent="0.2">
      <c r="C543" t="s">
        <v>1891</v>
      </c>
      <c r="I543" t="s">
        <v>42</v>
      </c>
      <c r="J543" t="s">
        <v>43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50</v>
      </c>
      <c r="Q543" t="s">
        <v>61</v>
      </c>
      <c r="R543">
        <v>0</v>
      </c>
      <c r="S543" t="s">
        <v>147</v>
      </c>
      <c r="T543" s="4"/>
      <c r="U543" s="4"/>
    </row>
    <row r="544" spans="1:21" x14ac:dyDescent="0.2">
      <c r="C544" t="s">
        <v>1892</v>
      </c>
      <c r="I544" t="s">
        <v>42</v>
      </c>
      <c r="J544" t="s">
        <v>43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60</v>
      </c>
      <c r="Q544" t="s">
        <v>44</v>
      </c>
      <c r="R544">
        <v>0</v>
      </c>
      <c r="S544" t="s">
        <v>94</v>
      </c>
      <c r="T544" s="4"/>
      <c r="U544" s="4"/>
    </row>
    <row r="545" spans="3:21" x14ac:dyDescent="0.2">
      <c r="C545" t="s">
        <v>1893</v>
      </c>
      <c r="I545" t="s">
        <v>42</v>
      </c>
      <c r="J545" t="s">
        <v>43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60</v>
      </c>
      <c r="Q545" t="s">
        <v>44</v>
      </c>
      <c r="R545">
        <v>0</v>
      </c>
      <c r="S545" t="s">
        <v>94</v>
      </c>
      <c r="T545" s="4"/>
      <c r="U545" s="4"/>
    </row>
    <row r="546" spans="3:21" x14ac:dyDescent="0.2">
      <c r="C546" t="s">
        <v>1894</v>
      </c>
      <c r="I546" t="s">
        <v>42</v>
      </c>
      <c r="J546" t="s">
        <v>43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180</v>
      </c>
      <c r="Q546" t="s">
        <v>61</v>
      </c>
      <c r="R546">
        <v>0</v>
      </c>
      <c r="S546" t="s">
        <v>147</v>
      </c>
      <c r="T546" s="4"/>
      <c r="U546" s="4"/>
    </row>
    <row r="547" spans="3:21" x14ac:dyDescent="0.2">
      <c r="C547" t="s">
        <v>1895</v>
      </c>
      <c r="I547" t="s">
        <v>42</v>
      </c>
      <c r="J547" t="s">
        <v>43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60</v>
      </c>
      <c r="Q547" t="s">
        <v>76</v>
      </c>
      <c r="R547">
        <v>0</v>
      </c>
      <c r="S547" t="s">
        <v>97</v>
      </c>
      <c r="T547" s="4"/>
      <c r="U547" s="4"/>
    </row>
    <row r="548" spans="3:21" x14ac:dyDescent="0.2">
      <c r="C548" t="s">
        <v>1896</v>
      </c>
      <c r="I548" t="s">
        <v>42</v>
      </c>
      <c r="J548" t="s">
        <v>43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96</v>
      </c>
      <c r="Q548" t="s">
        <v>71</v>
      </c>
      <c r="R548">
        <v>0</v>
      </c>
      <c r="S548" t="s">
        <v>1897</v>
      </c>
      <c r="T548" s="4"/>
      <c r="U548" s="4"/>
    </row>
    <row r="549" spans="3:21" x14ac:dyDescent="0.2">
      <c r="C549" t="s">
        <v>1898</v>
      </c>
      <c r="H549">
        <v>22</v>
      </c>
      <c r="I549" t="s">
        <v>42</v>
      </c>
      <c r="J549" t="s">
        <v>43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72</v>
      </c>
      <c r="Q549" t="s">
        <v>50</v>
      </c>
      <c r="R549">
        <v>0</v>
      </c>
      <c r="S549" t="s">
        <v>57</v>
      </c>
      <c r="T549" s="4"/>
      <c r="U549" s="4"/>
    </row>
    <row r="550" spans="3:21" x14ac:dyDescent="0.2">
      <c r="C550" t="s">
        <v>1899</v>
      </c>
      <c r="H550">
        <v>23</v>
      </c>
      <c r="I550" t="s">
        <v>42</v>
      </c>
      <c r="J550" t="s">
        <v>43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72</v>
      </c>
      <c r="Q550" t="s">
        <v>50</v>
      </c>
      <c r="R550">
        <v>0</v>
      </c>
      <c r="S550" t="s">
        <v>57</v>
      </c>
      <c r="T550" s="4"/>
      <c r="U550" s="4"/>
    </row>
    <row r="551" spans="3:21" x14ac:dyDescent="0.2">
      <c r="C551" t="s">
        <v>1900</v>
      </c>
      <c r="H551">
        <v>25</v>
      </c>
      <c r="I551" t="s">
        <v>56</v>
      </c>
      <c r="J551" t="s">
        <v>43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72</v>
      </c>
      <c r="Q551" t="s">
        <v>50</v>
      </c>
      <c r="R551">
        <v>0</v>
      </c>
      <c r="S551" t="s">
        <v>57</v>
      </c>
      <c r="T551" s="4"/>
      <c r="U551" s="4"/>
    </row>
    <row r="552" spans="3:21" x14ac:dyDescent="0.2">
      <c r="C552" t="s">
        <v>1901</v>
      </c>
      <c r="H552">
        <v>26</v>
      </c>
      <c r="I552" t="s">
        <v>56</v>
      </c>
      <c r="J552" t="s">
        <v>43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72</v>
      </c>
      <c r="Q552" t="s">
        <v>50</v>
      </c>
      <c r="R552">
        <v>0</v>
      </c>
      <c r="S552" t="s">
        <v>57</v>
      </c>
      <c r="T552" s="4"/>
      <c r="U552" s="4"/>
    </row>
    <row r="553" spans="3:21" x14ac:dyDescent="0.2">
      <c r="C553" t="s">
        <v>1902</v>
      </c>
      <c r="I553" t="s">
        <v>56</v>
      </c>
      <c r="J553" t="s">
        <v>43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24</v>
      </c>
      <c r="Q553" t="s">
        <v>61</v>
      </c>
      <c r="R553">
        <v>0</v>
      </c>
      <c r="S553" t="s">
        <v>147</v>
      </c>
      <c r="T553" s="4"/>
      <c r="U553" s="4"/>
    </row>
    <row r="554" spans="3:21" x14ac:dyDescent="0.2">
      <c r="C554" t="s">
        <v>1903</v>
      </c>
      <c r="I554" t="s">
        <v>56</v>
      </c>
      <c r="J554" t="s">
        <v>43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144</v>
      </c>
      <c r="Q554" t="s">
        <v>44</v>
      </c>
      <c r="R554">
        <v>0</v>
      </c>
      <c r="S554" t="s">
        <v>94</v>
      </c>
      <c r="T554" s="4"/>
      <c r="U554" s="4"/>
    </row>
    <row r="555" spans="3:21" x14ac:dyDescent="0.2">
      <c r="C555" t="s">
        <v>1904</v>
      </c>
      <c r="I555" t="s">
        <v>56</v>
      </c>
      <c r="J555" t="s">
        <v>43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144</v>
      </c>
      <c r="Q555" t="s">
        <v>44</v>
      </c>
      <c r="R555">
        <v>0</v>
      </c>
      <c r="S555" t="s">
        <v>94</v>
      </c>
      <c r="T555" s="4"/>
      <c r="U555" s="4"/>
    </row>
    <row r="556" spans="3:21" x14ac:dyDescent="0.2">
      <c r="C556" t="s">
        <v>1905</v>
      </c>
      <c r="I556" t="s">
        <v>42</v>
      </c>
      <c r="J556" t="s">
        <v>43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144</v>
      </c>
      <c r="Q556" t="s">
        <v>44</v>
      </c>
      <c r="R556">
        <v>0</v>
      </c>
      <c r="S556" t="s">
        <v>94</v>
      </c>
      <c r="T556" s="4"/>
      <c r="U556" s="4"/>
    </row>
    <row r="557" spans="3:21" x14ac:dyDescent="0.2">
      <c r="C557" t="s">
        <v>1906</v>
      </c>
      <c r="I557" t="s">
        <v>42</v>
      </c>
      <c r="J557" t="s">
        <v>43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144</v>
      </c>
      <c r="Q557" t="s">
        <v>44</v>
      </c>
      <c r="R557">
        <v>0</v>
      </c>
      <c r="S557" t="s">
        <v>94</v>
      </c>
      <c r="T557" s="4"/>
      <c r="U557" s="4"/>
    </row>
    <row r="558" spans="3:21" x14ac:dyDescent="0.2">
      <c r="C558" t="s">
        <v>1907</v>
      </c>
      <c r="I558" t="s">
        <v>42</v>
      </c>
      <c r="J558" t="s">
        <v>43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144</v>
      </c>
      <c r="Q558" t="s">
        <v>44</v>
      </c>
      <c r="R558">
        <v>0</v>
      </c>
      <c r="S558" t="s">
        <v>94</v>
      </c>
      <c r="T558" s="4"/>
      <c r="U558" s="4"/>
    </row>
    <row r="559" spans="3:21" x14ac:dyDescent="0.2">
      <c r="C559" t="s">
        <v>1908</v>
      </c>
      <c r="I559" t="s">
        <v>42</v>
      </c>
      <c r="J559" t="s">
        <v>43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144</v>
      </c>
      <c r="Q559" t="s">
        <v>44</v>
      </c>
      <c r="R559">
        <v>0</v>
      </c>
      <c r="S559" t="s">
        <v>94</v>
      </c>
      <c r="T559" s="4"/>
      <c r="U559" s="4"/>
    </row>
    <row r="560" spans="3:21" x14ac:dyDescent="0.2">
      <c r="C560" t="s">
        <v>1909</v>
      </c>
      <c r="I560" t="s">
        <v>56</v>
      </c>
      <c r="J560" t="s">
        <v>43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144</v>
      </c>
      <c r="Q560" t="s">
        <v>44</v>
      </c>
      <c r="R560">
        <v>0</v>
      </c>
      <c r="S560" t="s">
        <v>94</v>
      </c>
      <c r="T560" s="4"/>
      <c r="U560" s="4"/>
    </row>
    <row r="561" spans="3:21" x14ac:dyDescent="0.2">
      <c r="C561" t="s">
        <v>1910</v>
      </c>
      <c r="I561" t="s">
        <v>49</v>
      </c>
      <c r="J561" t="s">
        <v>43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96</v>
      </c>
      <c r="Q561" t="s">
        <v>50</v>
      </c>
      <c r="R561">
        <v>0</v>
      </c>
      <c r="S561" t="s">
        <v>57</v>
      </c>
      <c r="T561" s="4"/>
      <c r="U561" s="4"/>
    </row>
    <row r="562" spans="3:21" x14ac:dyDescent="0.2">
      <c r="C562" t="s">
        <v>1911</v>
      </c>
      <c r="I562" t="s">
        <v>49</v>
      </c>
      <c r="J562" t="s">
        <v>43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96</v>
      </c>
      <c r="Q562" t="s">
        <v>50</v>
      </c>
      <c r="R562">
        <v>0</v>
      </c>
      <c r="S562" t="s">
        <v>57</v>
      </c>
      <c r="T562" s="4"/>
      <c r="U562" s="4"/>
    </row>
    <row r="563" spans="3:21" x14ac:dyDescent="0.2">
      <c r="C563" t="s">
        <v>1912</v>
      </c>
      <c r="I563" t="s">
        <v>49</v>
      </c>
      <c r="J563" t="s">
        <v>43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96</v>
      </c>
      <c r="Q563" t="s">
        <v>50</v>
      </c>
      <c r="R563">
        <v>0</v>
      </c>
      <c r="S563" t="s">
        <v>57</v>
      </c>
      <c r="T563" s="4"/>
      <c r="U563" s="4"/>
    </row>
    <row r="564" spans="3:21" x14ac:dyDescent="0.2">
      <c r="C564" t="s">
        <v>1913</v>
      </c>
      <c r="I564" t="s">
        <v>49</v>
      </c>
      <c r="J564" t="s">
        <v>43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160</v>
      </c>
      <c r="Q564" t="s">
        <v>50</v>
      </c>
      <c r="R564">
        <v>0</v>
      </c>
      <c r="S564" t="s">
        <v>57</v>
      </c>
      <c r="T564" s="4"/>
      <c r="U564" s="4"/>
    </row>
    <row r="565" spans="3:21" x14ac:dyDescent="0.2">
      <c r="C565" t="s">
        <v>1914</v>
      </c>
      <c r="I565" t="s">
        <v>49</v>
      </c>
      <c r="J565" t="s">
        <v>43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160</v>
      </c>
      <c r="Q565" t="s">
        <v>50</v>
      </c>
      <c r="R565">
        <v>0</v>
      </c>
      <c r="S565" t="s">
        <v>57</v>
      </c>
      <c r="T565" s="4"/>
      <c r="U565" s="4"/>
    </row>
    <row r="566" spans="3:21" x14ac:dyDescent="0.2">
      <c r="C566" t="s">
        <v>1915</v>
      </c>
      <c r="I566" t="s">
        <v>49</v>
      </c>
      <c r="J566" t="s">
        <v>43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160</v>
      </c>
      <c r="Q566" t="s">
        <v>50</v>
      </c>
      <c r="R566">
        <v>0</v>
      </c>
      <c r="S566" t="s">
        <v>57</v>
      </c>
      <c r="T566" s="4"/>
      <c r="U566" s="4"/>
    </row>
    <row r="567" spans="3:21" x14ac:dyDescent="0.2">
      <c r="C567" t="s">
        <v>1916</v>
      </c>
      <c r="I567" t="s">
        <v>49</v>
      </c>
      <c r="J567" t="s">
        <v>43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96</v>
      </c>
      <c r="Q567" t="s">
        <v>50</v>
      </c>
      <c r="R567">
        <v>0</v>
      </c>
      <c r="S567" t="s">
        <v>57</v>
      </c>
      <c r="T567" s="4"/>
      <c r="U567" s="4"/>
    </row>
    <row r="568" spans="3:21" x14ac:dyDescent="0.2">
      <c r="C568" t="s">
        <v>1917</v>
      </c>
      <c r="I568" t="s">
        <v>49</v>
      </c>
      <c r="J568" t="s">
        <v>43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96</v>
      </c>
      <c r="Q568" t="s">
        <v>50</v>
      </c>
      <c r="R568">
        <v>0</v>
      </c>
      <c r="S568" t="s">
        <v>57</v>
      </c>
      <c r="T568" s="4"/>
      <c r="U568" s="4"/>
    </row>
    <row r="569" spans="3:21" x14ac:dyDescent="0.2">
      <c r="C569" t="s">
        <v>1918</v>
      </c>
      <c r="I569" t="s">
        <v>478</v>
      </c>
      <c r="J569" t="s">
        <v>43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60</v>
      </c>
      <c r="Q569" t="s">
        <v>50</v>
      </c>
      <c r="R569">
        <v>0</v>
      </c>
      <c r="S569" t="s">
        <v>57</v>
      </c>
      <c r="T569" s="4"/>
      <c r="U569" s="4"/>
    </row>
    <row r="570" spans="3:21" x14ac:dyDescent="0.2">
      <c r="C570" t="s">
        <v>1919</v>
      </c>
      <c r="I570" t="s">
        <v>478</v>
      </c>
      <c r="J570" t="s">
        <v>43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120</v>
      </c>
      <c r="Q570" t="s">
        <v>50</v>
      </c>
      <c r="R570">
        <v>0</v>
      </c>
      <c r="S570" t="s">
        <v>57</v>
      </c>
      <c r="T570" s="4"/>
      <c r="U570" s="4"/>
    </row>
    <row r="571" spans="3:21" x14ac:dyDescent="0.2">
      <c r="C571" t="s">
        <v>1920</v>
      </c>
      <c r="I571" t="s">
        <v>478</v>
      </c>
      <c r="J571" t="s">
        <v>43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80</v>
      </c>
      <c r="Q571" t="s">
        <v>50</v>
      </c>
      <c r="R571">
        <v>0</v>
      </c>
      <c r="S571" t="s">
        <v>57</v>
      </c>
      <c r="T571" s="4"/>
      <c r="U571" s="4"/>
    </row>
    <row r="572" spans="3:21" x14ac:dyDescent="0.2">
      <c r="C572" t="s">
        <v>1921</v>
      </c>
      <c r="I572" t="s">
        <v>478</v>
      </c>
      <c r="J572" t="s">
        <v>43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60</v>
      </c>
      <c r="Q572" t="s">
        <v>50</v>
      </c>
      <c r="R572">
        <v>0</v>
      </c>
      <c r="S572" t="s">
        <v>57</v>
      </c>
      <c r="T572" s="4"/>
      <c r="U572" s="4"/>
    </row>
    <row r="573" spans="3:21" x14ac:dyDescent="0.2">
      <c r="C573" t="s">
        <v>1922</v>
      </c>
      <c r="I573" t="s">
        <v>478</v>
      </c>
      <c r="J573" t="s">
        <v>43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120</v>
      </c>
      <c r="Q573" t="s">
        <v>50</v>
      </c>
      <c r="R573">
        <v>0</v>
      </c>
      <c r="S573" t="s">
        <v>57</v>
      </c>
      <c r="T573" s="4"/>
      <c r="U573" s="4"/>
    </row>
    <row r="574" spans="3:21" x14ac:dyDescent="0.2">
      <c r="C574" t="s">
        <v>1923</v>
      </c>
      <c r="I574" t="s">
        <v>478</v>
      </c>
      <c r="J574" t="s">
        <v>43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120</v>
      </c>
      <c r="Q574" t="s">
        <v>50</v>
      </c>
      <c r="R574">
        <v>0</v>
      </c>
      <c r="S574" t="s">
        <v>57</v>
      </c>
      <c r="T574" s="4"/>
      <c r="U574" s="4"/>
    </row>
    <row r="575" spans="3:21" x14ac:dyDescent="0.2">
      <c r="C575" t="s">
        <v>1924</v>
      </c>
      <c r="I575" t="s">
        <v>42</v>
      </c>
      <c r="J575" t="s">
        <v>43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120</v>
      </c>
      <c r="Q575" t="s">
        <v>50</v>
      </c>
      <c r="R575">
        <v>0</v>
      </c>
      <c r="S575" t="s">
        <v>57</v>
      </c>
      <c r="T575" s="4"/>
      <c r="U575" s="4"/>
    </row>
    <row r="576" spans="3:21" x14ac:dyDescent="0.2">
      <c r="C576" t="s">
        <v>1925</v>
      </c>
      <c r="I576" t="s">
        <v>478</v>
      </c>
      <c r="J576" t="s">
        <v>43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80</v>
      </c>
      <c r="Q576" t="s">
        <v>50</v>
      </c>
      <c r="R576">
        <v>0</v>
      </c>
      <c r="S576" t="s">
        <v>57</v>
      </c>
      <c r="T576" s="4"/>
      <c r="U576" s="4"/>
    </row>
    <row r="577" spans="3:21" x14ac:dyDescent="0.2">
      <c r="C577" t="s">
        <v>1926</v>
      </c>
      <c r="I577" t="s">
        <v>42</v>
      </c>
      <c r="J577" t="s">
        <v>43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24</v>
      </c>
      <c r="Q577" t="s">
        <v>44</v>
      </c>
      <c r="R577">
        <v>0</v>
      </c>
      <c r="S577" t="s">
        <v>94</v>
      </c>
      <c r="T577" s="4"/>
      <c r="U577" s="4"/>
    </row>
    <row r="578" spans="3:21" x14ac:dyDescent="0.2">
      <c r="C578" t="s">
        <v>557</v>
      </c>
      <c r="I578" t="s">
        <v>42</v>
      </c>
      <c r="J578" t="s">
        <v>43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72</v>
      </c>
      <c r="Q578" t="s">
        <v>50</v>
      </c>
      <c r="R578">
        <v>0</v>
      </c>
      <c r="S578" t="s">
        <v>57</v>
      </c>
      <c r="T578" s="4"/>
      <c r="U578" s="4"/>
    </row>
    <row r="579" spans="3:21" x14ac:dyDescent="0.2">
      <c r="C579" t="s">
        <v>1927</v>
      </c>
      <c r="I579" t="s">
        <v>56</v>
      </c>
      <c r="J579" t="s">
        <v>43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12</v>
      </c>
      <c r="Q579" t="s">
        <v>44</v>
      </c>
      <c r="R579">
        <v>0</v>
      </c>
      <c r="S579" t="s">
        <v>94</v>
      </c>
      <c r="T579" s="4"/>
      <c r="U579" s="4"/>
    </row>
    <row r="580" spans="3:21" x14ac:dyDescent="0.2">
      <c r="C580" t="s">
        <v>1928</v>
      </c>
      <c r="I580" t="s">
        <v>56</v>
      </c>
      <c r="J580" t="s">
        <v>43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12</v>
      </c>
      <c r="Q580" t="s">
        <v>44</v>
      </c>
      <c r="R580">
        <v>0</v>
      </c>
      <c r="S580" t="s">
        <v>94</v>
      </c>
      <c r="T580" s="4"/>
      <c r="U580" s="4"/>
    </row>
    <row r="581" spans="3:21" x14ac:dyDescent="0.2">
      <c r="C581" t="s">
        <v>1929</v>
      </c>
      <c r="I581" t="s">
        <v>56</v>
      </c>
      <c r="J581" t="s">
        <v>43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40</v>
      </c>
      <c r="Q581" t="s">
        <v>44</v>
      </c>
      <c r="R581">
        <v>0</v>
      </c>
      <c r="S581" t="s">
        <v>94</v>
      </c>
      <c r="T581" s="4"/>
      <c r="U581" s="4"/>
    </row>
    <row r="582" spans="3:21" x14ac:dyDescent="0.2">
      <c r="C582" t="s">
        <v>1930</v>
      </c>
      <c r="I582" t="s">
        <v>49</v>
      </c>
      <c r="J582" t="s">
        <v>43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640</v>
      </c>
      <c r="Q582" t="s">
        <v>362</v>
      </c>
      <c r="R582">
        <v>0</v>
      </c>
      <c r="S582" t="s">
        <v>893</v>
      </c>
      <c r="T582" s="4"/>
      <c r="U582" s="4"/>
    </row>
    <row r="583" spans="3:21" x14ac:dyDescent="0.2">
      <c r="C583" t="s">
        <v>1931</v>
      </c>
      <c r="I583" t="s">
        <v>56</v>
      </c>
      <c r="J583" t="s">
        <v>43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15</v>
      </c>
      <c r="Q583" t="s">
        <v>796</v>
      </c>
      <c r="R583">
        <v>0</v>
      </c>
      <c r="S583" t="s">
        <v>797</v>
      </c>
      <c r="T583" s="4"/>
      <c r="U583" s="4"/>
    </row>
    <row r="584" spans="3:21" x14ac:dyDescent="0.2">
      <c r="C584" t="s">
        <v>1932</v>
      </c>
      <c r="I584" t="s">
        <v>42</v>
      </c>
      <c r="J584" t="s">
        <v>43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54</v>
      </c>
      <c r="Q584" t="s">
        <v>44</v>
      </c>
      <c r="R584">
        <v>0</v>
      </c>
      <c r="S584" t="s">
        <v>94</v>
      </c>
      <c r="T584" s="4"/>
      <c r="U584" s="4"/>
    </row>
    <row r="585" spans="3:21" x14ac:dyDescent="0.2">
      <c r="C585" t="s">
        <v>1933</v>
      </c>
      <c r="I585" t="s">
        <v>42</v>
      </c>
      <c r="J585" t="s">
        <v>43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24</v>
      </c>
      <c r="Q585" t="s">
        <v>44</v>
      </c>
      <c r="R585">
        <v>0</v>
      </c>
      <c r="S585" t="s">
        <v>94</v>
      </c>
      <c r="T585" s="4"/>
      <c r="U585" s="4"/>
    </row>
    <row r="586" spans="3:21" x14ac:dyDescent="0.2">
      <c r="C586" t="s">
        <v>1934</v>
      </c>
      <c r="I586" t="s">
        <v>42</v>
      </c>
      <c r="J586" t="s">
        <v>43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24</v>
      </c>
      <c r="Q586" t="s">
        <v>44</v>
      </c>
      <c r="R586">
        <v>0</v>
      </c>
      <c r="S586" t="s">
        <v>94</v>
      </c>
      <c r="T586" s="4"/>
      <c r="U586" s="4"/>
    </row>
    <row r="587" spans="3:21" x14ac:dyDescent="0.2">
      <c r="C587" t="s">
        <v>1935</v>
      </c>
      <c r="I587" t="s">
        <v>42</v>
      </c>
      <c r="J587" t="s">
        <v>43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24</v>
      </c>
      <c r="Q587" t="s">
        <v>61</v>
      </c>
      <c r="R587">
        <v>0</v>
      </c>
      <c r="S587" t="s">
        <v>147</v>
      </c>
      <c r="T587" s="4"/>
      <c r="U587" s="4"/>
    </row>
    <row r="588" spans="3:21" x14ac:dyDescent="0.2">
      <c r="C588" t="s">
        <v>1936</v>
      </c>
      <c r="I588" t="s">
        <v>42</v>
      </c>
      <c r="J588" t="s">
        <v>43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36</v>
      </c>
      <c r="Q588" t="s">
        <v>61</v>
      </c>
      <c r="R588">
        <v>0</v>
      </c>
      <c r="S588" t="s">
        <v>147</v>
      </c>
      <c r="T588" s="4"/>
      <c r="U588" s="4"/>
    </row>
    <row r="589" spans="3:21" x14ac:dyDescent="0.2">
      <c r="C589" t="s">
        <v>1937</v>
      </c>
      <c r="J589" t="s">
        <v>43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25</v>
      </c>
      <c r="Q589" t="s">
        <v>1938</v>
      </c>
      <c r="R589">
        <v>0</v>
      </c>
      <c r="S589" t="s">
        <v>1939</v>
      </c>
      <c r="T589" s="4"/>
      <c r="U589" s="4"/>
    </row>
    <row r="590" spans="3:21" x14ac:dyDescent="0.2">
      <c r="C590" t="s">
        <v>1940</v>
      </c>
      <c r="I590" t="s">
        <v>42</v>
      </c>
      <c r="J590" t="s">
        <v>43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192</v>
      </c>
      <c r="Q590" t="s">
        <v>50</v>
      </c>
      <c r="R590">
        <v>0</v>
      </c>
      <c r="S590" t="s">
        <v>57</v>
      </c>
      <c r="T590" s="4"/>
      <c r="U590" s="4"/>
    </row>
    <row r="591" spans="3:21" x14ac:dyDescent="0.2">
      <c r="C591" t="s">
        <v>1941</v>
      </c>
      <c r="I591" t="s">
        <v>42</v>
      </c>
      <c r="J591" t="s">
        <v>43</v>
      </c>
      <c r="K591">
        <v>576</v>
      </c>
      <c r="L591">
        <v>0</v>
      </c>
      <c r="M591">
        <v>0</v>
      </c>
      <c r="N591">
        <v>576</v>
      </c>
      <c r="O591">
        <v>3</v>
      </c>
      <c r="P591">
        <v>192</v>
      </c>
      <c r="Q591" t="s">
        <v>50</v>
      </c>
      <c r="R591">
        <v>0</v>
      </c>
      <c r="S591" t="s">
        <v>623</v>
      </c>
      <c r="T591" s="4"/>
      <c r="U591" s="4"/>
    </row>
    <row r="592" spans="3:21" x14ac:dyDescent="0.2">
      <c r="C592" t="s">
        <v>1942</v>
      </c>
      <c r="I592" t="s">
        <v>42</v>
      </c>
      <c r="J592" t="s">
        <v>43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20</v>
      </c>
      <c r="Q592" t="s">
        <v>50</v>
      </c>
      <c r="R592">
        <v>0</v>
      </c>
      <c r="S592" t="s">
        <v>57</v>
      </c>
      <c r="T592" s="4"/>
      <c r="U592" s="4"/>
    </row>
    <row r="593" spans="3:21" x14ac:dyDescent="0.2">
      <c r="C593" t="s">
        <v>1943</v>
      </c>
      <c r="I593" t="s">
        <v>56</v>
      </c>
      <c r="J593" t="s">
        <v>43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6</v>
      </c>
      <c r="Q593" t="s">
        <v>44</v>
      </c>
      <c r="R593">
        <v>0</v>
      </c>
      <c r="S593" t="s">
        <v>94</v>
      </c>
      <c r="T593" s="4"/>
      <c r="U593" s="4"/>
    </row>
    <row r="594" spans="3:21" x14ac:dyDescent="0.2">
      <c r="C594" t="s">
        <v>1944</v>
      </c>
      <c r="I594" t="s">
        <v>42</v>
      </c>
      <c r="J594" t="s">
        <v>43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24</v>
      </c>
      <c r="Q594" t="s">
        <v>44</v>
      </c>
      <c r="R594">
        <v>0</v>
      </c>
      <c r="S594" t="s">
        <v>94</v>
      </c>
      <c r="T594" s="4"/>
      <c r="U594" s="4"/>
    </row>
    <row r="595" spans="3:21" x14ac:dyDescent="0.2">
      <c r="C595" t="s">
        <v>1945</v>
      </c>
      <c r="I595" t="s">
        <v>42</v>
      </c>
      <c r="J595" t="s">
        <v>43</v>
      </c>
      <c r="K595">
        <v>0</v>
      </c>
      <c r="L595">
        <v>144</v>
      </c>
      <c r="M595">
        <v>0</v>
      </c>
      <c r="N595">
        <v>144</v>
      </c>
      <c r="O595">
        <v>0</v>
      </c>
      <c r="P595">
        <v>288</v>
      </c>
      <c r="Q595" t="s">
        <v>50</v>
      </c>
      <c r="R595">
        <v>144</v>
      </c>
      <c r="S595" t="s">
        <v>1946</v>
      </c>
      <c r="T595" s="4"/>
      <c r="U595" s="4"/>
    </row>
    <row r="596" spans="3:21" x14ac:dyDescent="0.2">
      <c r="C596" t="s">
        <v>1947</v>
      </c>
      <c r="I596" t="s">
        <v>56</v>
      </c>
      <c r="J596" t="s">
        <v>43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24</v>
      </c>
      <c r="Q596" t="s">
        <v>44</v>
      </c>
      <c r="R596">
        <v>0</v>
      </c>
      <c r="S596" t="s">
        <v>94</v>
      </c>
      <c r="T596" s="4"/>
      <c r="U596" s="4"/>
    </row>
    <row r="597" spans="3:21" x14ac:dyDescent="0.2">
      <c r="C597" t="s">
        <v>1948</v>
      </c>
      <c r="I597" t="s">
        <v>56</v>
      </c>
      <c r="J597" t="s">
        <v>43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24</v>
      </c>
      <c r="Q597" t="s">
        <v>44</v>
      </c>
      <c r="R597">
        <v>0</v>
      </c>
      <c r="S597" t="s">
        <v>94</v>
      </c>
      <c r="T597" s="4"/>
      <c r="U597" s="4"/>
    </row>
    <row r="598" spans="3:21" x14ac:dyDescent="0.2">
      <c r="C598" t="s">
        <v>1949</v>
      </c>
      <c r="I598" t="s">
        <v>56</v>
      </c>
      <c r="J598" t="s">
        <v>43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24</v>
      </c>
      <c r="Q598" t="s">
        <v>50</v>
      </c>
      <c r="R598">
        <v>0</v>
      </c>
      <c r="S598" t="s">
        <v>57</v>
      </c>
      <c r="T598" s="4"/>
      <c r="U598" s="4"/>
    </row>
    <row r="599" spans="3:21" x14ac:dyDescent="0.2">
      <c r="C599" t="s">
        <v>1950</v>
      </c>
      <c r="I599" t="s">
        <v>42</v>
      </c>
      <c r="J599" t="s">
        <v>43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24</v>
      </c>
      <c r="Q599" t="s">
        <v>44</v>
      </c>
      <c r="R599">
        <v>0</v>
      </c>
      <c r="S599" t="s">
        <v>94</v>
      </c>
      <c r="T599" s="4"/>
      <c r="U599" s="4"/>
    </row>
    <row r="600" spans="3:21" x14ac:dyDescent="0.2">
      <c r="C600" t="s">
        <v>1951</v>
      </c>
      <c r="I600" t="s">
        <v>42</v>
      </c>
      <c r="J600" t="s">
        <v>43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24</v>
      </c>
      <c r="Q600" t="s">
        <v>44</v>
      </c>
      <c r="R600">
        <v>0</v>
      </c>
      <c r="S600" t="s">
        <v>94</v>
      </c>
      <c r="T600" s="4"/>
      <c r="U600" s="4"/>
    </row>
    <row r="601" spans="3:21" x14ac:dyDescent="0.2">
      <c r="C601" t="s">
        <v>1952</v>
      </c>
      <c r="I601" t="s">
        <v>42</v>
      </c>
      <c r="J601" t="s">
        <v>43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24</v>
      </c>
      <c r="Q601" t="s">
        <v>44</v>
      </c>
      <c r="R601">
        <v>0</v>
      </c>
      <c r="S601" t="s">
        <v>94</v>
      </c>
      <c r="T601" s="4"/>
      <c r="U601" s="4"/>
    </row>
    <row r="602" spans="3:21" x14ac:dyDescent="0.2">
      <c r="C602" t="s">
        <v>1953</v>
      </c>
      <c r="I602" t="s">
        <v>42</v>
      </c>
      <c r="J602" t="s">
        <v>43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24</v>
      </c>
      <c r="Q602" t="s">
        <v>44</v>
      </c>
      <c r="R602">
        <v>0</v>
      </c>
      <c r="S602" t="s">
        <v>94</v>
      </c>
      <c r="T602" s="4"/>
      <c r="U602" s="4"/>
    </row>
    <row r="603" spans="3:21" x14ac:dyDescent="0.2">
      <c r="C603" t="s">
        <v>1954</v>
      </c>
      <c r="I603" t="s">
        <v>42</v>
      </c>
      <c r="J603" t="s">
        <v>43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24</v>
      </c>
      <c r="Q603" t="s">
        <v>44</v>
      </c>
      <c r="R603">
        <v>0</v>
      </c>
      <c r="S603" t="s">
        <v>94</v>
      </c>
      <c r="T603" s="4"/>
      <c r="U603" s="4"/>
    </row>
    <row r="604" spans="3:21" x14ac:dyDescent="0.2">
      <c r="C604" t="s">
        <v>1955</v>
      </c>
      <c r="I604" t="s">
        <v>42</v>
      </c>
      <c r="J604" t="s">
        <v>43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24</v>
      </c>
      <c r="Q604" t="s">
        <v>44</v>
      </c>
      <c r="R604">
        <v>0</v>
      </c>
      <c r="S604" t="s">
        <v>94</v>
      </c>
      <c r="T604" s="4"/>
      <c r="U604" s="4"/>
    </row>
    <row r="605" spans="3:21" x14ac:dyDescent="0.2">
      <c r="C605" t="s">
        <v>1956</v>
      </c>
      <c r="I605" t="s">
        <v>42</v>
      </c>
      <c r="J605" t="s">
        <v>43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24</v>
      </c>
      <c r="Q605" t="s">
        <v>44</v>
      </c>
      <c r="R605">
        <v>0</v>
      </c>
      <c r="S605" t="s">
        <v>94</v>
      </c>
      <c r="T605" s="4"/>
      <c r="U605" s="4"/>
    </row>
    <row r="606" spans="3:21" x14ac:dyDescent="0.2">
      <c r="C606" t="s">
        <v>1957</v>
      </c>
      <c r="I606" t="s">
        <v>42</v>
      </c>
      <c r="J606" t="s">
        <v>43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20</v>
      </c>
      <c r="Q606" t="s">
        <v>50</v>
      </c>
      <c r="R606">
        <v>0</v>
      </c>
      <c r="S606" t="s">
        <v>57</v>
      </c>
      <c r="T606" s="4"/>
      <c r="U606" s="4"/>
    </row>
    <row r="607" spans="3:21" x14ac:dyDescent="0.2">
      <c r="C607" t="s">
        <v>1958</v>
      </c>
      <c r="I607" t="s">
        <v>42</v>
      </c>
      <c r="J607" t="s">
        <v>43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5</v>
      </c>
      <c r="Q607" t="s">
        <v>50</v>
      </c>
      <c r="R607">
        <v>0</v>
      </c>
      <c r="S607" t="s">
        <v>57</v>
      </c>
      <c r="T607" s="4"/>
      <c r="U607" s="4"/>
    </row>
    <row r="608" spans="3:21" x14ac:dyDescent="0.2">
      <c r="C608" t="s">
        <v>1959</v>
      </c>
      <c r="I608" t="s">
        <v>42</v>
      </c>
      <c r="J608" t="s">
        <v>43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30</v>
      </c>
      <c r="Q608" t="s">
        <v>76</v>
      </c>
      <c r="R608">
        <v>0</v>
      </c>
      <c r="S608" t="s">
        <v>97</v>
      </c>
      <c r="T608" s="4"/>
      <c r="U608" s="4"/>
    </row>
    <row r="609" spans="3:21" x14ac:dyDescent="0.2">
      <c r="C609" t="s">
        <v>1960</v>
      </c>
      <c r="I609" t="s">
        <v>56</v>
      </c>
      <c r="J609" t="s">
        <v>43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2</v>
      </c>
      <c r="Q609" t="s">
        <v>76</v>
      </c>
      <c r="R609">
        <v>0</v>
      </c>
      <c r="S609" t="s">
        <v>97</v>
      </c>
      <c r="T609" s="4"/>
      <c r="U609" s="4"/>
    </row>
    <row r="610" spans="3:21" x14ac:dyDescent="0.2">
      <c r="C610" t="s">
        <v>1961</v>
      </c>
      <c r="I610" t="s">
        <v>56</v>
      </c>
      <c r="J610" t="s">
        <v>43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20</v>
      </c>
      <c r="Q610" t="s">
        <v>76</v>
      </c>
      <c r="R610">
        <v>0</v>
      </c>
      <c r="S610" t="s">
        <v>97</v>
      </c>
      <c r="T610" s="4"/>
      <c r="U610" s="4"/>
    </row>
    <row r="611" spans="3:21" x14ac:dyDescent="0.2">
      <c r="C611" t="s">
        <v>1962</v>
      </c>
      <c r="I611" t="s">
        <v>56</v>
      </c>
      <c r="J611" t="s">
        <v>43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20</v>
      </c>
      <c r="Q611" t="s">
        <v>76</v>
      </c>
      <c r="R611">
        <v>0</v>
      </c>
      <c r="S611" t="s">
        <v>97</v>
      </c>
      <c r="T611" s="4"/>
      <c r="U611" s="4"/>
    </row>
    <row r="612" spans="3:21" x14ac:dyDescent="0.2">
      <c r="C612" t="s">
        <v>1963</v>
      </c>
      <c r="I612" t="s">
        <v>56</v>
      </c>
      <c r="J612" t="s">
        <v>43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20</v>
      </c>
      <c r="Q612" t="s">
        <v>76</v>
      </c>
      <c r="R612">
        <v>0</v>
      </c>
      <c r="S612" t="s">
        <v>97</v>
      </c>
      <c r="T612" s="4"/>
      <c r="U612" s="4"/>
    </row>
    <row r="613" spans="3:21" x14ac:dyDescent="0.2">
      <c r="C613" t="s">
        <v>1964</v>
      </c>
      <c r="I613" t="s">
        <v>56</v>
      </c>
      <c r="J613" t="s">
        <v>43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20</v>
      </c>
      <c r="Q613" t="s">
        <v>76</v>
      </c>
      <c r="R613">
        <v>0</v>
      </c>
      <c r="S613" t="s">
        <v>97</v>
      </c>
      <c r="T613" s="4"/>
      <c r="U613" s="4"/>
    </row>
    <row r="614" spans="3:21" x14ac:dyDescent="0.2">
      <c r="C614" t="s">
        <v>1965</v>
      </c>
      <c r="I614" t="s">
        <v>42</v>
      </c>
      <c r="J614" t="s">
        <v>43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30</v>
      </c>
      <c r="Q614" t="s">
        <v>76</v>
      </c>
      <c r="R614">
        <v>0</v>
      </c>
      <c r="S614" t="s">
        <v>97</v>
      </c>
      <c r="T614" s="4"/>
      <c r="U614" s="4"/>
    </row>
    <row r="615" spans="3:21" x14ac:dyDescent="0.2">
      <c r="C615" t="s">
        <v>1966</v>
      </c>
      <c r="I615" t="s">
        <v>56</v>
      </c>
      <c r="J615" t="s">
        <v>43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20</v>
      </c>
      <c r="Q615" t="s">
        <v>76</v>
      </c>
      <c r="R615">
        <v>0</v>
      </c>
      <c r="S615" t="s">
        <v>97</v>
      </c>
      <c r="T615" s="4"/>
      <c r="U615" s="4"/>
    </row>
    <row r="616" spans="3:21" x14ac:dyDescent="0.2">
      <c r="C616" t="s">
        <v>1967</v>
      </c>
      <c r="I616" t="s">
        <v>56</v>
      </c>
      <c r="J616" t="s">
        <v>43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80</v>
      </c>
      <c r="Q616" t="s">
        <v>1384</v>
      </c>
      <c r="R616">
        <v>0</v>
      </c>
      <c r="S616" t="s">
        <v>1397</v>
      </c>
      <c r="T616" s="4"/>
      <c r="U616" s="4"/>
    </row>
    <row r="617" spans="3:21" x14ac:dyDescent="0.2">
      <c r="C617" t="s">
        <v>1968</v>
      </c>
      <c r="I617" t="s">
        <v>56</v>
      </c>
      <c r="J617" t="s">
        <v>43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60</v>
      </c>
      <c r="Q617" t="s">
        <v>1384</v>
      </c>
      <c r="R617">
        <v>0</v>
      </c>
      <c r="S617" t="s">
        <v>1397</v>
      </c>
      <c r="T617" s="4"/>
      <c r="U617" s="4"/>
    </row>
    <row r="618" spans="3:21" x14ac:dyDescent="0.2">
      <c r="C618" t="s">
        <v>1969</v>
      </c>
      <c r="I618" t="s">
        <v>56</v>
      </c>
      <c r="J618" t="s">
        <v>43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80</v>
      </c>
      <c r="Q618" t="s">
        <v>1384</v>
      </c>
      <c r="R618">
        <v>0</v>
      </c>
      <c r="S618" t="s">
        <v>1397</v>
      </c>
      <c r="T618" s="4"/>
      <c r="U618" s="4"/>
    </row>
    <row r="619" spans="3:21" x14ac:dyDescent="0.2">
      <c r="C619" t="s">
        <v>1970</v>
      </c>
      <c r="I619" t="s">
        <v>56</v>
      </c>
      <c r="J619" t="s">
        <v>43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4</v>
      </c>
      <c r="Q619" t="s">
        <v>44</v>
      </c>
      <c r="R619">
        <v>0</v>
      </c>
      <c r="S619" t="s">
        <v>94</v>
      </c>
      <c r="T619" s="4"/>
      <c r="U619" s="4"/>
    </row>
    <row r="620" spans="3:21" x14ac:dyDescent="0.2">
      <c r="C620" t="s">
        <v>1971</v>
      </c>
      <c r="I620" t="s">
        <v>42</v>
      </c>
      <c r="J620" t="s">
        <v>43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144</v>
      </c>
      <c r="Q620" t="s">
        <v>50</v>
      </c>
      <c r="R620">
        <v>0</v>
      </c>
      <c r="S620" t="s">
        <v>57</v>
      </c>
      <c r="T620" s="4"/>
      <c r="U620" s="4"/>
    </row>
    <row r="621" spans="3:21" x14ac:dyDescent="0.2">
      <c r="C621" t="s">
        <v>1972</v>
      </c>
      <c r="I621" t="s">
        <v>42</v>
      </c>
      <c r="J621" t="s">
        <v>43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72</v>
      </c>
      <c r="Q621" t="s">
        <v>50</v>
      </c>
      <c r="R621">
        <v>0</v>
      </c>
      <c r="S621" t="s">
        <v>57</v>
      </c>
      <c r="T621" s="4"/>
      <c r="U621" s="4"/>
    </row>
    <row r="622" spans="3:21" x14ac:dyDescent="0.2">
      <c r="C622" t="s">
        <v>1973</v>
      </c>
      <c r="I622" t="s">
        <v>42</v>
      </c>
      <c r="J622" t="s">
        <v>43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72</v>
      </c>
      <c r="Q622" t="s">
        <v>50</v>
      </c>
      <c r="R622">
        <v>0</v>
      </c>
      <c r="S622" t="s">
        <v>57</v>
      </c>
      <c r="T622" s="4"/>
      <c r="U622" s="4"/>
    </row>
    <row r="623" spans="3:21" x14ac:dyDescent="0.2">
      <c r="C623" t="s">
        <v>1974</v>
      </c>
      <c r="I623" t="s">
        <v>42</v>
      </c>
      <c r="J623" t="s">
        <v>43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24</v>
      </c>
      <c r="Q623" t="s">
        <v>44</v>
      </c>
      <c r="R623">
        <v>0</v>
      </c>
      <c r="S623" t="s">
        <v>94</v>
      </c>
      <c r="T623" s="4"/>
      <c r="U623" s="4"/>
    </row>
    <row r="624" spans="3:21" x14ac:dyDescent="0.2">
      <c r="C624" t="s">
        <v>1975</v>
      </c>
      <c r="I624" t="s">
        <v>42</v>
      </c>
      <c r="J624" t="s">
        <v>43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144</v>
      </c>
      <c r="Q624" t="s">
        <v>50</v>
      </c>
      <c r="R624">
        <v>0</v>
      </c>
      <c r="S624" t="s">
        <v>57</v>
      </c>
      <c r="T624" s="4"/>
      <c r="U624" s="4"/>
    </row>
    <row r="625" spans="3:21" x14ac:dyDescent="0.2">
      <c r="C625" t="s">
        <v>1976</v>
      </c>
      <c r="F625" t="s">
        <v>54</v>
      </c>
      <c r="I625" t="s">
        <v>56</v>
      </c>
      <c r="J625" t="s">
        <v>43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144</v>
      </c>
      <c r="Q625" t="s">
        <v>362</v>
      </c>
      <c r="R625">
        <v>0</v>
      </c>
      <c r="S625" t="s">
        <v>893</v>
      </c>
      <c r="T625" s="4"/>
      <c r="U625" s="4"/>
    </row>
    <row r="626" spans="3:21" x14ac:dyDescent="0.2">
      <c r="C626" t="s">
        <v>1977</v>
      </c>
      <c r="I626" t="s">
        <v>136</v>
      </c>
      <c r="J626" t="s">
        <v>43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12</v>
      </c>
      <c r="Q626" t="s">
        <v>362</v>
      </c>
      <c r="R626">
        <v>0</v>
      </c>
      <c r="S626" t="s">
        <v>893</v>
      </c>
      <c r="T626" s="4"/>
      <c r="U626" s="4"/>
    </row>
    <row r="627" spans="3:21" x14ac:dyDescent="0.2">
      <c r="C627" t="s">
        <v>1978</v>
      </c>
      <c r="I627" t="s">
        <v>136</v>
      </c>
      <c r="J627" t="s">
        <v>43</v>
      </c>
      <c r="K627">
        <v>24</v>
      </c>
      <c r="L627">
        <v>0</v>
      </c>
      <c r="M627">
        <v>0</v>
      </c>
      <c r="N627">
        <v>24</v>
      </c>
      <c r="O627">
        <v>2</v>
      </c>
      <c r="P627">
        <v>12</v>
      </c>
      <c r="Q627" t="s">
        <v>362</v>
      </c>
      <c r="R627">
        <v>0</v>
      </c>
      <c r="S627" t="s">
        <v>1979</v>
      </c>
      <c r="T627" s="4"/>
      <c r="U627" s="4"/>
    </row>
    <row r="628" spans="3:21" x14ac:dyDescent="0.2">
      <c r="C628" t="s">
        <v>1980</v>
      </c>
      <c r="I628" t="s">
        <v>136</v>
      </c>
      <c r="J628" t="s">
        <v>43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12</v>
      </c>
      <c r="Q628" t="s">
        <v>362</v>
      </c>
      <c r="R628">
        <v>0</v>
      </c>
      <c r="S628" t="s">
        <v>893</v>
      </c>
      <c r="T628" s="4"/>
      <c r="U628" s="4"/>
    </row>
    <row r="629" spans="3:21" x14ac:dyDescent="0.2">
      <c r="C629" t="s">
        <v>1981</v>
      </c>
      <c r="I629" t="s">
        <v>56</v>
      </c>
      <c r="J629" t="s">
        <v>43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100</v>
      </c>
      <c r="Q629" t="s">
        <v>50</v>
      </c>
      <c r="R629">
        <v>0</v>
      </c>
      <c r="S629" t="s">
        <v>57</v>
      </c>
      <c r="T629" s="4"/>
      <c r="U629" s="4"/>
    </row>
    <row r="630" spans="3:21" x14ac:dyDescent="0.2">
      <c r="C630" t="s">
        <v>1982</v>
      </c>
      <c r="I630" t="s">
        <v>56</v>
      </c>
      <c r="J630" t="s">
        <v>43</v>
      </c>
      <c r="K630">
        <v>0</v>
      </c>
      <c r="L630">
        <v>24</v>
      </c>
      <c r="M630">
        <v>9</v>
      </c>
      <c r="N630">
        <v>15</v>
      </c>
      <c r="O630">
        <v>2</v>
      </c>
      <c r="P630">
        <v>6</v>
      </c>
      <c r="Q630" t="s">
        <v>50</v>
      </c>
      <c r="R630">
        <v>3</v>
      </c>
      <c r="S630" t="s">
        <v>1983</v>
      </c>
      <c r="T630" s="4"/>
      <c r="U630" s="4"/>
    </row>
    <row r="631" spans="3:21" x14ac:dyDescent="0.2">
      <c r="C631" t="s">
        <v>1984</v>
      </c>
      <c r="I631" t="s">
        <v>42</v>
      </c>
      <c r="J631" t="s">
        <v>43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12</v>
      </c>
      <c r="Q631" t="s">
        <v>50</v>
      </c>
      <c r="R631">
        <v>0</v>
      </c>
      <c r="S631" t="s">
        <v>57</v>
      </c>
      <c r="T631" s="4"/>
      <c r="U631" s="4"/>
    </row>
    <row r="632" spans="3:21" x14ac:dyDescent="0.2">
      <c r="C632" t="s">
        <v>1985</v>
      </c>
      <c r="I632" t="s">
        <v>42</v>
      </c>
      <c r="J632" t="s">
        <v>43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12</v>
      </c>
      <c r="Q632" t="s">
        <v>50</v>
      </c>
      <c r="R632">
        <v>0</v>
      </c>
      <c r="S632" t="s">
        <v>57</v>
      </c>
      <c r="T632" s="4"/>
      <c r="U632" s="4"/>
    </row>
    <row r="633" spans="3:21" x14ac:dyDescent="0.2">
      <c r="C633" t="s">
        <v>1986</v>
      </c>
      <c r="I633" t="s">
        <v>42</v>
      </c>
      <c r="J633" t="s">
        <v>43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6</v>
      </c>
      <c r="Q633" t="s">
        <v>50</v>
      </c>
      <c r="R633">
        <v>0</v>
      </c>
      <c r="S633" t="s">
        <v>57</v>
      </c>
      <c r="T633" s="4"/>
      <c r="U633" s="4"/>
    </row>
    <row r="634" spans="3:21" x14ac:dyDescent="0.2">
      <c r="C634" t="s">
        <v>1987</v>
      </c>
      <c r="I634" t="s">
        <v>808</v>
      </c>
      <c r="J634" t="s">
        <v>43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30</v>
      </c>
      <c r="Q634" t="s">
        <v>44</v>
      </c>
      <c r="R634">
        <v>0</v>
      </c>
      <c r="S634" t="s">
        <v>94</v>
      </c>
      <c r="T634" s="4"/>
      <c r="U634" s="4"/>
    </row>
    <row r="635" spans="3:21" x14ac:dyDescent="0.2">
      <c r="C635" t="s">
        <v>1988</v>
      </c>
      <c r="I635" t="s">
        <v>42</v>
      </c>
      <c r="J635" t="s">
        <v>43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100</v>
      </c>
      <c r="Q635" t="s">
        <v>50</v>
      </c>
      <c r="R635">
        <v>0</v>
      </c>
      <c r="S635" t="s">
        <v>57</v>
      </c>
      <c r="T635" s="4"/>
      <c r="U635" s="4"/>
    </row>
    <row r="636" spans="3:21" x14ac:dyDescent="0.2">
      <c r="C636" t="s">
        <v>1989</v>
      </c>
      <c r="I636" t="s">
        <v>49</v>
      </c>
      <c r="J636" t="s">
        <v>43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240</v>
      </c>
      <c r="Q636" t="s">
        <v>50</v>
      </c>
      <c r="R636">
        <v>0</v>
      </c>
      <c r="S636" t="s">
        <v>57</v>
      </c>
      <c r="T636" s="4"/>
      <c r="U636" s="4"/>
    </row>
    <row r="637" spans="3:21" x14ac:dyDescent="0.2">
      <c r="C637" t="s">
        <v>1990</v>
      </c>
      <c r="I637" t="s">
        <v>49</v>
      </c>
      <c r="J637" t="s">
        <v>43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120</v>
      </c>
      <c r="Q637" t="s">
        <v>50</v>
      </c>
      <c r="R637">
        <v>0</v>
      </c>
      <c r="S637" t="s">
        <v>57</v>
      </c>
      <c r="T637" s="4"/>
      <c r="U637" s="4"/>
    </row>
    <row r="638" spans="3:21" x14ac:dyDescent="0.2">
      <c r="C638" t="s">
        <v>1991</v>
      </c>
      <c r="I638" t="s">
        <v>42</v>
      </c>
      <c r="J638" t="s">
        <v>43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100</v>
      </c>
      <c r="Q638" t="s">
        <v>50</v>
      </c>
      <c r="R638">
        <v>0</v>
      </c>
      <c r="S638" t="s">
        <v>57</v>
      </c>
      <c r="T638" s="4"/>
      <c r="U638" s="4"/>
    </row>
    <row r="639" spans="3:21" x14ac:dyDescent="0.2">
      <c r="C639" t="s">
        <v>1992</v>
      </c>
      <c r="I639" t="s">
        <v>56</v>
      </c>
      <c r="J639" t="s">
        <v>43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48</v>
      </c>
      <c r="Q639" t="s">
        <v>50</v>
      </c>
      <c r="R639">
        <v>0</v>
      </c>
      <c r="S639" t="s">
        <v>57</v>
      </c>
      <c r="T639" s="4"/>
      <c r="U639" s="4"/>
    </row>
    <row r="640" spans="3:21" x14ac:dyDescent="0.2">
      <c r="C640" t="s">
        <v>1993</v>
      </c>
      <c r="I640" t="s">
        <v>42</v>
      </c>
      <c r="J640" t="s">
        <v>43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48</v>
      </c>
      <c r="Q640" t="s">
        <v>44</v>
      </c>
      <c r="R640">
        <v>0</v>
      </c>
      <c r="S640" t="s">
        <v>94</v>
      </c>
      <c r="T640" s="4"/>
      <c r="U640" s="4"/>
    </row>
    <row r="641" spans="2:21" x14ac:dyDescent="0.2">
      <c r="C641" t="s">
        <v>1994</v>
      </c>
      <c r="I641" t="s">
        <v>42</v>
      </c>
      <c r="J641" t="s">
        <v>43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36</v>
      </c>
      <c r="Q641" t="s">
        <v>44</v>
      </c>
      <c r="R641">
        <v>0</v>
      </c>
      <c r="S641" t="s">
        <v>94</v>
      </c>
      <c r="T641" s="4"/>
      <c r="U641" s="4"/>
    </row>
    <row r="642" spans="2:21" x14ac:dyDescent="0.2">
      <c r="C642" t="s">
        <v>1995</v>
      </c>
      <c r="I642" t="s">
        <v>42</v>
      </c>
      <c r="J642" t="s">
        <v>43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48</v>
      </c>
      <c r="Q642" t="s">
        <v>44</v>
      </c>
      <c r="R642">
        <v>0</v>
      </c>
      <c r="S642" t="s">
        <v>94</v>
      </c>
      <c r="T642" s="4"/>
      <c r="U642" s="4"/>
    </row>
    <row r="643" spans="2:21" x14ac:dyDescent="0.2">
      <c r="C643" t="s">
        <v>1996</v>
      </c>
      <c r="I643" t="s">
        <v>42</v>
      </c>
      <c r="J643" t="s">
        <v>43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48</v>
      </c>
      <c r="Q643" t="s">
        <v>44</v>
      </c>
      <c r="R643">
        <v>0</v>
      </c>
      <c r="S643" t="s">
        <v>94</v>
      </c>
      <c r="T643" s="4"/>
      <c r="U643" s="4"/>
    </row>
    <row r="644" spans="2:21" x14ac:dyDescent="0.2">
      <c r="C644" t="s">
        <v>1997</v>
      </c>
      <c r="I644" t="s">
        <v>56</v>
      </c>
      <c r="J644" t="s">
        <v>43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48</v>
      </c>
      <c r="Q644" t="s">
        <v>44</v>
      </c>
      <c r="R644">
        <v>0</v>
      </c>
      <c r="S644" t="s">
        <v>94</v>
      </c>
      <c r="T644" s="4"/>
      <c r="U644" s="4"/>
    </row>
    <row r="645" spans="2:21" x14ac:dyDescent="0.2">
      <c r="C645" t="s">
        <v>1998</v>
      </c>
      <c r="I645" t="s">
        <v>56</v>
      </c>
      <c r="J645" t="s">
        <v>43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48</v>
      </c>
      <c r="Q645" t="s">
        <v>44</v>
      </c>
      <c r="R645">
        <v>0</v>
      </c>
      <c r="S645" t="s">
        <v>94</v>
      </c>
      <c r="T645" s="4"/>
      <c r="U645" s="4"/>
    </row>
    <row r="646" spans="2:21" x14ac:dyDescent="0.2">
      <c r="B646" t="s">
        <v>1884</v>
      </c>
      <c r="C646" t="s">
        <v>1999</v>
      </c>
      <c r="I646" t="s">
        <v>56</v>
      </c>
      <c r="J646" t="s">
        <v>43</v>
      </c>
      <c r="K646">
        <v>0</v>
      </c>
      <c r="N646">
        <v>0</v>
      </c>
      <c r="P646">
        <v>5</v>
      </c>
      <c r="Q646" t="s">
        <v>44</v>
      </c>
      <c r="S646" t="s">
        <v>2000</v>
      </c>
      <c r="T646" s="4"/>
      <c r="U646" s="4"/>
    </row>
    <row r="647" spans="2:21" x14ac:dyDescent="0.2">
      <c r="B647" t="s">
        <v>1884</v>
      </c>
      <c r="C647" t="s">
        <v>2001</v>
      </c>
      <c r="I647" t="s">
        <v>56</v>
      </c>
      <c r="J647" t="s">
        <v>43</v>
      </c>
      <c r="K647">
        <v>0</v>
      </c>
      <c r="N647">
        <v>0</v>
      </c>
      <c r="P647">
        <v>5</v>
      </c>
      <c r="Q647" t="s">
        <v>44</v>
      </c>
      <c r="S647" t="s">
        <v>2000</v>
      </c>
      <c r="T647" s="4"/>
      <c r="U647" s="4"/>
    </row>
    <row r="648" spans="2:21" x14ac:dyDescent="0.2">
      <c r="B648" t="s">
        <v>1884</v>
      </c>
      <c r="C648" t="s">
        <v>2002</v>
      </c>
      <c r="I648" t="s">
        <v>56</v>
      </c>
      <c r="J648" t="s">
        <v>43</v>
      </c>
      <c r="K648">
        <v>0</v>
      </c>
      <c r="N648">
        <v>0</v>
      </c>
      <c r="P648">
        <v>5</v>
      </c>
      <c r="Q648" t="s">
        <v>44</v>
      </c>
      <c r="S648" t="s">
        <v>2000</v>
      </c>
      <c r="T648" s="4"/>
      <c r="U648" s="4"/>
    </row>
    <row r="649" spans="2:21" x14ac:dyDescent="0.2">
      <c r="B649" t="s">
        <v>1884</v>
      </c>
      <c r="C649" t="s">
        <v>2003</v>
      </c>
      <c r="I649" t="s">
        <v>56</v>
      </c>
      <c r="J649" t="s">
        <v>43</v>
      </c>
      <c r="K649">
        <v>0</v>
      </c>
      <c r="N649">
        <v>0</v>
      </c>
      <c r="P649">
        <v>5</v>
      </c>
      <c r="Q649" t="s">
        <v>44</v>
      </c>
      <c r="S649" t="s">
        <v>2000</v>
      </c>
      <c r="T649" s="4"/>
      <c r="U649" s="4"/>
    </row>
    <row r="650" spans="2:21" x14ac:dyDescent="0.2">
      <c r="B650" t="s">
        <v>1884</v>
      </c>
      <c r="C650" t="s">
        <v>2004</v>
      </c>
      <c r="I650" t="s">
        <v>56</v>
      </c>
      <c r="J650" t="s">
        <v>43</v>
      </c>
      <c r="K650">
        <v>0</v>
      </c>
      <c r="N650">
        <v>0</v>
      </c>
      <c r="P650">
        <v>5</v>
      </c>
      <c r="Q650" t="s">
        <v>44</v>
      </c>
      <c r="S650" t="s">
        <v>2000</v>
      </c>
      <c r="T650" s="4"/>
      <c r="U650" s="4"/>
    </row>
    <row r="651" spans="2:21" x14ac:dyDescent="0.2">
      <c r="B651" t="s">
        <v>1884</v>
      </c>
      <c r="C651" t="s">
        <v>2005</v>
      </c>
      <c r="I651" t="s">
        <v>56</v>
      </c>
      <c r="J651" t="s">
        <v>43</v>
      </c>
      <c r="K651">
        <v>0</v>
      </c>
      <c r="N651">
        <v>0</v>
      </c>
      <c r="P651">
        <v>5</v>
      </c>
      <c r="Q651" t="s">
        <v>44</v>
      </c>
      <c r="S651" t="s">
        <v>2000</v>
      </c>
      <c r="T651" s="4"/>
      <c r="U651" s="4"/>
    </row>
    <row r="652" spans="2:21" x14ac:dyDescent="0.2">
      <c r="B652" t="s">
        <v>1884</v>
      </c>
      <c r="C652" t="s">
        <v>2006</v>
      </c>
      <c r="I652" t="s">
        <v>56</v>
      </c>
      <c r="J652" t="s">
        <v>43</v>
      </c>
      <c r="K652">
        <v>0</v>
      </c>
      <c r="N652">
        <v>0</v>
      </c>
      <c r="P652">
        <v>240</v>
      </c>
      <c r="Q652" t="s">
        <v>1384</v>
      </c>
      <c r="S652" t="s">
        <v>2007</v>
      </c>
      <c r="T652" s="4"/>
      <c r="U652" s="4"/>
    </row>
    <row r="653" spans="2:21" x14ac:dyDescent="0.2">
      <c r="B653" t="s">
        <v>1884</v>
      </c>
      <c r="C653" t="s">
        <v>2008</v>
      </c>
      <c r="I653" t="s">
        <v>56</v>
      </c>
      <c r="J653" t="s">
        <v>43</v>
      </c>
      <c r="K653">
        <v>0</v>
      </c>
      <c r="N653">
        <v>0</v>
      </c>
      <c r="P653">
        <v>480</v>
      </c>
      <c r="Q653" t="s">
        <v>1384</v>
      </c>
      <c r="S653" t="s">
        <v>2007</v>
      </c>
      <c r="T653" s="4"/>
      <c r="U653" s="4"/>
    </row>
    <row r="654" spans="2:21" x14ac:dyDescent="0.2">
      <c r="B654" t="s">
        <v>1884</v>
      </c>
      <c r="C654" t="s">
        <v>2009</v>
      </c>
      <c r="I654" t="s">
        <v>42</v>
      </c>
      <c r="J654" t="s">
        <v>43</v>
      </c>
      <c r="K654">
        <v>0</v>
      </c>
      <c r="N654">
        <v>0</v>
      </c>
      <c r="P654">
        <v>200</v>
      </c>
      <c r="Q654" t="s">
        <v>50</v>
      </c>
      <c r="S654" t="s">
        <v>2010</v>
      </c>
      <c r="T654" s="4"/>
      <c r="U654" s="4"/>
    </row>
    <row r="655" spans="2:21" x14ac:dyDescent="0.2">
      <c r="B655" t="s">
        <v>1884</v>
      </c>
      <c r="C655" t="s">
        <v>2011</v>
      </c>
      <c r="I655" t="s">
        <v>42</v>
      </c>
      <c r="J655" t="s">
        <v>43</v>
      </c>
      <c r="K655">
        <v>0</v>
      </c>
      <c r="N655">
        <v>0</v>
      </c>
      <c r="P655">
        <v>40</v>
      </c>
      <c r="Q655" t="s">
        <v>71</v>
      </c>
      <c r="S655" t="s">
        <v>2012</v>
      </c>
      <c r="T655" s="4"/>
      <c r="U655" s="4"/>
    </row>
    <row r="656" spans="2:21" x14ac:dyDescent="0.2">
      <c r="B656" t="s">
        <v>1884</v>
      </c>
      <c r="C656" t="s">
        <v>2013</v>
      </c>
      <c r="I656" t="s">
        <v>42</v>
      </c>
      <c r="J656" t="s">
        <v>43</v>
      </c>
      <c r="K656">
        <v>0</v>
      </c>
      <c r="N656">
        <v>0</v>
      </c>
      <c r="P656">
        <v>10</v>
      </c>
      <c r="Q656" t="s">
        <v>61</v>
      </c>
      <c r="S656" t="s">
        <v>2014</v>
      </c>
      <c r="T656" s="4"/>
      <c r="U656" s="4"/>
    </row>
    <row r="657" spans="2:21" x14ac:dyDescent="0.2">
      <c r="B657" t="s">
        <v>1884</v>
      </c>
      <c r="C657" t="s">
        <v>2015</v>
      </c>
      <c r="I657" t="s">
        <v>42</v>
      </c>
      <c r="J657" t="s">
        <v>43</v>
      </c>
      <c r="K657">
        <v>0</v>
      </c>
      <c r="N657">
        <v>0</v>
      </c>
      <c r="P657">
        <v>12</v>
      </c>
      <c r="Q657" t="s">
        <v>61</v>
      </c>
      <c r="S657" t="s">
        <v>2014</v>
      </c>
      <c r="T657" s="4"/>
      <c r="U657" s="4"/>
    </row>
    <row r="658" spans="2:21" x14ac:dyDescent="0.2">
      <c r="B658" t="s">
        <v>1884</v>
      </c>
      <c r="C658" t="s">
        <v>2016</v>
      </c>
      <c r="I658" t="s">
        <v>42</v>
      </c>
      <c r="J658" t="s">
        <v>43</v>
      </c>
      <c r="K658">
        <v>0</v>
      </c>
      <c r="N658">
        <v>0</v>
      </c>
      <c r="P658">
        <v>108</v>
      </c>
      <c r="Q658" t="s">
        <v>362</v>
      </c>
      <c r="S658" t="s">
        <v>2017</v>
      </c>
      <c r="T658" s="4"/>
      <c r="U658" s="4"/>
    </row>
    <row r="659" spans="2:21" x14ac:dyDescent="0.2">
      <c r="B659" t="s">
        <v>1884</v>
      </c>
      <c r="C659" t="s">
        <v>2018</v>
      </c>
      <c r="I659" t="s">
        <v>42</v>
      </c>
      <c r="J659" t="s">
        <v>43</v>
      </c>
      <c r="K659">
        <v>0</v>
      </c>
      <c r="N659">
        <v>0</v>
      </c>
      <c r="P659">
        <v>48</v>
      </c>
      <c r="Q659" t="s">
        <v>362</v>
      </c>
      <c r="S659" t="s">
        <v>2017</v>
      </c>
      <c r="T659" s="4"/>
      <c r="U659" s="4"/>
    </row>
    <row r="660" spans="2:21" x14ac:dyDescent="0.2">
      <c r="B660" t="s">
        <v>1884</v>
      </c>
      <c r="C660" t="s">
        <v>2019</v>
      </c>
      <c r="J660" t="s">
        <v>43</v>
      </c>
      <c r="K660">
        <v>0</v>
      </c>
      <c r="N660">
        <v>0</v>
      </c>
      <c r="P660">
        <v>144</v>
      </c>
      <c r="Q660" t="s">
        <v>44</v>
      </c>
      <c r="S660" t="s">
        <v>2000</v>
      </c>
      <c r="T660" s="4"/>
      <c r="U660" s="4"/>
    </row>
    <row r="661" spans="2:21" x14ac:dyDescent="0.2">
      <c r="B661" t="s">
        <v>1884</v>
      </c>
      <c r="C661" t="s">
        <v>2020</v>
      </c>
      <c r="J661" t="s">
        <v>43</v>
      </c>
      <c r="K661">
        <v>0</v>
      </c>
      <c r="N661">
        <v>0</v>
      </c>
      <c r="P661">
        <v>144</v>
      </c>
      <c r="Q661" t="s">
        <v>44</v>
      </c>
      <c r="S661" t="s">
        <v>2000</v>
      </c>
      <c r="T661" s="4"/>
      <c r="U661" s="4"/>
    </row>
    <row r="662" spans="2:21" x14ac:dyDescent="0.2">
      <c r="B662" t="s">
        <v>1884</v>
      </c>
      <c r="C662" t="s">
        <v>2021</v>
      </c>
      <c r="J662" t="s">
        <v>43</v>
      </c>
      <c r="K662">
        <v>0</v>
      </c>
      <c r="N662">
        <v>0</v>
      </c>
      <c r="P662">
        <v>144</v>
      </c>
      <c r="Q662" t="s">
        <v>44</v>
      </c>
      <c r="S662" t="s">
        <v>2000</v>
      </c>
      <c r="T662" s="4"/>
      <c r="U662" s="4"/>
    </row>
    <row r="663" spans="2:21" x14ac:dyDescent="0.2">
      <c r="B663" t="s">
        <v>1884</v>
      </c>
      <c r="C663" t="s">
        <v>2022</v>
      </c>
      <c r="J663" t="s">
        <v>43</v>
      </c>
      <c r="K663">
        <v>0</v>
      </c>
      <c r="N663">
        <v>0</v>
      </c>
      <c r="P663">
        <v>144</v>
      </c>
      <c r="Q663" t="s">
        <v>44</v>
      </c>
      <c r="S663" t="s">
        <v>2000</v>
      </c>
      <c r="T663" s="4"/>
      <c r="U663" s="4"/>
    </row>
    <row r="664" spans="2:21" x14ac:dyDescent="0.2">
      <c r="B664" t="s">
        <v>1884</v>
      </c>
      <c r="C664" t="s">
        <v>2023</v>
      </c>
      <c r="J664" t="s">
        <v>43</v>
      </c>
      <c r="K664">
        <v>0</v>
      </c>
      <c r="N664">
        <v>0</v>
      </c>
      <c r="P664">
        <v>24</v>
      </c>
      <c r="Q664" t="s">
        <v>50</v>
      </c>
      <c r="S664" t="s">
        <v>2010</v>
      </c>
      <c r="T664" s="4"/>
      <c r="U664" s="4"/>
    </row>
    <row r="665" spans="2:21" x14ac:dyDescent="0.2">
      <c r="B665" t="s">
        <v>1884</v>
      </c>
      <c r="C665" t="s">
        <v>2024</v>
      </c>
      <c r="J665" t="s">
        <v>43</v>
      </c>
      <c r="K665">
        <v>0</v>
      </c>
      <c r="N665">
        <v>0</v>
      </c>
      <c r="P665">
        <v>100</v>
      </c>
      <c r="Q665" t="s">
        <v>50</v>
      </c>
      <c r="S665" t="s">
        <v>2010</v>
      </c>
      <c r="T665" s="4"/>
      <c r="U665" s="4"/>
    </row>
    <row r="666" spans="2:21" x14ac:dyDescent="0.2">
      <c r="B666" t="s">
        <v>1884</v>
      </c>
      <c r="C666" t="s">
        <v>2025</v>
      </c>
      <c r="J666" t="s">
        <v>43</v>
      </c>
      <c r="K666">
        <v>0</v>
      </c>
      <c r="N666">
        <v>0</v>
      </c>
      <c r="P666">
        <v>100</v>
      </c>
      <c r="Q666" t="s">
        <v>50</v>
      </c>
      <c r="S666" t="s">
        <v>2010</v>
      </c>
      <c r="T666" s="4"/>
      <c r="U666" s="4"/>
    </row>
    <row r="667" spans="2:21" x14ac:dyDescent="0.2">
      <c r="B667" t="s">
        <v>1884</v>
      </c>
      <c r="C667" t="s">
        <v>2026</v>
      </c>
      <c r="J667" t="s">
        <v>43</v>
      </c>
      <c r="K667">
        <v>0</v>
      </c>
      <c r="N667">
        <v>0</v>
      </c>
      <c r="P667">
        <v>960</v>
      </c>
      <c r="Q667" t="s">
        <v>50</v>
      </c>
      <c r="S667" t="s">
        <v>2010</v>
      </c>
      <c r="T667" s="4"/>
      <c r="U667" s="4"/>
    </row>
    <row r="668" spans="2:21" x14ac:dyDescent="0.2">
      <c r="B668" t="s">
        <v>1884</v>
      </c>
      <c r="C668" t="s">
        <v>2027</v>
      </c>
      <c r="J668" t="s">
        <v>43</v>
      </c>
      <c r="K668">
        <v>0</v>
      </c>
      <c r="N668">
        <v>0</v>
      </c>
      <c r="P668">
        <v>108</v>
      </c>
      <c r="Q668" t="s">
        <v>44</v>
      </c>
      <c r="S668" t="s">
        <v>2000</v>
      </c>
      <c r="T668" s="4"/>
      <c r="U668" s="4"/>
    </row>
    <row r="669" spans="2:21" x14ac:dyDescent="0.2">
      <c r="B669" t="s">
        <v>1884</v>
      </c>
      <c r="C669" t="s">
        <v>2028</v>
      </c>
      <c r="I669" t="s">
        <v>42</v>
      </c>
      <c r="J669" t="s">
        <v>43</v>
      </c>
      <c r="K669">
        <v>0</v>
      </c>
      <c r="N669">
        <v>0</v>
      </c>
      <c r="P669">
        <v>18</v>
      </c>
      <c r="Q669" t="s">
        <v>362</v>
      </c>
      <c r="S669" t="s">
        <v>2017</v>
      </c>
      <c r="T669" s="4"/>
      <c r="U669" s="4"/>
    </row>
    <row r="670" spans="2:21" x14ac:dyDescent="0.2">
      <c r="C670" t="s">
        <v>1996</v>
      </c>
      <c r="I670" t="s">
        <v>42</v>
      </c>
      <c r="J670" t="s">
        <v>43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48</v>
      </c>
      <c r="Q670" t="s">
        <v>44</v>
      </c>
      <c r="R670">
        <v>0</v>
      </c>
      <c r="S670" t="s">
        <v>94</v>
      </c>
      <c r="T670" s="4"/>
      <c r="U670" s="4"/>
    </row>
    <row r="671" spans="2:21" x14ac:dyDescent="0.2">
      <c r="C671" t="s">
        <v>2029</v>
      </c>
      <c r="I671" t="s">
        <v>42</v>
      </c>
      <c r="J671" t="s">
        <v>43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48</v>
      </c>
      <c r="Q671" t="s">
        <v>44</v>
      </c>
      <c r="R671">
        <v>0</v>
      </c>
      <c r="S671" t="s">
        <v>94</v>
      </c>
      <c r="T671" s="4"/>
      <c r="U671" s="4"/>
    </row>
    <row r="672" spans="2:21" x14ac:dyDescent="0.2">
      <c r="C672" t="s">
        <v>2030</v>
      </c>
      <c r="I672" t="s">
        <v>42</v>
      </c>
      <c r="J672" t="s">
        <v>43</v>
      </c>
      <c r="K672">
        <v>0</v>
      </c>
      <c r="L672">
        <v>30</v>
      </c>
      <c r="M672">
        <v>0</v>
      </c>
      <c r="N672">
        <v>30</v>
      </c>
      <c r="O672">
        <v>1</v>
      </c>
      <c r="P672">
        <v>30</v>
      </c>
      <c r="Q672" t="s">
        <v>44</v>
      </c>
      <c r="R672">
        <v>0</v>
      </c>
      <c r="S672" t="s">
        <v>45</v>
      </c>
      <c r="T672" s="4"/>
      <c r="U672" s="4"/>
    </row>
    <row r="673" spans="3:21" x14ac:dyDescent="0.2">
      <c r="C673" t="s">
        <v>2031</v>
      </c>
      <c r="I673" t="s">
        <v>42</v>
      </c>
      <c r="J673" t="s">
        <v>43</v>
      </c>
      <c r="K673">
        <v>-2</v>
      </c>
      <c r="L673">
        <v>0</v>
      </c>
      <c r="M673">
        <v>0</v>
      </c>
      <c r="N673">
        <v>-2</v>
      </c>
      <c r="O673">
        <v>0</v>
      </c>
      <c r="P673">
        <v>60</v>
      </c>
      <c r="Q673" t="s">
        <v>44</v>
      </c>
      <c r="R673">
        <v>-2</v>
      </c>
      <c r="S673" t="s">
        <v>1504</v>
      </c>
      <c r="T673" s="4"/>
      <c r="U673" s="4"/>
    </row>
    <row r="674" spans="3:21" x14ac:dyDescent="0.2">
      <c r="C674" t="s">
        <v>2032</v>
      </c>
      <c r="I674" t="s">
        <v>42</v>
      </c>
      <c r="J674" t="s">
        <v>43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30</v>
      </c>
      <c r="Q674" t="s">
        <v>44</v>
      </c>
      <c r="R674">
        <v>0</v>
      </c>
      <c r="S674" t="s">
        <v>94</v>
      </c>
      <c r="T674" s="4"/>
      <c r="U674" s="4"/>
    </row>
    <row r="675" spans="3:21" x14ac:dyDescent="0.2">
      <c r="C675" t="s">
        <v>2033</v>
      </c>
      <c r="I675" t="s">
        <v>42</v>
      </c>
      <c r="J675" t="s">
        <v>43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24</v>
      </c>
      <c r="Q675" t="s">
        <v>44</v>
      </c>
      <c r="R675">
        <v>0</v>
      </c>
      <c r="S675" t="s">
        <v>94</v>
      </c>
      <c r="T675" s="4"/>
      <c r="U675" s="4"/>
    </row>
    <row r="676" spans="3:21" x14ac:dyDescent="0.2">
      <c r="C676" t="s">
        <v>2034</v>
      </c>
      <c r="I676" t="s">
        <v>42</v>
      </c>
      <c r="J676" t="s">
        <v>43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30</v>
      </c>
      <c r="Q676" t="s">
        <v>44</v>
      </c>
      <c r="R676">
        <v>0</v>
      </c>
      <c r="S676" t="s">
        <v>94</v>
      </c>
      <c r="T676" s="4"/>
      <c r="U676" s="4"/>
    </row>
    <row r="677" spans="3:21" x14ac:dyDescent="0.2">
      <c r="C677" t="s">
        <v>2035</v>
      </c>
      <c r="I677" t="s">
        <v>42</v>
      </c>
      <c r="J677" t="s">
        <v>43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120</v>
      </c>
      <c r="Q677" t="s">
        <v>44</v>
      </c>
      <c r="R677">
        <v>0</v>
      </c>
      <c r="S677" t="s">
        <v>94</v>
      </c>
      <c r="T677" s="4"/>
      <c r="U677" s="4"/>
    </row>
    <row r="678" spans="3:21" x14ac:dyDescent="0.2">
      <c r="C678" t="s">
        <v>2036</v>
      </c>
      <c r="I678" t="s">
        <v>42</v>
      </c>
      <c r="J678" t="s">
        <v>43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36</v>
      </c>
      <c r="Q678" t="s">
        <v>44</v>
      </c>
      <c r="R678">
        <v>0</v>
      </c>
      <c r="S678" t="s">
        <v>94</v>
      </c>
      <c r="T678" s="4"/>
      <c r="U678" s="4"/>
    </row>
    <row r="679" spans="3:21" x14ac:dyDescent="0.2">
      <c r="C679" t="s">
        <v>2037</v>
      </c>
      <c r="I679" t="s">
        <v>56</v>
      </c>
      <c r="J679" t="s">
        <v>43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36</v>
      </c>
      <c r="Q679" t="s">
        <v>44</v>
      </c>
      <c r="R679">
        <v>0</v>
      </c>
      <c r="S679" t="s">
        <v>94</v>
      </c>
      <c r="T679" s="4"/>
      <c r="U679" s="4"/>
    </row>
    <row r="680" spans="3:21" x14ac:dyDescent="0.2">
      <c r="C680" t="s">
        <v>2038</v>
      </c>
      <c r="I680" t="s">
        <v>56</v>
      </c>
      <c r="J680" t="s">
        <v>43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36</v>
      </c>
      <c r="Q680" t="s">
        <v>44</v>
      </c>
      <c r="R680">
        <v>0</v>
      </c>
      <c r="S680" t="s">
        <v>94</v>
      </c>
      <c r="T680" s="4"/>
      <c r="U680" s="4"/>
    </row>
    <row r="681" spans="3:21" x14ac:dyDescent="0.2">
      <c r="C681" t="s">
        <v>2039</v>
      </c>
      <c r="I681" t="s">
        <v>56</v>
      </c>
      <c r="J681" t="s">
        <v>43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48</v>
      </c>
      <c r="Q681" t="s">
        <v>44</v>
      </c>
      <c r="R681">
        <v>0</v>
      </c>
      <c r="S681" t="s">
        <v>94</v>
      </c>
      <c r="T681" s="4"/>
      <c r="U681" s="4"/>
    </row>
    <row r="682" spans="3:21" x14ac:dyDescent="0.2">
      <c r="C682" t="s">
        <v>2040</v>
      </c>
      <c r="I682" t="s">
        <v>56</v>
      </c>
      <c r="J682" t="s">
        <v>43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48</v>
      </c>
      <c r="Q682" t="s">
        <v>44</v>
      </c>
      <c r="R682">
        <v>0</v>
      </c>
      <c r="S682" t="s">
        <v>94</v>
      </c>
      <c r="T682" s="4"/>
      <c r="U682" s="4"/>
    </row>
    <row r="683" spans="3:21" x14ac:dyDescent="0.2">
      <c r="C683" t="s">
        <v>2041</v>
      </c>
      <c r="I683" t="s">
        <v>56</v>
      </c>
      <c r="J683" t="s">
        <v>43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48</v>
      </c>
      <c r="Q683" t="s">
        <v>44</v>
      </c>
      <c r="R683">
        <v>0</v>
      </c>
      <c r="S683" t="s">
        <v>94</v>
      </c>
      <c r="T683" s="4"/>
      <c r="U683" s="4"/>
    </row>
    <row r="684" spans="3:21" x14ac:dyDescent="0.2">
      <c r="C684" t="s">
        <v>2042</v>
      </c>
      <c r="I684" t="s">
        <v>56</v>
      </c>
      <c r="J684" t="s">
        <v>43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36</v>
      </c>
      <c r="Q684" t="s">
        <v>44</v>
      </c>
      <c r="R684">
        <v>0</v>
      </c>
      <c r="S684" t="s">
        <v>94</v>
      </c>
      <c r="T684" s="4"/>
      <c r="U684" s="4"/>
    </row>
    <row r="685" spans="3:21" x14ac:dyDescent="0.2">
      <c r="C685" t="s">
        <v>2043</v>
      </c>
      <c r="I685" t="s">
        <v>56</v>
      </c>
      <c r="J685" t="s">
        <v>43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36</v>
      </c>
      <c r="Q685" t="s">
        <v>44</v>
      </c>
      <c r="R685">
        <v>0</v>
      </c>
      <c r="S685" t="s">
        <v>94</v>
      </c>
      <c r="T685" s="4"/>
      <c r="U685" s="4"/>
    </row>
    <row r="686" spans="3:21" x14ac:dyDescent="0.2">
      <c r="C686" t="s">
        <v>2044</v>
      </c>
      <c r="I686" t="s">
        <v>56</v>
      </c>
      <c r="J686" t="s">
        <v>43</v>
      </c>
      <c r="K686">
        <v>0</v>
      </c>
      <c r="L686">
        <v>0</v>
      </c>
      <c r="M686">
        <v>0.5</v>
      </c>
      <c r="N686">
        <v>-0.5</v>
      </c>
      <c r="O686">
        <v>0</v>
      </c>
      <c r="P686">
        <v>48</v>
      </c>
      <c r="Q686" t="s">
        <v>44</v>
      </c>
      <c r="R686">
        <v>-1</v>
      </c>
      <c r="S686" t="s">
        <v>2045</v>
      </c>
      <c r="T686" s="4"/>
      <c r="U686" s="4"/>
    </row>
    <row r="687" spans="3:21" x14ac:dyDescent="0.2">
      <c r="C687" t="s">
        <v>2046</v>
      </c>
      <c r="I687" t="s">
        <v>56</v>
      </c>
      <c r="J687" t="s">
        <v>43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48</v>
      </c>
      <c r="Q687" t="s">
        <v>44</v>
      </c>
      <c r="R687">
        <v>0</v>
      </c>
      <c r="S687" t="s">
        <v>94</v>
      </c>
      <c r="T687" s="4"/>
      <c r="U687" s="4"/>
    </row>
    <row r="688" spans="3:21" x14ac:dyDescent="0.2">
      <c r="C688" t="s">
        <v>2047</v>
      </c>
      <c r="J688" t="s">
        <v>43</v>
      </c>
      <c r="K688">
        <v>0</v>
      </c>
      <c r="L688">
        <v>0</v>
      </c>
      <c r="M688">
        <v>0</v>
      </c>
      <c r="N688">
        <v>0</v>
      </c>
      <c r="O688" t="e">
        <v>#DIV/0!</v>
      </c>
      <c r="P688">
        <v>0</v>
      </c>
      <c r="R688" t="e">
        <v>#DIV/0!</v>
      </c>
      <c r="S688" t="e">
        <v>#DIV/0!</v>
      </c>
      <c r="T688" s="4"/>
      <c r="U688" s="4"/>
    </row>
    <row r="689" spans="1:21" x14ac:dyDescent="0.2">
      <c r="C689" t="s">
        <v>2048</v>
      </c>
      <c r="I689" t="s">
        <v>56</v>
      </c>
      <c r="J689" t="s">
        <v>43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48</v>
      </c>
      <c r="Q689" t="s">
        <v>44</v>
      </c>
      <c r="R689">
        <v>0</v>
      </c>
      <c r="S689" t="s">
        <v>94</v>
      </c>
      <c r="T689" s="4"/>
      <c r="U689" s="4"/>
    </row>
    <row r="690" spans="1:21" x14ac:dyDescent="0.2">
      <c r="C690" t="s">
        <v>2049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10</v>
      </c>
      <c r="Q690" t="s">
        <v>44</v>
      </c>
      <c r="R690">
        <v>0</v>
      </c>
      <c r="S690" t="s">
        <v>94</v>
      </c>
      <c r="T690" s="4"/>
      <c r="U690" s="4"/>
    </row>
    <row r="691" spans="1:21" x14ac:dyDescent="0.2">
      <c r="A691" t="s">
        <v>37</v>
      </c>
      <c r="B691" t="s">
        <v>38</v>
      </c>
      <c r="C691" t="s">
        <v>39</v>
      </c>
      <c r="F691" t="s">
        <v>40</v>
      </c>
      <c r="G691" t="s">
        <v>41</v>
      </c>
      <c r="H691">
        <v>1</v>
      </c>
      <c r="I691" t="s">
        <v>42</v>
      </c>
      <c r="J691" t="s">
        <v>43</v>
      </c>
      <c r="K691">
        <v>60</v>
      </c>
      <c r="L691">
        <v>0</v>
      </c>
      <c r="M691">
        <v>0</v>
      </c>
      <c r="N691">
        <v>60</v>
      </c>
      <c r="O691">
        <v>1</v>
      </c>
      <c r="P691">
        <v>60</v>
      </c>
      <c r="Q691" t="s">
        <v>44</v>
      </c>
      <c r="R691">
        <v>0</v>
      </c>
      <c r="S691" t="s">
        <v>45</v>
      </c>
      <c r="T691" s="4">
        <v>45356</v>
      </c>
      <c r="U691" s="4">
        <v>45378</v>
      </c>
    </row>
    <row r="692" spans="1:21" x14ac:dyDescent="0.2">
      <c r="A692" t="s">
        <v>37</v>
      </c>
      <c r="B692" t="s">
        <v>46</v>
      </c>
      <c r="C692" t="s">
        <v>47</v>
      </c>
      <c r="F692" t="s">
        <v>48</v>
      </c>
      <c r="G692">
        <v>873</v>
      </c>
      <c r="H692">
        <v>5</v>
      </c>
      <c r="I692" t="s">
        <v>49</v>
      </c>
      <c r="J692" t="s">
        <v>43</v>
      </c>
      <c r="K692">
        <v>0</v>
      </c>
      <c r="L692">
        <v>0</v>
      </c>
      <c r="M692">
        <v>31</v>
      </c>
      <c r="N692">
        <v>-31</v>
      </c>
      <c r="O692">
        <v>0</v>
      </c>
      <c r="P692">
        <v>84</v>
      </c>
      <c r="Q692" t="s">
        <v>50</v>
      </c>
      <c r="R692">
        <v>-31</v>
      </c>
      <c r="S692" t="s">
        <v>51</v>
      </c>
      <c r="T692" s="4"/>
      <c r="U692" s="4">
        <v>45401</v>
      </c>
    </row>
    <row r="693" spans="1:21" x14ac:dyDescent="0.2">
      <c r="A693" t="s">
        <v>37</v>
      </c>
      <c r="B693" t="s">
        <v>52</v>
      </c>
      <c r="C693" t="s">
        <v>53</v>
      </c>
      <c r="F693" t="s">
        <v>54</v>
      </c>
      <c r="G693" t="s">
        <v>55</v>
      </c>
      <c r="H693">
        <v>6</v>
      </c>
      <c r="I693" t="s">
        <v>56</v>
      </c>
      <c r="J693" t="s">
        <v>43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36</v>
      </c>
      <c r="Q693" t="s">
        <v>50</v>
      </c>
      <c r="R693">
        <v>0</v>
      </c>
      <c r="S693" t="s">
        <v>57</v>
      </c>
      <c r="T693" s="4"/>
      <c r="U693" s="4"/>
    </row>
    <row r="694" spans="1:21" x14ac:dyDescent="0.2">
      <c r="A694" t="s">
        <v>37</v>
      </c>
      <c r="B694" t="s">
        <v>58</v>
      </c>
      <c r="C694" t="s">
        <v>59</v>
      </c>
      <c r="F694" t="s">
        <v>54</v>
      </c>
      <c r="G694" t="s">
        <v>60</v>
      </c>
      <c r="H694">
        <v>7</v>
      </c>
      <c r="I694" t="s">
        <v>56</v>
      </c>
      <c r="J694" t="s">
        <v>43</v>
      </c>
      <c r="K694">
        <v>120</v>
      </c>
      <c r="L694">
        <v>0</v>
      </c>
      <c r="M694">
        <v>0</v>
      </c>
      <c r="N694">
        <v>120</v>
      </c>
      <c r="O694">
        <v>2</v>
      </c>
      <c r="P694">
        <v>60</v>
      </c>
      <c r="Q694" t="s">
        <v>61</v>
      </c>
      <c r="R694">
        <v>0</v>
      </c>
      <c r="S694" t="s">
        <v>62</v>
      </c>
      <c r="T694" s="4"/>
      <c r="U694" s="4" t="s">
        <v>63</v>
      </c>
    </row>
    <row r="695" spans="1:21" x14ac:dyDescent="0.2">
      <c r="A695" t="s">
        <v>37</v>
      </c>
      <c r="B695" t="s">
        <v>64</v>
      </c>
      <c r="C695" t="s">
        <v>65</v>
      </c>
      <c r="D695" t="s">
        <v>66</v>
      </c>
      <c r="F695" t="s">
        <v>54</v>
      </c>
      <c r="H695">
        <v>2</v>
      </c>
      <c r="I695" t="s">
        <v>56</v>
      </c>
      <c r="J695" t="s">
        <v>43</v>
      </c>
      <c r="L695">
        <v>240</v>
      </c>
      <c r="M695">
        <v>0</v>
      </c>
      <c r="N695">
        <v>240</v>
      </c>
      <c r="O695">
        <v>2</v>
      </c>
      <c r="P695">
        <v>120</v>
      </c>
      <c r="Q695" t="s">
        <v>61</v>
      </c>
      <c r="R695">
        <v>0</v>
      </c>
      <c r="S695" t="s">
        <v>62</v>
      </c>
      <c r="T695" s="4">
        <v>45408</v>
      </c>
      <c r="U695" s="4"/>
    </row>
    <row r="696" spans="1:21" x14ac:dyDescent="0.2">
      <c r="A696" t="s">
        <v>67</v>
      </c>
      <c r="B696" t="s">
        <v>68</v>
      </c>
      <c r="C696" t="s">
        <v>69</v>
      </c>
      <c r="F696" t="s">
        <v>40</v>
      </c>
      <c r="G696" t="s">
        <v>70</v>
      </c>
      <c r="H696">
        <v>2</v>
      </c>
      <c r="I696" t="s">
        <v>42</v>
      </c>
      <c r="J696" t="s">
        <v>43</v>
      </c>
      <c r="K696">
        <v>-48</v>
      </c>
      <c r="L696">
        <v>0</v>
      </c>
      <c r="M696">
        <v>0</v>
      </c>
      <c r="N696">
        <v>-48</v>
      </c>
      <c r="O696">
        <v>-1</v>
      </c>
      <c r="P696">
        <v>48</v>
      </c>
      <c r="Q696" t="s">
        <v>71</v>
      </c>
      <c r="R696">
        <v>0</v>
      </c>
      <c r="S696" t="s">
        <v>72</v>
      </c>
      <c r="T696" s="4" t="s">
        <v>73</v>
      </c>
      <c r="U696" s="4"/>
    </row>
    <row r="697" spans="1:21" x14ac:dyDescent="0.2">
      <c r="A697" t="s">
        <v>67</v>
      </c>
      <c r="B697" t="s">
        <v>74</v>
      </c>
      <c r="C697" t="s">
        <v>75</v>
      </c>
      <c r="F697" t="s">
        <v>40</v>
      </c>
      <c r="G697">
        <v>107</v>
      </c>
      <c r="H697">
        <v>3</v>
      </c>
      <c r="I697" t="s">
        <v>42</v>
      </c>
      <c r="J697" t="s">
        <v>43</v>
      </c>
      <c r="K697">
        <v>184</v>
      </c>
      <c r="L697">
        <v>0</v>
      </c>
      <c r="M697">
        <v>50</v>
      </c>
      <c r="N697">
        <v>134</v>
      </c>
      <c r="O697">
        <v>2</v>
      </c>
      <c r="P697">
        <v>50</v>
      </c>
      <c r="Q697" t="s">
        <v>76</v>
      </c>
      <c r="R697">
        <v>34</v>
      </c>
      <c r="S697" t="s">
        <v>77</v>
      </c>
      <c r="T697" s="4">
        <v>45356</v>
      </c>
      <c r="U697" s="4">
        <v>45378</v>
      </c>
    </row>
    <row r="698" spans="1:21" x14ac:dyDescent="0.2">
      <c r="A698" t="s">
        <v>67</v>
      </c>
      <c r="B698" t="s">
        <v>78</v>
      </c>
      <c r="C698" t="s">
        <v>79</v>
      </c>
      <c r="F698" t="s">
        <v>40</v>
      </c>
      <c r="G698">
        <v>111</v>
      </c>
      <c r="H698">
        <v>5</v>
      </c>
      <c r="I698" t="s">
        <v>42</v>
      </c>
      <c r="J698" t="s">
        <v>43</v>
      </c>
      <c r="K698">
        <v>64</v>
      </c>
      <c r="L698">
        <v>0</v>
      </c>
      <c r="M698">
        <v>10</v>
      </c>
      <c r="N698">
        <v>54</v>
      </c>
      <c r="O698">
        <v>1</v>
      </c>
      <c r="P698">
        <v>30</v>
      </c>
      <c r="Q698" t="s">
        <v>76</v>
      </c>
      <c r="R698">
        <v>24</v>
      </c>
      <c r="S698" t="s">
        <v>80</v>
      </c>
      <c r="T698" s="4">
        <v>45356</v>
      </c>
      <c r="U698" s="4">
        <v>45378</v>
      </c>
    </row>
    <row r="699" spans="1:21" x14ac:dyDescent="0.2">
      <c r="A699" t="s">
        <v>67</v>
      </c>
      <c r="B699" t="s">
        <v>81</v>
      </c>
      <c r="C699" t="s">
        <v>82</v>
      </c>
      <c r="F699" t="s">
        <v>40</v>
      </c>
      <c r="G699">
        <v>155</v>
      </c>
      <c r="H699">
        <v>6</v>
      </c>
      <c r="I699" t="s">
        <v>42</v>
      </c>
      <c r="J699" t="s">
        <v>43</v>
      </c>
      <c r="K699">
        <v>53</v>
      </c>
      <c r="L699">
        <v>0</v>
      </c>
      <c r="M699">
        <v>20</v>
      </c>
      <c r="N699">
        <v>33</v>
      </c>
      <c r="O699">
        <v>1</v>
      </c>
      <c r="P699">
        <v>20</v>
      </c>
      <c r="Q699" t="s">
        <v>76</v>
      </c>
      <c r="R699">
        <v>13</v>
      </c>
      <c r="S699" t="s">
        <v>83</v>
      </c>
      <c r="T699" s="4"/>
      <c r="U699" s="4" t="s">
        <v>84</v>
      </c>
    </row>
    <row r="700" spans="1:21" x14ac:dyDescent="0.2">
      <c r="A700" t="s">
        <v>67</v>
      </c>
      <c r="B700" t="s">
        <v>85</v>
      </c>
      <c r="C700" t="s">
        <v>86</v>
      </c>
      <c r="F700" t="s">
        <v>40</v>
      </c>
      <c r="G700">
        <v>200</v>
      </c>
      <c r="H700">
        <v>7</v>
      </c>
      <c r="I700" t="s">
        <v>42</v>
      </c>
      <c r="J700" t="s">
        <v>43</v>
      </c>
      <c r="K700">
        <v>0.41666666670000002</v>
      </c>
      <c r="L700">
        <v>0</v>
      </c>
      <c r="M700">
        <v>0</v>
      </c>
      <c r="N700">
        <v>0.41666666670000002</v>
      </c>
      <c r="O700">
        <v>0</v>
      </c>
      <c r="P700">
        <v>10</v>
      </c>
      <c r="Q700" t="s">
        <v>76</v>
      </c>
      <c r="R700">
        <v>0</v>
      </c>
      <c r="S700" t="s">
        <v>87</v>
      </c>
      <c r="T700" s="4">
        <v>45356</v>
      </c>
      <c r="U700" s="4">
        <v>45397</v>
      </c>
    </row>
    <row r="701" spans="1:21" x14ac:dyDescent="0.2">
      <c r="A701" t="s">
        <v>67</v>
      </c>
      <c r="B701" t="s">
        <v>88</v>
      </c>
      <c r="C701" t="s">
        <v>89</v>
      </c>
      <c r="F701" t="s">
        <v>40</v>
      </c>
      <c r="G701">
        <v>260</v>
      </c>
      <c r="H701">
        <v>8</v>
      </c>
      <c r="I701" t="s">
        <v>42</v>
      </c>
      <c r="J701" t="s">
        <v>43</v>
      </c>
      <c r="K701">
        <v>0</v>
      </c>
      <c r="L701">
        <v>10</v>
      </c>
      <c r="M701">
        <v>15</v>
      </c>
      <c r="N701">
        <v>-5</v>
      </c>
      <c r="O701">
        <v>-1</v>
      </c>
      <c r="P701">
        <v>5</v>
      </c>
      <c r="Q701" t="s">
        <v>76</v>
      </c>
      <c r="R701">
        <v>0</v>
      </c>
      <c r="S701" t="s">
        <v>90</v>
      </c>
      <c r="T701" s="4"/>
      <c r="U701" s="4" t="s">
        <v>91</v>
      </c>
    </row>
    <row r="702" spans="1:21" x14ac:dyDescent="0.2">
      <c r="A702" t="s">
        <v>67</v>
      </c>
      <c r="B702" t="s">
        <v>92</v>
      </c>
      <c r="C702" t="s">
        <v>93</v>
      </c>
      <c r="F702" t="s">
        <v>40</v>
      </c>
      <c r="G702">
        <v>280</v>
      </c>
      <c r="H702">
        <v>9</v>
      </c>
      <c r="I702" t="s">
        <v>42</v>
      </c>
      <c r="J702" t="s">
        <v>43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36</v>
      </c>
      <c r="Q702" t="s">
        <v>44</v>
      </c>
      <c r="R702">
        <v>0</v>
      </c>
      <c r="S702" t="s">
        <v>94</v>
      </c>
      <c r="T702" s="4">
        <v>45356</v>
      </c>
      <c r="U702" s="4">
        <v>45378</v>
      </c>
    </row>
    <row r="703" spans="1:21" x14ac:dyDescent="0.2">
      <c r="A703" t="s">
        <v>67</v>
      </c>
      <c r="B703" t="s">
        <v>95</v>
      </c>
      <c r="C703" t="s">
        <v>96</v>
      </c>
      <c r="F703" t="s">
        <v>40</v>
      </c>
      <c r="G703">
        <v>300</v>
      </c>
      <c r="H703">
        <v>10</v>
      </c>
      <c r="I703" t="s">
        <v>42</v>
      </c>
      <c r="J703" t="s">
        <v>43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2</v>
      </c>
      <c r="Q703" t="s">
        <v>76</v>
      </c>
      <c r="R703">
        <v>0</v>
      </c>
      <c r="S703" t="s">
        <v>97</v>
      </c>
      <c r="T703" s="4"/>
      <c r="U703" s="4"/>
    </row>
    <row r="704" spans="1:21" x14ac:dyDescent="0.2">
      <c r="A704" t="s">
        <v>67</v>
      </c>
      <c r="B704" t="s">
        <v>98</v>
      </c>
      <c r="C704" t="s">
        <v>99</v>
      </c>
      <c r="F704" t="s">
        <v>54</v>
      </c>
      <c r="G704" t="s">
        <v>100</v>
      </c>
      <c r="H704">
        <v>11</v>
      </c>
      <c r="I704" t="s">
        <v>56</v>
      </c>
      <c r="J704" t="s">
        <v>43</v>
      </c>
      <c r="K704">
        <v>66</v>
      </c>
      <c r="L704">
        <v>0</v>
      </c>
      <c r="M704">
        <v>62</v>
      </c>
      <c r="N704">
        <v>4</v>
      </c>
      <c r="O704">
        <v>0</v>
      </c>
      <c r="P704">
        <v>50</v>
      </c>
      <c r="Q704" t="s">
        <v>61</v>
      </c>
      <c r="R704">
        <v>4</v>
      </c>
      <c r="S704" t="s">
        <v>101</v>
      </c>
      <c r="T704" s="4"/>
      <c r="U704" s="4">
        <v>45378</v>
      </c>
    </row>
    <row r="705" spans="1:21" x14ac:dyDescent="0.2">
      <c r="A705" t="s">
        <v>67</v>
      </c>
      <c r="B705" t="s">
        <v>102</v>
      </c>
      <c r="C705" t="s">
        <v>103</v>
      </c>
      <c r="F705" t="s">
        <v>54</v>
      </c>
      <c r="G705" t="s">
        <v>104</v>
      </c>
      <c r="H705">
        <v>12</v>
      </c>
      <c r="I705" t="s">
        <v>56</v>
      </c>
      <c r="J705" t="s">
        <v>43</v>
      </c>
      <c r="K705">
        <v>20</v>
      </c>
      <c r="L705">
        <v>0</v>
      </c>
      <c r="M705">
        <v>29</v>
      </c>
      <c r="N705">
        <v>-9</v>
      </c>
      <c r="O705">
        <v>0</v>
      </c>
      <c r="P705">
        <v>50</v>
      </c>
      <c r="Q705" t="s">
        <v>61</v>
      </c>
      <c r="R705">
        <v>-9</v>
      </c>
      <c r="S705" t="s">
        <v>105</v>
      </c>
      <c r="T705" s="4"/>
      <c r="U705" s="4" t="s">
        <v>84</v>
      </c>
    </row>
    <row r="706" spans="1:21" x14ac:dyDescent="0.2">
      <c r="A706" t="s">
        <v>67</v>
      </c>
      <c r="B706" t="s">
        <v>106</v>
      </c>
      <c r="C706" t="s">
        <v>107</v>
      </c>
      <c r="F706" t="s">
        <v>54</v>
      </c>
      <c r="G706" t="s">
        <v>108</v>
      </c>
      <c r="H706">
        <v>13</v>
      </c>
      <c r="I706" t="s">
        <v>56</v>
      </c>
      <c r="J706" t="s">
        <v>43</v>
      </c>
      <c r="K706">
        <v>13.33</v>
      </c>
      <c r="L706">
        <v>60</v>
      </c>
      <c r="M706">
        <v>76.083333330000002</v>
      </c>
      <c r="N706">
        <v>-2.753333333</v>
      </c>
      <c r="O706">
        <v>0</v>
      </c>
      <c r="P706">
        <v>30</v>
      </c>
      <c r="Q706" t="s">
        <v>61</v>
      </c>
      <c r="R706">
        <v>-3</v>
      </c>
      <c r="S706" t="s">
        <v>109</v>
      </c>
      <c r="T706" s="4"/>
      <c r="U706" s="4">
        <v>45378</v>
      </c>
    </row>
    <row r="707" spans="1:21" x14ac:dyDescent="0.2">
      <c r="A707" t="s">
        <v>67</v>
      </c>
      <c r="B707" t="s">
        <v>110</v>
      </c>
      <c r="C707" t="s">
        <v>111</v>
      </c>
      <c r="F707" t="s">
        <v>54</v>
      </c>
      <c r="G707" t="s">
        <v>112</v>
      </c>
      <c r="H707">
        <v>14</v>
      </c>
      <c r="I707" t="s">
        <v>56</v>
      </c>
      <c r="J707" t="s">
        <v>43</v>
      </c>
      <c r="K707">
        <v>0</v>
      </c>
      <c r="L707">
        <v>120</v>
      </c>
      <c r="M707">
        <v>112</v>
      </c>
      <c r="N707">
        <v>8</v>
      </c>
      <c r="O707">
        <v>0</v>
      </c>
      <c r="P707">
        <v>20</v>
      </c>
      <c r="Q707" t="s">
        <v>61</v>
      </c>
      <c r="R707">
        <v>8</v>
      </c>
      <c r="S707" t="s">
        <v>113</v>
      </c>
      <c r="T707" s="4">
        <v>45356</v>
      </c>
      <c r="U707" s="4" t="s">
        <v>114</v>
      </c>
    </row>
    <row r="708" spans="1:21" x14ac:dyDescent="0.2">
      <c r="A708" t="s">
        <v>67</v>
      </c>
      <c r="B708" t="s">
        <v>115</v>
      </c>
      <c r="C708" t="s">
        <v>116</v>
      </c>
      <c r="F708" t="s">
        <v>54</v>
      </c>
      <c r="G708" t="s">
        <v>117</v>
      </c>
      <c r="H708">
        <v>15</v>
      </c>
      <c r="I708" t="s">
        <v>56</v>
      </c>
      <c r="J708" t="s">
        <v>43</v>
      </c>
      <c r="K708">
        <v>48</v>
      </c>
      <c r="L708">
        <v>60</v>
      </c>
      <c r="M708">
        <v>55.5</v>
      </c>
      <c r="N708">
        <v>52.5</v>
      </c>
      <c r="O708">
        <v>5</v>
      </c>
      <c r="P708">
        <v>10</v>
      </c>
      <c r="Q708" t="s">
        <v>76</v>
      </c>
      <c r="R708">
        <v>3</v>
      </c>
      <c r="S708" t="s">
        <v>118</v>
      </c>
      <c r="T708" s="4">
        <v>45353</v>
      </c>
      <c r="U708" s="4" t="s">
        <v>119</v>
      </c>
    </row>
    <row r="709" spans="1:21" x14ac:dyDescent="0.2">
      <c r="A709" t="s">
        <v>67</v>
      </c>
      <c r="B709" t="s">
        <v>120</v>
      </c>
      <c r="C709" t="s">
        <v>121</v>
      </c>
      <c r="F709" t="s">
        <v>54</v>
      </c>
      <c r="G709" t="s">
        <v>122</v>
      </c>
      <c r="H709">
        <v>16</v>
      </c>
      <c r="I709" t="s">
        <v>56</v>
      </c>
      <c r="J709" t="s">
        <v>43</v>
      </c>
      <c r="K709">
        <v>9</v>
      </c>
      <c r="L709">
        <v>45</v>
      </c>
      <c r="M709">
        <v>19</v>
      </c>
      <c r="N709">
        <v>35</v>
      </c>
      <c r="O709">
        <v>7</v>
      </c>
      <c r="P709">
        <v>5</v>
      </c>
      <c r="Q709" t="s">
        <v>76</v>
      </c>
      <c r="R709">
        <v>0</v>
      </c>
      <c r="S709" t="s">
        <v>123</v>
      </c>
      <c r="T709" s="4">
        <v>45353</v>
      </c>
      <c r="U709" s="4" t="s">
        <v>119</v>
      </c>
    </row>
    <row r="710" spans="1:21" x14ac:dyDescent="0.2">
      <c r="A710" t="s">
        <v>67</v>
      </c>
      <c r="B710" t="s">
        <v>124</v>
      </c>
      <c r="C710" t="s">
        <v>125</v>
      </c>
      <c r="F710" t="s">
        <v>54</v>
      </c>
      <c r="G710" t="s">
        <v>126</v>
      </c>
      <c r="H710">
        <v>18</v>
      </c>
      <c r="I710" t="s">
        <v>56</v>
      </c>
      <c r="J710" t="s">
        <v>43</v>
      </c>
      <c r="K710">
        <v>0</v>
      </c>
      <c r="L710">
        <v>360</v>
      </c>
      <c r="M710">
        <v>299</v>
      </c>
      <c r="N710">
        <v>61</v>
      </c>
      <c r="O710">
        <v>0</v>
      </c>
      <c r="P710">
        <v>72</v>
      </c>
      <c r="Q710" t="s">
        <v>61</v>
      </c>
      <c r="R710">
        <v>61</v>
      </c>
      <c r="S710" t="s">
        <v>127</v>
      </c>
      <c r="T710" s="4"/>
      <c r="U710" s="4">
        <v>45376</v>
      </c>
    </row>
    <row r="711" spans="1:21" x14ac:dyDescent="0.2">
      <c r="A711" t="s">
        <v>67</v>
      </c>
      <c r="B711" t="s">
        <v>128</v>
      </c>
      <c r="C711" t="s">
        <v>129</v>
      </c>
      <c r="F711" t="s">
        <v>54</v>
      </c>
      <c r="G711" t="s">
        <v>130</v>
      </c>
      <c r="H711">
        <v>19</v>
      </c>
      <c r="I711" t="s">
        <v>56</v>
      </c>
      <c r="J711" t="s">
        <v>43</v>
      </c>
      <c r="K711">
        <v>0</v>
      </c>
      <c r="L711">
        <v>96</v>
      </c>
      <c r="M711">
        <v>0</v>
      </c>
      <c r="N711">
        <v>96</v>
      </c>
      <c r="O711">
        <v>2</v>
      </c>
      <c r="P711">
        <v>48</v>
      </c>
      <c r="Q711" t="s">
        <v>61</v>
      </c>
      <c r="R711">
        <v>0</v>
      </c>
      <c r="S711" t="s">
        <v>62</v>
      </c>
      <c r="T711" s="4">
        <v>45353</v>
      </c>
      <c r="U711" s="4"/>
    </row>
    <row r="712" spans="1:21" x14ac:dyDescent="0.2">
      <c r="A712" t="s">
        <v>131</v>
      </c>
      <c r="B712" t="s">
        <v>132</v>
      </c>
      <c r="C712" t="s">
        <v>133</v>
      </c>
      <c r="E712" t="s">
        <v>134</v>
      </c>
      <c r="F712" t="s">
        <v>48</v>
      </c>
      <c r="G712" t="s">
        <v>135</v>
      </c>
      <c r="H712">
        <v>1</v>
      </c>
      <c r="I712" t="s">
        <v>136</v>
      </c>
      <c r="J712" t="s">
        <v>43</v>
      </c>
      <c r="K712">
        <v>49</v>
      </c>
      <c r="L712">
        <v>0</v>
      </c>
      <c r="M712">
        <v>3</v>
      </c>
      <c r="N712">
        <v>46</v>
      </c>
      <c r="O712">
        <v>1</v>
      </c>
      <c r="P712">
        <v>40</v>
      </c>
      <c r="Q712" t="s">
        <v>61</v>
      </c>
      <c r="R712">
        <v>6</v>
      </c>
      <c r="S712" t="s">
        <v>137</v>
      </c>
      <c r="T712" s="4">
        <v>45412</v>
      </c>
      <c r="U712" s="4"/>
    </row>
    <row r="713" spans="1:21" x14ac:dyDescent="0.2">
      <c r="A713" t="s">
        <v>131</v>
      </c>
      <c r="B713" t="s">
        <v>138</v>
      </c>
      <c r="C713" t="s">
        <v>139</v>
      </c>
      <c r="E713" t="s">
        <v>140</v>
      </c>
      <c r="F713" t="s">
        <v>48</v>
      </c>
      <c r="G713" t="s">
        <v>141</v>
      </c>
      <c r="H713">
        <v>2</v>
      </c>
      <c r="I713" t="s">
        <v>136</v>
      </c>
      <c r="J713" t="s">
        <v>43</v>
      </c>
      <c r="K713">
        <v>18</v>
      </c>
      <c r="L713">
        <v>0</v>
      </c>
      <c r="M713">
        <v>3</v>
      </c>
      <c r="N713">
        <v>15</v>
      </c>
      <c r="O713">
        <v>0</v>
      </c>
      <c r="P713">
        <v>24</v>
      </c>
      <c r="Q713" t="s">
        <v>61</v>
      </c>
      <c r="R713">
        <v>15</v>
      </c>
      <c r="S713" t="s">
        <v>142</v>
      </c>
      <c r="T713" s="4">
        <v>45370</v>
      </c>
      <c r="U713" s="4">
        <v>45372</v>
      </c>
    </row>
    <row r="714" spans="1:21" x14ac:dyDescent="0.2">
      <c r="A714" t="s">
        <v>131</v>
      </c>
      <c r="B714" t="s">
        <v>143</v>
      </c>
      <c r="C714" t="s">
        <v>144</v>
      </c>
      <c r="E714" t="s">
        <v>145</v>
      </c>
      <c r="F714" t="s">
        <v>48</v>
      </c>
      <c r="G714" t="s">
        <v>146</v>
      </c>
      <c r="H714">
        <v>3</v>
      </c>
      <c r="I714" t="s">
        <v>136</v>
      </c>
      <c r="J714" t="s">
        <v>43</v>
      </c>
      <c r="L714">
        <v>0</v>
      </c>
      <c r="M714">
        <v>0</v>
      </c>
      <c r="N714">
        <v>0</v>
      </c>
      <c r="O714">
        <v>0</v>
      </c>
      <c r="P714">
        <v>40</v>
      </c>
      <c r="Q714" t="s">
        <v>61</v>
      </c>
      <c r="R714">
        <v>0</v>
      </c>
      <c r="S714" t="s">
        <v>147</v>
      </c>
      <c r="T714" s="4">
        <v>45412</v>
      </c>
      <c r="U714" s="4"/>
    </row>
    <row r="715" spans="1:21" x14ac:dyDescent="0.2">
      <c r="A715" t="s">
        <v>131</v>
      </c>
      <c r="B715" t="s">
        <v>148</v>
      </c>
      <c r="C715" t="s">
        <v>149</v>
      </c>
      <c r="E715" t="s">
        <v>150</v>
      </c>
      <c r="F715" t="s">
        <v>48</v>
      </c>
      <c r="G715" t="s">
        <v>151</v>
      </c>
      <c r="H715">
        <v>4</v>
      </c>
      <c r="I715" t="s">
        <v>136</v>
      </c>
      <c r="J715" t="s">
        <v>43</v>
      </c>
      <c r="L715">
        <v>0</v>
      </c>
      <c r="M715">
        <v>0</v>
      </c>
      <c r="N715">
        <v>0</v>
      </c>
      <c r="O715">
        <v>0</v>
      </c>
      <c r="P715">
        <v>40</v>
      </c>
      <c r="Q715" t="s">
        <v>61</v>
      </c>
      <c r="R715">
        <v>0</v>
      </c>
      <c r="S715" t="s">
        <v>147</v>
      </c>
      <c r="T715" s="4">
        <v>45412</v>
      </c>
      <c r="U715" s="4"/>
    </row>
    <row r="716" spans="1:21" x14ac:dyDescent="0.2">
      <c r="A716" t="s">
        <v>152</v>
      </c>
      <c r="B716" t="s">
        <v>153</v>
      </c>
      <c r="C716" t="s">
        <v>154</v>
      </c>
      <c r="D716" t="s">
        <v>155</v>
      </c>
      <c r="F716" t="s">
        <v>40</v>
      </c>
      <c r="G716" t="s">
        <v>156</v>
      </c>
      <c r="H716">
        <v>20</v>
      </c>
      <c r="I716" t="s">
        <v>42</v>
      </c>
      <c r="J716" t="s">
        <v>43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72</v>
      </c>
      <c r="Q716" t="s">
        <v>50</v>
      </c>
      <c r="R716">
        <v>0</v>
      </c>
      <c r="S716" t="s">
        <v>57</v>
      </c>
      <c r="T716" s="4"/>
      <c r="U716" s="4">
        <v>45376</v>
      </c>
    </row>
    <row r="717" spans="1:21" x14ac:dyDescent="0.2">
      <c r="A717" t="s">
        <v>152</v>
      </c>
      <c r="B717" t="s">
        <v>157</v>
      </c>
      <c r="C717" t="s">
        <v>158</v>
      </c>
      <c r="D717" t="s">
        <v>155</v>
      </c>
      <c r="F717" t="s">
        <v>40</v>
      </c>
      <c r="G717" t="s">
        <v>159</v>
      </c>
      <c r="H717">
        <v>21</v>
      </c>
      <c r="I717" t="s">
        <v>42</v>
      </c>
      <c r="J717" t="s">
        <v>43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72</v>
      </c>
      <c r="Q717" t="s">
        <v>50</v>
      </c>
      <c r="R717">
        <v>0</v>
      </c>
      <c r="S717" t="s">
        <v>57</v>
      </c>
      <c r="T717" s="4"/>
      <c r="U717" s="4">
        <v>45376</v>
      </c>
    </row>
    <row r="718" spans="1:21" x14ac:dyDescent="0.2">
      <c r="A718" t="s">
        <v>152</v>
      </c>
      <c r="B718" t="s">
        <v>160</v>
      </c>
      <c r="C718" t="s">
        <v>161</v>
      </c>
      <c r="D718" t="s">
        <v>155</v>
      </c>
      <c r="F718" t="s">
        <v>40</v>
      </c>
      <c r="G718" t="s">
        <v>162</v>
      </c>
      <c r="H718">
        <v>24</v>
      </c>
      <c r="I718" t="s">
        <v>42</v>
      </c>
      <c r="J718" t="s">
        <v>43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72</v>
      </c>
      <c r="Q718" t="s">
        <v>50</v>
      </c>
      <c r="R718">
        <v>0</v>
      </c>
      <c r="S718" t="s">
        <v>57</v>
      </c>
      <c r="T718" s="4"/>
      <c r="U718" s="4">
        <v>45376</v>
      </c>
    </row>
    <row r="719" spans="1:21" x14ac:dyDescent="0.2">
      <c r="A719" t="s">
        <v>152</v>
      </c>
      <c r="B719" t="s">
        <v>163</v>
      </c>
      <c r="C719" t="s">
        <v>164</v>
      </c>
      <c r="D719" t="s">
        <v>155</v>
      </c>
      <c r="F719" t="s">
        <v>54</v>
      </c>
      <c r="G719" t="s">
        <v>165</v>
      </c>
      <c r="H719">
        <v>27</v>
      </c>
      <c r="I719" t="s">
        <v>56</v>
      </c>
      <c r="J719" t="s">
        <v>43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72</v>
      </c>
      <c r="Q719" t="s">
        <v>50</v>
      </c>
      <c r="R719">
        <v>0</v>
      </c>
      <c r="S719" t="s">
        <v>57</v>
      </c>
      <c r="T719" s="4"/>
      <c r="U719" s="4">
        <v>45376</v>
      </c>
    </row>
    <row r="720" spans="1:21" x14ac:dyDescent="0.2">
      <c r="A720" t="s">
        <v>152</v>
      </c>
      <c r="B720" t="s">
        <v>166</v>
      </c>
      <c r="C720" t="s">
        <v>167</v>
      </c>
      <c r="D720" t="s">
        <v>168</v>
      </c>
      <c r="F720" t="s">
        <v>40</v>
      </c>
      <c r="G720" t="s">
        <v>169</v>
      </c>
      <c r="H720">
        <v>28</v>
      </c>
      <c r="I720" t="s">
        <v>42</v>
      </c>
      <c r="J720" t="s">
        <v>43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72</v>
      </c>
      <c r="Q720" t="s">
        <v>50</v>
      </c>
      <c r="R720">
        <v>0</v>
      </c>
      <c r="S720" t="s">
        <v>57</v>
      </c>
      <c r="T720" s="4"/>
      <c r="U720" s="4">
        <v>45376</v>
      </c>
    </row>
    <row r="721" spans="1:21" x14ac:dyDescent="0.2">
      <c r="A721" t="s">
        <v>152</v>
      </c>
      <c r="B721" t="s">
        <v>170</v>
      </c>
      <c r="C721" t="s">
        <v>171</v>
      </c>
      <c r="D721" t="s">
        <v>168</v>
      </c>
      <c r="F721" t="s">
        <v>40</v>
      </c>
      <c r="G721" t="s">
        <v>172</v>
      </c>
      <c r="H721">
        <v>29</v>
      </c>
      <c r="I721" t="s">
        <v>42</v>
      </c>
      <c r="J721" t="s">
        <v>43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72</v>
      </c>
      <c r="Q721" t="s">
        <v>50</v>
      </c>
      <c r="R721">
        <v>0</v>
      </c>
      <c r="S721" t="s">
        <v>57</v>
      </c>
      <c r="T721" s="4"/>
      <c r="U721" s="4">
        <v>45376</v>
      </c>
    </row>
    <row r="722" spans="1:21" x14ac:dyDescent="0.2">
      <c r="A722" t="s">
        <v>152</v>
      </c>
      <c r="B722" t="s">
        <v>173</v>
      </c>
      <c r="C722" t="s">
        <v>174</v>
      </c>
      <c r="D722" t="s">
        <v>168</v>
      </c>
      <c r="F722" t="s">
        <v>40</v>
      </c>
      <c r="G722" t="s">
        <v>175</v>
      </c>
      <c r="H722">
        <v>30</v>
      </c>
      <c r="I722" t="s">
        <v>42</v>
      </c>
      <c r="J722" t="s">
        <v>43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72</v>
      </c>
      <c r="Q722" t="s">
        <v>50</v>
      </c>
      <c r="R722">
        <v>0</v>
      </c>
      <c r="S722" t="s">
        <v>57</v>
      </c>
      <c r="T722" s="4"/>
      <c r="U722" s="4">
        <v>45376</v>
      </c>
    </row>
    <row r="723" spans="1:21" x14ac:dyDescent="0.2">
      <c r="A723" t="s">
        <v>152</v>
      </c>
      <c r="B723" t="s">
        <v>176</v>
      </c>
      <c r="C723" t="s">
        <v>177</v>
      </c>
      <c r="D723" t="s">
        <v>168</v>
      </c>
      <c r="F723" t="s">
        <v>40</v>
      </c>
      <c r="G723" t="s">
        <v>178</v>
      </c>
      <c r="H723">
        <v>31</v>
      </c>
      <c r="I723" t="s">
        <v>42</v>
      </c>
      <c r="J723" t="s">
        <v>43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72</v>
      </c>
      <c r="Q723" t="s">
        <v>50</v>
      </c>
      <c r="R723">
        <v>0</v>
      </c>
      <c r="S723" t="s">
        <v>57</v>
      </c>
      <c r="T723" s="4"/>
      <c r="U723" s="4">
        <v>45376</v>
      </c>
    </row>
    <row r="724" spans="1:21" x14ac:dyDescent="0.2">
      <c r="A724" t="s">
        <v>152</v>
      </c>
      <c r="B724" t="s">
        <v>179</v>
      </c>
      <c r="C724" t="s">
        <v>180</v>
      </c>
      <c r="D724" t="s">
        <v>168</v>
      </c>
      <c r="F724" t="s">
        <v>40</v>
      </c>
      <c r="G724" t="s">
        <v>181</v>
      </c>
      <c r="H724">
        <v>32</v>
      </c>
      <c r="I724" t="s">
        <v>42</v>
      </c>
      <c r="J724" t="s">
        <v>43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72</v>
      </c>
      <c r="Q724" t="s">
        <v>50</v>
      </c>
      <c r="R724">
        <v>0</v>
      </c>
      <c r="S724" t="s">
        <v>57</v>
      </c>
      <c r="T724" s="4"/>
      <c r="U724" s="4">
        <v>45376</v>
      </c>
    </row>
    <row r="725" spans="1:21" x14ac:dyDescent="0.2">
      <c r="A725" t="s">
        <v>152</v>
      </c>
      <c r="B725" t="s">
        <v>182</v>
      </c>
      <c r="C725" t="s">
        <v>183</v>
      </c>
      <c r="D725" t="s">
        <v>168</v>
      </c>
      <c r="F725" t="s">
        <v>40</v>
      </c>
      <c r="G725" t="s">
        <v>184</v>
      </c>
      <c r="H725">
        <v>33</v>
      </c>
      <c r="I725" t="s">
        <v>42</v>
      </c>
      <c r="J725" t="s">
        <v>43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72</v>
      </c>
      <c r="Q725" t="s">
        <v>50</v>
      </c>
      <c r="R725">
        <v>0</v>
      </c>
      <c r="S725" t="s">
        <v>57</v>
      </c>
      <c r="T725" s="4"/>
      <c r="U725" s="4">
        <v>45376</v>
      </c>
    </row>
    <row r="726" spans="1:21" x14ac:dyDescent="0.2">
      <c r="A726" t="s">
        <v>152</v>
      </c>
      <c r="B726" t="s">
        <v>185</v>
      </c>
      <c r="C726" t="s">
        <v>186</v>
      </c>
      <c r="D726" t="s">
        <v>168</v>
      </c>
      <c r="F726" t="s">
        <v>40</v>
      </c>
      <c r="G726" t="s">
        <v>187</v>
      </c>
      <c r="H726">
        <v>34</v>
      </c>
      <c r="I726" t="s">
        <v>42</v>
      </c>
      <c r="J726" t="s">
        <v>43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72</v>
      </c>
      <c r="Q726" t="s">
        <v>50</v>
      </c>
      <c r="R726">
        <v>0</v>
      </c>
      <c r="S726" t="s">
        <v>57</v>
      </c>
      <c r="T726" s="4"/>
      <c r="U726" s="4">
        <v>45376</v>
      </c>
    </row>
    <row r="727" spans="1:21" x14ac:dyDescent="0.2">
      <c r="A727" t="s">
        <v>152</v>
      </c>
      <c r="B727" t="s">
        <v>188</v>
      </c>
      <c r="C727" t="s">
        <v>189</v>
      </c>
      <c r="D727" t="s">
        <v>155</v>
      </c>
      <c r="F727" t="s">
        <v>40</v>
      </c>
      <c r="G727" t="s">
        <v>190</v>
      </c>
      <c r="H727">
        <v>35</v>
      </c>
      <c r="I727" t="s">
        <v>42</v>
      </c>
      <c r="J727" t="s">
        <v>43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72</v>
      </c>
      <c r="Q727" t="s">
        <v>50</v>
      </c>
      <c r="R727">
        <v>0</v>
      </c>
      <c r="S727" t="s">
        <v>57</v>
      </c>
      <c r="T727" s="4"/>
      <c r="U727" s="4">
        <v>45376</v>
      </c>
    </row>
    <row r="728" spans="1:21" x14ac:dyDescent="0.2">
      <c r="A728" t="s">
        <v>152</v>
      </c>
      <c r="B728" t="s">
        <v>191</v>
      </c>
      <c r="C728" t="s">
        <v>192</v>
      </c>
      <c r="D728" t="s">
        <v>155</v>
      </c>
      <c r="F728" t="s">
        <v>40</v>
      </c>
      <c r="G728" t="s">
        <v>193</v>
      </c>
      <c r="H728">
        <v>36</v>
      </c>
      <c r="I728" t="s">
        <v>42</v>
      </c>
      <c r="J728" t="s">
        <v>43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72</v>
      </c>
      <c r="Q728" t="s">
        <v>50</v>
      </c>
      <c r="R728">
        <v>0</v>
      </c>
      <c r="S728" t="s">
        <v>57</v>
      </c>
      <c r="T728" s="4"/>
      <c r="U728" s="4">
        <v>45376</v>
      </c>
    </row>
    <row r="729" spans="1:21" x14ac:dyDescent="0.2">
      <c r="A729" t="s">
        <v>152</v>
      </c>
      <c r="B729" t="s">
        <v>194</v>
      </c>
      <c r="C729" t="s">
        <v>195</v>
      </c>
      <c r="D729" t="s">
        <v>155</v>
      </c>
      <c r="F729" t="s">
        <v>40</v>
      </c>
      <c r="G729" t="s">
        <v>196</v>
      </c>
      <c r="H729">
        <v>37</v>
      </c>
      <c r="I729" t="s">
        <v>42</v>
      </c>
      <c r="J729" t="s">
        <v>43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72</v>
      </c>
      <c r="Q729" t="s">
        <v>50</v>
      </c>
      <c r="R729">
        <v>0</v>
      </c>
      <c r="S729" t="s">
        <v>57</v>
      </c>
      <c r="T729" s="4"/>
      <c r="U729" s="4">
        <v>45376</v>
      </c>
    </row>
    <row r="730" spans="1:21" x14ac:dyDescent="0.2">
      <c r="A730" t="s">
        <v>152</v>
      </c>
      <c r="B730" t="s">
        <v>197</v>
      </c>
      <c r="C730" t="s">
        <v>198</v>
      </c>
      <c r="D730" t="s">
        <v>155</v>
      </c>
      <c r="F730" t="s">
        <v>40</v>
      </c>
      <c r="G730" t="s">
        <v>199</v>
      </c>
      <c r="H730">
        <v>38</v>
      </c>
      <c r="I730" t="s">
        <v>42</v>
      </c>
      <c r="J730" t="s">
        <v>43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72</v>
      </c>
      <c r="Q730" t="s">
        <v>50</v>
      </c>
      <c r="R730">
        <v>0</v>
      </c>
      <c r="S730" t="s">
        <v>57</v>
      </c>
      <c r="T730" s="4"/>
      <c r="U730" s="4">
        <v>45376</v>
      </c>
    </row>
    <row r="731" spans="1:21" x14ac:dyDescent="0.2">
      <c r="A731" t="s">
        <v>152</v>
      </c>
      <c r="B731" t="s">
        <v>200</v>
      </c>
      <c r="C731" t="s">
        <v>201</v>
      </c>
      <c r="D731" t="s">
        <v>155</v>
      </c>
      <c r="F731" t="s">
        <v>40</v>
      </c>
      <c r="G731" t="s">
        <v>202</v>
      </c>
      <c r="H731">
        <v>39</v>
      </c>
      <c r="I731" t="s">
        <v>42</v>
      </c>
      <c r="J731" t="s">
        <v>43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72</v>
      </c>
      <c r="Q731" t="s">
        <v>50</v>
      </c>
      <c r="R731">
        <v>0</v>
      </c>
      <c r="S731" t="s">
        <v>57</v>
      </c>
      <c r="T731" s="4"/>
      <c r="U731" s="4">
        <v>45376</v>
      </c>
    </row>
    <row r="732" spans="1:21" x14ac:dyDescent="0.2">
      <c r="A732" t="s">
        <v>152</v>
      </c>
      <c r="B732" t="s">
        <v>203</v>
      </c>
      <c r="C732" t="s">
        <v>204</v>
      </c>
      <c r="D732" t="s">
        <v>155</v>
      </c>
      <c r="F732" t="s">
        <v>40</v>
      </c>
      <c r="G732" t="s">
        <v>205</v>
      </c>
      <c r="H732">
        <v>40</v>
      </c>
      <c r="I732" t="s">
        <v>42</v>
      </c>
      <c r="J732" t="s">
        <v>43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72</v>
      </c>
      <c r="Q732" t="s">
        <v>50</v>
      </c>
      <c r="R732">
        <v>0</v>
      </c>
      <c r="S732" t="s">
        <v>57</v>
      </c>
      <c r="T732" s="4"/>
      <c r="U732" s="4">
        <v>45376</v>
      </c>
    </row>
    <row r="733" spans="1:21" x14ac:dyDescent="0.2">
      <c r="A733" t="s">
        <v>152</v>
      </c>
      <c r="B733" t="s">
        <v>206</v>
      </c>
      <c r="C733" t="s">
        <v>207</v>
      </c>
      <c r="D733" t="s">
        <v>155</v>
      </c>
      <c r="F733" t="s">
        <v>40</v>
      </c>
      <c r="G733" t="s">
        <v>208</v>
      </c>
      <c r="H733">
        <v>41</v>
      </c>
      <c r="I733" t="s">
        <v>42</v>
      </c>
      <c r="J733" t="s">
        <v>43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72</v>
      </c>
      <c r="Q733" t="s">
        <v>50</v>
      </c>
      <c r="R733">
        <v>0</v>
      </c>
      <c r="S733" t="s">
        <v>57</v>
      </c>
      <c r="T733" s="4"/>
      <c r="U733" s="4">
        <v>45376</v>
      </c>
    </row>
    <row r="734" spans="1:21" x14ac:dyDescent="0.2">
      <c r="A734" t="s">
        <v>152</v>
      </c>
      <c r="B734" t="s">
        <v>209</v>
      </c>
      <c r="C734" t="s">
        <v>210</v>
      </c>
      <c r="D734" t="s">
        <v>155</v>
      </c>
      <c r="F734" t="s">
        <v>40</v>
      </c>
      <c r="G734" t="s">
        <v>211</v>
      </c>
      <c r="H734">
        <v>42</v>
      </c>
      <c r="I734" t="s">
        <v>42</v>
      </c>
      <c r="J734" t="s">
        <v>43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72</v>
      </c>
      <c r="Q734" t="s">
        <v>50</v>
      </c>
      <c r="R734">
        <v>0</v>
      </c>
      <c r="S734" t="s">
        <v>57</v>
      </c>
      <c r="T734" s="4"/>
      <c r="U734" s="4">
        <v>45376</v>
      </c>
    </row>
    <row r="735" spans="1:21" x14ac:dyDescent="0.2">
      <c r="A735" t="s">
        <v>152</v>
      </c>
      <c r="B735" t="s">
        <v>212</v>
      </c>
      <c r="C735" t="s">
        <v>213</v>
      </c>
      <c r="D735" t="s">
        <v>155</v>
      </c>
      <c r="F735" t="s">
        <v>40</v>
      </c>
      <c r="G735" t="s">
        <v>214</v>
      </c>
      <c r="H735">
        <v>43</v>
      </c>
      <c r="I735" t="s">
        <v>42</v>
      </c>
      <c r="J735" t="s">
        <v>43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72</v>
      </c>
      <c r="Q735" t="s">
        <v>50</v>
      </c>
      <c r="R735">
        <v>0</v>
      </c>
      <c r="S735" t="s">
        <v>57</v>
      </c>
      <c r="T735" s="4"/>
      <c r="U735" s="4">
        <v>45376</v>
      </c>
    </row>
    <row r="736" spans="1:21" x14ac:dyDescent="0.2">
      <c r="A736" t="s">
        <v>152</v>
      </c>
      <c r="B736" t="s">
        <v>215</v>
      </c>
      <c r="C736" t="s">
        <v>216</v>
      </c>
      <c r="D736" t="s">
        <v>155</v>
      </c>
      <c r="F736" t="s">
        <v>40</v>
      </c>
      <c r="G736" t="s">
        <v>217</v>
      </c>
      <c r="H736">
        <v>44</v>
      </c>
      <c r="I736" t="s">
        <v>42</v>
      </c>
      <c r="J736" t="s">
        <v>43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72</v>
      </c>
      <c r="Q736" t="s">
        <v>50</v>
      </c>
      <c r="R736">
        <v>0</v>
      </c>
      <c r="S736" t="s">
        <v>57</v>
      </c>
      <c r="T736" s="4"/>
      <c r="U736" s="4">
        <v>45376</v>
      </c>
    </row>
    <row r="737" spans="1:21" x14ac:dyDescent="0.2">
      <c r="A737" t="s">
        <v>218</v>
      </c>
      <c r="B737" t="s">
        <v>219</v>
      </c>
      <c r="C737" t="s">
        <v>220</v>
      </c>
      <c r="E737" t="s">
        <v>221</v>
      </c>
      <c r="F737" t="s">
        <v>222</v>
      </c>
      <c r="G737">
        <v>6201</v>
      </c>
      <c r="H737">
        <v>1</v>
      </c>
      <c r="I737" t="s">
        <v>49</v>
      </c>
      <c r="J737" t="s">
        <v>43</v>
      </c>
      <c r="K737">
        <v>250</v>
      </c>
      <c r="L737">
        <v>0</v>
      </c>
      <c r="M737">
        <v>23</v>
      </c>
      <c r="N737">
        <v>227</v>
      </c>
      <c r="O737">
        <v>1</v>
      </c>
      <c r="P737">
        <v>144</v>
      </c>
      <c r="Q737" t="s">
        <v>44</v>
      </c>
      <c r="R737">
        <v>83</v>
      </c>
      <c r="S737" t="s">
        <v>223</v>
      </c>
      <c r="T737" s="4">
        <v>45356</v>
      </c>
      <c r="U737" s="4" t="s">
        <v>224</v>
      </c>
    </row>
    <row r="738" spans="1:21" x14ac:dyDescent="0.2">
      <c r="A738" t="s">
        <v>218</v>
      </c>
      <c r="B738" t="s">
        <v>225</v>
      </c>
      <c r="C738" t="s">
        <v>226</v>
      </c>
      <c r="F738" t="s">
        <v>48</v>
      </c>
      <c r="G738">
        <v>10</v>
      </c>
      <c r="H738">
        <v>2</v>
      </c>
      <c r="I738" t="s">
        <v>136</v>
      </c>
      <c r="J738" t="s">
        <v>43</v>
      </c>
      <c r="K738">
        <v>1680</v>
      </c>
      <c r="L738">
        <v>0</v>
      </c>
      <c r="M738">
        <v>0</v>
      </c>
      <c r="N738">
        <v>1680</v>
      </c>
      <c r="O738">
        <v>7</v>
      </c>
      <c r="P738">
        <v>240</v>
      </c>
      <c r="Q738" t="s">
        <v>44</v>
      </c>
      <c r="R738">
        <v>0</v>
      </c>
      <c r="S738" t="s">
        <v>227</v>
      </c>
      <c r="T738" s="4">
        <v>45376</v>
      </c>
      <c r="U738" s="4"/>
    </row>
    <row r="739" spans="1:21" x14ac:dyDescent="0.2">
      <c r="A739" t="s">
        <v>218</v>
      </c>
      <c r="B739" t="s">
        <v>228</v>
      </c>
      <c r="C739" t="s">
        <v>229</v>
      </c>
      <c r="F739" t="s">
        <v>48</v>
      </c>
      <c r="G739">
        <v>11</v>
      </c>
      <c r="H739">
        <v>3</v>
      </c>
      <c r="I739" t="s">
        <v>136</v>
      </c>
      <c r="J739" t="s">
        <v>43</v>
      </c>
      <c r="K739">
        <v>1200</v>
      </c>
      <c r="L739">
        <v>0</v>
      </c>
      <c r="M739">
        <v>0</v>
      </c>
      <c r="N739">
        <v>1200</v>
      </c>
      <c r="O739">
        <v>5</v>
      </c>
      <c r="P739">
        <v>240</v>
      </c>
      <c r="Q739" t="s">
        <v>44</v>
      </c>
      <c r="R739">
        <v>0</v>
      </c>
      <c r="S739" t="s">
        <v>230</v>
      </c>
      <c r="T739" s="4">
        <v>45376</v>
      </c>
      <c r="U739" s="4"/>
    </row>
    <row r="740" spans="1:21" x14ac:dyDescent="0.2">
      <c r="A740" t="s">
        <v>218</v>
      </c>
      <c r="B740" t="s">
        <v>231</v>
      </c>
      <c r="C740" t="s">
        <v>232</v>
      </c>
      <c r="F740" t="s">
        <v>48</v>
      </c>
      <c r="G740">
        <v>21</v>
      </c>
      <c r="H740">
        <v>4</v>
      </c>
      <c r="I740" t="s">
        <v>136</v>
      </c>
      <c r="J740" t="s">
        <v>43</v>
      </c>
      <c r="K740">
        <v>1200</v>
      </c>
      <c r="L740">
        <v>0</v>
      </c>
      <c r="M740">
        <v>0</v>
      </c>
      <c r="N740">
        <v>1200</v>
      </c>
      <c r="O740">
        <v>5</v>
      </c>
      <c r="P740">
        <v>240</v>
      </c>
      <c r="Q740" t="s">
        <v>44</v>
      </c>
      <c r="R740">
        <v>0</v>
      </c>
      <c r="S740" t="s">
        <v>230</v>
      </c>
      <c r="T740" s="4"/>
      <c r="U740" s="4"/>
    </row>
    <row r="741" spans="1:21" x14ac:dyDescent="0.2">
      <c r="A741" t="s">
        <v>218</v>
      </c>
      <c r="B741" t="s">
        <v>233</v>
      </c>
      <c r="C741" t="s">
        <v>234</v>
      </c>
      <c r="F741" t="s">
        <v>40</v>
      </c>
      <c r="G741">
        <v>249</v>
      </c>
      <c r="H741">
        <v>5</v>
      </c>
      <c r="I741" t="s">
        <v>42</v>
      </c>
      <c r="J741" t="s">
        <v>43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144</v>
      </c>
      <c r="Q741" t="s">
        <v>44</v>
      </c>
      <c r="R741">
        <v>0</v>
      </c>
      <c r="S741" t="s">
        <v>94</v>
      </c>
      <c r="T741" s="4"/>
      <c r="U741" s="4"/>
    </row>
    <row r="742" spans="1:21" x14ac:dyDescent="0.2">
      <c r="A742" t="s">
        <v>218</v>
      </c>
      <c r="B742" t="s">
        <v>235</v>
      </c>
      <c r="C742" t="s">
        <v>236</v>
      </c>
      <c r="F742" t="s">
        <v>40</v>
      </c>
      <c r="G742">
        <v>250</v>
      </c>
      <c r="H742">
        <v>6</v>
      </c>
      <c r="I742" t="s">
        <v>42</v>
      </c>
      <c r="J742" t="s">
        <v>43</v>
      </c>
      <c r="K742">
        <v>62</v>
      </c>
      <c r="L742">
        <v>0</v>
      </c>
      <c r="M742">
        <v>0</v>
      </c>
      <c r="N742">
        <v>62</v>
      </c>
      <c r="O742">
        <v>0</v>
      </c>
      <c r="P742">
        <v>144</v>
      </c>
      <c r="Q742" t="s">
        <v>44</v>
      </c>
      <c r="R742">
        <v>62</v>
      </c>
      <c r="S742" t="s">
        <v>237</v>
      </c>
      <c r="T742" s="4">
        <v>45370</v>
      </c>
      <c r="U742" s="4">
        <v>45372</v>
      </c>
    </row>
    <row r="743" spans="1:21" x14ac:dyDescent="0.2">
      <c r="A743" t="s">
        <v>218</v>
      </c>
      <c r="B743" t="s">
        <v>238</v>
      </c>
      <c r="C743" t="s">
        <v>239</v>
      </c>
      <c r="E743" t="s">
        <v>240</v>
      </c>
      <c r="F743" t="s">
        <v>40</v>
      </c>
      <c r="G743" t="s">
        <v>241</v>
      </c>
      <c r="H743">
        <v>7</v>
      </c>
      <c r="I743" t="s">
        <v>42</v>
      </c>
      <c r="J743" t="s">
        <v>43</v>
      </c>
      <c r="K743">
        <v>204</v>
      </c>
      <c r="L743">
        <v>0</v>
      </c>
      <c r="M743">
        <v>6</v>
      </c>
      <c r="N743">
        <v>198</v>
      </c>
      <c r="O743">
        <v>1</v>
      </c>
      <c r="P743">
        <v>144</v>
      </c>
      <c r="Q743" t="s">
        <v>44</v>
      </c>
      <c r="R743">
        <v>54</v>
      </c>
      <c r="S743" t="s">
        <v>242</v>
      </c>
      <c r="T743" s="4">
        <v>45359</v>
      </c>
      <c r="U743" s="4">
        <v>45378</v>
      </c>
    </row>
    <row r="744" spans="1:21" x14ac:dyDescent="0.2">
      <c r="A744" t="s">
        <v>218</v>
      </c>
      <c r="B744" t="s">
        <v>243</v>
      </c>
      <c r="C744" t="s">
        <v>244</v>
      </c>
      <c r="E744" t="s">
        <v>245</v>
      </c>
      <c r="F744" t="s">
        <v>40</v>
      </c>
      <c r="G744" t="s">
        <v>241</v>
      </c>
      <c r="H744">
        <v>8</v>
      </c>
      <c r="I744" t="s">
        <v>42</v>
      </c>
      <c r="J744" t="s">
        <v>43</v>
      </c>
      <c r="K744">
        <v>1284</v>
      </c>
      <c r="L744">
        <v>0</v>
      </c>
      <c r="M744">
        <v>198</v>
      </c>
      <c r="N744">
        <v>1086</v>
      </c>
      <c r="O744">
        <v>7</v>
      </c>
      <c r="P744">
        <v>144</v>
      </c>
      <c r="Q744" t="s">
        <v>44</v>
      </c>
      <c r="R744">
        <v>78</v>
      </c>
      <c r="S744" t="s">
        <v>246</v>
      </c>
      <c r="T744" s="4"/>
      <c r="U744" s="4" t="s">
        <v>63</v>
      </c>
    </row>
    <row r="745" spans="1:21" x14ac:dyDescent="0.2">
      <c r="A745" t="s">
        <v>218</v>
      </c>
      <c r="B745" t="s">
        <v>247</v>
      </c>
      <c r="C745" t="s">
        <v>248</v>
      </c>
      <c r="E745" t="s">
        <v>245</v>
      </c>
      <c r="F745" t="s">
        <v>40</v>
      </c>
      <c r="G745" t="s">
        <v>249</v>
      </c>
      <c r="H745">
        <v>9</v>
      </c>
      <c r="I745" t="s">
        <v>42</v>
      </c>
      <c r="J745" t="s">
        <v>43</v>
      </c>
      <c r="K745">
        <v>1152</v>
      </c>
      <c r="L745">
        <v>288</v>
      </c>
      <c r="M745">
        <v>0</v>
      </c>
      <c r="N745">
        <v>1440</v>
      </c>
      <c r="O745">
        <v>10</v>
      </c>
      <c r="P745">
        <v>144</v>
      </c>
      <c r="Q745" t="s">
        <v>44</v>
      </c>
      <c r="R745">
        <v>0</v>
      </c>
      <c r="S745" t="s">
        <v>250</v>
      </c>
      <c r="T745" s="4">
        <v>45397</v>
      </c>
      <c r="U745" s="4" t="s">
        <v>63</v>
      </c>
    </row>
    <row r="746" spans="1:21" x14ac:dyDescent="0.2">
      <c r="A746" t="s">
        <v>218</v>
      </c>
      <c r="B746" t="s">
        <v>251</v>
      </c>
      <c r="C746" t="s">
        <v>252</v>
      </c>
      <c r="E746" t="s">
        <v>253</v>
      </c>
      <c r="F746" t="s">
        <v>54</v>
      </c>
      <c r="H746">
        <v>10</v>
      </c>
      <c r="I746" t="s">
        <v>56</v>
      </c>
      <c r="J746" t="s">
        <v>43</v>
      </c>
      <c r="K746">
        <v>0</v>
      </c>
      <c r="L746">
        <v>0</v>
      </c>
      <c r="M746">
        <v>0</v>
      </c>
      <c r="N746">
        <v>0</v>
      </c>
      <c r="O746">
        <v>0</v>
      </c>
      <c r="P746" t="s">
        <v>254</v>
      </c>
      <c r="Q746" t="s">
        <v>44</v>
      </c>
      <c r="R746">
        <v>0</v>
      </c>
      <c r="S746" t="s">
        <v>94</v>
      </c>
      <c r="T746" s="4">
        <v>45365</v>
      </c>
      <c r="U746" s="4">
        <v>45378</v>
      </c>
    </row>
    <row r="747" spans="1:21" x14ac:dyDescent="0.2">
      <c r="A747" t="s">
        <v>218</v>
      </c>
      <c r="B747" t="s">
        <v>255</v>
      </c>
      <c r="C747" t="s">
        <v>256</v>
      </c>
      <c r="E747" t="s">
        <v>257</v>
      </c>
      <c r="F747" t="s">
        <v>54</v>
      </c>
      <c r="H747">
        <v>11</v>
      </c>
      <c r="I747" t="s">
        <v>56</v>
      </c>
      <c r="J747" t="s">
        <v>43</v>
      </c>
      <c r="K747">
        <v>84</v>
      </c>
      <c r="L747">
        <v>0</v>
      </c>
      <c r="M747">
        <v>0</v>
      </c>
      <c r="N747">
        <v>84</v>
      </c>
      <c r="O747">
        <v>0</v>
      </c>
      <c r="P747" t="s">
        <v>254</v>
      </c>
      <c r="Q747" t="s">
        <v>44</v>
      </c>
      <c r="R747">
        <v>84</v>
      </c>
      <c r="S747" t="s">
        <v>258</v>
      </c>
      <c r="T747" s="4">
        <v>45365</v>
      </c>
      <c r="U747" s="4">
        <v>45378</v>
      </c>
    </row>
    <row r="748" spans="1:21" x14ac:dyDescent="0.2">
      <c r="A748" t="s">
        <v>218</v>
      </c>
      <c r="B748" t="s">
        <v>259</v>
      </c>
      <c r="C748" t="s">
        <v>260</v>
      </c>
      <c r="F748" t="s">
        <v>40</v>
      </c>
      <c r="G748" t="s">
        <v>261</v>
      </c>
      <c r="H748">
        <v>12</v>
      </c>
      <c r="I748" t="s">
        <v>42</v>
      </c>
      <c r="J748" t="s">
        <v>43</v>
      </c>
      <c r="K748">
        <v>852</v>
      </c>
      <c r="L748">
        <v>0</v>
      </c>
      <c r="M748">
        <v>288</v>
      </c>
      <c r="N748">
        <v>564</v>
      </c>
      <c r="O748">
        <v>3</v>
      </c>
      <c r="P748">
        <v>144</v>
      </c>
      <c r="Q748" t="s">
        <v>44</v>
      </c>
      <c r="R748">
        <v>132</v>
      </c>
      <c r="S748" t="s">
        <v>262</v>
      </c>
      <c r="T748" s="4">
        <v>45370</v>
      </c>
      <c r="U748" s="4"/>
    </row>
    <row r="749" spans="1:21" x14ac:dyDescent="0.2">
      <c r="A749" t="s">
        <v>218</v>
      </c>
      <c r="B749" t="s">
        <v>263</v>
      </c>
      <c r="C749" t="s">
        <v>264</v>
      </c>
      <c r="F749" t="s">
        <v>40</v>
      </c>
      <c r="G749" t="s">
        <v>265</v>
      </c>
      <c r="H749">
        <v>13</v>
      </c>
      <c r="I749" t="s">
        <v>42</v>
      </c>
      <c r="J749" t="s">
        <v>43</v>
      </c>
      <c r="K749">
        <v>600</v>
      </c>
      <c r="L749">
        <v>0</v>
      </c>
      <c r="M749">
        <v>0</v>
      </c>
      <c r="N749">
        <v>600</v>
      </c>
      <c r="O749">
        <v>4</v>
      </c>
      <c r="P749">
        <v>144</v>
      </c>
      <c r="Q749" t="s">
        <v>44</v>
      </c>
      <c r="R749">
        <v>24</v>
      </c>
      <c r="S749" t="s">
        <v>266</v>
      </c>
      <c r="T749" s="4">
        <v>45355</v>
      </c>
      <c r="U749" s="4"/>
    </row>
    <row r="750" spans="1:21" x14ac:dyDescent="0.2">
      <c r="A750" t="s">
        <v>218</v>
      </c>
      <c r="B750" t="s">
        <v>267</v>
      </c>
      <c r="C750" t="s">
        <v>268</v>
      </c>
      <c r="F750" t="s">
        <v>40</v>
      </c>
      <c r="G750" t="s">
        <v>269</v>
      </c>
      <c r="H750">
        <v>14</v>
      </c>
      <c r="I750" t="s">
        <v>42</v>
      </c>
      <c r="J750" t="s">
        <v>43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144</v>
      </c>
      <c r="Q750" t="s">
        <v>44</v>
      </c>
      <c r="R750">
        <v>0</v>
      </c>
      <c r="S750" t="s">
        <v>94</v>
      </c>
      <c r="T750" s="4">
        <v>45372</v>
      </c>
      <c r="U750" s="4"/>
    </row>
    <row r="751" spans="1:21" x14ac:dyDescent="0.2">
      <c r="A751" t="s">
        <v>218</v>
      </c>
      <c r="B751" t="s">
        <v>270</v>
      </c>
      <c r="C751" t="s">
        <v>271</v>
      </c>
      <c r="F751" t="s">
        <v>40</v>
      </c>
      <c r="G751" t="s">
        <v>272</v>
      </c>
      <c r="H751">
        <v>15</v>
      </c>
      <c r="I751" t="s">
        <v>42</v>
      </c>
      <c r="J751" t="s">
        <v>43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144</v>
      </c>
      <c r="Q751" t="s">
        <v>44</v>
      </c>
      <c r="R751">
        <v>0</v>
      </c>
      <c r="S751" t="s">
        <v>94</v>
      </c>
      <c r="T751" s="4">
        <v>45370</v>
      </c>
      <c r="U751" s="4">
        <v>45401</v>
      </c>
    </row>
    <row r="752" spans="1:21" x14ac:dyDescent="0.2">
      <c r="A752" t="s">
        <v>218</v>
      </c>
      <c r="B752" t="s">
        <v>273</v>
      </c>
      <c r="C752" t="s">
        <v>274</v>
      </c>
      <c r="F752" t="s">
        <v>54</v>
      </c>
      <c r="H752">
        <v>16</v>
      </c>
      <c r="I752" t="s">
        <v>56</v>
      </c>
      <c r="J752" t="s">
        <v>43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144</v>
      </c>
      <c r="Q752" t="s">
        <v>44</v>
      </c>
      <c r="R752">
        <v>0</v>
      </c>
      <c r="S752" t="s">
        <v>94</v>
      </c>
      <c r="T752" s="4"/>
      <c r="U752" s="4"/>
    </row>
    <row r="753" spans="1:21" x14ac:dyDescent="0.2">
      <c r="A753" t="s">
        <v>218</v>
      </c>
      <c r="B753" t="s">
        <v>275</v>
      </c>
      <c r="C753" t="s">
        <v>276</v>
      </c>
      <c r="E753" t="s">
        <v>245</v>
      </c>
      <c r="F753" t="s">
        <v>54</v>
      </c>
      <c r="G753" t="s">
        <v>277</v>
      </c>
      <c r="H753">
        <v>17</v>
      </c>
      <c r="I753" t="s">
        <v>56</v>
      </c>
      <c r="J753" t="s">
        <v>43</v>
      </c>
      <c r="K753">
        <v>1</v>
      </c>
      <c r="L753">
        <v>0</v>
      </c>
      <c r="M753">
        <v>1.9166666670000001</v>
      </c>
      <c r="N753">
        <v>-0.91666666669999997</v>
      </c>
      <c r="O753">
        <v>0</v>
      </c>
      <c r="P753">
        <v>144</v>
      </c>
      <c r="Q753" t="s">
        <v>44</v>
      </c>
      <c r="R753">
        <v>-1</v>
      </c>
      <c r="S753" t="s">
        <v>278</v>
      </c>
      <c r="T753" s="4">
        <v>45356</v>
      </c>
      <c r="U753" s="4" t="s">
        <v>279</v>
      </c>
    </row>
    <row r="754" spans="1:21" x14ac:dyDescent="0.2">
      <c r="A754" t="s">
        <v>218</v>
      </c>
      <c r="B754" t="s">
        <v>280</v>
      </c>
      <c r="C754" t="s">
        <v>281</v>
      </c>
      <c r="E754" t="s">
        <v>245</v>
      </c>
      <c r="F754" t="s">
        <v>54</v>
      </c>
      <c r="H754">
        <v>18</v>
      </c>
      <c r="I754" t="s">
        <v>56</v>
      </c>
      <c r="J754" t="s">
        <v>43</v>
      </c>
      <c r="K754">
        <v>268</v>
      </c>
      <c r="L754">
        <v>0</v>
      </c>
      <c r="M754">
        <v>24</v>
      </c>
      <c r="N754">
        <v>244</v>
      </c>
      <c r="O754">
        <v>1</v>
      </c>
      <c r="P754">
        <v>144</v>
      </c>
      <c r="Q754" t="s">
        <v>44</v>
      </c>
      <c r="R754">
        <v>100</v>
      </c>
      <c r="S754" t="s">
        <v>282</v>
      </c>
      <c r="T754" s="4"/>
      <c r="U754" s="4"/>
    </row>
    <row r="755" spans="1:21" x14ac:dyDescent="0.2">
      <c r="A755" t="s">
        <v>218</v>
      </c>
      <c r="B755" t="s">
        <v>283</v>
      </c>
      <c r="C755" t="s">
        <v>284</v>
      </c>
      <c r="E755" t="s">
        <v>240</v>
      </c>
      <c r="F755" t="s">
        <v>54</v>
      </c>
      <c r="G755" t="s">
        <v>285</v>
      </c>
      <c r="H755">
        <v>19</v>
      </c>
      <c r="I755" t="s">
        <v>56</v>
      </c>
      <c r="J755" t="s">
        <v>43</v>
      </c>
      <c r="K755">
        <v>184</v>
      </c>
      <c r="L755">
        <v>144</v>
      </c>
      <c r="M755">
        <v>0</v>
      </c>
      <c r="N755">
        <v>328</v>
      </c>
      <c r="O755">
        <v>2</v>
      </c>
      <c r="P755">
        <v>144</v>
      </c>
      <c r="Q755" t="s">
        <v>44</v>
      </c>
      <c r="R755">
        <v>40</v>
      </c>
      <c r="S755" t="s">
        <v>286</v>
      </c>
      <c r="T755" s="4"/>
      <c r="U755" s="4" t="s">
        <v>287</v>
      </c>
    </row>
    <row r="756" spans="1:21" x14ac:dyDescent="0.2">
      <c r="A756" t="s">
        <v>218</v>
      </c>
      <c r="B756" t="s">
        <v>288</v>
      </c>
      <c r="C756" t="s">
        <v>289</v>
      </c>
      <c r="E756" t="s">
        <v>245</v>
      </c>
      <c r="F756" t="s">
        <v>54</v>
      </c>
      <c r="G756" t="s">
        <v>290</v>
      </c>
      <c r="H756">
        <v>20</v>
      </c>
      <c r="I756" t="s">
        <v>56</v>
      </c>
      <c r="J756" t="s">
        <v>43</v>
      </c>
      <c r="K756">
        <v>1122</v>
      </c>
      <c r="L756">
        <v>1008</v>
      </c>
      <c r="M756">
        <v>953</v>
      </c>
      <c r="N756">
        <v>1177</v>
      </c>
      <c r="O756">
        <v>8</v>
      </c>
      <c r="P756">
        <v>144</v>
      </c>
      <c r="Q756" t="s">
        <v>44</v>
      </c>
      <c r="R756">
        <v>25</v>
      </c>
      <c r="S756" t="s">
        <v>291</v>
      </c>
      <c r="T756" s="4">
        <v>45353</v>
      </c>
      <c r="U756" s="4" t="s">
        <v>292</v>
      </c>
    </row>
    <row r="757" spans="1:21" x14ac:dyDescent="0.2">
      <c r="A757" t="s">
        <v>218</v>
      </c>
      <c r="B757" t="s">
        <v>293</v>
      </c>
      <c r="C757" t="s">
        <v>294</v>
      </c>
      <c r="E757" t="s">
        <v>245</v>
      </c>
      <c r="F757" t="s">
        <v>54</v>
      </c>
      <c r="H757">
        <v>21</v>
      </c>
      <c r="I757" t="s">
        <v>56</v>
      </c>
      <c r="J757" t="s">
        <v>43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144</v>
      </c>
      <c r="Q757" t="s">
        <v>44</v>
      </c>
      <c r="R757">
        <v>0</v>
      </c>
      <c r="S757" t="s">
        <v>94</v>
      </c>
      <c r="T757" s="4">
        <v>45370</v>
      </c>
      <c r="U757" s="4">
        <v>45372</v>
      </c>
    </row>
    <row r="758" spans="1:21" x14ac:dyDescent="0.2">
      <c r="A758" t="s">
        <v>218</v>
      </c>
      <c r="B758" t="s">
        <v>295</v>
      </c>
      <c r="C758" t="s">
        <v>296</v>
      </c>
      <c r="F758" t="s">
        <v>54</v>
      </c>
      <c r="H758">
        <v>23</v>
      </c>
      <c r="I758" t="s">
        <v>56</v>
      </c>
      <c r="J758" t="s">
        <v>43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144</v>
      </c>
      <c r="Q758" t="s">
        <v>44</v>
      </c>
      <c r="R758">
        <v>0</v>
      </c>
      <c r="S758" t="s">
        <v>94</v>
      </c>
      <c r="T758" s="4"/>
      <c r="U758" s="4"/>
    </row>
    <row r="759" spans="1:21" x14ac:dyDescent="0.2">
      <c r="A759" t="s">
        <v>218</v>
      </c>
      <c r="B759" t="s">
        <v>297</v>
      </c>
      <c r="C759" t="s">
        <v>298</v>
      </c>
      <c r="E759" t="s">
        <v>240</v>
      </c>
      <c r="F759" t="s">
        <v>54</v>
      </c>
      <c r="G759" t="s">
        <v>299</v>
      </c>
      <c r="H759">
        <v>24</v>
      </c>
      <c r="I759" t="s">
        <v>56</v>
      </c>
      <c r="J759" t="s">
        <v>43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144</v>
      </c>
      <c r="Q759" t="s">
        <v>44</v>
      </c>
      <c r="R759">
        <v>0</v>
      </c>
      <c r="S759" t="s">
        <v>94</v>
      </c>
      <c r="T759" s="4"/>
      <c r="U759" s="4">
        <v>45376</v>
      </c>
    </row>
    <row r="760" spans="1:21" x14ac:dyDescent="0.2">
      <c r="A760" t="s">
        <v>218</v>
      </c>
      <c r="B760" t="s">
        <v>300</v>
      </c>
      <c r="C760" t="s">
        <v>301</v>
      </c>
      <c r="E760" t="s">
        <v>245</v>
      </c>
      <c r="F760" t="s">
        <v>54</v>
      </c>
      <c r="G760" t="s">
        <v>302</v>
      </c>
      <c r="H760">
        <v>25</v>
      </c>
      <c r="I760" t="s">
        <v>56</v>
      </c>
      <c r="J760" t="s">
        <v>43</v>
      </c>
      <c r="K760">
        <v>1150</v>
      </c>
      <c r="L760">
        <v>432</v>
      </c>
      <c r="M760">
        <v>252</v>
      </c>
      <c r="N760">
        <v>1330</v>
      </c>
      <c r="O760">
        <v>9</v>
      </c>
      <c r="P760">
        <v>144</v>
      </c>
      <c r="Q760" t="s">
        <v>44</v>
      </c>
      <c r="R760">
        <v>34</v>
      </c>
      <c r="S760" t="s">
        <v>303</v>
      </c>
      <c r="T760" s="4">
        <v>45353</v>
      </c>
      <c r="U760" s="4">
        <v>45378</v>
      </c>
    </row>
    <row r="761" spans="1:21" x14ac:dyDescent="0.2">
      <c r="A761" t="s">
        <v>218</v>
      </c>
      <c r="B761" t="s">
        <v>304</v>
      </c>
      <c r="C761" t="s">
        <v>305</v>
      </c>
      <c r="E761" t="s">
        <v>245</v>
      </c>
      <c r="F761" t="s">
        <v>54</v>
      </c>
      <c r="H761">
        <v>26</v>
      </c>
      <c r="I761" t="s">
        <v>56</v>
      </c>
      <c r="J761" t="s">
        <v>43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144</v>
      </c>
      <c r="Q761" t="s">
        <v>44</v>
      </c>
      <c r="R761">
        <v>0</v>
      </c>
      <c r="S761" t="s">
        <v>94</v>
      </c>
      <c r="T761" s="4"/>
      <c r="U761" s="4">
        <v>45401</v>
      </c>
    </row>
    <row r="762" spans="1:21" x14ac:dyDescent="0.2">
      <c r="A762" t="s">
        <v>218</v>
      </c>
      <c r="B762" t="s">
        <v>306</v>
      </c>
      <c r="C762" t="s">
        <v>307</v>
      </c>
      <c r="E762" t="s">
        <v>245</v>
      </c>
      <c r="F762" t="s">
        <v>54</v>
      </c>
      <c r="G762" t="s">
        <v>308</v>
      </c>
      <c r="H762">
        <v>27</v>
      </c>
      <c r="I762" t="s">
        <v>56</v>
      </c>
      <c r="J762" t="s">
        <v>43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144</v>
      </c>
      <c r="Q762" t="s">
        <v>44</v>
      </c>
      <c r="R762">
        <v>0</v>
      </c>
      <c r="S762" t="s">
        <v>94</v>
      </c>
      <c r="T762" s="4"/>
      <c r="U762" s="4">
        <v>45376</v>
      </c>
    </row>
    <row r="763" spans="1:21" x14ac:dyDescent="0.2">
      <c r="A763" t="s">
        <v>218</v>
      </c>
      <c r="B763" t="s">
        <v>309</v>
      </c>
      <c r="C763" t="s">
        <v>310</v>
      </c>
      <c r="E763" t="s">
        <v>245</v>
      </c>
      <c r="F763" t="s">
        <v>54</v>
      </c>
      <c r="G763" t="s">
        <v>311</v>
      </c>
      <c r="H763">
        <v>28</v>
      </c>
      <c r="I763" t="s">
        <v>56</v>
      </c>
      <c r="J763" t="s">
        <v>43</v>
      </c>
      <c r="K763">
        <v>0</v>
      </c>
      <c r="L763">
        <v>2160</v>
      </c>
      <c r="M763">
        <v>576</v>
      </c>
      <c r="N763">
        <v>1584</v>
      </c>
      <c r="O763">
        <v>11</v>
      </c>
      <c r="P763">
        <v>144</v>
      </c>
      <c r="Q763" t="s">
        <v>44</v>
      </c>
      <c r="R763">
        <v>0</v>
      </c>
      <c r="S763" t="s">
        <v>312</v>
      </c>
      <c r="T763" s="4"/>
      <c r="U763" s="4">
        <v>45378</v>
      </c>
    </row>
    <row r="764" spans="1:21" x14ac:dyDescent="0.2">
      <c r="A764" t="s">
        <v>218</v>
      </c>
      <c r="B764" t="s">
        <v>313</v>
      </c>
      <c r="C764" t="s">
        <v>314</v>
      </c>
      <c r="F764" t="s">
        <v>54</v>
      </c>
      <c r="G764" t="s">
        <v>315</v>
      </c>
      <c r="H764">
        <v>30</v>
      </c>
      <c r="I764" t="s">
        <v>56</v>
      </c>
      <c r="J764" t="s">
        <v>43</v>
      </c>
      <c r="K764">
        <v>316</v>
      </c>
      <c r="L764">
        <v>864</v>
      </c>
      <c r="M764">
        <v>516</v>
      </c>
      <c r="N764">
        <v>664</v>
      </c>
      <c r="O764">
        <v>4</v>
      </c>
      <c r="P764">
        <v>144</v>
      </c>
      <c r="Q764" t="s">
        <v>44</v>
      </c>
      <c r="R764">
        <v>88</v>
      </c>
      <c r="S764" t="s">
        <v>316</v>
      </c>
      <c r="T764" s="4">
        <v>45370</v>
      </c>
      <c r="U764" s="4" t="s">
        <v>119</v>
      </c>
    </row>
    <row r="765" spans="1:21" x14ac:dyDescent="0.2">
      <c r="A765" t="s">
        <v>218</v>
      </c>
      <c r="B765" t="s">
        <v>317</v>
      </c>
      <c r="C765" t="s">
        <v>318</v>
      </c>
      <c r="E765" t="s">
        <v>245</v>
      </c>
      <c r="F765" t="s">
        <v>54</v>
      </c>
      <c r="G765" t="s">
        <v>319</v>
      </c>
      <c r="H765">
        <v>34</v>
      </c>
      <c r="I765" t="s">
        <v>56</v>
      </c>
      <c r="J765" t="s">
        <v>43</v>
      </c>
      <c r="K765">
        <v>84</v>
      </c>
      <c r="L765">
        <v>0</v>
      </c>
      <c r="M765">
        <v>0</v>
      </c>
      <c r="N765">
        <v>84</v>
      </c>
      <c r="O765">
        <v>0</v>
      </c>
      <c r="P765">
        <v>144</v>
      </c>
      <c r="Q765" t="s">
        <v>44</v>
      </c>
      <c r="R765">
        <v>84</v>
      </c>
      <c r="S765" t="s">
        <v>258</v>
      </c>
      <c r="T765" s="4">
        <v>45372</v>
      </c>
      <c r="U765" s="4"/>
    </row>
    <row r="766" spans="1:21" x14ac:dyDescent="0.2">
      <c r="A766" t="s">
        <v>218</v>
      </c>
      <c r="B766" t="s">
        <v>320</v>
      </c>
      <c r="C766" t="s">
        <v>321</v>
      </c>
      <c r="E766" t="s">
        <v>240</v>
      </c>
      <c r="F766" t="s">
        <v>54</v>
      </c>
      <c r="H766">
        <v>35</v>
      </c>
      <c r="I766" t="s">
        <v>56</v>
      </c>
      <c r="J766" t="s">
        <v>43</v>
      </c>
      <c r="K766">
        <v>120</v>
      </c>
      <c r="L766">
        <v>0</v>
      </c>
      <c r="M766">
        <v>60</v>
      </c>
      <c r="N766">
        <v>60</v>
      </c>
      <c r="O766">
        <v>0</v>
      </c>
      <c r="P766">
        <v>144</v>
      </c>
      <c r="Q766" t="s">
        <v>44</v>
      </c>
      <c r="R766">
        <v>60</v>
      </c>
      <c r="S766" t="s">
        <v>322</v>
      </c>
      <c r="T766" s="4">
        <v>45372</v>
      </c>
      <c r="U766" s="4"/>
    </row>
    <row r="767" spans="1:21" x14ac:dyDescent="0.2">
      <c r="A767" t="s">
        <v>218</v>
      </c>
      <c r="B767" t="s">
        <v>323</v>
      </c>
      <c r="C767" t="s">
        <v>324</v>
      </c>
      <c r="F767" t="s">
        <v>54</v>
      </c>
      <c r="H767">
        <v>36</v>
      </c>
      <c r="I767" t="s">
        <v>56</v>
      </c>
      <c r="J767" t="s">
        <v>43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216</v>
      </c>
      <c r="Q767" t="s">
        <v>44</v>
      </c>
      <c r="R767">
        <v>0</v>
      </c>
      <c r="S767" t="s">
        <v>94</v>
      </c>
      <c r="T767" s="4"/>
      <c r="U767" s="4"/>
    </row>
    <row r="768" spans="1:21" x14ac:dyDescent="0.2">
      <c r="A768" t="s">
        <v>218</v>
      </c>
      <c r="B768" t="s">
        <v>325</v>
      </c>
      <c r="C768" t="s">
        <v>326</v>
      </c>
      <c r="F768" t="s">
        <v>54</v>
      </c>
      <c r="H768">
        <v>37</v>
      </c>
      <c r="I768" t="s">
        <v>56</v>
      </c>
      <c r="J768" t="s">
        <v>43</v>
      </c>
      <c r="K768">
        <v>0</v>
      </c>
      <c r="L768">
        <v>0</v>
      </c>
      <c r="M768">
        <v>3</v>
      </c>
      <c r="N768">
        <v>-3</v>
      </c>
      <c r="O768">
        <v>0</v>
      </c>
      <c r="P768">
        <v>216</v>
      </c>
      <c r="Q768" t="s">
        <v>44</v>
      </c>
      <c r="R768">
        <v>-3</v>
      </c>
      <c r="S768" t="s">
        <v>327</v>
      </c>
      <c r="T768" s="4"/>
      <c r="U768" s="4"/>
    </row>
    <row r="769" spans="1:21" x14ac:dyDescent="0.2">
      <c r="A769" t="s">
        <v>218</v>
      </c>
      <c r="B769" t="s">
        <v>328</v>
      </c>
      <c r="C769" t="s">
        <v>329</v>
      </c>
      <c r="F769" t="s">
        <v>54</v>
      </c>
      <c r="H769">
        <v>38</v>
      </c>
      <c r="I769" t="s">
        <v>56</v>
      </c>
      <c r="J769" t="s">
        <v>43</v>
      </c>
      <c r="K769">
        <v>0</v>
      </c>
      <c r="L769">
        <v>0</v>
      </c>
      <c r="M769">
        <v>3</v>
      </c>
      <c r="N769">
        <v>-3</v>
      </c>
      <c r="O769">
        <v>0</v>
      </c>
      <c r="P769">
        <v>216</v>
      </c>
      <c r="Q769" t="s">
        <v>44</v>
      </c>
      <c r="R769">
        <v>-3</v>
      </c>
      <c r="S769" t="s">
        <v>327</v>
      </c>
      <c r="T769" s="4"/>
      <c r="U769" s="4"/>
    </row>
    <row r="770" spans="1:21" x14ac:dyDescent="0.2">
      <c r="A770" t="s">
        <v>218</v>
      </c>
      <c r="B770" t="s">
        <v>330</v>
      </c>
      <c r="C770" t="s">
        <v>331</v>
      </c>
      <c r="F770" t="s">
        <v>54</v>
      </c>
      <c r="H770">
        <v>39</v>
      </c>
      <c r="I770" t="s">
        <v>56</v>
      </c>
      <c r="J770" t="s">
        <v>43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216</v>
      </c>
      <c r="Q770" t="s">
        <v>44</v>
      </c>
      <c r="R770">
        <v>0</v>
      </c>
      <c r="S770" t="s">
        <v>94</v>
      </c>
      <c r="T770" s="4"/>
      <c r="U770" s="4"/>
    </row>
    <row r="771" spans="1:21" x14ac:dyDescent="0.2">
      <c r="A771" t="s">
        <v>218</v>
      </c>
      <c r="B771" t="s">
        <v>332</v>
      </c>
      <c r="C771" t="s">
        <v>333</v>
      </c>
      <c r="F771" t="s">
        <v>54</v>
      </c>
      <c r="H771">
        <v>40</v>
      </c>
      <c r="I771" t="s">
        <v>56</v>
      </c>
      <c r="J771" t="s">
        <v>43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144</v>
      </c>
      <c r="Q771" t="s">
        <v>44</v>
      </c>
      <c r="R771">
        <v>0</v>
      </c>
      <c r="S771" t="s">
        <v>94</v>
      </c>
      <c r="T771" s="4"/>
      <c r="U771" s="4">
        <v>45401</v>
      </c>
    </row>
    <row r="772" spans="1:21" x14ac:dyDescent="0.2">
      <c r="A772" t="s">
        <v>218</v>
      </c>
      <c r="B772" t="s">
        <v>334</v>
      </c>
      <c r="C772" t="s">
        <v>335</v>
      </c>
      <c r="E772" t="s">
        <v>245</v>
      </c>
      <c r="F772" t="s">
        <v>54</v>
      </c>
      <c r="G772" t="s">
        <v>336</v>
      </c>
      <c r="H772">
        <v>41</v>
      </c>
      <c r="I772" t="s">
        <v>56</v>
      </c>
      <c r="J772" t="s">
        <v>43</v>
      </c>
      <c r="K772">
        <v>0</v>
      </c>
      <c r="L772">
        <v>144</v>
      </c>
      <c r="M772">
        <v>144</v>
      </c>
      <c r="N772">
        <v>0</v>
      </c>
      <c r="O772">
        <v>0</v>
      </c>
      <c r="P772">
        <v>144</v>
      </c>
      <c r="Q772" t="s">
        <v>44</v>
      </c>
      <c r="R772">
        <v>0</v>
      </c>
      <c r="S772" t="s">
        <v>94</v>
      </c>
      <c r="T772" s="4"/>
      <c r="U772" s="4">
        <v>45376</v>
      </c>
    </row>
    <row r="773" spans="1:21" x14ac:dyDescent="0.2">
      <c r="A773" t="s">
        <v>218</v>
      </c>
      <c r="B773" t="s">
        <v>337</v>
      </c>
      <c r="C773" t="s">
        <v>338</v>
      </c>
      <c r="F773" t="s">
        <v>222</v>
      </c>
      <c r="H773">
        <v>42</v>
      </c>
      <c r="J773" t="s">
        <v>43</v>
      </c>
      <c r="K773">
        <v>80</v>
      </c>
      <c r="L773">
        <v>0</v>
      </c>
      <c r="M773">
        <v>0</v>
      </c>
      <c r="N773">
        <v>80</v>
      </c>
      <c r="O773">
        <v>0</v>
      </c>
      <c r="P773">
        <v>144</v>
      </c>
      <c r="Q773" t="s">
        <v>44</v>
      </c>
      <c r="R773">
        <v>80</v>
      </c>
      <c r="S773" t="s">
        <v>339</v>
      </c>
      <c r="T773" s="4"/>
      <c r="U773" s="4">
        <v>45401</v>
      </c>
    </row>
    <row r="774" spans="1:21" x14ac:dyDescent="0.2">
      <c r="A774" t="s">
        <v>218</v>
      </c>
      <c r="B774" t="s">
        <v>340</v>
      </c>
      <c r="C774" t="s">
        <v>341</v>
      </c>
      <c r="E774" t="s">
        <v>240</v>
      </c>
      <c r="F774" t="s">
        <v>342</v>
      </c>
      <c r="G774" t="s">
        <v>343</v>
      </c>
      <c r="H774">
        <v>43</v>
      </c>
      <c r="I774" t="s">
        <v>344</v>
      </c>
      <c r="J774" t="s">
        <v>43</v>
      </c>
      <c r="K774">
        <v>-144</v>
      </c>
      <c r="L774">
        <v>0</v>
      </c>
      <c r="M774">
        <v>0</v>
      </c>
      <c r="N774">
        <v>-144</v>
      </c>
      <c r="O774">
        <v>-1</v>
      </c>
      <c r="P774">
        <v>96</v>
      </c>
      <c r="Q774" t="s">
        <v>44</v>
      </c>
      <c r="R774">
        <v>-48</v>
      </c>
      <c r="S774" t="s">
        <v>345</v>
      </c>
      <c r="T774" s="4" t="s">
        <v>346</v>
      </c>
      <c r="U774" s="4"/>
    </row>
    <row r="775" spans="1:21" x14ac:dyDescent="0.2">
      <c r="A775" t="s">
        <v>218</v>
      </c>
      <c r="B775" t="s">
        <v>347</v>
      </c>
      <c r="C775" t="s">
        <v>348</v>
      </c>
      <c r="F775" t="s">
        <v>349</v>
      </c>
      <c r="H775">
        <v>44</v>
      </c>
      <c r="I775">
        <v>99</v>
      </c>
      <c r="J775" t="s">
        <v>43</v>
      </c>
      <c r="K775">
        <v>0</v>
      </c>
      <c r="L775">
        <v>720</v>
      </c>
      <c r="M775">
        <v>0</v>
      </c>
      <c r="N775">
        <v>720</v>
      </c>
      <c r="O775">
        <v>5</v>
      </c>
      <c r="P775">
        <v>144</v>
      </c>
      <c r="Q775" t="s">
        <v>44</v>
      </c>
      <c r="R775">
        <v>0</v>
      </c>
      <c r="S775" t="s">
        <v>230</v>
      </c>
      <c r="T775" s="4"/>
      <c r="U775" s="4"/>
    </row>
    <row r="776" spans="1:21" x14ac:dyDescent="0.2">
      <c r="A776" t="s">
        <v>218</v>
      </c>
      <c r="B776" t="s">
        <v>350</v>
      </c>
      <c r="C776" t="s">
        <v>351</v>
      </c>
      <c r="F776" t="s">
        <v>48</v>
      </c>
      <c r="G776" t="s">
        <v>352</v>
      </c>
      <c r="H776">
        <v>45</v>
      </c>
      <c r="I776" t="s">
        <v>49</v>
      </c>
      <c r="J776" t="s">
        <v>43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192</v>
      </c>
      <c r="Q776" t="s">
        <v>44</v>
      </c>
      <c r="R776">
        <v>0</v>
      </c>
      <c r="S776" t="s">
        <v>94</v>
      </c>
      <c r="T776" s="4">
        <v>45370</v>
      </c>
      <c r="U776" s="4">
        <v>45372</v>
      </c>
    </row>
    <row r="777" spans="1:21" x14ac:dyDescent="0.2">
      <c r="A777" t="s">
        <v>218</v>
      </c>
      <c r="B777" t="s">
        <v>353</v>
      </c>
      <c r="C777" t="s">
        <v>354</v>
      </c>
      <c r="F777" t="s">
        <v>222</v>
      </c>
      <c r="G777">
        <v>1609</v>
      </c>
      <c r="H777">
        <v>46</v>
      </c>
      <c r="I777" t="s">
        <v>49</v>
      </c>
      <c r="J777" t="s">
        <v>43</v>
      </c>
      <c r="K777">
        <v>1326</v>
      </c>
      <c r="L777">
        <v>0</v>
      </c>
      <c r="M777">
        <v>57</v>
      </c>
      <c r="N777">
        <v>1269</v>
      </c>
      <c r="O777">
        <v>6</v>
      </c>
      <c r="P777">
        <v>192</v>
      </c>
      <c r="Q777" t="s">
        <v>44</v>
      </c>
      <c r="R777">
        <v>117</v>
      </c>
      <c r="S777" t="s">
        <v>355</v>
      </c>
      <c r="T777" s="4">
        <v>45359</v>
      </c>
      <c r="U777" s="4"/>
    </row>
    <row r="778" spans="1:21" x14ac:dyDescent="0.2">
      <c r="A778" t="s">
        <v>218</v>
      </c>
      <c r="B778" t="s">
        <v>356</v>
      </c>
      <c r="C778" t="s">
        <v>357</v>
      </c>
      <c r="E778" t="s">
        <v>245</v>
      </c>
      <c r="F778" t="s">
        <v>40</v>
      </c>
      <c r="G778" t="s">
        <v>358</v>
      </c>
      <c r="H778">
        <v>47</v>
      </c>
      <c r="I778" t="s">
        <v>42</v>
      </c>
      <c r="J778" t="s">
        <v>43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144</v>
      </c>
      <c r="Q778" t="s">
        <v>44</v>
      </c>
      <c r="R778">
        <v>0</v>
      </c>
      <c r="S778" t="s">
        <v>94</v>
      </c>
      <c r="T778" s="4"/>
      <c r="U778" s="4">
        <v>45378</v>
      </c>
    </row>
    <row r="779" spans="1:21" x14ac:dyDescent="0.2">
      <c r="A779" t="s">
        <v>218</v>
      </c>
      <c r="B779" t="s">
        <v>359</v>
      </c>
      <c r="C779" t="s">
        <v>360</v>
      </c>
      <c r="F779" t="s">
        <v>40</v>
      </c>
      <c r="G779" t="s">
        <v>361</v>
      </c>
      <c r="H779">
        <v>48</v>
      </c>
      <c r="I779" t="s">
        <v>42</v>
      </c>
      <c r="J779" t="s">
        <v>43</v>
      </c>
      <c r="K779">
        <v>90</v>
      </c>
      <c r="L779">
        <v>0</v>
      </c>
      <c r="M779">
        <v>0</v>
      </c>
      <c r="N779">
        <v>90</v>
      </c>
      <c r="O779">
        <v>0</v>
      </c>
      <c r="P779">
        <v>192</v>
      </c>
      <c r="Q779" t="s">
        <v>362</v>
      </c>
      <c r="R779">
        <v>90</v>
      </c>
      <c r="S779" t="s">
        <v>363</v>
      </c>
      <c r="T779" s="4"/>
      <c r="U779" s="4">
        <v>45376</v>
      </c>
    </row>
    <row r="780" spans="1:21" x14ac:dyDescent="0.2">
      <c r="A780" t="s">
        <v>218</v>
      </c>
      <c r="B780" t="s">
        <v>364</v>
      </c>
      <c r="C780" t="s">
        <v>365</v>
      </c>
      <c r="E780" t="s">
        <v>245</v>
      </c>
      <c r="F780" t="s">
        <v>342</v>
      </c>
      <c r="G780" t="s">
        <v>343</v>
      </c>
      <c r="H780">
        <v>49</v>
      </c>
      <c r="I780" t="s">
        <v>344</v>
      </c>
      <c r="J780" t="s">
        <v>43</v>
      </c>
      <c r="K780">
        <v>681</v>
      </c>
      <c r="L780">
        <v>0</v>
      </c>
      <c r="M780">
        <v>168</v>
      </c>
      <c r="N780">
        <v>513</v>
      </c>
      <c r="O780">
        <v>5</v>
      </c>
      <c r="P780">
        <v>96</v>
      </c>
      <c r="Q780" t="s">
        <v>44</v>
      </c>
      <c r="R780">
        <v>33</v>
      </c>
      <c r="S780" t="s">
        <v>366</v>
      </c>
      <c r="T780" s="4">
        <v>45353</v>
      </c>
      <c r="U780" s="4" t="s">
        <v>367</v>
      </c>
    </row>
    <row r="781" spans="1:21" x14ac:dyDescent="0.2">
      <c r="A781" t="s">
        <v>218</v>
      </c>
      <c r="B781" t="s">
        <v>368</v>
      </c>
      <c r="C781" t="s">
        <v>369</v>
      </c>
      <c r="E781" t="s">
        <v>245</v>
      </c>
      <c r="F781" t="s">
        <v>342</v>
      </c>
      <c r="G781" t="s">
        <v>370</v>
      </c>
      <c r="H781">
        <v>50</v>
      </c>
      <c r="I781" t="s">
        <v>371</v>
      </c>
      <c r="J781" t="s">
        <v>43</v>
      </c>
      <c r="K781">
        <v>96</v>
      </c>
      <c r="L781">
        <v>0</v>
      </c>
      <c r="M781">
        <v>0</v>
      </c>
      <c r="N781">
        <v>96</v>
      </c>
      <c r="O781">
        <v>1</v>
      </c>
      <c r="P781">
        <v>96</v>
      </c>
      <c r="Q781" t="s">
        <v>44</v>
      </c>
      <c r="R781">
        <v>0</v>
      </c>
      <c r="S781" t="s">
        <v>45</v>
      </c>
      <c r="T781" s="4"/>
      <c r="U781" s="4">
        <v>45376</v>
      </c>
    </row>
    <row r="782" spans="1:21" x14ac:dyDescent="0.2">
      <c r="A782" t="s">
        <v>218</v>
      </c>
      <c r="B782" t="s">
        <v>372</v>
      </c>
      <c r="C782" t="s">
        <v>373</v>
      </c>
      <c r="F782" t="s">
        <v>54</v>
      </c>
      <c r="G782" t="s">
        <v>374</v>
      </c>
      <c r="H782">
        <v>51</v>
      </c>
      <c r="I782" t="s">
        <v>56</v>
      </c>
      <c r="J782" t="s">
        <v>43</v>
      </c>
      <c r="K782">
        <v>40</v>
      </c>
      <c r="L782">
        <v>0</v>
      </c>
      <c r="M782">
        <v>36</v>
      </c>
      <c r="N782">
        <v>4</v>
      </c>
      <c r="O782">
        <v>0</v>
      </c>
      <c r="P782">
        <v>72</v>
      </c>
      <c r="Q782" t="s">
        <v>44</v>
      </c>
      <c r="R782">
        <v>4</v>
      </c>
      <c r="S782" t="s">
        <v>375</v>
      </c>
      <c r="T782" s="4">
        <v>45356</v>
      </c>
      <c r="U782" s="4" t="s">
        <v>292</v>
      </c>
    </row>
    <row r="783" spans="1:21" x14ac:dyDescent="0.2">
      <c r="A783" t="s">
        <v>218</v>
      </c>
      <c r="B783" t="s">
        <v>376</v>
      </c>
      <c r="C783" t="s">
        <v>377</v>
      </c>
      <c r="E783" t="s">
        <v>245</v>
      </c>
      <c r="F783" t="s">
        <v>378</v>
      </c>
      <c r="G783" t="s">
        <v>379</v>
      </c>
      <c r="H783">
        <v>52</v>
      </c>
      <c r="I783">
        <v>99</v>
      </c>
      <c r="J783" t="s">
        <v>43</v>
      </c>
      <c r="K783">
        <v>24</v>
      </c>
      <c r="L783">
        <v>0</v>
      </c>
      <c r="M783">
        <v>24</v>
      </c>
      <c r="N783">
        <v>0</v>
      </c>
      <c r="O783">
        <v>0</v>
      </c>
      <c r="P783">
        <v>96</v>
      </c>
      <c r="Q783" t="s">
        <v>44</v>
      </c>
      <c r="R783">
        <v>0</v>
      </c>
      <c r="S783" t="s">
        <v>94</v>
      </c>
      <c r="T783" s="4"/>
      <c r="U783" s="4">
        <v>45376</v>
      </c>
    </row>
    <row r="784" spans="1:21" x14ac:dyDescent="0.2">
      <c r="A784" t="s">
        <v>218</v>
      </c>
      <c r="B784" t="s">
        <v>380</v>
      </c>
      <c r="C784" t="s">
        <v>381</v>
      </c>
      <c r="F784" t="s">
        <v>48</v>
      </c>
      <c r="G784" t="s">
        <v>382</v>
      </c>
      <c r="H784">
        <v>53</v>
      </c>
      <c r="I784">
        <v>99</v>
      </c>
      <c r="J784" t="s">
        <v>43</v>
      </c>
      <c r="K784">
        <v>84</v>
      </c>
      <c r="L784">
        <v>0</v>
      </c>
      <c r="M784">
        <v>0</v>
      </c>
      <c r="N784">
        <v>84</v>
      </c>
      <c r="O784">
        <v>0</v>
      </c>
      <c r="P784">
        <v>144</v>
      </c>
      <c r="Q784" t="s">
        <v>44</v>
      </c>
      <c r="R784">
        <v>84</v>
      </c>
      <c r="S784" t="s">
        <v>258</v>
      </c>
      <c r="T784" s="4"/>
      <c r="U784" s="4">
        <v>45376</v>
      </c>
    </row>
    <row r="785" spans="1:21" x14ac:dyDescent="0.2">
      <c r="A785" t="s">
        <v>218</v>
      </c>
      <c r="B785" t="s">
        <v>383</v>
      </c>
      <c r="C785" t="s">
        <v>384</v>
      </c>
      <c r="E785" t="s">
        <v>240</v>
      </c>
      <c r="F785" t="s">
        <v>378</v>
      </c>
      <c r="G785" t="s">
        <v>385</v>
      </c>
      <c r="H785">
        <v>54</v>
      </c>
      <c r="I785">
        <v>99</v>
      </c>
      <c r="J785" t="s">
        <v>43</v>
      </c>
      <c r="K785">
        <v>48</v>
      </c>
      <c r="L785">
        <v>0</v>
      </c>
      <c r="M785">
        <v>0</v>
      </c>
      <c r="N785">
        <v>48</v>
      </c>
      <c r="O785">
        <v>0</v>
      </c>
      <c r="P785">
        <v>96</v>
      </c>
      <c r="Q785" t="s">
        <v>44</v>
      </c>
      <c r="R785">
        <v>48</v>
      </c>
      <c r="S785" t="s">
        <v>386</v>
      </c>
      <c r="T785" s="4"/>
      <c r="U785" s="4">
        <v>45376</v>
      </c>
    </row>
    <row r="786" spans="1:21" x14ac:dyDescent="0.2">
      <c r="A786" t="s">
        <v>218</v>
      </c>
      <c r="B786" t="s">
        <v>387</v>
      </c>
      <c r="C786" t="s">
        <v>388</v>
      </c>
      <c r="E786" t="s">
        <v>245</v>
      </c>
      <c r="F786" t="s">
        <v>54</v>
      </c>
      <c r="G786" t="s">
        <v>389</v>
      </c>
      <c r="H786">
        <v>55</v>
      </c>
      <c r="I786" t="s">
        <v>56</v>
      </c>
      <c r="J786" t="s">
        <v>43</v>
      </c>
      <c r="K786">
        <v>1217</v>
      </c>
      <c r="L786">
        <v>432</v>
      </c>
      <c r="M786">
        <v>69</v>
      </c>
      <c r="N786">
        <v>1580</v>
      </c>
      <c r="O786">
        <v>10</v>
      </c>
      <c r="P786">
        <v>144</v>
      </c>
      <c r="Q786" t="s">
        <v>44</v>
      </c>
      <c r="R786">
        <v>140</v>
      </c>
      <c r="S786" t="s">
        <v>390</v>
      </c>
      <c r="T786" s="4">
        <v>45353</v>
      </c>
      <c r="U786" s="4">
        <v>45378</v>
      </c>
    </row>
    <row r="787" spans="1:21" x14ac:dyDescent="0.2">
      <c r="A787" t="s">
        <v>218</v>
      </c>
      <c r="B787" t="s">
        <v>391</v>
      </c>
      <c r="C787" t="s">
        <v>392</v>
      </c>
      <c r="E787" t="s">
        <v>245</v>
      </c>
      <c r="F787" t="s">
        <v>54</v>
      </c>
      <c r="G787" t="s">
        <v>393</v>
      </c>
      <c r="H787">
        <v>56</v>
      </c>
      <c r="I787" t="s">
        <v>56</v>
      </c>
      <c r="J787" t="s">
        <v>43</v>
      </c>
      <c r="K787">
        <v>616</v>
      </c>
      <c r="L787">
        <v>144</v>
      </c>
      <c r="M787">
        <v>60</v>
      </c>
      <c r="N787">
        <v>700</v>
      </c>
      <c r="O787">
        <v>4</v>
      </c>
      <c r="P787">
        <v>144</v>
      </c>
      <c r="Q787" t="s">
        <v>44</v>
      </c>
      <c r="R787">
        <v>124</v>
      </c>
      <c r="S787" t="s">
        <v>394</v>
      </c>
      <c r="T787" s="4">
        <v>45353</v>
      </c>
      <c r="U787" s="4" t="s">
        <v>224</v>
      </c>
    </row>
    <row r="788" spans="1:21" x14ac:dyDescent="0.2">
      <c r="A788" t="s">
        <v>218</v>
      </c>
      <c r="B788" t="s">
        <v>395</v>
      </c>
      <c r="C788" t="s">
        <v>396</v>
      </c>
      <c r="F788" t="s">
        <v>342</v>
      </c>
      <c r="G788" t="s">
        <v>397</v>
      </c>
      <c r="H788">
        <v>57</v>
      </c>
      <c r="I788" t="s">
        <v>56</v>
      </c>
      <c r="J788" t="s">
        <v>43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96</v>
      </c>
      <c r="Q788" t="s">
        <v>44</v>
      </c>
      <c r="R788">
        <v>0</v>
      </c>
      <c r="S788" t="s">
        <v>94</v>
      </c>
      <c r="T788" s="4">
        <v>45353</v>
      </c>
      <c r="U788" s="4"/>
    </row>
    <row r="789" spans="1:21" x14ac:dyDescent="0.2">
      <c r="A789" t="s">
        <v>218</v>
      </c>
      <c r="B789" t="s">
        <v>398</v>
      </c>
      <c r="C789" t="s">
        <v>399</v>
      </c>
      <c r="E789" t="s">
        <v>245</v>
      </c>
      <c r="F789" t="s">
        <v>54</v>
      </c>
      <c r="G789" t="s">
        <v>400</v>
      </c>
      <c r="H789">
        <v>58</v>
      </c>
      <c r="I789" t="s">
        <v>56</v>
      </c>
      <c r="J789" t="s">
        <v>43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144</v>
      </c>
      <c r="Q789" t="s">
        <v>44</v>
      </c>
      <c r="R789">
        <v>0</v>
      </c>
      <c r="S789" t="s">
        <v>94</v>
      </c>
      <c r="T789" s="4">
        <v>45357</v>
      </c>
      <c r="U789" s="4"/>
    </row>
    <row r="790" spans="1:21" x14ac:dyDescent="0.2">
      <c r="A790" t="s">
        <v>218</v>
      </c>
      <c r="B790" t="s">
        <v>401</v>
      </c>
      <c r="C790" t="s">
        <v>402</v>
      </c>
      <c r="E790" t="s">
        <v>245</v>
      </c>
      <c r="F790" t="s">
        <v>54</v>
      </c>
      <c r="G790" t="s">
        <v>403</v>
      </c>
      <c r="H790">
        <v>59</v>
      </c>
      <c r="I790" t="s">
        <v>56</v>
      </c>
      <c r="J790" t="s">
        <v>43</v>
      </c>
      <c r="K790">
        <v>480</v>
      </c>
      <c r="L790">
        <v>0</v>
      </c>
      <c r="M790">
        <v>12</v>
      </c>
      <c r="N790">
        <v>468</v>
      </c>
      <c r="O790">
        <v>3</v>
      </c>
      <c r="P790">
        <v>144</v>
      </c>
      <c r="Q790" t="s">
        <v>44</v>
      </c>
      <c r="R790">
        <v>36</v>
      </c>
      <c r="S790" t="s">
        <v>404</v>
      </c>
      <c r="T790" s="4">
        <v>45357</v>
      </c>
      <c r="U790" s="4" t="s">
        <v>224</v>
      </c>
    </row>
    <row r="791" spans="1:21" x14ac:dyDescent="0.2">
      <c r="A791" t="s">
        <v>218</v>
      </c>
      <c r="B791" t="s">
        <v>405</v>
      </c>
      <c r="C791" t="s">
        <v>406</v>
      </c>
      <c r="E791" t="s">
        <v>245</v>
      </c>
      <c r="F791" t="s">
        <v>54</v>
      </c>
      <c r="G791" t="s">
        <v>407</v>
      </c>
      <c r="H791">
        <v>60</v>
      </c>
      <c r="I791" t="s">
        <v>56</v>
      </c>
      <c r="J791" t="s">
        <v>43</v>
      </c>
      <c r="K791">
        <v>49</v>
      </c>
      <c r="L791">
        <v>144</v>
      </c>
      <c r="M791">
        <v>192</v>
      </c>
      <c r="N791">
        <v>1</v>
      </c>
      <c r="O791">
        <v>0</v>
      </c>
      <c r="P791" t="s">
        <v>254</v>
      </c>
      <c r="Q791" t="s">
        <v>44</v>
      </c>
      <c r="R791">
        <v>1</v>
      </c>
      <c r="S791" t="s">
        <v>408</v>
      </c>
      <c r="T791" s="4">
        <v>45359</v>
      </c>
      <c r="U791" s="4">
        <v>45378</v>
      </c>
    </row>
    <row r="792" spans="1:21" x14ac:dyDescent="0.2">
      <c r="A792" t="s">
        <v>218</v>
      </c>
      <c r="B792" t="s">
        <v>409</v>
      </c>
      <c r="C792" t="s">
        <v>410</v>
      </c>
      <c r="F792" t="s">
        <v>222</v>
      </c>
      <c r="H792">
        <v>61</v>
      </c>
      <c r="I792" t="s">
        <v>49</v>
      </c>
      <c r="J792" t="s">
        <v>43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144</v>
      </c>
      <c r="Q792" t="s">
        <v>44</v>
      </c>
      <c r="R792">
        <v>0</v>
      </c>
      <c r="S792" t="s">
        <v>94</v>
      </c>
      <c r="T792" s="4"/>
      <c r="U792" s="4">
        <v>45401</v>
      </c>
    </row>
    <row r="793" spans="1:21" x14ac:dyDescent="0.2">
      <c r="A793" t="s">
        <v>218</v>
      </c>
      <c r="B793" t="s">
        <v>411</v>
      </c>
      <c r="C793" t="s">
        <v>412</v>
      </c>
      <c r="E793" t="s">
        <v>245</v>
      </c>
      <c r="F793" t="s">
        <v>40</v>
      </c>
      <c r="G793" t="s">
        <v>413</v>
      </c>
      <c r="H793">
        <v>62</v>
      </c>
      <c r="I793" t="s">
        <v>42</v>
      </c>
      <c r="J793" t="s">
        <v>43</v>
      </c>
      <c r="K793">
        <v>0</v>
      </c>
      <c r="L793">
        <v>0</v>
      </c>
      <c r="M793">
        <v>0</v>
      </c>
      <c r="N793">
        <v>0</v>
      </c>
      <c r="O793">
        <v>0</v>
      </c>
      <c r="P793" t="s">
        <v>254</v>
      </c>
      <c r="Q793" t="s">
        <v>44</v>
      </c>
      <c r="R793">
        <v>0</v>
      </c>
      <c r="S793" t="s">
        <v>94</v>
      </c>
      <c r="T793" s="4"/>
      <c r="U793" s="4">
        <v>45401</v>
      </c>
    </row>
    <row r="794" spans="1:21" x14ac:dyDescent="0.2">
      <c r="A794" t="s">
        <v>218</v>
      </c>
      <c r="B794" t="s">
        <v>414</v>
      </c>
      <c r="C794" t="s">
        <v>415</v>
      </c>
      <c r="E794" t="s">
        <v>245</v>
      </c>
      <c r="F794" t="s">
        <v>40</v>
      </c>
      <c r="G794" t="s">
        <v>416</v>
      </c>
      <c r="H794">
        <v>63</v>
      </c>
      <c r="I794" t="s">
        <v>42</v>
      </c>
      <c r="J794" t="s">
        <v>43</v>
      </c>
      <c r="K794">
        <v>141</v>
      </c>
      <c r="L794">
        <v>0</v>
      </c>
      <c r="M794">
        <v>0</v>
      </c>
      <c r="N794">
        <v>141</v>
      </c>
      <c r="O794">
        <v>0</v>
      </c>
      <c r="P794" t="s">
        <v>254</v>
      </c>
      <c r="Q794" t="s">
        <v>44</v>
      </c>
      <c r="R794">
        <v>141</v>
      </c>
      <c r="S794" t="s">
        <v>417</v>
      </c>
      <c r="T794" s="4"/>
      <c r="U794" s="4">
        <v>45401</v>
      </c>
    </row>
    <row r="795" spans="1:21" x14ac:dyDescent="0.2">
      <c r="A795" t="s">
        <v>218</v>
      </c>
      <c r="B795" t="s">
        <v>418</v>
      </c>
      <c r="C795" t="s">
        <v>419</v>
      </c>
      <c r="F795" t="s">
        <v>54</v>
      </c>
      <c r="H795">
        <v>22</v>
      </c>
      <c r="I795" t="s">
        <v>56</v>
      </c>
      <c r="J795" t="s">
        <v>420</v>
      </c>
      <c r="K795">
        <v>624</v>
      </c>
      <c r="L795">
        <v>0</v>
      </c>
      <c r="M795">
        <v>0</v>
      </c>
      <c r="N795">
        <v>624</v>
      </c>
      <c r="O795">
        <v>4</v>
      </c>
      <c r="P795">
        <v>144</v>
      </c>
      <c r="Q795" t="s">
        <v>44</v>
      </c>
      <c r="R795">
        <v>48</v>
      </c>
      <c r="S795" t="s">
        <v>421</v>
      </c>
      <c r="T795" s="4">
        <v>45355</v>
      </c>
      <c r="U795" s="4"/>
    </row>
    <row r="796" spans="1:21" x14ac:dyDescent="0.2">
      <c r="A796" t="s">
        <v>218</v>
      </c>
      <c r="B796" t="s">
        <v>422</v>
      </c>
      <c r="C796" t="s">
        <v>423</v>
      </c>
      <c r="E796" t="s">
        <v>240</v>
      </c>
      <c r="F796" t="s">
        <v>54</v>
      </c>
      <c r="H796">
        <v>29</v>
      </c>
      <c r="I796" t="s">
        <v>56</v>
      </c>
      <c r="J796" t="s">
        <v>420</v>
      </c>
      <c r="K796">
        <v>5323</v>
      </c>
      <c r="L796">
        <v>0</v>
      </c>
      <c r="M796">
        <v>0</v>
      </c>
      <c r="N796">
        <v>5323</v>
      </c>
      <c r="O796">
        <v>36</v>
      </c>
      <c r="P796">
        <v>144</v>
      </c>
      <c r="Q796" t="s">
        <v>44</v>
      </c>
      <c r="R796">
        <v>139</v>
      </c>
      <c r="S796" t="s">
        <v>424</v>
      </c>
      <c r="T796" s="4">
        <v>45355</v>
      </c>
      <c r="U796" s="4"/>
    </row>
    <row r="797" spans="1:21" x14ac:dyDescent="0.2">
      <c r="A797" t="s">
        <v>218</v>
      </c>
      <c r="B797" t="s">
        <v>425</v>
      </c>
      <c r="C797" t="s">
        <v>426</v>
      </c>
      <c r="E797" t="s">
        <v>240</v>
      </c>
      <c r="F797" t="s">
        <v>54</v>
      </c>
      <c r="H797">
        <v>31</v>
      </c>
      <c r="I797" t="s">
        <v>56</v>
      </c>
      <c r="J797" t="s">
        <v>420</v>
      </c>
      <c r="K797">
        <v>2460</v>
      </c>
      <c r="L797">
        <v>0</v>
      </c>
      <c r="M797">
        <v>0</v>
      </c>
      <c r="N797">
        <v>2460</v>
      </c>
      <c r="O797">
        <v>17</v>
      </c>
      <c r="P797">
        <v>144</v>
      </c>
      <c r="Q797" t="s">
        <v>44</v>
      </c>
      <c r="R797">
        <v>12</v>
      </c>
      <c r="S797" t="s">
        <v>427</v>
      </c>
      <c r="T797" s="4">
        <v>45355</v>
      </c>
      <c r="U797" s="4"/>
    </row>
    <row r="798" spans="1:21" x14ac:dyDescent="0.2">
      <c r="A798" t="s">
        <v>218</v>
      </c>
      <c r="B798" t="s">
        <v>428</v>
      </c>
      <c r="C798" t="s">
        <v>429</v>
      </c>
      <c r="F798" t="s">
        <v>54</v>
      </c>
      <c r="H798">
        <v>32</v>
      </c>
      <c r="I798" t="s">
        <v>56</v>
      </c>
      <c r="J798" t="s">
        <v>420</v>
      </c>
      <c r="K798">
        <v>1812</v>
      </c>
      <c r="L798">
        <v>0</v>
      </c>
      <c r="M798">
        <v>0</v>
      </c>
      <c r="N798">
        <v>1812</v>
      </c>
      <c r="O798">
        <v>12</v>
      </c>
      <c r="P798">
        <v>144</v>
      </c>
      <c r="Q798" t="s">
        <v>44</v>
      </c>
      <c r="R798">
        <v>84</v>
      </c>
      <c r="S798" t="s">
        <v>430</v>
      </c>
      <c r="T798" s="4">
        <v>45355</v>
      </c>
      <c r="U798" s="4"/>
    </row>
    <row r="799" spans="1:21" x14ac:dyDescent="0.2">
      <c r="A799" t="s">
        <v>218</v>
      </c>
      <c r="B799" t="s">
        <v>431</v>
      </c>
      <c r="C799" t="s">
        <v>432</v>
      </c>
      <c r="F799" t="s">
        <v>54</v>
      </c>
      <c r="H799">
        <v>33</v>
      </c>
      <c r="I799" t="s">
        <v>56</v>
      </c>
      <c r="J799" t="s">
        <v>420</v>
      </c>
      <c r="K799">
        <v>3804</v>
      </c>
      <c r="L799">
        <v>0</v>
      </c>
      <c r="M799">
        <v>0</v>
      </c>
      <c r="N799">
        <v>3804</v>
      </c>
      <c r="O799">
        <v>26</v>
      </c>
      <c r="P799">
        <v>144</v>
      </c>
      <c r="Q799" t="s">
        <v>44</v>
      </c>
      <c r="R799">
        <v>60</v>
      </c>
      <c r="S799" t="s">
        <v>433</v>
      </c>
      <c r="T799" s="4">
        <v>45355</v>
      </c>
      <c r="U799" s="4"/>
    </row>
    <row r="800" spans="1:21" x14ac:dyDescent="0.2">
      <c r="A800" t="s">
        <v>218</v>
      </c>
      <c r="B800" t="s">
        <v>434</v>
      </c>
      <c r="C800" t="s">
        <v>435</v>
      </c>
      <c r="F800" t="s">
        <v>54</v>
      </c>
      <c r="H800">
        <v>64</v>
      </c>
      <c r="I800" t="s">
        <v>56</v>
      </c>
      <c r="J800" t="s">
        <v>43</v>
      </c>
      <c r="K800">
        <v>0</v>
      </c>
      <c r="L800">
        <v>144</v>
      </c>
      <c r="M800">
        <v>0</v>
      </c>
      <c r="N800">
        <v>144</v>
      </c>
      <c r="O800">
        <v>1</v>
      </c>
      <c r="P800">
        <v>144</v>
      </c>
      <c r="Q800" t="s">
        <v>44</v>
      </c>
      <c r="R800">
        <v>0</v>
      </c>
      <c r="S800" t="s">
        <v>45</v>
      </c>
      <c r="T800" s="4">
        <v>45397</v>
      </c>
      <c r="U800" s="4">
        <v>45397</v>
      </c>
    </row>
    <row r="801" spans="1:21" x14ac:dyDescent="0.2">
      <c r="A801" t="s">
        <v>218</v>
      </c>
      <c r="B801" t="s">
        <v>436</v>
      </c>
      <c r="C801" t="s">
        <v>437</v>
      </c>
      <c r="F801" t="s">
        <v>54</v>
      </c>
      <c r="H801">
        <v>65</v>
      </c>
      <c r="I801" t="s">
        <v>56</v>
      </c>
      <c r="J801" t="s">
        <v>43</v>
      </c>
      <c r="K801">
        <v>0</v>
      </c>
      <c r="L801">
        <v>144</v>
      </c>
      <c r="M801">
        <v>0</v>
      </c>
      <c r="N801">
        <v>144</v>
      </c>
      <c r="O801">
        <v>1</v>
      </c>
      <c r="P801">
        <v>144</v>
      </c>
      <c r="Q801" t="s">
        <v>44</v>
      </c>
      <c r="R801">
        <v>0</v>
      </c>
      <c r="S801" t="s">
        <v>45</v>
      </c>
      <c r="T801" s="4">
        <v>45397</v>
      </c>
      <c r="U801" s="4">
        <v>45397</v>
      </c>
    </row>
    <row r="802" spans="1:21" x14ac:dyDescent="0.2">
      <c r="A802" t="s">
        <v>218</v>
      </c>
      <c r="B802" t="s">
        <v>438</v>
      </c>
      <c r="C802" t="s">
        <v>439</v>
      </c>
      <c r="F802" t="s">
        <v>54</v>
      </c>
      <c r="G802" t="s">
        <v>440</v>
      </c>
      <c r="H802">
        <v>66</v>
      </c>
      <c r="I802" t="s">
        <v>56</v>
      </c>
      <c r="J802" t="s">
        <v>43</v>
      </c>
      <c r="L802">
        <v>576</v>
      </c>
      <c r="M802">
        <v>504</v>
      </c>
      <c r="N802">
        <v>72</v>
      </c>
      <c r="O802">
        <v>0</v>
      </c>
      <c r="P802">
        <v>576</v>
      </c>
      <c r="Q802" t="s">
        <v>50</v>
      </c>
      <c r="R802">
        <v>72</v>
      </c>
      <c r="S802" t="s">
        <v>441</v>
      </c>
      <c r="T802" s="4">
        <v>45397</v>
      </c>
      <c r="U802" s="4">
        <v>45397</v>
      </c>
    </row>
    <row r="803" spans="1:21" x14ac:dyDescent="0.2">
      <c r="A803" t="s">
        <v>218</v>
      </c>
      <c r="B803" t="s">
        <v>442</v>
      </c>
      <c r="C803" t="s">
        <v>443</v>
      </c>
      <c r="E803" t="s">
        <v>245</v>
      </c>
      <c r="F803" t="s">
        <v>54</v>
      </c>
      <c r="G803" t="s">
        <v>444</v>
      </c>
      <c r="H803">
        <v>67</v>
      </c>
      <c r="I803" t="s">
        <v>56</v>
      </c>
      <c r="J803" t="s">
        <v>43</v>
      </c>
      <c r="L803">
        <v>720</v>
      </c>
      <c r="M803">
        <v>0</v>
      </c>
      <c r="N803">
        <v>720</v>
      </c>
      <c r="O803">
        <v>5</v>
      </c>
      <c r="P803">
        <v>144</v>
      </c>
      <c r="Q803" t="s">
        <v>44</v>
      </c>
      <c r="R803">
        <v>0</v>
      </c>
      <c r="S803" t="s">
        <v>230</v>
      </c>
      <c r="T803" s="4">
        <v>45408</v>
      </c>
      <c r="U803" s="4"/>
    </row>
    <row r="804" spans="1:21" x14ac:dyDescent="0.2">
      <c r="A804" t="s">
        <v>218</v>
      </c>
      <c r="B804" t="s">
        <v>445</v>
      </c>
      <c r="C804" t="s">
        <v>446</v>
      </c>
      <c r="F804" t="s">
        <v>54</v>
      </c>
      <c r="G804" t="s">
        <v>315</v>
      </c>
      <c r="H804">
        <v>68</v>
      </c>
      <c r="I804" t="s">
        <v>56</v>
      </c>
      <c r="J804" t="s">
        <v>43</v>
      </c>
      <c r="L804">
        <v>144</v>
      </c>
      <c r="M804">
        <v>0</v>
      </c>
      <c r="N804">
        <v>144</v>
      </c>
      <c r="O804">
        <v>1</v>
      </c>
      <c r="P804">
        <v>144</v>
      </c>
      <c r="Q804" t="s">
        <v>44</v>
      </c>
      <c r="R804">
        <v>0</v>
      </c>
      <c r="S804" t="s">
        <v>45</v>
      </c>
      <c r="T804" s="4">
        <v>45414</v>
      </c>
      <c r="U804" s="4"/>
    </row>
    <row r="805" spans="1:21" x14ac:dyDescent="0.2">
      <c r="A805" t="s">
        <v>218</v>
      </c>
      <c r="B805" t="s">
        <v>447</v>
      </c>
      <c r="C805" t="s">
        <v>448</v>
      </c>
      <c r="F805" t="s">
        <v>349</v>
      </c>
      <c r="G805" t="s">
        <v>449</v>
      </c>
      <c r="H805">
        <v>346</v>
      </c>
      <c r="I805">
        <v>99</v>
      </c>
      <c r="J805" t="s">
        <v>43</v>
      </c>
      <c r="L805">
        <v>288</v>
      </c>
      <c r="M805">
        <v>0</v>
      </c>
      <c r="N805">
        <v>288</v>
      </c>
      <c r="O805">
        <v>2</v>
      </c>
      <c r="P805">
        <v>144</v>
      </c>
      <c r="Q805" t="s">
        <v>44</v>
      </c>
      <c r="R805">
        <v>0</v>
      </c>
      <c r="S805" t="s">
        <v>450</v>
      </c>
      <c r="T805" s="4">
        <v>45414</v>
      </c>
      <c r="U805" s="4"/>
    </row>
    <row r="806" spans="1:21" x14ac:dyDescent="0.2">
      <c r="A806" t="s">
        <v>218</v>
      </c>
      <c r="B806" t="s">
        <v>451</v>
      </c>
      <c r="C806" t="s">
        <v>452</v>
      </c>
      <c r="F806" t="s">
        <v>453</v>
      </c>
      <c r="G806" t="s">
        <v>454</v>
      </c>
      <c r="H806">
        <v>385</v>
      </c>
      <c r="I806">
        <v>99</v>
      </c>
      <c r="J806" t="s">
        <v>43</v>
      </c>
      <c r="L806">
        <v>120</v>
      </c>
      <c r="M806">
        <v>0</v>
      </c>
      <c r="N806">
        <v>120</v>
      </c>
      <c r="O806">
        <v>1</v>
      </c>
      <c r="P806">
        <v>120</v>
      </c>
      <c r="Q806" t="s">
        <v>44</v>
      </c>
      <c r="R806">
        <v>0</v>
      </c>
      <c r="S806" t="s">
        <v>45</v>
      </c>
      <c r="T806" s="4">
        <v>45414</v>
      </c>
      <c r="U806" s="4"/>
    </row>
    <row r="807" spans="1:21" x14ac:dyDescent="0.2">
      <c r="A807" t="s">
        <v>218</v>
      </c>
      <c r="B807" t="s">
        <v>455</v>
      </c>
      <c r="C807" t="s">
        <v>456</v>
      </c>
      <c r="F807" t="s">
        <v>453</v>
      </c>
      <c r="G807" t="s">
        <v>457</v>
      </c>
      <c r="H807">
        <v>396</v>
      </c>
      <c r="I807">
        <v>99</v>
      </c>
      <c r="J807" t="s">
        <v>43</v>
      </c>
      <c r="L807">
        <v>240</v>
      </c>
      <c r="M807">
        <v>0</v>
      </c>
      <c r="N807">
        <v>240</v>
      </c>
      <c r="O807">
        <v>2</v>
      </c>
      <c r="P807">
        <v>120</v>
      </c>
      <c r="Q807" t="s">
        <v>44</v>
      </c>
      <c r="R807">
        <v>0</v>
      </c>
      <c r="S807" t="s">
        <v>450</v>
      </c>
      <c r="T807" s="4">
        <v>45414</v>
      </c>
      <c r="U807" s="4"/>
    </row>
    <row r="808" spans="1:21" x14ac:dyDescent="0.2">
      <c r="A808" t="s">
        <v>458</v>
      </c>
      <c r="B808" t="s">
        <v>459</v>
      </c>
      <c r="C808" t="s">
        <v>460</v>
      </c>
      <c r="D808" t="s">
        <v>155</v>
      </c>
      <c r="F808" t="s">
        <v>48</v>
      </c>
      <c r="G808" t="s">
        <v>461</v>
      </c>
      <c r="H808">
        <v>3</v>
      </c>
      <c r="I808" t="s">
        <v>49</v>
      </c>
      <c r="J808" t="s">
        <v>43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96</v>
      </c>
      <c r="Q808" t="s">
        <v>50</v>
      </c>
      <c r="R808">
        <v>0</v>
      </c>
      <c r="S808" t="s">
        <v>57</v>
      </c>
      <c r="T808" s="4">
        <v>45366</v>
      </c>
      <c r="U808" s="4">
        <v>45372</v>
      </c>
    </row>
    <row r="809" spans="1:21" x14ac:dyDescent="0.2">
      <c r="A809" t="s">
        <v>458</v>
      </c>
      <c r="B809" t="s">
        <v>462</v>
      </c>
      <c r="C809" t="s">
        <v>463</v>
      </c>
      <c r="D809" t="s">
        <v>464</v>
      </c>
      <c r="F809" t="s">
        <v>48</v>
      </c>
      <c r="H809">
        <v>1</v>
      </c>
      <c r="I809" t="s">
        <v>465</v>
      </c>
      <c r="J809" t="s">
        <v>43</v>
      </c>
      <c r="K809">
        <v>220</v>
      </c>
      <c r="L809">
        <v>0</v>
      </c>
      <c r="M809">
        <v>45</v>
      </c>
      <c r="N809">
        <v>175</v>
      </c>
      <c r="O809">
        <v>3</v>
      </c>
      <c r="P809">
        <v>50</v>
      </c>
      <c r="Q809" t="s">
        <v>50</v>
      </c>
      <c r="R809">
        <v>25</v>
      </c>
      <c r="S809" t="s">
        <v>466</v>
      </c>
      <c r="T809" s="4">
        <v>45356</v>
      </c>
      <c r="U809" s="4"/>
    </row>
    <row r="810" spans="1:21" x14ac:dyDescent="0.2">
      <c r="A810" t="s">
        <v>458</v>
      </c>
      <c r="B810" t="s">
        <v>467</v>
      </c>
      <c r="C810" t="s">
        <v>468</v>
      </c>
      <c r="D810" t="s">
        <v>469</v>
      </c>
      <c r="F810" t="s">
        <v>48</v>
      </c>
      <c r="H810">
        <v>2</v>
      </c>
      <c r="I810" t="s">
        <v>465</v>
      </c>
      <c r="J810" t="s">
        <v>43</v>
      </c>
      <c r="K810">
        <v>593</v>
      </c>
      <c r="L810">
        <v>0</v>
      </c>
      <c r="M810">
        <v>115</v>
      </c>
      <c r="N810">
        <v>478</v>
      </c>
      <c r="O810">
        <v>4</v>
      </c>
      <c r="P810">
        <v>100</v>
      </c>
      <c r="Q810" t="s">
        <v>50</v>
      </c>
      <c r="R810">
        <v>78</v>
      </c>
      <c r="S810" t="s">
        <v>470</v>
      </c>
      <c r="T810" s="4">
        <v>45356</v>
      </c>
      <c r="U810" s="4"/>
    </row>
    <row r="811" spans="1:21" x14ac:dyDescent="0.2">
      <c r="A811" t="s">
        <v>458</v>
      </c>
      <c r="B811" t="s">
        <v>471</v>
      </c>
      <c r="C811" t="s">
        <v>472</v>
      </c>
      <c r="F811" t="s">
        <v>54</v>
      </c>
      <c r="H811">
        <v>4</v>
      </c>
      <c r="I811" t="s">
        <v>56</v>
      </c>
      <c r="J811" t="s">
        <v>43</v>
      </c>
      <c r="K811">
        <v>2</v>
      </c>
      <c r="L811">
        <v>0</v>
      </c>
      <c r="M811">
        <v>0</v>
      </c>
      <c r="N811">
        <v>2</v>
      </c>
      <c r="O811">
        <v>0</v>
      </c>
      <c r="P811">
        <v>5</v>
      </c>
      <c r="Q811" t="s">
        <v>44</v>
      </c>
      <c r="R811">
        <v>2</v>
      </c>
      <c r="S811" t="s">
        <v>473</v>
      </c>
      <c r="T811" s="4"/>
      <c r="U811" s="4">
        <v>45401</v>
      </c>
    </row>
    <row r="812" spans="1:21" x14ac:dyDescent="0.2">
      <c r="A812" t="s">
        <v>474</v>
      </c>
      <c r="B812" t="s">
        <v>475</v>
      </c>
      <c r="C812" t="s">
        <v>476</v>
      </c>
      <c r="F812" t="s">
        <v>40</v>
      </c>
      <c r="G812" t="s">
        <v>477</v>
      </c>
      <c r="H812">
        <v>1</v>
      </c>
      <c r="I812" t="s">
        <v>478</v>
      </c>
      <c r="J812" t="s">
        <v>43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120</v>
      </c>
      <c r="Q812" t="s">
        <v>50</v>
      </c>
      <c r="R812">
        <v>0</v>
      </c>
      <c r="S812" t="s">
        <v>57</v>
      </c>
      <c r="T812" s="4"/>
      <c r="U812" s="4">
        <v>45376</v>
      </c>
    </row>
    <row r="813" spans="1:21" x14ac:dyDescent="0.2">
      <c r="A813" t="s">
        <v>474</v>
      </c>
      <c r="B813" t="s">
        <v>479</v>
      </c>
      <c r="C813" t="s">
        <v>480</v>
      </c>
      <c r="F813" t="s">
        <v>40</v>
      </c>
      <c r="G813" t="s">
        <v>481</v>
      </c>
      <c r="H813">
        <v>5</v>
      </c>
      <c r="I813" t="s">
        <v>478</v>
      </c>
      <c r="J813" t="s">
        <v>43</v>
      </c>
      <c r="K813">
        <v>22</v>
      </c>
      <c r="L813">
        <v>0</v>
      </c>
      <c r="M813">
        <v>0</v>
      </c>
      <c r="N813">
        <v>22</v>
      </c>
      <c r="O813">
        <v>0</v>
      </c>
      <c r="P813">
        <v>60</v>
      </c>
      <c r="Q813" t="s">
        <v>50</v>
      </c>
      <c r="R813">
        <v>22</v>
      </c>
      <c r="S813" t="s">
        <v>482</v>
      </c>
      <c r="T813" s="4">
        <v>45370</v>
      </c>
      <c r="U813" s="4">
        <v>45372</v>
      </c>
    </row>
    <row r="814" spans="1:21" x14ac:dyDescent="0.2">
      <c r="A814" t="s">
        <v>474</v>
      </c>
      <c r="B814" t="s">
        <v>483</v>
      </c>
      <c r="C814" t="s">
        <v>484</v>
      </c>
      <c r="F814" t="s">
        <v>40</v>
      </c>
      <c r="G814" t="s">
        <v>485</v>
      </c>
      <c r="H814">
        <v>2</v>
      </c>
      <c r="I814" t="s">
        <v>478</v>
      </c>
      <c r="J814" t="s">
        <v>43</v>
      </c>
      <c r="K814">
        <v>106</v>
      </c>
      <c r="L814">
        <v>0</v>
      </c>
      <c r="M814">
        <v>0</v>
      </c>
      <c r="N814">
        <v>106</v>
      </c>
      <c r="O814">
        <v>1</v>
      </c>
      <c r="P814">
        <v>80</v>
      </c>
      <c r="Q814" t="s">
        <v>50</v>
      </c>
      <c r="R814">
        <v>26</v>
      </c>
      <c r="S814" t="s">
        <v>486</v>
      </c>
      <c r="T814" s="4">
        <v>45355</v>
      </c>
      <c r="U814" s="4"/>
    </row>
    <row r="815" spans="1:21" x14ac:dyDescent="0.2">
      <c r="A815" t="s">
        <v>474</v>
      </c>
      <c r="B815" t="s">
        <v>487</v>
      </c>
      <c r="C815" t="s">
        <v>488</v>
      </c>
      <c r="F815" t="s">
        <v>40</v>
      </c>
      <c r="G815" t="s">
        <v>489</v>
      </c>
      <c r="H815">
        <v>10</v>
      </c>
      <c r="I815" t="s">
        <v>478</v>
      </c>
      <c r="J815" t="s">
        <v>43</v>
      </c>
      <c r="K815">
        <v>142</v>
      </c>
      <c r="L815">
        <v>0</v>
      </c>
      <c r="M815">
        <v>6</v>
      </c>
      <c r="N815">
        <v>136</v>
      </c>
      <c r="O815">
        <v>1</v>
      </c>
      <c r="P815">
        <v>80</v>
      </c>
      <c r="Q815" t="s">
        <v>50</v>
      </c>
      <c r="R815">
        <v>56</v>
      </c>
      <c r="S815" t="s">
        <v>490</v>
      </c>
      <c r="T815" s="4"/>
      <c r="U815" s="4">
        <v>45378</v>
      </c>
    </row>
    <row r="816" spans="1:21" x14ac:dyDescent="0.2">
      <c r="A816" t="s">
        <v>474</v>
      </c>
      <c r="B816" t="s">
        <v>491</v>
      </c>
      <c r="C816" t="s">
        <v>492</v>
      </c>
      <c r="F816" t="s">
        <v>40</v>
      </c>
      <c r="G816" t="s">
        <v>493</v>
      </c>
      <c r="H816">
        <v>17</v>
      </c>
      <c r="I816" t="s">
        <v>478</v>
      </c>
      <c r="J816" t="s">
        <v>43</v>
      </c>
      <c r="K816">
        <v>39</v>
      </c>
      <c r="L816">
        <v>0</v>
      </c>
      <c r="M816">
        <v>26</v>
      </c>
      <c r="N816">
        <v>13</v>
      </c>
      <c r="O816">
        <v>0</v>
      </c>
      <c r="P816">
        <v>60</v>
      </c>
      <c r="Q816" t="s">
        <v>50</v>
      </c>
      <c r="R816">
        <v>13</v>
      </c>
      <c r="S816" t="s">
        <v>494</v>
      </c>
      <c r="T816" s="4">
        <v>45362</v>
      </c>
      <c r="U816" s="4">
        <v>45378</v>
      </c>
    </row>
    <row r="817" spans="1:21" x14ac:dyDescent="0.2">
      <c r="A817" t="s">
        <v>474</v>
      </c>
      <c r="B817" t="s">
        <v>495</v>
      </c>
      <c r="C817" t="s">
        <v>496</v>
      </c>
      <c r="F817" t="s">
        <v>40</v>
      </c>
      <c r="G817" t="s">
        <v>497</v>
      </c>
      <c r="H817">
        <v>3</v>
      </c>
      <c r="I817" t="s">
        <v>478</v>
      </c>
      <c r="J817" t="s">
        <v>43</v>
      </c>
      <c r="K817">
        <v>110</v>
      </c>
      <c r="L817">
        <v>0</v>
      </c>
      <c r="M817">
        <v>6</v>
      </c>
      <c r="N817">
        <v>104</v>
      </c>
      <c r="O817">
        <v>0</v>
      </c>
      <c r="P817">
        <v>120</v>
      </c>
      <c r="Q817" t="s">
        <v>50</v>
      </c>
      <c r="R817">
        <v>104</v>
      </c>
      <c r="S817" t="s">
        <v>498</v>
      </c>
      <c r="T817" s="4">
        <v>45370</v>
      </c>
      <c r="U817" s="4"/>
    </row>
    <row r="818" spans="1:21" x14ac:dyDescent="0.2">
      <c r="A818" t="s">
        <v>474</v>
      </c>
      <c r="B818" t="s">
        <v>499</v>
      </c>
      <c r="C818" t="s">
        <v>500</v>
      </c>
      <c r="F818" t="s">
        <v>40</v>
      </c>
      <c r="G818" t="s">
        <v>501</v>
      </c>
      <c r="H818">
        <v>4</v>
      </c>
      <c r="I818" t="s">
        <v>478</v>
      </c>
      <c r="J818" t="s">
        <v>43</v>
      </c>
      <c r="K818">
        <v>47</v>
      </c>
      <c r="L818">
        <v>0</v>
      </c>
      <c r="M818">
        <v>9</v>
      </c>
      <c r="N818">
        <v>38</v>
      </c>
      <c r="O818">
        <v>0</v>
      </c>
      <c r="P818">
        <v>80</v>
      </c>
      <c r="Q818" t="s">
        <v>50</v>
      </c>
      <c r="R818">
        <v>38</v>
      </c>
      <c r="S818" t="s">
        <v>502</v>
      </c>
      <c r="T818" s="4">
        <v>45370</v>
      </c>
      <c r="U818" s="4">
        <v>45401</v>
      </c>
    </row>
    <row r="819" spans="1:21" x14ac:dyDescent="0.2">
      <c r="A819" t="s">
        <v>474</v>
      </c>
      <c r="B819" t="s">
        <v>503</v>
      </c>
      <c r="C819" t="s">
        <v>504</v>
      </c>
      <c r="F819" t="s">
        <v>40</v>
      </c>
      <c r="H819">
        <v>6</v>
      </c>
      <c r="I819" t="s">
        <v>478</v>
      </c>
      <c r="J819" t="s">
        <v>43</v>
      </c>
      <c r="K819">
        <v>0</v>
      </c>
      <c r="L819">
        <v>0</v>
      </c>
      <c r="M819">
        <v>6</v>
      </c>
      <c r="N819">
        <v>-6</v>
      </c>
      <c r="O819">
        <v>0</v>
      </c>
      <c r="P819">
        <v>120</v>
      </c>
      <c r="Q819" t="s">
        <v>50</v>
      </c>
      <c r="R819">
        <v>-6</v>
      </c>
      <c r="S819" t="s">
        <v>505</v>
      </c>
      <c r="T819" s="4"/>
      <c r="U819" s="4"/>
    </row>
    <row r="820" spans="1:21" x14ac:dyDescent="0.2">
      <c r="A820" t="s">
        <v>474</v>
      </c>
      <c r="B820" t="s">
        <v>506</v>
      </c>
      <c r="C820" t="s">
        <v>507</v>
      </c>
      <c r="F820" t="s">
        <v>40</v>
      </c>
      <c r="G820" t="s">
        <v>508</v>
      </c>
      <c r="H820">
        <v>7</v>
      </c>
      <c r="J820" t="s">
        <v>43</v>
      </c>
      <c r="K820">
        <v>44</v>
      </c>
      <c r="L820">
        <v>0</v>
      </c>
      <c r="M820">
        <v>0</v>
      </c>
      <c r="N820">
        <v>44</v>
      </c>
      <c r="O820">
        <v>0</v>
      </c>
      <c r="P820" t="s">
        <v>254</v>
      </c>
      <c r="Q820" t="s">
        <v>50</v>
      </c>
      <c r="R820">
        <v>44</v>
      </c>
      <c r="S820" t="s">
        <v>509</v>
      </c>
      <c r="T820" s="4"/>
      <c r="U820" s="4">
        <v>45401</v>
      </c>
    </row>
    <row r="821" spans="1:21" x14ac:dyDescent="0.2">
      <c r="A821" t="s">
        <v>474</v>
      </c>
      <c r="B821" t="s">
        <v>510</v>
      </c>
      <c r="C821" t="s">
        <v>511</v>
      </c>
      <c r="F821" t="s">
        <v>40</v>
      </c>
      <c r="G821" t="s">
        <v>501</v>
      </c>
      <c r="H821">
        <v>8</v>
      </c>
      <c r="I821" t="s">
        <v>478</v>
      </c>
      <c r="J821" t="s">
        <v>43</v>
      </c>
      <c r="K821">
        <v>102</v>
      </c>
      <c r="L821">
        <v>0</v>
      </c>
      <c r="M821">
        <v>0</v>
      </c>
      <c r="N821">
        <v>102</v>
      </c>
      <c r="O821">
        <v>1</v>
      </c>
      <c r="P821">
        <v>80</v>
      </c>
      <c r="Q821" t="s">
        <v>50</v>
      </c>
      <c r="R821">
        <v>22</v>
      </c>
      <c r="S821" t="s">
        <v>512</v>
      </c>
      <c r="T821" s="4">
        <v>45355</v>
      </c>
      <c r="U821" s="4"/>
    </row>
    <row r="822" spans="1:21" x14ac:dyDescent="0.2">
      <c r="A822" t="s">
        <v>474</v>
      </c>
      <c r="B822" t="s">
        <v>513</v>
      </c>
      <c r="C822" t="s">
        <v>514</v>
      </c>
      <c r="F822" t="s">
        <v>40</v>
      </c>
      <c r="G822" t="s">
        <v>515</v>
      </c>
      <c r="H822">
        <v>20</v>
      </c>
      <c r="I822" t="s">
        <v>42</v>
      </c>
      <c r="J822" t="s">
        <v>43</v>
      </c>
      <c r="K822">
        <v>163</v>
      </c>
      <c r="L822">
        <v>0</v>
      </c>
      <c r="M822">
        <v>9</v>
      </c>
      <c r="N822">
        <v>154</v>
      </c>
      <c r="O822">
        <v>2</v>
      </c>
      <c r="P822">
        <v>60</v>
      </c>
      <c r="Q822" t="s">
        <v>50</v>
      </c>
      <c r="R822">
        <v>34</v>
      </c>
      <c r="S822" t="s">
        <v>516</v>
      </c>
      <c r="T822" s="4">
        <v>45355</v>
      </c>
      <c r="U822" s="4"/>
    </row>
    <row r="823" spans="1:21" x14ac:dyDescent="0.2">
      <c r="A823" t="s">
        <v>474</v>
      </c>
      <c r="B823" t="s">
        <v>517</v>
      </c>
      <c r="C823" t="s">
        <v>518</v>
      </c>
      <c r="F823" t="s">
        <v>40</v>
      </c>
      <c r="G823" t="s">
        <v>519</v>
      </c>
      <c r="H823">
        <v>21</v>
      </c>
      <c r="I823" t="s">
        <v>478</v>
      </c>
      <c r="J823" t="s">
        <v>43</v>
      </c>
      <c r="K823">
        <v>316</v>
      </c>
      <c r="L823">
        <v>0</v>
      </c>
      <c r="M823">
        <v>75</v>
      </c>
      <c r="N823">
        <v>241</v>
      </c>
      <c r="O823">
        <v>1</v>
      </c>
      <c r="P823">
        <v>160</v>
      </c>
      <c r="Q823" t="s">
        <v>50</v>
      </c>
      <c r="R823">
        <v>81</v>
      </c>
      <c r="S823" t="s">
        <v>520</v>
      </c>
      <c r="T823" s="4">
        <v>45356</v>
      </c>
      <c r="U823" s="4"/>
    </row>
    <row r="824" spans="1:21" x14ac:dyDescent="0.2">
      <c r="A824" t="s">
        <v>521</v>
      </c>
      <c r="B824" t="s">
        <v>522</v>
      </c>
      <c r="C824" t="s">
        <v>523</v>
      </c>
      <c r="F824" t="s">
        <v>40</v>
      </c>
      <c r="G824">
        <v>1</v>
      </c>
      <c r="H824">
        <v>2</v>
      </c>
      <c r="I824" t="s">
        <v>42</v>
      </c>
      <c r="J824" t="s">
        <v>43</v>
      </c>
      <c r="K824">
        <v>400</v>
      </c>
      <c r="L824">
        <v>0</v>
      </c>
      <c r="M824">
        <v>0</v>
      </c>
      <c r="N824">
        <v>400</v>
      </c>
      <c r="O824">
        <v>0</v>
      </c>
      <c r="P824">
        <v>500</v>
      </c>
      <c r="Q824" t="s">
        <v>61</v>
      </c>
      <c r="R824">
        <v>400</v>
      </c>
      <c r="S824" t="s">
        <v>524</v>
      </c>
      <c r="T824" s="4"/>
      <c r="U824" s="4">
        <v>45378</v>
      </c>
    </row>
    <row r="825" spans="1:21" x14ac:dyDescent="0.2">
      <c r="A825" t="s">
        <v>521</v>
      </c>
      <c r="B825" t="s">
        <v>525</v>
      </c>
      <c r="C825" t="s">
        <v>526</v>
      </c>
      <c r="F825" t="s">
        <v>54</v>
      </c>
      <c r="G825" t="s">
        <v>527</v>
      </c>
      <c r="H825">
        <v>6</v>
      </c>
      <c r="I825" t="s">
        <v>56</v>
      </c>
      <c r="J825" t="s">
        <v>43</v>
      </c>
      <c r="K825">
        <v>927.5</v>
      </c>
      <c r="L825">
        <v>500</v>
      </c>
      <c r="M825">
        <v>502</v>
      </c>
      <c r="N825">
        <v>925.5</v>
      </c>
      <c r="O825">
        <v>1</v>
      </c>
      <c r="P825">
        <v>500</v>
      </c>
      <c r="Q825" t="s">
        <v>61</v>
      </c>
      <c r="R825">
        <v>426</v>
      </c>
      <c r="S825" t="s">
        <v>528</v>
      </c>
      <c r="T825" s="4"/>
      <c r="U825" s="4" t="s">
        <v>292</v>
      </c>
    </row>
    <row r="826" spans="1:21" x14ac:dyDescent="0.2">
      <c r="A826" t="s">
        <v>521</v>
      </c>
      <c r="B826" t="s">
        <v>529</v>
      </c>
      <c r="C826" t="s">
        <v>530</v>
      </c>
      <c r="F826" t="s">
        <v>54</v>
      </c>
      <c r="G826" t="s">
        <v>531</v>
      </c>
      <c r="H826">
        <v>7</v>
      </c>
      <c r="I826" t="s">
        <v>56</v>
      </c>
      <c r="J826" t="s">
        <v>43</v>
      </c>
      <c r="K826">
        <v>1620</v>
      </c>
      <c r="L826">
        <v>0</v>
      </c>
      <c r="M826">
        <v>506</v>
      </c>
      <c r="N826">
        <v>1114</v>
      </c>
      <c r="O826">
        <v>2</v>
      </c>
      <c r="P826">
        <v>500</v>
      </c>
      <c r="Q826" t="s">
        <v>61</v>
      </c>
      <c r="R826">
        <v>114</v>
      </c>
      <c r="S826" t="s">
        <v>532</v>
      </c>
      <c r="T826" s="4"/>
      <c r="U826" s="4" t="s">
        <v>533</v>
      </c>
    </row>
    <row r="827" spans="1:21" x14ac:dyDescent="0.2">
      <c r="A827" t="s">
        <v>521</v>
      </c>
      <c r="B827" t="s">
        <v>534</v>
      </c>
      <c r="C827" t="s">
        <v>535</v>
      </c>
      <c r="D827" t="s">
        <v>536</v>
      </c>
      <c r="F827" t="s">
        <v>54</v>
      </c>
      <c r="G827" t="s">
        <v>537</v>
      </c>
      <c r="H827">
        <v>8</v>
      </c>
      <c r="I827" t="s">
        <v>56</v>
      </c>
      <c r="J827" t="s">
        <v>43</v>
      </c>
      <c r="K827">
        <v>240</v>
      </c>
      <c r="L827">
        <v>600</v>
      </c>
      <c r="M827">
        <v>400</v>
      </c>
      <c r="N827">
        <v>440</v>
      </c>
      <c r="O827">
        <v>2</v>
      </c>
      <c r="P827">
        <v>200</v>
      </c>
      <c r="Q827" t="s">
        <v>61</v>
      </c>
      <c r="R827">
        <v>40</v>
      </c>
      <c r="S827" t="s">
        <v>538</v>
      </c>
      <c r="T827" s="4"/>
      <c r="U827" s="4" t="s">
        <v>224</v>
      </c>
    </row>
    <row r="828" spans="1:21" x14ac:dyDescent="0.2">
      <c r="A828" t="s">
        <v>521</v>
      </c>
      <c r="B828" t="s">
        <v>539</v>
      </c>
      <c r="C828" t="s">
        <v>540</v>
      </c>
      <c r="F828" t="s">
        <v>40</v>
      </c>
      <c r="G828">
        <v>3</v>
      </c>
      <c r="H828">
        <v>3</v>
      </c>
      <c r="I828" t="s">
        <v>42</v>
      </c>
      <c r="J828" t="s">
        <v>43</v>
      </c>
      <c r="K828">
        <v>0</v>
      </c>
      <c r="L828">
        <v>0</v>
      </c>
      <c r="M828">
        <v>14</v>
      </c>
      <c r="N828">
        <v>-14</v>
      </c>
      <c r="O828">
        <v>0</v>
      </c>
      <c r="P828">
        <v>500</v>
      </c>
      <c r="Q828" t="s">
        <v>61</v>
      </c>
      <c r="R828">
        <v>-14</v>
      </c>
      <c r="S828" t="s">
        <v>541</v>
      </c>
      <c r="T828" s="4">
        <v>45370</v>
      </c>
      <c r="U828" s="4"/>
    </row>
    <row r="829" spans="1:21" x14ac:dyDescent="0.2">
      <c r="A829" t="s">
        <v>521</v>
      </c>
      <c r="B829" t="s">
        <v>542</v>
      </c>
      <c r="C829" t="s">
        <v>543</v>
      </c>
      <c r="F829" t="s">
        <v>40</v>
      </c>
      <c r="H829">
        <v>4</v>
      </c>
      <c r="I829" t="s">
        <v>42</v>
      </c>
      <c r="J829" t="s">
        <v>43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200</v>
      </c>
      <c r="Q829" t="s">
        <v>61</v>
      </c>
      <c r="R829">
        <v>0</v>
      </c>
      <c r="S829" t="s">
        <v>147</v>
      </c>
      <c r="T829" s="4"/>
      <c r="U829" s="4"/>
    </row>
    <row r="830" spans="1:21" x14ac:dyDescent="0.2">
      <c r="A830" t="s">
        <v>521</v>
      </c>
      <c r="B830" t="s">
        <v>544</v>
      </c>
      <c r="C830" t="s">
        <v>545</v>
      </c>
      <c r="F830" t="s">
        <v>54</v>
      </c>
      <c r="G830" t="s">
        <v>546</v>
      </c>
      <c r="H830">
        <v>5</v>
      </c>
      <c r="I830" t="s">
        <v>56</v>
      </c>
      <c r="J830" t="s">
        <v>43</v>
      </c>
      <c r="K830">
        <v>45</v>
      </c>
      <c r="L830">
        <v>0</v>
      </c>
      <c r="M830">
        <v>8</v>
      </c>
      <c r="N830">
        <v>37</v>
      </c>
      <c r="O830">
        <v>0</v>
      </c>
      <c r="P830">
        <v>48</v>
      </c>
      <c r="Q830" t="s">
        <v>44</v>
      </c>
      <c r="R830">
        <v>37</v>
      </c>
      <c r="S830" t="s">
        <v>547</v>
      </c>
      <c r="T830" s="4">
        <v>45357</v>
      </c>
      <c r="U830" s="4" t="s">
        <v>119</v>
      </c>
    </row>
    <row r="831" spans="1:21" x14ac:dyDescent="0.2">
      <c r="A831" t="s">
        <v>548</v>
      </c>
      <c r="B831" t="s">
        <v>549</v>
      </c>
      <c r="C831" t="s">
        <v>550</v>
      </c>
      <c r="F831" t="s">
        <v>54</v>
      </c>
      <c r="G831" t="s">
        <v>551</v>
      </c>
      <c r="H831">
        <v>1</v>
      </c>
      <c r="I831" t="s">
        <v>56</v>
      </c>
      <c r="J831" t="s">
        <v>43</v>
      </c>
      <c r="K831">
        <v>5</v>
      </c>
      <c r="L831">
        <v>0</v>
      </c>
      <c r="M831">
        <v>5</v>
      </c>
      <c r="N831">
        <v>0</v>
      </c>
      <c r="O831">
        <v>0</v>
      </c>
      <c r="P831">
        <v>200</v>
      </c>
      <c r="Q831" t="s">
        <v>50</v>
      </c>
      <c r="R831">
        <v>0</v>
      </c>
      <c r="S831" t="s">
        <v>57</v>
      </c>
      <c r="T831" s="4"/>
      <c r="U831" s="4" t="s">
        <v>114</v>
      </c>
    </row>
    <row r="832" spans="1:21" x14ac:dyDescent="0.2">
      <c r="A832" t="s">
        <v>548</v>
      </c>
      <c r="B832" t="s">
        <v>552</v>
      </c>
      <c r="C832" t="s">
        <v>553</v>
      </c>
      <c r="F832" t="s">
        <v>54</v>
      </c>
      <c r="H832">
        <v>2</v>
      </c>
      <c r="I832" t="s">
        <v>56</v>
      </c>
      <c r="J832" t="s">
        <v>43</v>
      </c>
      <c r="K832">
        <v>12</v>
      </c>
      <c r="L832">
        <v>0</v>
      </c>
      <c r="M832">
        <v>0</v>
      </c>
      <c r="N832">
        <v>12</v>
      </c>
      <c r="O832">
        <v>0</v>
      </c>
      <c r="P832">
        <v>20</v>
      </c>
      <c r="Q832" t="s">
        <v>44</v>
      </c>
      <c r="R832">
        <v>12</v>
      </c>
      <c r="S832" t="s">
        <v>554</v>
      </c>
      <c r="T832" s="4"/>
      <c r="U832" s="4">
        <v>45401</v>
      </c>
    </row>
    <row r="833" spans="1:21" x14ac:dyDescent="0.2">
      <c r="A833" t="s">
        <v>555</v>
      </c>
      <c r="B833" t="s">
        <v>556</v>
      </c>
      <c r="C833" t="s">
        <v>557</v>
      </c>
      <c r="E833" t="s">
        <v>558</v>
      </c>
      <c r="F833" t="s">
        <v>40</v>
      </c>
      <c r="H833">
        <v>3</v>
      </c>
      <c r="I833" t="s">
        <v>42</v>
      </c>
      <c r="J833" t="s">
        <v>43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12</v>
      </c>
      <c r="Q833" t="s">
        <v>44</v>
      </c>
      <c r="R833">
        <v>0</v>
      </c>
      <c r="S833" t="s">
        <v>94</v>
      </c>
      <c r="T833" s="4">
        <v>45370</v>
      </c>
      <c r="U833" s="4"/>
    </row>
    <row r="834" spans="1:21" x14ac:dyDescent="0.2">
      <c r="A834" t="s">
        <v>555</v>
      </c>
      <c r="B834" t="s">
        <v>559</v>
      </c>
      <c r="C834" t="s">
        <v>560</v>
      </c>
      <c r="E834" t="s">
        <v>561</v>
      </c>
      <c r="F834" t="s">
        <v>40</v>
      </c>
      <c r="H834">
        <v>4</v>
      </c>
      <c r="I834" t="s">
        <v>42</v>
      </c>
      <c r="J834" t="s">
        <v>43</v>
      </c>
      <c r="K834">
        <v>0</v>
      </c>
      <c r="L834">
        <v>276</v>
      </c>
      <c r="M834">
        <v>56</v>
      </c>
      <c r="N834">
        <v>220</v>
      </c>
      <c r="O834">
        <v>18</v>
      </c>
      <c r="P834">
        <v>12</v>
      </c>
      <c r="Q834" t="s">
        <v>44</v>
      </c>
      <c r="R834">
        <v>4</v>
      </c>
      <c r="S834" t="s">
        <v>562</v>
      </c>
      <c r="T834" s="4">
        <v>45370</v>
      </c>
      <c r="U834" s="4"/>
    </row>
    <row r="835" spans="1:21" x14ac:dyDescent="0.2">
      <c r="A835" t="s">
        <v>555</v>
      </c>
      <c r="B835" t="s">
        <v>563</v>
      </c>
      <c r="C835" t="s">
        <v>564</v>
      </c>
      <c r="E835" t="s">
        <v>561</v>
      </c>
      <c r="F835" t="s">
        <v>40</v>
      </c>
      <c r="H835">
        <v>5</v>
      </c>
      <c r="I835" t="s">
        <v>42</v>
      </c>
      <c r="J835" t="s">
        <v>43</v>
      </c>
      <c r="K835">
        <v>0</v>
      </c>
      <c r="L835">
        <v>156</v>
      </c>
      <c r="M835">
        <v>38</v>
      </c>
      <c r="N835">
        <v>118</v>
      </c>
      <c r="O835">
        <v>9</v>
      </c>
      <c r="P835">
        <v>12</v>
      </c>
      <c r="Q835" t="s">
        <v>44</v>
      </c>
      <c r="R835">
        <v>10</v>
      </c>
      <c r="S835" t="s">
        <v>565</v>
      </c>
      <c r="T835" s="4"/>
      <c r="U835" s="4"/>
    </row>
    <row r="836" spans="1:21" x14ac:dyDescent="0.2">
      <c r="A836" t="s">
        <v>555</v>
      </c>
      <c r="B836" t="s">
        <v>566</v>
      </c>
      <c r="C836" t="s">
        <v>567</v>
      </c>
      <c r="E836" t="s">
        <v>558</v>
      </c>
      <c r="F836" t="s">
        <v>40</v>
      </c>
      <c r="G836" t="s">
        <v>568</v>
      </c>
      <c r="H836">
        <v>6</v>
      </c>
      <c r="I836" t="s">
        <v>42</v>
      </c>
      <c r="J836" t="s">
        <v>43</v>
      </c>
      <c r="K836">
        <v>264</v>
      </c>
      <c r="L836">
        <v>144</v>
      </c>
      <c r="M836">
        <v>156</v>
      </c>
      <c r="N836">
        <v>252</v>
      </c>
      <c r="O836">
        <v>1</v>
      </c>
      <c r="P836">
        <v>144</v>
      </c>
      <c r="Q836" t="s">
        <v>50</v>
      </c>
      <c r="R836">
        <v>108</v>
      </c>
      <c r="S836" t="s">
        <v>569</v>
      </c>
      <c r="T836" s="4">
        <v>45372</v>
      </c>
      <c r="U836" s="4"/>
    </row>
    <row r="837" spans="1:21" x14ac:dyDescent="0.2">
      <c r="A837" t="s">
        <v>555</v>
      </c>
      <c r="B837" t="s">
        <v>570</v>
      </c>
      <c r="C837" t="s">
        <v>571</v>
      </c>
      <c r="E837" t="s">
        <v>558</v>
      </c>
      <c r="F837" t="s">
        <v>54</v>
      </c>
      <c r="H837">
        <v>1</v>
      </c>
      <c r="I837" t="s">
        <v>56</v>
      </c>
      <c r="J837" t="s">
        <v>420</v>
      </c>
      <c r="K837">
        <v>168</v>
      </c>
      <c r="L837">
        <v>0</v>
      </c>
      <c r="M837">
        <v>0</v>
      </c>
      <c r="N837">
        <v>168</v>
      </c>
      <c r="O837">
        <v>2</v>
      </c>
      <c r="P837">
        <v>72</v>
      </c>
      <c r="Q837" t="s">
        <v>50</v>
      </c>
      <c r="R837">
        <v>24</v>
      </c>
      <c r="S837" t="s">
        <v>572</v>
      </c>
      <c r="T837" s="4">
        <v>45355</v>
      </c>
      <c r="U837" s="4"/>
    </row>
    <row r="838" spans="1:21" x14ac:dyDescent="0.2">
      <c r="A838" t="s">
        <v>555</v>
      </c>
      <c r="B838" t="s">
        <v>573</v>
      </c>
      <c r="C838" t="s">
        <v>574</v>
      </c>
      <c r="E838" t="s">
        <v>558</v>
      </c>
      <c r="F838" t="s">
        <v>54</v>
      </c>
      <c r="H838">
        <v>2</v>
      </c>
      <c r="I838" t="s">
        <v>56</v>
      </c>
      <c r="J838" t="s">
        <v>420</v>
      </c>
      <c r="K838">
        <v>1440</v>
      </c>
      <c r="L838">
        <v>0</v>
      </c>
      <c r="M838">
        <v>0</v>
      </c>
      <c r="N838">
        <v>1440</v>
      </c>
      <c r="O838">
        <v>20</v>
      </c>
      <c r="P838">
        <v>72</v>
      </c>
      <c r="Q838" t="s">
        <v>50</v>
      </c>
      <c r="R838">
        <v>0</v>
      </c>
      <c r="S838" t="s">
        <v>575</v>
      </c>
      <c r="T838" s="4">
        <v>45355</v>
      </c>
      <c r="U838" s="4"/>
    </row>
    <row r="839" spans="1:21" x14ac:dyDescent="0.2">
      <c r="A839" t="s">
        <v>576</v>
      </c>
      <c r="B839" t="s">
        <v>577</v>
      </c>
      <c r="C839" t="s">
        <v>578</v>
      </c>
      <c r="F839" t="s">
        <v>40</v>
      </c>
      <c r="G839" t="s">
        <v>579</v>
      </c>
      <c r="H839">
        <v>1</v>
      </c>
      <c r="I839" t="s">
        <v>42</v>
      </c>
      <c r="J839" t="s">
        <v>43</v>
      </c>
      <c r="K839">
        <v>144</v>
      </c>
      <c r="L839">
        <v>0</v>
      </c>
      <c r="M839">
        <v>99</v>
      </c>
      <c r="N839">
        <v>45</v>
      </c>
      <c r="O839">
        <v>0</v>
      </c>
      <c r="P839">
        <v>48</v>
      </c>
      <c r="Q839" t="s">
        <v>44</v>
      </c>
      <c r="R839">
        <v>45</v>
      </c>
      <c r="S839" t="s">
        <v>580</v>
      </c>
      <c r="T839" s="4"/>
      <c r="U839" s="4">
        <v>45378</v>
      </c>
    </row>
    <row r="840" spans="1:21" x14ac:dyDescent="0.2">
      <c r="A840" t="s">
        <v>576</v>
      </c>
      <c r="B840" t="s">
        <v>581</v>
      </c>
      <c r="C840" t="s">
        <v>582</v>
      </c>
      <c r="F840" t="s">
        <v>40</v>
      </c>
      <c r="G840" t="s">
        <v>583</v>
      </c>
      <c r="H840">
        <v>2</v>
      </c>
      <c r="I840" t="s">
        <v>42</v>
      </c>
      <c r="J840" t="s">
        <v>43</v>
      </c>
      <c r="K840">
        <v>75</v>
      </c>
      <c r="L840">
        <v>0</v>
      </c>
      <c r="M840">
        <v>48</v>
      </c>
      <c r="N840">
        <v>27</v>
      </c>
      <c r="O840">
        <v>1</v>
      </c>
      <c r="P840">
        <v>24</v>
      </c>
      <c r="Q840" t="s">
        <v>44</v>
      </c>
      <c r="R840">
        <v>3</v>
      </c>
      <c r="S840" t="s">
        <v>584</v>
      </c>
      <c r="T840" s="4"/>
      <c r="U840" s="4">
        <v>45378</v>
      </c>
    </row>
    <row r="841" spans="1:21" x14ac:dyDescent="0.2">
      <c r="A841" t="s">
        <v>576</v>
      </c>
      <c r="B841" t="s">
        <v>585</v>
      </c>
      <c r="C841" t="s">
        <v>586</v>
      </c>
      <c r="D841" t="s">
        <v>587</v>
      </c>
      <c r="F841" t="s">
        <v>54</v>
      </c>
      <c r="G841" t="s">
        <v>588</v>
      </c>
      <c r="H841">
        <v>4</v>
      </c>
      <c r="I841" t="s">
        <v>56</v>
      </c>
      <c r="J841" t="s">
        <v>43</v>
      </c>
      <c r="K841">
        <v>0</v>
      </c>
      <c r="L841">
        <v>150</v>
      </c>
      <c r="M841">
        <v>81</v>
      </c>
      <c r="N841">
        <v>69</v>
      </c>
      <c r="O841">
        <v>2</v>
      </c>
      <c r="P841">
        <v>30</v>
      </c>
      <c r="Q841" t="s">
        <v>44</v>
      </c>
      <c r="R841">
        <v>9</v>
      </c>
      <c r="S841" t="s">
        <v>589</v>
      </c>
      <c r="T841" s="4">
        <v>45356</v>
      </c>
      <c r="U841" s="4">
        <v>45397</v>
      </c>
    </row>
    <row r="842" spans="1:21" x14ac:dyDescent="0.2">
      <c r="A842" t="s">
        <v>576</v>
      </c>
      <c r="B842" t="s">
        <v>590</v>
      </c>
      <c r="C842" t="s">
        <v>591</v>
      </c>
      <c r="D842" t="s">
        <v>587</v>
      </c>
      <c r="F842" t="s">
        <v>54</v>
      </c>
      <c r="G842" t="s">
        <v>592</v>
      </c>
      <c r="H842">
        <v>5</v>
      </c>
      <c r="I842" t="s">
        <v>56</v>
      </c>
      <c r="J842" t="s">
        <v>43</v>
      </c>
      <c r="K842">
        <v>63</v>
      </c>
      <c r="L842">
        <v>30</v>
      </c>
      <c r="M842">
        <v>37</v>
      </c>
      <c r="N842">
        <v>56</v>
      </c>
      <c r="O842">
        <v>1</v>
      </c>
      <c r="P842">
        <v>30</v>
      </c>
      <c r="Q842" t="s">
        <v>44</v>
      </c>
      <c r="R842">
        <v>26</v>
      </c>
      <c r="S842" t="s">
        <v>593</v>
      </c>
      <c r="T842" s="4"/>
      <c r="U842" s="4">
        <v>45378</v>
      </c>
    </row>
    <row r="843" spans="1:21" x14ac:dyDescent="0.2">
      <c r="A843" t="s">
        <v>576</v>
      </c>
      <c r="B843" t="s">
        <v>594</v>
      </c>
      <c r="C843" t="s">
        <v>595</v>
      </c>
      <c r="D843" t="s">
        <v>596</v>
      </c>
      <c r="F843" t="s">
        <v>54</v>
      </c>
      <c r="G843" t="s">
        <v>597</v>
      </c>
      <c r="H843">
        <v>6</v>
      </c>
      <c r="I843" t="s">
        <v>56</v>
      </c>
      <c r="J843" t="s">
        <v>43</v>
      </c>
      <c r="K843">
        <v>0</v>
      </c>
      <c r="L843">
        <v>180</v>
      </c>
      <c r="M843">
        <v>127</v>
      </c>
      <c r="N843">
        <v>53</v>
      </c>
      <c r="O843">
        <v>2</v>
      </c>
      <c r="P843">
        <v>20</v>
      </c>
      <c r="Q843" t="s">
        <v>44</v>
      </c>
      <c r="R843">
        <v>13</v>
      </c>
      <c r="S843" t="s">
        <v>598</v>
      </c>
      <c r="T843" s="4">
        <v>45353</v>
      </c>
      <c r="U843" s="4">
        <v>45378</v>
      </c>
    </row>
    <row r="844" spans="1:21" x14ac:dyDescent="0.2">
      <c r="A844" t="s">
        <v>576</v>
      </c>
      <c r="B844" t="s">
        <v>599</v>
      </c>
      <c r="C844" t="s">
        <v>600</v>
      </c>
      <c r="F844" t="s">
        <v>222</v>
      </c>
      <c r="G844" t="s">
        <v>601</v>
      </c>
      <c r="H844">
        <v>8</v>
      </c>
      <c r="J844" t="s">
        <v>43</v>
      </c>
      <c r="K844">
        <v>1</v>
      </c>
      <c r="L844">
        <v>0</v>
      </c>
      <c r="M844">
        <v>0</v>
      </c>
      <c r="N844">
        <v>1</v>
      </c>
      <c r="O844">
        <v>0</v>
      </c>
      <c r="P844" t="s">
        <v>254</v>
      </c>
      <c r="Q844" t="s">
        <v>44</v>
      </c>
      <c r="R844">
        <v>1</v>
      </c>
      <c r="S844" t="s">
        <v>408</v>
      </c>
      <c r="T844" s="4">
        <v>45365</v>
      </c>
      <c r="U844" s="4">
        <v>45378</v>
      </c>
    </row>
    <row r="845" spans="1:21" x14ac:dyDescent="0.2">
      <c r="A845" t="s">
        <v>576</v>
      </c>
      <c r="B845" t="s">
        <v>602</v>
      </c>
      <c r="C845" t="s">
        <v>603</v>
      </c>
      <c r="D845" t="s">
        <v>66</v>
      </c>
      <c r="F845" t="s">
        <v>222</v>
      </c>
      <c r="G845">
        <v>128</v>
      </c>
      <c r="H845">
        <v>7</v>
      </c>
      <c r="I845" t="s">
        <v>49</v>
      </c>
      <c r="J845" t="s">
        <v>43</v>
      </c>
      <c r="K845">
        <v>237</v>
      </c>
      <c r="L845">
        <v>0</v>
      </c>
      <c r="M845">
        <v>0</v>
      </c>
      <c r="N845">
        <v>237</v>
      </c>
      <c r="O845">
        <v>1</v>
      </c>
      <c r="P845">
        <v>120</v>
      </c>
      <c r="Q845" t="s">
        <v>44</v>
      </c>
      <c r="R845">
        <v>117</v>
      </c>
      <c r="S845" t="s">
        <v>604</v>
      </c>
      <c r="T845" s="4">
        <v>45357</v>
      </c>
      <c r="U845" s="4"/>
    </row>
    <row r="846" spans="1:21" x14ac:dyDescent="0.2">
      <c r="A846" t="s">
        <v>576</v>
      </c>
      <c r="B846" t="s">
        <v>605</v>
      </c>
      <c r="C846" t="s">
        <v>606</v>
      </c>
      <c r="F846" t="s">
        <v>54</v>
      </c>
      <c r="G846" t="s">
        <v>607</v>
      </c>
      <c r="H846">
        <v>3</v>
      </c>
      <c r="I846" t="s">
        <v>56</v>
      </c>
      <c r="J846" t="s">
        <v>420</v>
      </c>
      <c r="K846">
        <v>55</v>
      </c>
      <c r="L846">
        <v>0</v>
      </c>
      <c r="M846">
        <v>0</v>
      </c>
      <c r="N846">
        <v>55</v>
      </c>
      <c r="O846">
        <v>2</v>
      </c>
      <c r="P846">
        <v>20</v>
      </c>
      <c r="Q846" t="s">
        <v>44</v>
      </c>
      <c r="R846">
        <v>15</v>
      </c>
      <c r="S846" t="s">
        <v>608</v>
      </c>
      <c r="T846" s="4">
        <v>45355</v>
      </c>
      <c r="U846" s="4"/>
    </row>
    <row r="847" spans="1:21" x14ac:dyDescent="0.2">
      <c r="A847" t="s">
        <v>609</v>
      </c>
      <c r="B847" t="s">
        <v>610</v>
      </c>
      <c r="C847" t="s">
        <v>611</v>
      </c>
      <c r="F847" t="s">
        <v>40</v>
      </c>
      <c r="G847" t="s">
        <v>612</v>
      </c>
      <c r="H847">
        <v>1</v>
      </c>
      <c r="I847" t="s">
        <v>42</v>
      </c>
      <c r="J847" t="s">
        <v>43</v>
      </c>
      <c r="K847">
        <v>24</v>
      </c>
      <c r="L847">
        <v>0</v>
      </c>
      <c r="M847">
        <v>0</v>
      </c>
      <c r="N847">
        <v>24</v>
      </c>
      <c r="O847">
        <v>1</v>
      </c>
      <c r="P847">
        <v>24</v>
      </c>
      <c r="Q847" t="s">
        <v>50</v>
      </c>
      <c r="R847">
        <v>0</v>
      </c>
      <c r="S847" t="s">
        <v>613</v>
      </c>
      <c r="T847" s="4">
        <v>45356</v>
      </c>
      <c r="U847" s="4">
        <v>45378</v>
      </c>
    </row>
    <row r="848" spans="1:21" x14ac:dyDescent="0.2">
      <c r="A848" t="s">
        <v>609</v>
      </c>
      <c r="B848" t="s">
        <v>614</v>
      </c>
      <c r="C848" t="s">
        <v>615</v>
      </c>
      <c r="F848" t="s">
        <v>40</v>
      </c>
      <c r="G848" t="s">
        <v>616</v>
      </c>
      <c r="H848">
        <v>2</v>
      </c>
      <c r="I848" t="s">
        <v>42</v>
      </c>
      <c r="J848" t="s">
        <v>43</v>
      </c>
      <c r="K848">
        <v>24</v>
      </c>
      <c r="L848">
        <v>24</v>
      </c>
      <c r="M848">
        <v>24</v>
      </c>
      <c r="N848">
        <v>24</v>
      </c>
      <c r="O848">
        <v>1</v>
      </c>
      <c r="P848">
        <v>24</v>
      </c>
      <c r="Q848" t="s">
        <v>50</v>
      </c>
      <c r="R848">
        <v>0</v>
      </c>
      <c r="S848" t="s">
        <v>613</v>
      </c>
      <c r="T848" s="4">
        <v>45356</v>
      </c>
      <c r="U848" s="4">
        <v>45378</v>
      </c>
    </row>
    <row r="849" spans="1:21" x14ac:dyDescent="0.2">
      <c r="A849" t="s">
        <v>609</v>
      </c>
      <c r="B849" t="s">
        <v>617</v>
      </c>
      <c r="C849" t="s">
        <v>618</v>
      </c>
      <c r="F849" t="s">
        <v>54</v>
      </c>
      <c r="G849" t="s">
        <v>619</v>
      </c>
      <c r="H849">
        <v>3</v>
      </c>
      <c r="I849" t="s">
        <v>56</v>
      </c>
      <c r="J849" t="s">
        <v>43</v>
      </c>
      <c r="K849">
        <v>24</v>
      </c>
      <c r="L849">
        <v>0</v>
      </c>
      <c r="M849">
        <v>12</v>
      </c>
      <c r="N849">
        <v>12</v>
      </c>
      <c r="O849">
        <v>1</v>
      </c>
      <c r="P849">
        <v>12</v>
      </c>
      <c r="Q849" t="s">
        <v>50</v>
      </c>
      <c r="R849">
        <v>0</v>
      </c>
      <c r="S849" t="s">
        <v>613</v>
      </c>
      <c r="T849" s="4"/>
      <c r="U849" s="4">
        <v>45376</v>
      </c>
    </row>
    <row r="850" spans="1:21" x14ac:dyDescent="0.2">
      <c r="A850" t="s">
        <v>609</v>
      </c>
      <c r="B850" t="s">
        <v>620</v>
      </c>
      <c r="C850" t="s">
        <v>621</v>
      </c>
      <c r="F850" t="s">
        <v>54</v>
      </c>
      <c r="G850" t="s">
        <v>622</v>
      </c>
      <c r="H850">
        <v>4</v>
      </c>
      <c r="I850" t="s">
        <v>56</v>
      </c>
      <c r="J850" t="s">
        <v>43</v>
      </c>
      <c r="K850">
        <v>72</v>
      </c>
      <c r="L850">
        <v>0</v>
      </c>
      <c r="M850">
        <v>0</v>
      </c>
      <c r="N850">
        <v>72</v>
      </c>
      <c r="O850">
        <v>3</v>
      </c>
      <c r="P850">
        <v>24</v>
      </c>
      <c r="Q850" t="s">
        <v>50</v>
      </c>
      <c r="R850">
        <v>0</v>
      </c>
      <c r="S850" t="s">
        <v>623</v>
      </c>
      <c r="T850" s="4">
        <v>45356</v>
      </c>
      <c r="U850" s="4">
        <v>45378</v>
      </c>
    </row>
    <row r="851" spans="1:21" x14ac:dyDescent="0.2">
      <c r="A851" t="s">
        <v>609</v>
      </c>
      <c r="B851" t="s">
        <v>624</v>
      </c>
      <c r="C851" t="s">
        <v>625</v>
      </c>
      <c r="F851" t="s">
        <v>54</v>
      </c>
      <c r="G851" t="s">
        <v>626</v>
      </c>
      <c r="H851">
        <v>5</v>
      </c>
      <c r="I851" t="s">
        <v>56</v>
      </c>
      <c r="J851" t="s">
        <v>43</v>
      </c>
      <c r="K851">
        <v>125</v>
      </c>
      <c r="L851">
        <v>120</v>
      </c>
      <c r="M851">
        <v>204</v>
      </c>
      <c r="N851">
        <v>41</v>
      </c>
      <c r="O851">
        <v>1</v>
      </c>
      <c r="P851">
        <v>24</v>
      </c>
      <c r="Q851" t="s">
        <v>50</v>
      </c>
      <c r="R851">
        <v>17</v>
      </c>
      <c r="S851" t="s">
        <v>627</v>
      </c>
      <c r="T851" s="4"/>
      <c r="U851" s="4" t="s">
        <v>63</v>
      </c>
    </row>
    <row r="852" spans="1:21" x14ac:dyDescent="0.2">
      <c r="A852" t="s">
        <v>609</v>
      </c>
      <c r="B852" t="s">
        <v>628</v>
      </c>
      <c r="C852" t="s">
        <v>629</v>
      </c>
      <c r="F852" t="s">
        <v>40</v>
      </c>
      <c r="G852" t="s">
        <v>630</v>
      </c>
      <c r="H852">
        <v>6</v>
      </c>
      <c r="I852" t="s">
        <v>42</v>
      </c>
      <c r="J852" t="s">
        <v>43</v>
      </c>
      <c r="K852">
        <v>155</v>
      </c>
      <c r="L852">
        <v>0</v>
      </c>
      <c r="M852">
        <v>0</v>
      </c>
      <c r="N852">
        <v>155</v>
      </c>
      <c r="O852">
        <v>1</v>
      </c>
      <c r="P852">
        <v>100</v>
      </c>
      <c r="Q852" t="s">
        <v>50</v>
      </c>
      <c r="R852">
        <v>55</v>
      </c>
      <c r="S852" t="s">
        <v>631</v>
      </c>
      <c r="T852" s="4">
        <v>45359</v>
      </c>
      <c r="U852" s="4">
        <v>45378</v>
      </c>
    </row>
    <row r="853" spans="1:21" x14ac:dyDescent="0.2">
      <c r="A853" t="s">
        <v>609</v>
      </c>
      <c r="B853" t="s">
        <v>632</v>
      </c>
      <c r="C853" t="s">
        <v>633</v>
      </c>
      <c r="F853" t="s">
        <v>54</v>
      </c>
      <c r="G853" t="s">
        <v>634</v>
      </c>
      <c r="H853">
        <v>7</v>
      </c>
      <c r="I853" t="s">
        <v>56</v>
      </c>
      <c r="J853" t="s">
        <v>43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24</v>
      </c>
      <c r="Q853" t="s">
        <v>50</v>
      </c>
      <c r="R853">
        <v>0</v>
      </c>
      <c r="S853" t="s">
        <v>57</v>
      </c>
      <c r="T853" s="4"/>
      <c r="U853" s="4">
        <v>45376</v>
      </c>
    </row>
    <row r="854" spans="1:21" x14ac:dyDescent="0.2">
      <c r="A854" t="s">
        <v>609</v>
      </c>
      <c r="B854" t="s">
        <v>635</v>
      </c>
      <c r="C854" t="s">
        <v>636</v>
      </c>
      <c r="F854" t="s">
        <v>54</v>
      </c>
      <c r="G854" t="s">
        <v>637</v>
      </c>
      <c r="H854">
        <v>8</v>
      </c>
      <c r="I854" t="s">
        <v>56</v>
      </c>
      <c r="J854" t="s">
        <v>43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12</v>
      </c>
      <c r="Q854" t="s">
        <v>50</v>
      </c>
      <c r="R854">
        <v>0</v>
      </c>
      <c r="S854" t="s">
        <v>57</v>
      </c>
      <c r="T854" s="4"/>
      <c r="U854" s="4">
        <v>45376</v>
      </c>
    </row>
    <row r="855" spans="1:21" x14ac:dyDescent="0.2">
      <c r="A855" t="s">
        <v>609</v>
      </c>
      <c r="B855" t="s">
        <v>638</v>
      </c>
      <c r="C855" t="s">
        <v>639</v>
      </c>
      <c r="F855" t="s">
        <v>54</v>
      </c>
      <c r="G855" t="s">
        <v>640</v>
      </c>
      <c r="H855">
        <v>9</v>
      </c>
      <c r="I855" t="s">
        <v>56</v>
      </c>
      <c r="J855" t="s">
        <v>43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24</v>
      </c>
      <c r="Q855" t="s">
        <v>50</v>
      </c>
      <c r="R855">
        <v>0</v>
      </c>
      <c r="S855" t="s">
        <v>57</v>
      </c>
      <c r="T855" s="4"/>
      <c r="U855" s="4">
        <v>45376</v>
      </c>
    </row>
    <row r="856" spans="1:21" x14ac:dyDescent="0.2">
      <c r="A856" t="s">
        <v>609</v>
      </c>
      <c r="B856" t="s">
        <v>641</v>
      </c>
      <c r="C856" t="s">
        <v>642</v>
      </c>
      <c r="F856" t="s">
        <v>40</v>
      </c>
      <c r="G856" t="s">
        <v>643</v>
      </c>
      <c r="H856">
        <v>11</v>
      </c>
      <c r="I856" t="s">
        <v>42</v>
      </c>
      <c r="J856" t="s">
        <v>43</v>
      </c>
      <c r="K856">
        <v>24</v>
      </c>
      <c r="L856">
        <v>0</v>
      </c>
      <c r="M856">
        <v>0</v>
      </c>
      <c r="N856">
        <v>24</v>
      </c>
      <c r="O856">
        <v>1</v>
      </c>
      <c r="P856">
        <v>24</v>
      </c>
      <c r="Q856" t="s">
        <v>50</v>
      </c>
      <c r="R856">
        <v>0</v>
      </c>
      <c r="S856" t="s">
        <v>613</v>
      </c>
      <c r="T856" s="4">
        <v>45356</v>
      </c>
      <c r="U856" s="4">
        <v>45378</v>
      </c>
    </row>
    <row r="857" spans="1:21" x14ac:dyDescent="0.2">
      <c r="A857" t="s">
        <v>609</v>
      </c>
      <c r="B857" t="s">
        <v>644</v>
      </c>
      <c r="C857" t="s">
        <v>645</v>
      </c>
      <c r="F857" t="s">
        <v>48</v>
      </c>
      <c r="G857" t="s">
        <v>646</v>
      </c>
      <c r="H857">
        <v>10</v>
      </c>
      <c r="I857" t="s">
        <v>136</v>
      </c>
      <c r="J857" t="s">
        <v>43</v>
      </c>
      <c r="K857">
        <v>331</v>
      </c>
      <c r="L857">
        <v>0</v>
      </c>
      <c r="M857">
        <v>6</v>
      </c>
      <c r="N857">
        <v>325</v>
      </c>
      <c r="O857">
        <v>6</v>
      </c>
      <c r="P857">
        <v>48</v>
      </c>
      <c r="Q857" t="s">
        <v>44</v>
      </c>
      <c r="R857">
        <v>37</v>
      </c>
      <c r="S857" t="s">
        <v>647</v>
      </c>
      <c r="T857" s="4">
        <v>45356</v>
      </c>
      <c r="U857" s="4"/>
    </row>
    <row r="858" spans="1:21" x14ac:dyDescent="0.2">
      <c r="A858" t="s">
        <v>648</v>
      </c>
      <c r="B858" t="s">
        <v>649</v>
      </c>
      <c r="C858" t="s">
        <v>650</v>
      </c>
      <c r="D858" t="s">
        <v>651</v>
      </c>
      <c r="F858" t="s">
        <v>54</v>
      </c>
      <c r="G858" t="s">
        <v>652</v>
      </c>
      <c r="H858">
        <v>2</v>
      </c>
      <c r="I858" t="s">
        <v>56</v>
      </c>
      <c r="J858" t="s">
        <v>43</v>
      </c>
      <c r="K858">
        <v>6</v>
      </c>
      <c r="L858">
        <v>0</v>
      </c>
      <c r="M858">
        <v>4</v>
      </c>
      <c r="N858">
        <v>2</v>
      </c>
      <c r="O858">
        <v>0</v>
      </c>
      <c r="P858">
        <v>40</v>
      </c>
      <c r="Q858" t="s">
        <v>44</v>
      </c>
      <c r="R858">
        <v>2</v>
      </c>
      <c r="S858" t="s">
        <v>473</v>
      </c>
      <c r="T858" s="4">
        <v>45356</v>
      </c>
      <c r="U858" s="4">
        <v>45378</v>
      </c>
    </row>
    <row r="859" spans="1:21" x14ac:dyDescent="0.2">
      <c r="A859" t="s">
        <v>653</v>
      </c>
      <c r="B859" t="s">
        <v>654</v>
      </c>
      <c r="C859" t="s">
        <v>655</v>
      </c>
      <c r="D859" t="s">
        <v>656</v>
      </c>
      <c r="F859" t="s">
        <v>54</v>
      </c>
      <c r="H859">
        <v>2</v>
      </c>
      <c r="I859" t="s">
        <v>56</v>
      </c>
      <c r="J859" t="s">
        <v>43</v>
      </c>
      <c r="K859">
        <v>8</v>
      </c>
      <c r="L859">
        <v>0</v>
      </c>
      <c r="M859">
        <v>2</v>
      </c>
      <c r="N859">
        <v>6</v>
      </c>
      <c r="O859">
        <v>0</v>
      </c>
      <c r="P859">
        <v>25</v>
      </c>
      <c r="Q859" t="s">
        <v>44</v>
      </c>
      <c r="R859">
        <v>6</v>
      </c>
      <c r="S859" t="s">
        <v>657</v>
      </c>
      <c r="T859" s="4">
        <v>45370</v>
      </c>
      <c r="U859" s="4">
        <v>45372</v>
      </c>
    </row>
    <row r="860" spans="1:21" x14ac:dyDescent="0.2">
      <c r="A860" t="s">
        <v>653</v>
      </c>
      <c r="B860" t="s">
        <v>658</v>
      </c>
      <c r="C860" t="s">
        <v>659</v>
      </c>
      <c r="F860" t="s">
        <v>660</v>
      </c>
      <c r="G860">
        <v>6116</v>
      </c>
      <c r="H860">
        <v>10</v>
      </c>
      <c r="I860" t="s">
        <v>49</v>
      </c>
      <c r="J860" t="s">
        <v>43</v>
      </c>
      <c r="K860">
        <v>280</v>
      </c>
      <c r="L860">
        <v>0</v>
      </c>
      <c r="M860">
        <v>0</v>
      </c>
      <c r="N860">
        <v>280</v>
      </c>
      <c r="O860">
        <v>0</v>
      </c>
      <c r="P860">
        <v>640</v>
      </c>
      <c r="Q860" t="s">
        <v>362</v>
      </c>
      <c r="R860">
        <v>280</v>
      </c>
      <c r="S860" t="s">
        <v>657</v>
      </c>
      <c r="T860" s="4">
        <v>45359</v>
      </c>
      <c r="U860" s="4">
        <v>45378</v>
      </c>
    </row>
    <row r="861" spans="1:21" x14ac:dyDescent="0.2">
      <c r="A861" t="s">
        <v>653</v>
      </c>
      <c r="B861" t="s">
        <v>661</v>
      </c>
      <c r="C861" t="s">
        <v>662</v>
      </c>
      <c r="D861" t="s">
        <v>663</v>
      </c>
      <c r="F861" t="s">
        <v>54</v>
      </c>
      <c r="H861">
        <v>1</v>
      </c>
      <c r="I861" t="s">
        <v>56</v>
      </c>
      <c r="J861" t="s">
        <v>43</v>
      </c>
      <c r="K861">
        <v>0</v>
      </c>
      <c r="L861">
        <v>50</v>
      </c>
      <c r="M861">
        <v>21</v>
      </c>
      <c r="N861">
        <v>29</v>
      </c>
      <c r="O861">
        <v>0</v>
      </c>
      <c r="P861">
        <v>50</v>
      </c>
      <c r="Q861" t="s">
        <v>44</v>
      </c>
      <c r="R861">
        <v>29</v>
      </c>
      <c r="S861" t="s">
        <v>664</v>
      </c>
      <c r="T861" s="4">
        <v>45378</v>
      </c>
      <c r="U861" s="4">
        <v>45397</v>
      </c>
    </row>
    <row r="862" spans="1:21" x14ac:dyDescent="0.2">
      <c r="A862" t="s">
        <v>653</v>
      </c>
      <c r="B862" t="s">
        <v>665</v>
      </c>
      <c r="C862" t="s">
        <v>666</v>
      </c>
      <c r="F862" t="s">
        <v>48</v>
      </c>
      <c r="G862" t="s">
        <v>667</v>
      </c>
      <c r="H862">
        <v>3</v>
      </c>
      <c r="I862" t="s">
        <v>49</v>
      </c>
      <c r="J862" t="s">
        <v>43</v>
      </c>
      <c r="K862">
        <v>599</v>
      </c>
      <c r="L862">
        <v>0</v>
      </c>
      <c r="M862">
        <v>0</v>
      </c>
      <c r="N862">
        <v>599</v>
      </c>
      <c r="O862">
        <v>0</v>
      </c>
      <c r="P862">
        <v>640</v>
      </c>
      <c r="Q862" t="s">
        <v>362</v>
      </c>
      <c r="R862">
        <v>599</v>
      </c>
      <c r="S862" t="s">
        <v>668</v>
      </c>
      <c r="T862" s="4">
        <v>45359</v>
      </c>
      <c r="U862" s="4"/>
    </row>
    <row r="863" spans="1:21" x14ac:dyDescent="0.2">
      <c r="A863" t="s">
        <v>653</v>
      </c>
      <c r="B863" t="s">
        <v>669</v>
      </c>
      <c r="C863" t="s">
        <v>670</v>
      </c>
      <c r="F863" t="s">
        <v>48</v>
      </c>
      <c r="G863" t="s">
        <v>671</v>
      </c>
      <c r="H863">
        <v>4</v>
      </c>
      <c r="I863" t="s">
        <v>49</v>
      </c>
      <c r="J863" t="s">
        <v>43</v>
      </c>
      <c r="K863">
        <v>599</v>
      </c>
      <c r="L863">
        <v>0</v>
      </c>
      <c r="M863">
        <v>0</v>
      </c>
      <c r="N863">
        <v>599</v>
      </c>
      <c r="O863">
        <v>0</v>
      </c>
      <c r="P863">
        <v>640</v>
      </c>
      <c r="Q863" t="s">
        <v>362</v>
      </c>
      <c r="R863">
        <v>599</v>
      </c>
      <c r="S863" t="s">
        <v>668</v>
      </c>
      <c r="T863" s="4">
        <v>45359</v>
      </c>
      <c r="U863" s="4"/>
    </row>
    <row r="864" spans="1:21" x14ac:dyDescent="0.2">
      <c r="A864" t="s">
        <v>653</v>
      </c>
      <c r="B864" t="s">
        <v>672</v>
      </c>
      <c r="C864" t="s">
        <v>673</v>
      </c>
      <c r="F864" t="s">
        <v>48</v>
      </c>
      <c r="G864" t="s">
        <v>674</v>
      </c>
      <c r="H864">
        <v>5</v>
      </c>
      <c r="I864" t="s">
        <v>49</v>
      </c>
      <c r="J864" t="s">
        <v>43</v>
      </c>
      <c r="K864">
        <v>599</v>
      </c>
      <c r="L864">
        <v>0</v>
      </c>
      <c r="M864">
        <v>0</v>
      </c>
      <c r="N864">
        <v>599</v>
      </c>
      <c r="O864">
        <v>0</v>
      </c>
      <c r="P864">
        <v>640</v>
      </c>
      <c r="Q864" t="s">
        <v>362</v>
      </c>
      <c r="R864">
        <v>599</v>
      </c>
      <c r="S864" t="s">
        <v>668</v>
      </c>
      <c r="T864" s="4">
        <v>45359</v>
      </c>
      <c r="U864" s="4"/>
    </row>
    <row r="865" spans="1:21" x14ac:dyDescent="0.2">
      <c r="A865" t="s">
        <v>653</v>
      </c>
      <c r="B865" t="s">
        <v>675</v>
      </c>
      <c r="C865" t="s">
        <v>676</v>
      </c>
      <c r="F865" t="s">
        <v>48</v>
      </c>
      <c r="G865">
        <v>9810</v>
      </c>
      <c r="H865">
        <v>6</v>
      </c>
      <c r="I865" t="s">
        <v>49</v>
      </c>
      <c r="J865" t="s">
        <v>43</v>
      </c>
      <c r="K865">
        <v>599</v>
      </c>
      <c r="L865">
        <v>0</v>
      </c>
      <c r="M865">
        <v>0</v>
      </c>
      <c r="N865">
        <v>599</v>
      </c>
      <c r="O865">
        <v>0</v>
      </c>
      <c r="P865">
        <v>640</v>
      </c>
      <c r="Q865" t="s">
        <v>362</v>
      </c>
      <c r="R865">
        <v>599</v>
      </c>
      <c r="S865" t="s">
        <v>668</v>
      </c>
      <c r="T865" s="4">
        <v>45359</v>
      </c>
      <c r="U865" s="4"/>
    </row>
    <row r="866" spans="1:21" x14ac:dyDescent="0.2">
      <c r="A866" t="s">
        <v>653</v>
      </c>
      <c r="B866" t="s">
        <v>677</v>
      </c>
      <c r="C866" t="s">
        <v>678</v>
      </c>
      <c r="D866" t="s">
        <v>679</v>
      </c>
      <c r="F866" t="s">
        <v>54</v>
      </c>
      <c r="G866" t="s">
        <v>680</v>
      </c>
      <c r="H866">
        <v>11</v>
      </c>
      <c r="I866" t="s">
        <v>56</v>
      </c>
      <c r="J866" t="s">
        <v>43</v>
      </c>
      <c r="K866">
        <v>0</v>
      </c>
      <c r="L866">
        <v>20</v>
      </c>
      <c r="M866">
        <v>13</v>
      </c>
      <c r="N866">
        <v>7</v>
      </c>
      <c r="O866">
        <v>0</v>
      </c>
      <c r="P866">
        <v>10</v>
      </c>
      <c r="Q866" t="s">
        <v>44</v>
      </c>
      <c r="R866">
        <v>7</v>
      </c>
      <c r="S866" t="s">
        <v>668</v>
      </c>
      <c r="T866" s="4">
        <v>45357</v>
      </c>
      <c r="U866" s="4"/>
    </row>
    <row r="867" spans="1:21" x14ac:dyDescent="0.2">
      <c r="A867" t="s">
        <v>653</v>
      </c>
      <c r="B867" t="s">
        <v>681</v>
      </c>
      <c r="C867" t="s">
        <v>682</v>
      </c>
      <c r="D867" t="s">
        <v>683</v>
      </c>
      <c r="F867" t="s">
        <v>54</v>
      </c>
      <c r="H867">
        <v>12</v>
      </c>
      <c r="I867" t="s">
        <v>56</v>
      </c>
      <c r="J867" t="s">
        <v>43</v>
      </c>
      <c r="K867">
        <v>-2</v>
      </c>
      <c r="L867">
        <v>10</v>
      </c>
      <c r="M867">
        <v>3</v>
      </c>
      <c r="N867">
        <v>5</v>
      </c>
      <c r="O867">
        <v>0</v>
      </c>
      <c r="P867">
        <v>10</v>
      </c>
      <c r="Q867" t="s">
        <v>44</v>
      </c>
      <c r="R867">
        <v>5</v>
      </c>
      <c r="S867" t="s">
        <v>684</v>
      </c>
      <c r="T867" s="4"/>
      <c r="U867" s="4"/>
    </row>
    <row r="868" spans="1:21" x14ac:dyDescent="0.2">
      <c r="A868" t="s">
        <v>653</v>
      </c>
      <c r="B868" t="s">
        <v>685</v>
      </c>
      <c r="C868" t="s">
        <v>686</v>
      </c>
      <c r="F868" t="s">
        <v>54</v>
      </c>
      <c r="H868">
        <v>13</v>
      </c>
      <c r="I868" t="s">
        <v>56</v>
      </c>
      <c r="J868" t="s">
        <v>43</v>
      </c>
      <c r="K868">
        <v>0</v>
      </c>
      <c r="L868">
        <v>25</v>
      </c>
      <c r="M868">
        <v>15</v>
      </c>
      <c r="N868">
        <v>10</v>
      </c>
      <c r="O868">
        <v>0</v>
      </c>
      <c r="P868">
        <v>25</v>
      </c>
      <c r="Q868" t="s">
        <v>44</v>
      </c>
      <c r="R868">
        <v>10</v>
      </c>
      <c r="S868" t="s">
        <v>687</v>
      </c>
      <c r="T868" s="4"/>
      <c r="U868" s="4"/>
    </row>
    <row r="869" spans="1:21" x14ac:dyDescent="0.2">
      <c r="A869" t="s">
        <v>653</v>
      </c>
      <c r="B869" t="s">
        <v>688</v>
      </c>
      <c r="C869" t="s">
        <v>689</v>
      </c>
      <c r="D869" t="s">
        <v>690</v>
      </c>
      <c r="F869" t="s">
        <v>54</v>
      </c>
      <c r="H869">
        <v>14</v>
      </c>
      <c r="I869" t="s">
        <v>56</v>
      </c>
      <c r="J869" t="s">
        <v>43</v>
      </c>
      <c r="K869">
        <v>10</v>
      </c>
      <c r="L869">
        <v>0</v>
      </c>
      <c r="M869">
        <v>8</v>
      </c>
      <c r="N869">
        <v>2</v>
      </c>
      <c r="O869">
        <v>0</v>
      </c>
      <c r="P869">
        <v>10</v>
      </c>
      <c r="Q869" t="s">
        <v>44</v>
      </c>
      <c r="R869">
        <v>2</v>
      </c>
      <c r="S869" t="s">
        <v>473</v>
      </c>
      <c r="T869" s="4"/>
      <c r="U869" s="4" t="s">
        <v>119</v>
      </c>
    </row>
    <row r="870" spans="1:21" x14ac:dyDescent="0.2">
      <c r="A870" t="s">
        <v>653</v>
      </c>
      <c r="B870" t="s">
        <v>691</v>
      </c>
      <c r="C870" t="s">
        <v>692</v>
      </c>
      <c r="D870" t="s">
        <v>693</v>
      </c>
      <c r="F870" t="s">
        <v>54</v>
      </c>
      <c r="H870">
        <v>15</v>
      </c>
      <c r="I870" t="s">
        <v>56</v>
      </c>
      <c r="J870" t="s">
        <v>43</v>
      </c>
      <c r="L870">
        <v>20</v>
      </c>
      <c r="M870">
        <v>13</v>
      </c>
      <c r="N870">
        <v>7</v>
      </c>
      <c r="O870">
        <v>0</v>
      </c>
      <c r="P870">
        <v>10</v>
      </c>
      <c r="Q870" t="s">
        <v>44</v>
      </c>
      <c r="R870">
        <v>7</v>
      </c>
      <c r="S870" t="s">
        <v>684</v>
      </c>
      <c r="T870" s="4">
        <v>45408</v>
      </c>
      <c r="U870" s="4"/>
    </row>
    <row r="871" spans="1:21" x14ac:dyDescent="0.2">
      <c r="A871" t="s">
        <v>694</v>
      </c>
      <c r="B871" t="s">
        <v>695</v>
      </c>
      <c r="C871" t="s">
        <v>696</v>
      </c>
      <c r="F871" t="s">
        <v>40</v>
      </c>
      <c r="G871" t="s">
        <v>697</v>
      </c>
      <c r="H871">
        <v>1</v>
      </c>
      <c r="I871" t="s">
        <v>42</v>
      </c>
      <c r="J871" t="s">
        <v>43</v>
      </c>
      <c r="K871">
        <v>9</v>
      </c>
      <c r="L871">
        <v>0</v>
      </c>
      <c r="M871">
        <v>0</v>
      </c>
      <c r="N871">
        <v>9</v>
      </c>
      <c r="O871">
        <v>0</v>
      </c>
      <c r="P871">
        <v>12</v>
      </c>
      <c r="Q871" t="s">
        <v>44</v>
      </c>
      <c r="R871">
        <v>9</v>
      </c>
      <c r="S871" t="s">
        <v>698</v>
      </c>
      <c r="T871" s="4"/>
      <c r="U871" s="4">
        <v>45378</v>
      </c>
    </row>
    <row r="872" spans="1:21" x14ac:dyDescent="0.2">
      <c r="A872" t="s">
        <v>694</v>
      </c>
      <c r="B872" t="s">
        <v>699</v>
      </c>
      <c r="C872" t="s">
        <v>700</v>
      </c>
      <c r="F872" t="s">
        <v>40</v>
      </c>
      <c r="G872" t="s">
        <v>701</v>
      </c>
      <c r="H872">
        <v>2</v>
      </c>
      <c r="I872" t="s">
        <v>42</v>
      </c>
      <c r="J872" t="s">
        <v>43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12</v>
      </c>
      <c r="Q872" t="s">
        <v>44</v>
      </c>
      <c r="R872">
        <v>0</v>
      </c>
      <c r="S872" t="s">
        <v>94</v>
      </c>
      <c r="T872" s="4"/>
      <c r="U872" s="4">
        <v>45372</v>
      </c>
    </row>
    <row r="873" spans="1:21" x14ac:dyDescent="0.2">
      <c r="A873" t="s">
        <v>694</v>
      </c>
      <c r="B873" t="s">
        <v>702</v>
      </c>
      <c r="C873" t="s">
        <v>703</v>
      </c>
      <c r="F873" t="s">
        <v>40</v>
      </c>
      <c r="G873" t="s">
        <v>704</v>
      </c>
      <c r="H873">
        <v>3</v>
      </c>
      <c r="I873" t="s">
        <v>42</v>
      </c>
      <c r="J873" t="s">
        <v>43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12</v>
      </c>
      <c r="Q873" t="s">
        <v>44</v>
      </c>
      <c r="R873">
        <v>0</v>
      </c>
      <c r="S873" t="s">
        <v>94</v>
      </c>
      <c r="T873" s="4"/>
      <c r="U873" s="4">
        <v>45376</v>
      </c>
    </row>
    <row r="874" spans="1:21" x14ac:dyDescent="0.2">
      <c r="A874" t="s">
        <v>694</v>
      </c>
      <c r="B874" t="s">
        <v>705</v>
      </c>
      <c r="C874" t="s">
        <v>706</v>
      </c>
      <c r="F874" t="s">
        <v>40</v>
      </c>
      <c r="G874" t="s">
        <v>707</v>
      </c>
      <c r="H874">
        <v>4</v>
      </c>
      <c r="I874" t="s">
        <v>42</v>
      </c>
      <c r="J874" t="s">
        <v>43</v>
      </c>
      <c r="K874">
        <v>6</v>
      </c>
      <c r="L874">
        <v>0</v>
      </c>
      <c r="M874">
        <v>3</v>
      </c>
      <c r="N874">
        <v>3</v>
      </c>
      <c r="O874">
        <v>0</v>
      </c>
      <c r="P874">
        <v>12</v>
      </c>
      <c r="Q874" t="s">
        <v>44</v>
      </c>
      <c r="R874">
        <v>3</v>
      </c>
      <c r="S874" t="s">
        <v>708</v>
      </c>
      <c r="T874" s="4"/>
      <c r="U874" s="4">
        <v>45372</v>
      </c>
    </row>
    <row r="875" spans="1:21" x14ac:dyDescent="0.2">
      <c r="A875" t="s">
        <v>694</v>
      </c>
      <c r="B875" t="s">
        <v>709</v>
      </c>
      <c r="C875" t="s">
        <v>710</v>
      </c>
      <c r="F875" t="s">
        <v>54</v>
      </c>
      <c r="G875" t="s">
        <v>711</v>
      </c>
      <c r="H875">
        <v>5</v>
      </c>
      <c r="I875" t="s">
        <v>56</v>
      </c>
      <c r="J875" t="s">
        <v>43</v>
      </c>
      <c r="K875">
        <v>0</v>
      </c>
      <c r="L875">
        <v>50</v>
      </c>
      <c r="M875">
        <v>34</v>
      </c>
      <c r="N875">
        <v>16</v>
      </c>
      <c r="O875">
        <v>0</v>
      </c>
      <c r="P875">
        <v>25</v>
      </c>
      <c r="Q875" t="s">
        <v>44</v>
      </c>
      <c r="R875">
        <v>16</v>
      </c>
      <c r="S875" t="s">
        <v>712</v>
      </c>
      <c r="T875" s="4"/>
      <c r="U875" s="4">
        <v>45378</v>
      </c>
    </row>
    <row r="876" spans="1:21" x14ac:dyDescent="0.2">
      <c r="A876" t="s">
        <v>694</v>
      </c>
      <c r="B876" t="s">
        <v>713</v>
      </c>
      <c r="C876" t="s">
        <v>714</v>
      </c>
      <c r="F876" t="s">
        <v>54</v>
      </c>
      <c r="G876" t="s">
        <v>715</v>
      </c>
      <c r="H876">
        <v>7</v>
      </c>
      <c r="I876" t="s">
        <v>56</v>
      </c>
      <c r="J876" t="s">
        <v>43</v>
      </c>
      <c r="K876">
        <v>-1</v>
      </c>
      <c r="L876">
        <v>75</v>
      </c>
      <c r="M876">
        <v>36</v>
      </c>
      <c r="N876">
        <v>38</v>
      </c>
      <c r="O876">
        <v>1</v>
      </c>
      <c r="P876">
        <v>25</v>
      </c>
      <c r="Q876" t="s">
        <v>44</v>
      </c>
      <c r="R876">
        <v>13</v>
      </c>
      <c r="S876" t="s">
        <v>716</v>
      </c>
      <c r="T876" s="4">
        <v>45356</v>
      </c>
      <c r="U876" s="4">
        <v>45378</v>
      </c>
    </row>
    <row r="877" spans="1:21" x14ac:dyDescent="0.2">
      <c r="A877" t="s">
        <v>694</v>
      </c>
      <c r="B877" t="s">
        <v>717</v>
      </c>
      <c r="C877" t="s">
        <v>718</v>
      </c>
      <c r="F877" t="s">
        <v>54</v>
      </c>
      <c r="G877" t="s">
        <v>719</v>
      </c>
      <c r="H877">
        <v>9</v>
      </c>
      <c r="I877" t="s">
        <v>56</v>
      </c>
      <c r="J877" t="s">
        <v>43</v>
      </c>
      <c r="K877">
        <v>0</v>
      </c>
      <c r="L877">
        <v>40</v>
      </c>
      <c r="M877">
        <v>39</v>
      </c>
      <c r="N877">
        <v>1</v>
      </c>
      <c r="O877">
        <v>0</v>
      </c>
      <c r="P877">
        <v>10</v>
      </c>
      <c r="Q877" t="s">
        <v>44</v>
      </c>
      <c r="R877">
        <v>1</v>
      </c>
      <c r="S877" t="s">
        <v>408</v>
      </c>
      <c r="T877" s="4"/>
      <c r="U877" s="4">
        <v>45376</v>
      </c>
    </row>
    <row r="878" spans="1:21" x14ac:dyDescent="0.2">
      <c r="A878" t="s">
        <v>694</v>
      </c>
      <c r="B878" t="s">
        <v>720</v>
      </c>
      <c r="C878" t="s">
        <v>721</v>
      </c>
      <c r="F878" t="s">
        <v>40</v>
      </c>
      <c r="G878" t="s">
        <v>722</v>
      </c>
      <c r="H878">
        <v>11</v>
      </c>
      <c r="I878" t="s">
        <v>42</v>
      </c>
      <c r="J878" t="s">
        <v>43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12</v>
      </c>
      <c r="Q878" t="s">
        <v>44</v>
      </c>
      <c r="R878">
        <v>0</v>
      </c>
      <c r="S878" t="s">
        <v>94</v>
      </c>
      <c r="T878" s="4"/>
      <c r="U878" s="4">
        <v>45376</v>
      </c>
    </row>
    <row r="879" spans="1:21" x14ac:dyDescent="0.2">
      <c r="A879" t="s">
        <v>694</v>
      </c>
      <c r="B879" t="s">
        <v>723</v>
      </c>
      <c r="C879" t="s">
        <v>724</v>
      </c>
      <c r="F879" t="s">
        <v>54</v>
      </c>
      <c r="H879">
        <v>8</v>
      </c>
      <c r="I879" t="s">
        <v>56</v>
      </c>
      <c r="J879" t="s">
        <v>43</v>
      </c>
      <c r="K879">
        <v>0</v>
      </c>
      <c r="L879">
        <v>5</v>
      </c>
      <c r="M879">
        <v>0</v>
      </c>
      <c r="N879">
        <v>5</v>
      </c>
      <c r="O879">
        <v>0</v>
      </c>
      <c r="P879">
        <v>25</v>
      </c>
      <c r="Q879" t="s">
        <v>44</v>
      </c>
      <c r="R879">
        <v>5</v>
      </c>
      <c r="S879" t="s">
        <v>687</v>
      </c>
      <c r="T879" s="4"/>
      <c r="U879" s="4"/>
    </row>
    <row r="880" spans="1:21" x14ac:dyDescent="0.2">
      <c r="A880" t="s">
        <v>694</v>
      </c>
      <c r="B880" t="s">
        <v>725</v>
      </c>
      <c r="C880" t="s">
        <v>726</v>
      </c>
      <c r="F880" t="s">
        <v>54</v>
      </c>
      <c r="H880">
        <v>10</v>
      </c>
      <c r="I880" t="s">
        <v>56</v>
      </c>
      <c r="J880" t="s">
        <v>43</v>
      </c>
      <c r="K880">
        <v>3.9166666669999999</v>
      </c>
      <c r="L880">
        <v>0</v>
      </c>
      <c r="M880">
        <v>0.5</v>
      </c>
      <c r="N880">
        <v>3.4166666669999999</v>
      </c>
      <c r="O880">
        <v>0</v>
      </c>
      <c r="P880">
        <v>10</v>
      </c>
      <c r="Q880" t="s">
        <v>44</v>
      </c>
      <c r="R880">
        <v>3</v>
      </c>
      <c r="S880" t="s">
        <v>727</v>
      </c>
      <c r="T880" s="4"/>
      <c r="U880" s="4">
        <v>45401</v>
      </c>
    </row>
    <row r="881" spans="1:21" x14ac:dyDescent="0.2">
      <c r="A881" t="s">
        <v>694</v>
      </c>
      <c r="B881" t="s">
        <v>728</v>
      </c>
      <c r="C881" t="s">
        <v>729</v>
      </c>
      <c r="F881" t="s">
        <v>730</v>
      </c>
      <c r="G881" t="s">
        <v>731</v>
      </c>
      <c r="H881">
        <v>30</v>
      </c>
      <c r="I881" t="s">
        <v>732</v>
      </c>
      <c r="J881" t="s">
        <v>43</v>
      </c>
      <c r="L881">
        <v>40</v>
      </c>
      <c r="M881">
        <v>20</v>
      </c>
      <c r="N881">
        <v>20</v>
      </c>
      <c r="O881">
        <v>1</v>
      </c>
      <c r="P881">
        <v>20</v>
      </c>
      <c r="Q881" t="s">
        <v>44</v>
      </c>
      <c r="R881">
        <v>0</v>
      </c>
      <c r="S881" t="s">
        <v>45</v>
      </c>
      <c r="T881" s="4">
        <v>45414</v>
      </c>
      <c r="U881" s="4"/>
    </row>
    <row r="882" spans="1:21" x14ac:dyDescent="0.2">
      <c r="A882" t="s">
        <v>694</v>
      </c>
      <c r="B882" t="s">
        <v>733</v>
      </c>
      <c r="C882" t="s">
        <v>734</v>
      </c>
      <c r="F882" t="s">
        <v>730</v>
      </c>
      <c r="G882" t="s">
        <v>735</v>
      </c>
      <c r="H882">
        <v>31</v>
      </c>
      <c r="I882" t="s">
        <v>732</v>
      </c>
      <c r="J882" t="s">
        <v>43</v>
      </c>
      <c r="L882">
        <v>30</v>
      </c>
      <c r="M882">
        <v>0</v>
      </c>
      <c r="N882">
        <v>30</v>
      </c>
      <c r="O882">
        <v>1</v>
      </c>
      <c r="P882">
        <v>30</v>
      </c>
      <c r="Q882" t="s">
        <v>44</v>
      </c>
      <c r="R882">
        <v>0</v>
      </c>
      <c r="S882" t="s">
        <v>45</v>
      </c>
      <c r="T882" s="4">
        <v>45414</v>
      </c>
      <c r="U882" s="4"/>
    </row>
    <row r="883" spans="1:21" x14ac:dyDescent="0.2">
      <c r="A883" t="s">
        <v>736</v>
      </c>
      <c r="B883" t="s">
        <v>737</v>
      </c>
      <c r="C883" t="s">
        <v>738</v>
      </c>
      <c r="F883" t="s">
        <v>48</v>
      </c>
      <c r="H883">
        <v>1</v>
      </c>
      <c r="I883" t="s">
        <v>136</v>
      </c>
      <c r="J883" t="s">
        <v>43</v>
      </c>
      <c r="K883">
        <v>12800</v>
      </c>
      <c r="L883">
        <v>0</v>
      </c>
      <c r="M883">
        <v>0</v>
      </c>
      <c r="N883">
        <v>12800</v>
      </c>
      <c r="O883">
        <v>8</v>
      </c>
      <c r="P883">
        <v>1600</v>
      </c>
      <c r="Q883" t="s">
        <v>362</v>
      </c>
      <c r="R883">
        <v>0</v>
      </c>
      <c r="S883" t="s">
        <v>739</v>
      </c>
      <c r="T883" s="4"/>
      <c r="U883" s="4"/>
    </row>
    <row r="884" spans="1:21" x14ac:dyDescent="0.2">
      <c r="A884" t="s">
        <v>736</v>
      </c>
      <c r="B884" t="s">
        <v>740</v>
      </c>
      <c r="C884" t="s">
        <v>741</v>
      </c>
      <c r="F884" t="s">
        <v>48</v>
      </c>
      <c r="H884">
        <v>2</v>
      </c>
      <c r="J884" t="s">
        <v>420</v>
      </c>
      <c r="K884">
        <v>4800</v>
      </c>
      <c r="L884">
        <v>0</v>
      </c>
      <c r="M884">
        <v>0</v>
      </c>
      <c r="N884">
        <v>4800</v>
      </c>
      <c r="O884">
        <v>3</v>
      </c>
      <c r="P884">
        <v>1600</v>
      </c>
      <c r="Q884" t="s">
        <v>362</v>
      </c>
      <c r="R884">
        <v>0</v>
      </c>
      <c r="S884" t="s">
        <v>742</v>
      </c>
      <c r="T884" s="4"/>
      <c r="U884" s="4"/>
    </row>
    <row r="885" spans="1:21" x14ac:dyDescent="0.2">
      <c r="A885" t="s">
        <v>743</v>
      </c>
      <c r="B885" t="s">
        <v>744</v>
      </c>
      <c r="C885" t="s">
        <v>745</v>
      </c>
      <c r="D885" t="s">
        <v>66</v>
      </c>
      <c r="F885" t="s">
        <v>40</v>
      </c>
      <c r="G885" t="s">
        <v>746</v>
      </c>
      <c r="H885">
        <v>1</v>
      </c>
      <c r="I885" t="s">
        <v>42</v>
      </c>
      <c r="J885" t="s">
        <v>43</v>
      </c>
      <c r="K885">
        <v>240</v>
      </c>
      <c r="L885">
        <v>0</v>
      </c>
      <c r="M885">
        <v>120</v>
      </c>
      <c r="N885">
        <v>120</v>
      </c>
      <c r="O885">
        <v>1</v>
      </c>
      <c r="P885">
        <v>120</v>
      </c>
      <c r="Q885" t="s">
        <v>44</v>
      </c>
      <c r="R885">
        <v>0</v>
      </c>
      <c r="S885" t="s">
        <v>45</v>
      </c>
      <c r="T885" s="4"/>
      <c r="U885" s="4">
        <v>45378</v>
      </c>
    </row>
    <row r="886" spans="1:21" x14ac:dyDescent="0.2">
      <c r="A886" t="s">
        <v>743</v>
      </c>
      <c r="B886" t="s">
        <v>747</v>
      </c>
      <c r="C886" t="s">
        <v>748</v>
      </c>
      <c r="D886" t="s">
        <v>749</v>
      </c>
      <c r="F886" t="s">
        <v>40</v>
      </c>
      <c r="G886" t="s">
        <v>750</v>
      </c>
      <c r="H886">
        <v>2</v>
      </c>
      <c r="I886" t="s">
        <v>42</v>
      </c>
      <c r="J886" t="s">
        <v>43</v>
      </c>
      <c r="K886">
        <v>240</v>
      </c>
      <c r="L886">
        <v>0</v>
      </c>
      <c r="M886">
        <v>40</v>
      </c>
      <c r="N886">
        <v>200</v>
      </c>
      <c r="O886">
        <v>5</v>
      </c>
      <c r="P886">
        <v>40</v>
      </c>
      <c r="Q886" t="s">
        <v>44</v>
      </c>
      <c r="R886">
        <v>0</v>
      </c>
      <c r="S886" t="s">
        <v>230</v>
      </c>
      <c r="T886" s="4"/>
      <c r="U886" s="4">
        <v>45381</v>
      </c>
    </row>
    <row r="887" spans="1:21" x14ac:dyDescent="0.2">
      <c r="A887" t="s">
        <v>743</v>
      </c>
      <c r="B887" t="s">
        <v>751</v>
      </c>
      <c r="C887" t="s">
        <v>752</v>
      </c>
      <c r="D887" t="s">
        <v>587</v>
      </c>
      <c r="F887" t="s">
        <v>54</v>
      </c>
      <c r="G887" t="s">
        <v>753</v>
      </c>
      <c r="H887">
        <v>4</v>
      </c>
      <c r="I887" t="s">
        <v>56</v>
      </c>
      <c r="J887" t="s">
        <v>43</v>
      </c>
      <c r="K887">
        <v>89</v>
      </c>
      <c r="L887">
        <v>360</v>
      </c>
      <c r="M887">
        <v>375</v>
      </c>
      <c r="N887">
        <v>74</v>
      </c>
      <c r="O887">
        <v>0</v>
      </c>
      <c r="P887">
        <v>120</v>
      </c>
      <c r="Q887" t="s">
        <v>44</v>
      </c>
      <c r="R887">
        <v>74</v>
      </c>
      <c r="S887" t="s">
        <v>754</v>
      </c>
      <c r="T887" s="4">
        <v>45358</v>
      </c>
      <c r="U887" s="4">
        <v>45378</v>
      </c>
    </row>
    <row r="888" spans="1:21" x14ac:dyDescent="0.2">
      <c r="A888" t="s">
        <v>743</v>
      </c>
      <c r="B888" t="s">
        <v>755</v>
      </c>
      <c r="C888" t="s">
        <v>756</v>
      </c>
      <c r="D888" t="s">
        <v>596</v>
      </c>
      <c r="F888" t="s">
        <v>54</v>
      </c>
      <c r="G888" t="s">
        <v>757</v>
      </c>
      <c r="H888">
        <v>5</v>
      </c>
      <c r="I888" t="s">
        <v>56</v>
      </c>
      <c r="J888" t="s">
        <v>43</v>
      </c>
      <c r="K888">
        <v>68</v>
      </c>
      <c r="L888">
        <v>4500</v>
      </c>
      <c r="M888">
        <v>834</v>
      </c>
      <c r="N888">
        <v>3734</v>
      </c>
      <c r="O888">
        <v>62</v>
      </c>
      <c r="P888">
        <v>60</v>
      </c>
      <c r="Q888" t="s">
        <v>44</v>
      </c>
      <c r="R888">
        <v>14</v>
      </c>
      <c r="S888" t="s">
        <v>758</v>
      </c>
      <c r="T888" s="4">
        <v>45356</v>
      </c>
      <c r="U888" s="4">
        <v>45378</v>
      </c>
    </row>
    <row r="889" spans="1:21" x14ac:dyDescent="0.2">
      <c r="A889" t="s">
        <v>759</v>
      </c>
      <c r="B889" t="s">
        <v>760</v>
      </c>
      <c r="C889" t="s">
        <v>761</v>
      </c>
      <c r="F889" t="s">
        <v>54</v>
      </c>
      <c r="H889">
        <v>1</v>
      </c>
      <c r="I889" t="s">
        <v>56</v>
      </c>
      <c r="J889" t="s">
        <v>43</v>
      </c>
      <c r="K889">
        <v>44</v>
      </c>
      <c r="L889">
        <v>0</v>
      </c>
      <c r="M889">
        <v>22</v>
      </c>
      <c r="N889">
        <v>22</v>
      </c>
      <c r="O889">
        <v>0</v>
      </c>
      <c r="P889">
        <v>144</v>
      </c>
      <c r="Q889" t="s">
        <v>61</v>
      </c>
      <c r="R889">
        <v>22</v>
      </c>
      <c r="S889" t="s">
        <v>762</v>
      </c>
      <c r="T889" s="4">
        <v>45411</v>
      </c>
      <c r="U889" s="4">
        <v>45378</v>
      </c>
    </row>
    <row r="890" spans="1:21" x14ac:dyDescent="0.2">
      <c r="A890" t="s">
        <v>759</v>
      </c>
      <c r="B890" t="s">
        <v>763</v>
      </c>
      <c r="C890" t="s">
        <v>764</v>
      </c>
      <c r="F890" t="s">
        <v>378</v>
      </c>
      <c r="G890" t="s">
        <v>765</v>
      </c>
      <c r="H890">
        <v>2</v>
      </c>
      <c r="I890">
        <v>99</v>
      </c>
      <c r="J890" t="s">
        <v>43</v>
      </c>
      <c r="K890">
        <v>68</v>
      </c>
      <c r="L890">
        <v>0</v>
      </c>
      <c r="M890">
        <v>0</v>
      </c>
      <c r="N890">
        <v>68</v>
      </c>
      <c r="O890">
        <v>0</v>
      </c>
      <c r="P890">
        <v>120</v>
      </c>
      <c r="Q890" t="s">
        <v>44</v>
      </c>
      <c r="R890">
        <v>68</v>
      </c>
      <c r="S890" t="s">
        <v>766</v>
      </c>
      <c r="T890" s="4"/>
      <c r="U890" s="4">
        <v>45378</v>
      </c>
    </row>
    <row r="891" spans="1:21" x14ac:dyDescent="0.2">
      <c r="A891" t="s">
        <v>759</v>
      </c>
      <c r="B891" t="s">
        <v>767</v>
      </c>
      <c r="C891" t="s">
        <v>768</v>
      </c>
      <c r="F891" t="s">
        <v>349</v>
      </c>
      <c r="G891" t="s">
        <v>769</v>
      </c>
      <c r="H891">
        <v>3</v>
      </c>
      <c r="I891">
        <v>99</v>
      </c>
      <c r="J891" t="s">
        <v>43</v>
      </c>
      <c r="K891">
        <v>50</v>
      </c>
      <c r="L891">
        <v>0</v>
      </c>
      <c r="M891">
        <v>0</v>
      </c>
      <c r="N891">
        <v>50</v>
      </c>
      <c r="O891">
        <v>0</v>
      </c>
      <c r="P891">
        <v>160</v>
      </c>
      <c r="Q891" t="s">
        <v>44</v>
      </c>
      <c r="R891">
        <v>50</v>
      </c>
      <c r="S891" t="s">
        <v>770</v>
      </c>
      <c r="T891" s="4"/>
      <c r="U891" s="4">
        <v>45378</v>
      </c>
    </row>
    <row r="892" spans="1:21" x14ac:dyDescent="0.2">
      <c r="A892" t="s">
        <v>759</v>
      </c>
      <c r="B892" t="s">
        <v>771</v>
      </c>
      <c r="C892" t="s">
        <v>772</v>
      </c>
      <c r="F892" t="s">
        <v>40</v>
      </c>
      <c r="G892" t="s">
        <v>773</v>
      </c>
      <c r="H892">
        <v>4</v>
      </c>
      <c r="I892" t="s">
        <v>42</v>
      </c>
      <c r="J892" t="s">
        <v>43</v>
      </c>
      <c r="K892">
        <v>24</v>
      </c>
      <c r="L892">
        <v>0</v>
      </c>
      <c r="M892">
        <v>0</v>
      </c>
      <c r="N892">
        <v>24</v>
      </c>
      <c r="O892">
        <v>0</v>
      </c>
      <c r="P892" t="s">
        <v>254</v>
      </c>
      <c r="Q892" t="s">
        <v>61</v>
      </c>
      <c r="R892">
        <v>24</v>
      </c>
      <c r="S892" t="s">
        <v>774</v>
      </c>
      <c r="T892" s="4"/>
      <c r="U892" s="4">
        <v>45401</v>
      </c>
    </row>
    <row r="893" spans="1:21" x14ac:dyDescent="0.2">
      <c r="A893" t="s">
        <v>775</v>
      </c>
      <c r="B893" t="s">
        <v>776</v>
      </c>
      <c r="C893" t="s">
        <v>777</v>
      </c>
      <c r="F893" t="s">
        <v>40</v>
      </c>
      <c r="G893" t="s">
        <v>778</v>
      </c>
      <c r="H893">
        <v>1</v>
      </c>
      <c r="I893" t="s">
        <v>42</v>
      </c>
      <c r="J893" t="s">
        <v>43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12</v>
      </c>
      <c r="Q893" t="s">
        <v>76</v>
      </c>
      <c r="R893">
        <v>0</v>
      </c>
      <c r="S893" t="s">
        <v>97</v>
      </c>
      <c r="T893" s="4"/>
      <c r="U893" s="4">
        <v>45378</v>
      </c>
    </row>
    <row r="894" spans="1:21" x14ac:dyDescent="0.2">
      <c r="A894" t="s">
        <v>775</v>
      </c>
      <c r="B894" t="s">
        <v>779</v>
      </c>
      <c r="C894" t="s">
        <v>780</v>
      </c>
      <c r="F894" t="s">
        <v>40</v>
      </c>
      <c r="G894" t="s">
        <v>781</v>
      </c>
      <c r="H894">
        <v>2</v>
      </c>
      <c r="I894" t="s">
        <v>42</v>
      </c>
      <c r="J894" t="s">
        <v>43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12</v>
      </c>
      <c r="Q894" t="s">
        <v>76</v>
      </c>
      <c r="R894">
        <v>0</v>
      </c>
      <c r="S894" t="s">
        <v>97</v>
      </c>
      <c r="T894" s="4"/>
      <c r="U894" s="4">
        <v>45376</v>
      </c>
    </row>
    <row r="895" spans="1:21" x14ac:dyDescent="0.2">
      <c r="A895" t="s">
        <v>775</v>
      </c>
      <c r="B895" t="s">
        <v>782</v>
      </c>
      <c r="C895" t="s">
        <v>783</v>
      </c>
      <c r="F895" t="s">
        <v>40</v>
      </c>
      <c r="G895" t="s">
        <v>784</v>
      </c>
      <c r="H895">
        <v>3</v>
      </c>
      <c r="I895" t="s">
        <v>42</v>
      </c>
      <c r="J895" t="s">
        <v>43</v>
      </c>
      <c r="K895">
        <v>-180</v>
      </c>
      <c r="L895">
        <v>0</v>
      </c>
      <c r="M895">
        <v>0</v>
      </c>
      <c r="N895">
        <v>-180</v>
      </c>
      <c r="O895">
        <v>-15</v>
      </c>
      <c r="P895">
        <v>12</v>
      </c>
      <c r="Q895" t="s">
        <v>61</v>
      </c>
      <c r="R895">
        <v>0</v>
      </c>
      <c r="S895" t="s">
        <v>785</v>
      </c>
      <c r="T895" s="4"/>
      <c r="U895" s="4" t="s">
        <v>91</v>
      </c>
    </row>
    <row r="896" spans="1:21" x14ac:dyDescent="0.2">
      <c r="A896" t="s">
        <v>775</v>
      </c>
      <c r="B896" t="s">
        <v>786</v>
      </c>
      <c r="C896" t="s">
        <v>787</v>
      </c>
      <c r="F896" t="s">
        <v>40</v>
      </c>
      <c r="G896" t="s">
        <v>788</v>
      </c>
      <c r="H896">
        <v>4</v>
      </c>
      <c r="I896" t="s">
        <v>42</v>
      </c>
      <c r="J896" t="s">
        <v>43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12</v>
      </c>
      <c r="Q896" t="s">
        <v>76</v>
      </c>
      <c r="R896">
        <v>0</v>
      </c>
      <c r="S896" t="s">
        <v>97</v>
      </c>
      <c r="T896" s="4"/>
      <c r="U896" s="4">
        <v>45376</v>
      </c>
    </row>
    <row r="897" spans="1:21" x14ac:dyDescent="0.2">
      <c r="A897" t="s">
        <v>775</v>
      </c>
      <c r="B897" t="s">
        <v>789</v>
      </c>
      <c r="C897" t="s">
        <v>790</v>
      </c>
      <c r="F897" t="s">
        <v>54</v>
      </c>
      <c r="H897">
        <v>5</v>
      </c>
      <c r="I897" t="s">
        <v>56</v>
      </c>
      <c r="J897" t="s">
        <v>43</v>
      </c>
      <c r="K897">
        <v>0</v>
      </c>
      <c r="L897">
        <v>216</v>
      </c>
      <c r="M897">
        <v>36</v>
      </c>
      <c r="N897">
        <v>180</v>
      </c>
      <c r="O897">
        <v>0</v>
      </c>
      <c r="P897">
        <v>216</v>
      </c>
      <c r="Q897" t="s">
        <v>44</v>
      </c>
      <c r="R897">
        <v>180</v>
      </c>
      <c r="S897" t="s">
        <v>791</v>
      </c>
      <c r="T897" s="4">
        <v>45362</v>
      </c>
      <c r="U897" s="4">
        <v>45378</v>
      </c>
    </row>
    <row r="898" spans="1:21" x14ac:dyDescent="0.2">
      <c r="A898" t="s">
        <v>792</v>
      </c>
      <c r="B898" t="s">
        <v>793</v>
      </c>
      <c r="C898" t="s">
        <v>794</v>
      </c>
      <c r="F898" t="s">
        <v>54</v>
      </c>
      <c r="G898" t="s">
        <v>795</v>
      </c>
      <c r="H898">
        <v>1</v>
      </c>
      <c r="I898" t="s">
        <v>56</v>
      </c>
      <c r="J898" t="s">
        <v>43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20</v>
      </c>
      <c r="Q898" t="s">
        <v>796</v>
      </c>
      <c r="R898">
        <v>0</v>
      </c>
      <c r="S898" t="s">
        <v>797</v>
      </c>
      <c r="T898" s="4"/>
      <c r="U898" s="4">
        <v>45401</v>
      </c>
    </row>
    <row r="899" spans="1:21" x14ac:dyDescent="0.2">
      <c r="A899" t="s">
        <v>792</v>
      </c>
      <c r="B899" t="s">
        <v>798</v>
      </c>
      <c r="C899" t="s">
        <v>799</v>
      </c>
      <c r="F899" t="s">
        <v>800</v>
      </c>
      <c r="G899">
        <v>369</v>
      </c>
      <c r="H899">
        <v>7</v>
      </c>
      <c r="I899" t="s">
        <v>801</v>
      </c>
      <c r="J899" t="s">
        <v>43</v>
      </c>
      <c r="K899">
        <v>4</v>
      </c>
      <c r="L899">
        <v>0</v>
      </c>
      <c r="M899">
        <v>3</v>
      </c>
      <c r="N899">
        <v>1</v>
      </c>
      <c r="O899">
        <v>0</v>
      </c>
      <c r="P899">
        <v>50</v>
      </c>
      <c r="Q899" t="s">
        <v>796</v>
      </c>
      <c r="R899">
        <v>1</v>
      </c>
      <c r="S899" t="s">
        <v>802</v>
      </c>
      <c r="T899" s="4">
        <v>45357</v>
      </c>
      <c r="U899" s="4">
        <v>45378</v>
      </c>
    </row>
    <row r="900" spans="1:21" x14ac:dyDescent="0.2">
      <c r="A900" t="s">
        <v>792</v>
      </c>
      <c r="B900" t="s">
        <v>803</v>
      </c>
      <c r="C900" t="s">
        <v>804</v>
      </c>
      <c r="F900" t="s">
        <v>54</v>
      </c>
      <c r="G900" s="1">
        <v>45301</v>
      </c>
      <c r="H900">
        <v>2</v>
      </c>
      <c r="I900" t="s">
        <v>56</v>
      </c>
      <c r="J900" t="s">
        <v>43</v>
      </c>
      <c r="K900">
        <v>341</v>
      </c>
      <c r="L900">
        <v>0</v>
      </c>
      <c r="M900">
        <v>0</v>
      </c>
      <c r="N900">
        <v>341</v>
      </c>
      <c r="O900">
        <v>8</v>
      </c>
      <c r="P900">
        <v>40</v>
      </c>
      <c r="Q900" t="s">
        <v>796</v>
      </c>
      <c r="R900">
        <v>21</v>
      </c>
      <c r="S900" t="s">
        <v>805</v>
      </c>
      <c r="T900" s="4">
        <v>45355</v>
      </c>
      <c r="U900" s="4"/>
    </row>
    <row r="901" spans="1:21" x14ac:dyDescent="0.2">
      <c r="A901" t="s">
        <v>792</v>
      </c>
      <c r="B901" t="s">
        <v>806</v>
      </c>
      <c r="C901" t="s">
        <v>807</v>
      </c>
      <c r="F901" t="s">
        <v>808</v>
      </c>
      <c r="G901">
        <v>1210</v>
      </c>
      <c r="H901">
        <v>3</v>
      </c>
      <c r="I901" t="s">
        <v>808</v>
      </c>
      <c r="J901" t="s">
        <v>43</v>
      </c>
      <c r="K901">
        <v>97</v>
      </c>
      <c r="L901">
        <v>0</v>
      </c>
      <c r="M901">
        <v>0</v>
      </c>
      <c r="N901">
        <v>97</v>
      </c>
      <c r="O901">
        <v>0</v>
      </c>
      <c r="P901">
        <v>200</v>
      </c>
      <c r="Q901" t="s">
        <v>61</v>
      </c>
      <c r="R901">
        <v>97</v>
      </c>
      <c r="S901" t="s">
        <v>809</v>
      </c>
      <c r="T901" s="4">
        <v>45370</v>
      </c>
      <c r="U901" s="4">
        <v>45401</v>
      </c>
    </row>
    <row r="902" spans="1:21" x14ac:dyDescent="0.2">
      <c r="A902" t="s">
        <v>792</v>
      </c>
      <c r="B902" t="s">
        <v>810</v>
      </c>
      <c r="C902" t="s">
        <v>811</v>
      </c>
      <c r="F902" t="s">
        <v>808</v>
      </c>
      <c r="H902">
        <v>4</v>
      </c>
      <c r="I902" t="s">
        <v>808</v>
      </c>
      <c r="J902" t="s">
        <v>43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500</v>
      </c>
      <c r="Q902" t="s">
        <v>61</v>
      </c>
      <c r="R902">
        <v>0</v>
      </c>
      <c r="S902" t="s">
        <v>147</v>
      </c>
      <c r="T902" s="4"/>
      <c r="U902" s="4"/>
    </row>
    <row r="903" spans="1:21" x14ac:dyDescent="0.2">
      <c r="A903" t="s">
        <v>792</v>
      </c>
      <c r="B903" t="s">
        <v>812</v>
      </c>
      <c r="C903" t="s">
        <v>813</v>
      </c>
      <c r="F903" t="s">
        <v>800</v>
      </c>
      <c r="G903">
        <v>10</v>
      </c>
      <c r="H903">
        <v>6</v>
      </c>
      <c r="I903" t="s">
        <v>801</v>
      </c>
      <c r="J903" t="s">
        <v>43</v>
      </c>
      <c r="K903">
        <v>200</v>
      </c>
      <c r="L903">
        <v>0</v>
      </c>
      <c r="M903">
        <v>611</v>
      </c>
      <c r="N903">
        <v>-411</v>
      </c>
      <c r="O903">
        <v>-4</v>
      </c>
      <c r="P903">
        <v>100</v>
      </c>
      <c r="Q903" t="s">
        <v>796</v>
      </c>
      <c r="R903">
        <v>-11</v>
      </c>
      <c r="S903" t="s">
        <v>814</v>
      </c>
      <c r="T903" s="4" t="s">
        <v>815</v>
      </c>
      <c r="U903" s="4"/>
    </row>
    <row r="904" spans="1:21" x14ac:dyDescent="0.2">
      <c r="A904" t="s">
        <v>792</v>
      </c>
      <c r="B904" t="s">
        <v>816</v>
      </c>
      <c r="C904" t="s">
        <v>817</v>
      </c>
      <c r="F904" t="s">
        <v>818</v>
      </c>
      <c r="H904">
        <v>5</v>
      </c>
      <c r="I904" t="s">
        <v>801</v>
      </c>
      <c r="J904" t="s">
        <v>420</v>
      </c>
      <c r="K904">
        <v>1000</v>
      </c>
      <c r="L904">
        <v>0</v>
      </c>
      <c r="M904">
        <v>0</v>
      </c>
      <c r="N904">
        <v>1000</v>
      </c>
      <c r="O904">
        <v>10</v>
      </c>
      <c r="P904">
        <v>100</v>
      </c>
      <c r="Q904" t="s">
        <v>796</v>
      </c>
      <c r="R904">
        <v>0</v>
      </c>
      <c r="S904" t="s">
        <v>819</v>
      </c>
      <c r="T904" s="4"/>
      <c r="U904" s="4"/>
    </row>
    <row r="905" spans="1:21" x14ac:dyDescent="0.2">
      <c r="A905" t="s">
        <v>820</v>
      </c>
      <c r="B905" t="s">
        <v>821</v>
      </c>
      <c r="C905" t="s">
        <v>822</v>
      </c>
      <c r="F905" t="s">
        <v>40</v>
      </c>
      <c r="G905" t="s">
        <v>823</v>
      </c>
      <c r="H905">
        <v>1</v>
      </c>
      <c r="I905" t="s">
        <v>42</v>
      </c>
      <c r="J905" t="s">
        <v>43</v>
      </c>
      <c r="K905">
        <v>14</v>
      </c>
      <c r="L905">
        <v>24</v>
      </c>
      <c r="M905">
        <v>24</v>
      </c>
      <c r="N905">
        <v>14</v>
      </c>
      <c r="O905">
        <v>0</v>
      </c>
      <c r="P905">
        <v>24</v>
      </c>
      <c r="Q905" t="s">
        <v>44</v>
      </c>
      <c r="R905">
        <v>14</v>
      </c>
      <c r="S905" t="s">
        <v>824</v>
      </c>
      <c r="T905" s="4"/>
      <c r="U905" s="4">
        <v>45378</v>
      </c>
    </row>
    <row r="906" spans="1:21" x14ac:dyDescent="0.2">
      <c r="A906" t="s">
        <v>820</v>
      </c>
      <c r="B906" t="s">
        <v>825</v>
      </c>
      <c r="C906" t="s">
        <v>826</v>
      </c>
      <c r="F906" t="s">
        <v>40</v>
      </c>
      <c r="G906" t="s">
        <v>827</v>
      </c>
      <c r="H906">
        <v>3</v>
      </c>
      <c r="I906" t="s">
        <v>42</v>
      </c>
      <c r="J906" t="s">
        <v>43</v>
      </c>
      <c r="K906">
        <v>14</v>
      </c>
      <c r="L906">
        <v>48</v>
      </c>
      <c r="M906">
        <v>48</v>
      </c>
      <c r="N906">
        <v>14</v>
      </c>
      <c r="O906">
        <v>0</v>
      </c>
      <c r="P906">
        <v>24</v>
      </c>
      <c r="Q906" t="s">
        <v>44</v>
      </c>
      <c r="R906">
        <v>14</v>
      </c>
      <c r="S906" t="s">
        <v>824</v>
      </c>
      <c r="T906" s="4"/>
      <c r="U906" s="4">
        <v>45378</v>
      </c>
    </row>
    <row r="907" spans="1:21" x14ac:dyDescent="0.2">
      <c r="A907" t="s">
        <v>820</v>
      </c>
      <c r="B907" t="s">
        <v>828</v>
      </c>
      <c r="C907" t="s">
        <v>829</v>
      </c>
      <c r="F907" t="s">
        <v>40</v>
      </c>
      <c r="G907" t="s">
        <v>830</v>
      </c>
      <c r="H907">
        <v>4</v>
      </c>
      <c r="I907" t="s">
        <v>42</v>
      </c>
      <c r="J907" t="s">
        <v>43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24</v>
      </c>
      <c r="Q907" t="s">
        <v>44</v>
      </c>
      <c r="R907">
        <v>0</v>
      </c>
      <c r="S907" t="s">
        <v>94</v>
      </c>
      <c r="T907" s="4"/>
      <c r="U907" s="4">
        <v>45376</v>
      </c>
    </row>
    <row r="908" spans="1:21" x14ac:dyDescent="0.2">
      <c r="A908" t="s">
        <v>820</v>
      </c>
      <c r="B908" t="s">
        <v>831</v>
      </c>
      <c r="C908" t="s">
        <v>832</v>
      </c>
      <c r="F908" t="s">
        <v>40</v>
      </c>
      <c r="G908" t="s">
        <v>833</v>
      </c>
      <c r="H908">
        <v>8</v>
      </c>
      <c r="I908" t="s">
        <v>42</v>
      </c>
      <c r="J908" t="s">
        <v>43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24</v>
      </c>
      <c r="Q908" t="s">
        <v>44</v>
      </c>
      <c r="R908">
        <v>0</v>
      </c>
      <c r="S908" t="s">
        <v>94</v>
      </c>
      <c r="T908" s="4"/>
      <c r="U908" s="4">
        <v>45376</v>
      </c>
    </row>
    <row r="909" spans="1:21" x14ac:dyDescent="0.2">
      <c r="A909" t="s">
        <v>820</v>
      </c>
      <c r="B909" t="s">
        <v>834</v>
      </c>
      <c r="C909" t="s">
        <v>835</v>
      </c>
      <c r="F909" t="s">
        <v>40</v>
      </c>
      <c r="H909">
        <v>2</v>
      </c>
      <c r="I909" t="s">
        <v>42</v>
      </c>
      <c r="J909" t="s">
        <v>43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24</v>
      </c>
      <c r="Q909" t="s">
        <v>44</v>
      </c>
      <c r="R909">
        <v>0</v>
      </c>
      <c r="S909" t="s">
        <v>94</v>
      </c>
      <c r="T909" s="4"/>
      <c r="U909" s="4"/>
    </row>
    <row r="910" spans="1:21" x14ac:dyDescent="0.2">
      <c r="A910" t="s">
        <v>820</v>
      </c>
      <c r="B910" t="s">
        <v>836</v>
      </c>
      <c r="C910" t="s">
        <v>837</v>
      </c>
      <c r="F910" t="s">
        <v>40</v>
      </c>
      <c r="H910">
        <v>5</v>
      </c>
      <c r="I910" t="s">
        <v>42</v>
      </c>
      <c r="J910" t="s">
        <v>43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24</v>
      </c>
      <c r="Q910" t="s">
        <v>44</v>
      </c>
      <c r="R910">
        <v>0</v>
      </c>
      <c r="S910" t="s">
        <v>94</v>
      </c>
      <c r="T910" s="4"/>
      <c r="U910" s="4"/>
    </row>
    <row r="911" spans="1:21" x14ac:dyDescent="0.2">
      <c r="A911" t="s">
        <v>820</v>
      </c>
      <c r="B911" t="s">
        <v>838</v>
      </c>
      <c r="C911" t="s">
        <v>839</v>
      </c>
      <c r="F911" t="s">
        <v>54</v>
      </c>
      <c r="H911">
        <v>9</v>
      </c>
      <c r="I911" t="s">
        <v>56</v>
      </c>
      <c r="J911" t="s">
        <v>43</v>
      </c>
      <c r="K911">
        <v>0</v>
      </c>
      <c r="L911">
        <v>12</v>
      </c>
      <c r="M911">
        <v>7</v>
      </c>
      <c r="N911">
        <v>5</v>
      </c>
      <c r="O911">
        <v>0</v>
      </c>
      <c r="P911">
        <v>12</v>
      </c>
      <c r="Q911" t="s">
        <v>44</v>
      </c>
      <c r="R911">
        <v>5</v>
      </c>
      <c r="S911" t="s">
        <v>687</v>
      </c>
      <c r="T911" s="4">
        <v>45397</v>
      </c>
      <c r="U911" s="4">
        <v>45397</v>
      </c>
    </row>
    <row r="912" spans="1:21" x14ac:dyDescent="0.2">
      <c r="A912" t="s">
        <v>820</v>
      </c>
      <c r="B912" t="s">
        <v>840</v>
      </c>
      <c r="C912" t="s">
        <v>841</v>
      </c>
      <c r="F912" t="s">
        <v>54</v>
      </c>
      <c r="H912">
        <v>10</v>
      </c>
      <c r="I912" t="s">
        <v>56</v>
      </c>
      <c r="J912" t="s">
        <v>43</v>
      </c>
      <c r="K912">
        <v>0</v>
      </c>
      <c r="L912">
        <v>24</v>
      </c>
      <c r="M912">
        <v>4</v>
      </c>
      <c r="N912">
        <v>20</v>
      </c>
      <c r="O912">
        <v>0</v>
      </c>
      <c r="P912">
        <v>24</v>
      </c>
      <c r="Q912" t="s">
        <v>44</v>
      </c>
      <c r="R912">
        <v>20</v>
      </c>
      <c r="S912" t="s">
        <v>842</v>
      </c>
      <c r="T912" s="4">
        <v>45397</v>
      </c>
      <c r="U912" s="4">
        <v>45397</v>
      </c>
    </row>
    <row r="913" spans="1:21" x14ac:dyDescent="0.2">
      <c r="A913" t="s">
        <v>820</v>
      </c>
      <c r="B913" t="s">
        <v>843</v>
      </c>
      <c r="C913" t="s">
        <v>844</v>
      </c>
      <c r="F913" t="s">
        <v>54</v>
      </c>
      <c r="H913">
        <v>11</v>
      </c>
      <c r="I913" t="s">
        <v>56</v>
      </c>
      <c r="J913" t="s">
        <v>43</v>
      </c>
      <c r="K913">
        <v>0</v>
      </c>
      <c r="L913">
        <v>24</v>
      </c>
      <c r="M913">
        <v>3</v>
      </c>
      <c r="N913">
        <v>21</v>
      </c>
      <c r="O913">
        <v>0</v>
      </c>
      <c r="P913">
        <v>24</v>
      </c>
      <c r="Q913" t="s">
        <v>44</v>
      </c>
      <c r="R913">
        <v>21</v>
      </c>
      <c r="S913" t="s">
        <v>845</v>
      </c>
      <c r="T913" s="4">
        <v>45397</v>
      </c>
      <c r="U913" s="4">
        <v>45397</v>
      </c>
    </row>
    <row r="914" spans="1:21" x14ac:dyDescent="0.2">
      <c r="A914" t="s">
        <v>820</v>
      </c>
      <c r="B914" t="s">
        <v>846</v>
      </c>
      <c r="C914" t="s">
        <v>847</v>
      </c>
      <c r="F914" t="s">
        <v>54</v>
      </c>
      <c r="H914">
        <v>12</v>
      </c>
      <c r="I914" t="s">
        <v>56</v>
      </c>
      <c r="J914" t="s">
        <v>43</v>
      </c>
      <c r="K914">
        <v>0</v>
      </c>
      <c r="L914">
        <v>24</v>
      </c>
      <c r="M914">
        <v>2</v>
      </c>
      <c r="N914">
        <v>22</v>
      </c>
      <c r="O914">
        <v>0</v>
      </c>
      <c r="P914">
        <v>24</v>
      </c>
      <c r="Q914" t="s">
        <v>44</v>
      </c>
      <c r="R914">
        <v>22</v>
      </c>
      <c r="S914" t="s">
        <v>848</v>
      </c>
      <c r="T914" s="4">
        <v>45397</v>
      </c>
      <c r="U914" s="4">
        <v>45397</v>
      </c>
    </row>
    <row r="915" spans="1:21" x14ac:dyDescent="0.2">
      <c r="A915" t="s">
        <v>820</v>
      </c>
      <c r="B915" t="s">
        <v>849</v>
      </c>
      <c r="C915" t="s">
        <v>850</v>
      </c>
      <c r="F915" t="s">
        <v>54</v>
      </c>
      <c r="H915">
        <v>13</v>
      </c>
      <c r="I915" t="s">
        <v>56</v>
      </c>
      <c r="J915" t="s">
        <v>43</v>
      </c>
      <c r="K915">
        <v>0</v>
      </c>
      <c r="L915">
        <v>10</v>
      </c>
      <c r="M915">
        <v>3</v>
      </c>
      <c r="N915">
        <v>7</v>
      </c>
      <c r="O915">
        <v>0</v>
      </c>
      <c r="P915">
        <v>10</v>
      </c>
      <c r="Q915" t="s">
        <v>44</v>
      </c>
      <c r="R915">
        <v>7</v>
      </c>
      <c r="S915" t="s">
        <v>684</v>
      </c>
      <c r="T915" s="4">
        <v>45397</v>
      </c>
      <c r="U915" s="4">
        <v>45397</v>
      </c>
    </row>
    <row r="916" spans="1:21" x14ac:dyDescent="0.2">
      <c r="A916" t="s">
        <v>851</v>
      </c>
      <c r="B916" t="s">
        <v>852</v>
      </c>
      <c r="C916" t="s">
        <v>853</v>
      </c>
      <c r="D916" t="s">
        <v>469</v>
      </c>
      <c r="E916" t="s">
        <v>257</v>
      </c>
      <c r="F916" t="s">
        <v>48</v>
      </c>
      <c r="H916">
        <v>1</v>
      </c>
      <c r="I916" t="s">
        <v>465</v>
      </c>
      <c r="J916" t="s">
        <v>43</v>
      </c>
      <c r="K916">
        <v>41</v>
      </c>
      <c r="L916">
        <v>0</v>
      </c>
      <c r="M916">
        <v>9</v>
      </c>
      <c r="N916">
        <v>32</v>
      </c>
      <c r="O916">
        <v>1</v>
      </c>
      <c r="P916">
        <v>20</v>
      </c>
      <c r="Q916" t="s">
        <v>796</v>
      </c>
      <c r="R916">
        <v>12</v>
      </c>
      <c r="S916" t="s">
        <v>854</v>
      </c>
      <c r="T916" s="4">
        <v>45362</v>
      </c>
      <c r="U916" s="4">
        <v>45378</v>
      </c>
    </row>
    <row r="917" spans="1:21" x14ac:dyDescent="0.2">
      <c r="A917" t="s">
        <v>851</v>
      </c>
      <c r="B917" t="s">
        <v>855</v>
      </c>
      <c r="C917" t="s">
        <v>856</v>
      </c>
      <c r="D917" t="s">
        <v>469</v>
      </c>
      <c r="E917" t="s">
        <v>857</v>
      </c>
      <c r="F917" t="s">
        <v>48</v>
      </c>
      <c r="H917">
        <v>2</v>
      </c>
      <c r="I917" t="s">
        <v>465</v>
      </c>
      <c r="J917" t="s">
        <v>43</v>
      </c>
      <c r="K917">
        <v>75</v>
      </c>
      <c r="L917">
        <v>0</v>
      </c>
      <c r="M917">
        <v>9</v>
      </c>
      <c r="N917">
        <v>66</v>
      </c>
      <c r="O917">
        <v>3</v>
      </c>
      <c r="P917">
        <v>20</v>
      </c>
      <c r="Q917" t="s">
        <v>796</v>
      </c>
      <c r="R917">
        <v>6</v>
      </c>
      <c r="S917" t="s">
        <v>858</v>
      </c>
      <c r="T917" s="4">
        <v>45362</v>
      </c>
      <c r="U917" s="4">
        <v>45378</v>
      </c>
    </row>
    <row r="918" spans="1:21" x14ac:dyDescent="0.2">
      <c r="A918" t="s">
        <v>851</v>
      </c>
      <c r="B918" t="s">
        <v>859</v>
      </c>
      <c r="C918" t="s">
        <v>860</v>
      </c>
      <c r="D918" t="s">
        <v>469</v>
      </c>
      <c r="E918" t="s">
        <v>861</v>
      </c>
      <c r="F918" t="s">
        <v>48</v>
      </c>
      <c r="H918">
        <v>3</v>
      </c>
      <c r="I918" t="s">
        <v>465</v>
      </c>
      <c r="J918" t="s">
        <v>43</v>
      </c>
      <c r="K918">
        <v>109</v>
      </c>
      <c r="L918">
        <v>0</v>
      </c>
      <c r="M918">
        <v>19</v>
      </c>
      <c r="N918">
        <v>90</v>
      </c>
      <c r="O918">
        <v>4</v>
      </c>
      <c r="P918">
        <v>20</v>
      </c>
      <c r="Q918" t="s">
        <v>796</v>
      </c>
      <c r="R918">
        <v>10</v>
      </c>
      <c r="S918" t="s">
        <v>862</v>
      </c>
      <c r="T918" s="4">
        <v>45362</v>
      </c>
      <c r="U918" s="4">
        <v>45378</v>
      </c>
    </row>
    <row r="919" spans="1:21" x14ac:dyDescent="0.2">
      <c r="A919" t="s">
        <v>851</v>
      </c>
      <c r="B919" t="s">
        <v>863</v>
      </c>
      <c r="C919" t="s">
        <v>864</v>
      </c>
      <c r="D919" t="s">
        <v>469</v>
      </c>
      <c r="E919" t="s">
        <v>865</v>
      </c>
      <c r="F919" t="s">
        <v>48</v>
      </c>
      <c r="H919">
        <v>4</v>
      </c>
      <c r="I919" t="s">
        <v>465</v>
      </c>
      <c r="J919" t="s">
        <v>43</v>
      </c>
      <c r="K919">
        <v>280</v>
      </c>
      <c r="L919">
        <v>0</v>
      </c>
      <c r="M919">
        <v>14</v>
      </c>
      <c r="N919">
        <v>266</v>
      </c>
      <c r="O919">
        <v>13</v>
      </c>
      <c r="P919">
        <v>20</v>
      </c>
      <c r="Q919" t="s">
        <v>796</v>
      </c>
      <c r="R919">
        <v>6</v>
      </c>
      <c r="S919" t="s">
        <v>866</v>
      </c>
      <c r="T919" s="4">
        <v>45362</v>
      </c>
      <c r="U919" s="4">
        <v>45378</v>
      </c>
    </row>
    <row r="920" spans="1:21" x14ac:dyDescent="0.2">
      <c r="A920" t="s">
        <v>851</v>
      </c>
      <c r="B920" t="s">
        <v>867</v>
      </c>
      <c r="C920" t="s">
        <v>868</v>
      </c>
      <c r="D920" t="s">
        <v>469</v>
      </c>
      <c r="E920" t="s">
        <v>240</v>
      </c>
      <c r="F920" t="s">
        <v>48</v>
      </c>
      <c r="H920">
        <v>5</v>
      </c>
      <c r="J920" t="s">
        <v>43</v>
      </c>
      <c r="K920">
        <v>38</v>
      </c>
      <c r="L920">
        <v>0</v>
      </c>
      <c r="M920">
        <v>14</v>
      </c>
      <c r="N920">
        <v>24</v>
      </c>
      <c r="O920">
        <v>1</v>
      </c>
      <c r="P920">
        <v>20</v>
      </c>
      <c r="Q920" t="s">
        <v>796</v>
      </c>
      <c r="R920">
        <v>4</v>
      </c>
      <c r="S920" t="s">
        <v>869</v>
      </c>
      <c r="T920" s="4">
        <v>45365</v>
      </c>
      <c r="U920" s="4">
        <v>45401</v>
      </c>
    </row>
    <row r="921" spans="1:21" x14ac:dyDescent="0.2">
      <c r="A921" t="s">
        <v>851</v>
      </c>
      <c r="B921" t="s">
        <v>870</v>
      </c>
      <c r="C921" t="s">
        <v>871</v>
      </c>
      <c r="D921" t="s">
        <v>464</v>
      </c>
      <c r="E921" t="s">
        <v>240</v>
      </c>
      <c r="F921" t="s">
        <v>48</v>
      </c>
      <c r="H921">
        <v>6</v>
      </c>
      <c r="I921" t="s">
        <v>465</v>
      </c>
      <c r="J921" t="s">
        <v>43</v>
      </c>
      <c r="K921">
        <v>7</v>
      </c>
      <c r="L921">
        <v>0</v>
      </c>
      <c r="M921">
        <v>0</v>
      </c>
      <c r="N921">
        <v>7</v>
      </c>
      <c r="O921">
        <v>0</v>
      </c>
      <c r="P921">
        <v>10</v>
      </c>
      <c r="Q921" t="s">
        <v>796</v>
      </c>
      <c r="R921">
        <v>7</v>
      </c>
      <c r="S921" t="s">
        <v>872</v>
      </c>
      <c r="T921" s="4"/>
      <c r="U921" s="4"/>
    </row>
    <row r="922" spans="1:21" x14ac:dyDescent="0.2">
      <c r="A922" t="s">
        <v>851</v>
      </c>
      <c r="B922" t="s">
        <v>873</v>
      </c>
      <c r="C922" t="s">
        <v>874</v>
      </c>
      <c r="D922" t="s">
        <v>464</v>
      </c>
      <c r="E922" t="s">
        <v>857</v>
      </c>
      <c r="F922" t="s">
        <v>48</v>
      </c>
      <c r="H922">
        <v>7</v>
      </c>
      <c r="I922" t="s">
        <v>465</v>
      </c>
      <c r="J922" t="s">
        <v>43</v>
      </c>
      <c r="K922">
        <v>209</v>
      </c>
      <c r="L922">
        <v>0</v>
      </c>
      <c r="M922">
        <v>0</v>
      </c>
      <c r="N922">
        <v>209</v>
      </c>
      <c r="O922">
        <v>20</v>
      </c>
      <c r="P922">
        <v>10</v>
      </c>
      <c r="Q922" t="s">
        <v>796</v>
      </c>
      <c r="R922">
        <v>9</v>
      </c>
      <c r="S922" t="s">
        <v>875</v>
      </c>
      <c r="T922" s="4"/>
      <c r="U922" s="4">
        <v>45401</v>
      </c>
    </row>
    <row r="923" spans="1:21" x14ac:dyDescent="0.2">
      <c r="A923" t="s">
        <v>851</v>
      </c>
      <c r="B923" t="s">
        <v>876</v>
      </c>
      <c r="C923" t="s">
        <v>877</v>
      </c>
      <c r="D923" t="s">
        <v>464</v>
      </c>
      <c r="E923" t="s">
        <v>861</v>
      </c>
      <c r="F923" t="s">
        <v>48</v>
      </c>
      <c r="H923">
        <v>8</v>
      </c>
      <c r="I923" t="s">
        <v>465</v>
      </c>
      <c r="J923" t="s">
        <v>43</v>
      </c>
      <c r="K923">
        <v>77</v>
      </c>
      <c r="L923">
        <v>0</v>
      </c>
      <c r="M923">
        <v>0</v>
      </c>
      <c r="N923">
        <v>77</v>
      </c>
      <c r="O923">
        <v>7</v>
      </c>
      <c r="P923">
        <v>10</v>
      </c>
      <c r="Q923" t="s">
        <v>796</v>
      </c>
      <c r="R923">
        <v>7</v>
      </c>
      <c r="S923" t="s">
        <v>878</v>
      </c>
      <c r="T923" s="4"/>
      <c r="U923" s="4">
        <v>45401</v>
      </c>
    </row>
    <row r="924" spans="1:21" x14ac:dyDescent="0.2">
      <c r="A924" t="s">
        <v>851</v>
      </c>
      <c r="B924" t="s">
        <v>879</v>
      </c>
      <c r="C924" t="s">
        <v>880</v>
      </c>
      <c r="D924" t="s">
        <v>464</v>
      </c>
      <c r="E924" t="s">
        <v>257</v>
      </c>
      <c r="F924" t="s">
        <v>48</v>
      </c>
      <c r="H924">
        <v>9</v>
      </c>
      <c r="I924" t="s">
        <v>465</v>
      </c>
      <c r="J924" t="s">
        <v>43</v>
      </c>
      <c r="K924">
        <v>113</v>
      </c>
      <c r="L924">
        <v>0</v>
      </c>
      <c r="M924">
        <v>0</v>
      </c>
      <c r="N924">
        <v>113</v>
      </c>
      <c r="O924">
        <v>11</v>
      </c>
      <c r="P924">
        <v>10</v>
      </c>
      <c r="Q924" t="s">
        <v>796</v>
      </c>
      <c r="R924">
        <v>3</v>
      </c>
      <c r="S924" t="s">
        <v>881</v>
      </c>
      <c r="T924" s="4"/>
      <c r="U924" s="4">
        <v>45401</v>
      </c>
    </row>
    <row r="925" spans="1:21" x14ac:dyDescent="0.2">
      <c r="A925" t="s">
        <v>851</v>
      </c>
      <c r="B925" t="s">
        <v>882</v>
      </c>
      <c r="C925" t="s">
        <v>883</v>
      </c>
      <c r="D925" t="s">
        <v>464</v>
      </c>
      <c r="E925" t="s">
        <v>865</v>
      </c>
      <c r="F925" t="s">
        <v>48</v>
      </c>
      <c r="H925">
        <v>10</v>
      </c>
      <c r="I925" t="s">
        <v>465</v>
      </c>
      <c r="J925" t="s">
        <v>43</v>
      </c>
      <c r="K925">
        <v>40</v>
      </c>
      <c r="L925">
        <v>0</v>
      </c>
      <c r="M925">
        <v>0</v>
      </c>
      <c r="N925">
        <v>40</v>
      </c>
      <c r="O925">
        <v>4</v>
      </c>
      <c r="P925">
        <v>10</v>
      </c>
      <c r="Q925" t="s">
        <v>796</v>
      </c>
      <c r="R925">
        <v>0</v>
      </c>
      <c r="S925" t="s">
        <v>884</v>
      </c>
      <c r="T925" s="4"/>
      <c r="U925" s="4"/>
    </row>
    <row r="926" spans="1:21" x14ac:dyDescent="0.2">
      <c r="A926" t="s">
        <v>885</v>
      </c>
      <c r="B926" t="s">
        <v>886</v>
      </c>
      <c r="C926" t="s">
        <v>887</v>
      </c>
      <c r="F926" t="s">
        <v>48</v>
      </c>
      <c r="H926">
        <v>1</v>
      </c>
      <c r="I926">
        <v>99</v>
      </c>
      <c r="J926" t="s">
        <v>43</v>
      </c>
      <c r="K926">
        <v>177</v>
      </c>
      <c r="L926">
        <v>0</v>
      </c>
      <c r="M926">
        <v>0</v>
      </c>
      <c r="N926">
        <v>177</v>
      </c>
      <c r="O926">
        <v>3</v>
      </c>
      <c r="P926">
        <v>50</v>
      </c>
      <c r="Q926" t="s">
        <v>796</v>
      </c>
      <c r="R926">
        <v>27</v>
      </c>
      <c r="S926" t="s">
        <v>888</v>
      </c>
      <c r="T926" s="4"/>
      <c r="U926" s="4">
        <v>45401</v>
      </c>
    </row>
    <row r="927" spans="1:21" x14ac:dyDescent="0.2">
      <c r="A927" t="s">
        <v>889</v>
      </c>
      <c r="B927" t="s">
        <v>890</v>
      </c>
      <c r="C927" t="s">
        <v>891</v>
      </c>
      <c r="F927" t="s">
        <v>40</v>
      </c>
      <c r="G927" t="s">
        <v>892</v>
      </c>
      <c r="H927">
        <v>1</v>
      </c>
      <c r="I927" t="s">
        <v>42</v>
      </c>
      <c r="J927" t="s">
        <v>43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144</v>
      </c>
      <c r="Q927" t="s">
        <v>362</v>
      </c>
      <c r="R927">
        <v>0</v>
      </c>
      <c r="S927" t="s">
        <v>893</v>
      </c>
      <c r="T927" s="4">
        <v>45359</v>
      </c>
      <c r="U927" s="4">
        <v>45378</v>
      </c>
    </row>
    <row r="928" spans="1:21" x14ac:dyDescent="0.2">
      <c r="A928" t="s">
        <v>889</v>
      </c>
      <c r="B928" t="s">
        <v>894</v>
      </c>
      <c r="C928" t="s">
        <v>895</v>
      </c>
      <c r="F928" t="s">
        <v>40</v>
      </c>
      <c r="G928" t="s">
        <v>896</v>
      </c>
      <c r="H928">
        <v>2</v>
      </c>
      <c r="I928" t="s">
        <v>42</v>
      </c>
      <c r="J928" t="s">
        <v>43</v>
      </c>
      <c r="K928">
        <v>6</v>
      </c>
      <c r="L928">
        <v>0</v>
      </c>
      <c r="M928">
        <v>0</v>
      </c>
      <c r="N928">
        <v>6</v>
      </c>
      <c r="O928">
        <v>0</v>
      </c>
      <c r="P928">
        <v>240</v>
      </c>
      <c r="Q928" t="s">
        <v>362</v>
      </c>
      <c r="R928">
        <v>6</v>
      </c>
      <c r="S928" t="s">
        <v>897</v>
      </c>
      <c r="T928" s="4">
        <v>45359</v>
      </c>
      <c r="U928" s="4">
        <v>45378</v>
      </c>
    </row>
    <row r="929" spans="1:21" x14ac:dyDescent="0.2">
      <c r="A929" t="s">
        <v>889</v>
      </c>
      <c r="B929" t="s">
        <v>898</v>
      </c>
      <c r="C929" t="s">
        <v>899</v>
      </c>
      <c r="F929" t="s">
        <v>40</v>
      </c>
      <c r="G929" t="s">
        <v>900</v>
      </c>
      <c r="H929">
        <v>3</v>
      </c>
      <c r="I929" t="s">
        <v>42</v>
      </c>
      <c r="J929" t="s">
        <v>43</v>
      </c>
      <c r="K929">
        <v>204</v>
      </c>
      <c r="L929">
        <v>0</v>
      </c>
      <c r="M929">
        <v>36</v>
      </c>
      <c r="N929">
        <v>168</v>
      </c>
      <c r="O929">
        <v>0</v>
      </c>
      <c r="P929">
        <v>240</v>
      </c>
      <c r="Q929" t="s">
        <v>362</v>
      </c>
      <c r="R929">
        <v>168</v>
      </c>
      <c r="S929" t="s">
        <v>901</v>
      </c>
      <c r="T929" s="4">
        <v>45360</v>
      </c>
      <c r="U929" s="4"/>
    </row>
    <row r="930" spans="1:21" x14ac:dyDescent="0.2">
      <c r="A930" t="s">
        <v>902</v>
      </c>
      <c r="B930" t="s">
        <v>903</v>
      </c>
      <c r="C930" t="s">
        <v>904</v>
      </c>
      <c r="F930" t="s">
        <v>54</v>
      </c>
      <c r="G930" t="s">
        <v>905</v>
      </c>
      <c r="H930">
        <v>1</v>
      </c>
      <c r="I930" t="s">
        <v>56</v>
      </c>
      <c r="J930" t="s">
        <v>43</v>
      </c>
      <c r="K930">
        <v>150</v>
      </c>
      <c r="L930">
        <v>100</v>
      </c>
      <c r="M930">
        <v>230</v>
      </c>
      <c r="N930">
        <v>20</v>
      </c>
      <c r="O930">
        <v>0</v>
      </c>
      <c r="P930">
        <v>50</v>
      </c>
      <c r="Q930" t="s">
        <v>796</v>
      </c>
      <c r="R930">
        <v>20</v>
      </c>
      <c r="S930" t="s">
        <v>906</v>
      </c>
      <c r="T930" s="4">
        <v>45357</v>
      </c>
      <c r="U930" s="4">
        <v>45405</v>
      </c>
    </row>
    <row r="931" spans="1:21" x14ac:dyDescent="0.2">
      <c r="A931" t="s">
        <v>902</v>
      </c>
      <c r="B931" t="s">
        <v>907</v>
      </c>
      <c r="C931" t="s">
        <v>908</v>
      </c>
      <c r="E931" t="s">
        <v>865</v>
      </c>
      <c r="F931" t="s">
        <v>40</v>
      </c>
      <c r="G931" t="s">
        <v>909</v>
      </c>
      <c r="H931">
        <v>3</v>
      </c>
      <c r="I931" t="s">
        <v>42</v>
      </c>
      <c r="J931" t="s">
        <v>43</v>
      </c>
      <c r="K931">
        <v>0</v>
      </c>
      <c r="L931">
        <v>300</v>
      </c>
      <c r="M931">
        <v>2030</v>
      </c>
      <c r="N931">
        <v>-1730</v>
      </c>
      <c r="O931">
        <v>-17</v>
      </c>
      <c r="P931">
        <v>100</v>
      </c>
      <c r="Q931" t="s">
        <v>796</v>
      </c>
      <c r="R931">
        <v>-30</v>
      </c>
      <c r="S931" t="s">
        <v>910</v>
      </c>
      <c r="T931" s="4"/>
      <c r="U931" s="4" t="s">
        <v>91</v>
      </c>
    </row>
    <row r="932" spans="1:21" x14ac:dyDescent="0.2">
      <c r="A932" t="s">
        <v>902</v>
      </c>
      <c r="B932" t="s">
        <v>911</v>
      </c>
      <c r="C932" t="s">
        <v>912</v>
      </c>
      <c r="F932" t="s">
        <v>54</v>
      </c>
      <c r="G932">
        <v>5002</v>
      </c>
      <c r="H932">
        <v>6</v>
      </c>
      <c r="I932" t="s">
        <v>56</v>
      </c>
      <c r="J932" t="s">
        <v>43</v>
      </c>
      <c r="K932">
        <v>218</v>
      </c>
      <c r="L932">
        <v>0</v>
      </c>
      <c r="M932">
        <v>510</v>
      </c>
      <c r="N932">
        <v>-292</v>
      </c>
      <c r="O932">
        <v>-5</v>
      </c>
      <c r="P932">
        <v>50</v>
      </c>
      <c r="Q932" t="s">
        <v>796</v>
      </c>
      <c r="R932">
        <v>-42</v>
      </c>
      <c r="S932" t="s">
        <v>913</v>
      </c>
      <c r="T932" s="4" t="s">
        <v>914</v>
      </c>
      <c r="U932" s="4" t="s">
        <v>119</v>
      </c>
    </row>
    <row r="933" spans="1:21" x14ac:dyDescent="0.2">
      <c r="A933" t="s">
        <v>902</v>
      </c>
      <c r="B933" t="s">
        <v>915</v>
      </c>
      <c r="C933" t="s">
        <v>916</v>
      </c>
      <c r="E933" t="s">
        <v>861</v>
      </c>
      <c r="F933" t="s">
        <v>40</v>
      </c>
      <c r="G933" t="s">
        <v>917</v>
      </c>
      <c r="H933">
        <v>2</v>
      </c>
      <c r="I933" t="s">
        <v>42</v>
      </c>
      <c r="J933" t="s">
        <v>43</v>
      </c>
      <c r="K933">
        <v>80</v>
      </c>
      <c r="L933">
        <v>100</v>
      </c>
      <c r="M933">
        <v>1000</v>
      </c>
      <c r="N933">
        <v>-820</v>
      </c>
      <c r="O933">
        <v>-8</v>
      </c>
      <c r="P933">
        <v>100</v>
      </c>
      <c r="Q933" t="s">
        <v>796</v>
      </c>
      <c r="R933">
        <v>-20</v>
      </c>
      <c r="S933" t="s">
        <v>918</v>
      </c>
      <c r="T933" s="4" t="s">
        <v>919</v>
      </c>
      <c r="U933" s="4">
        <v>45401</v>
      </c>
    </row>
    <row r="934" spans="1:21" x14ac:dyDescent="0.2">
      <c r="A934" t="s">
        <v>902</v>
      </c>
      <c r="B934" t="s">
        <v>920</v>
      </c>
      <c r="C934" t="s">
        <v>921</v>
      </c>
      <c r="E934" t="s">
        <v>861</v>
      </c>
      <c r="F934" t="s">
        <v>40</v>
      </c>
      <c r="G934" t="s">
        <v>922</v>
      </c>
      <c r="H934">
        <v>4</v>
      </c>
      <c r="I934" t="s">
        <v>42</v>
      </c>
      <c r="J934" t="s">
        <v>43</v>
      </c>
      <c r="K934">
        <v>-450</v>
      </c>
      <c r="L934">
        <v>0</v>
      </c>
      <c r="M934">
        <v>0</v>
      </c>
      <c r="N934">
        <v>-450</v>
      </c>
      <c r="O934">
        <v>-9</v>
      </c>
      <c r="P934">
        <v>50</v>
      </c>
      <c r="Q934" t="s">
        <v>796</v>
      </c>
      <c r="R934">
        <v>0</v>
      </c>
      <c r="S934" t="s">
        <v>923</v>
      </c>
      <c r="T934" s="4" t="s">
        <v>919</v>
      </c>
      <c r="U934" s="4"/>
    </row>
    <row r="935" spans="1:21" x14ac:dyDescent="0.2">
      <c r="A935" t="s">
        <v>902</v>
      </c>
      <c r="B935" t="s">
        <v>924</v>
      </c>
      <c r="C935" t="s">
        <v>925</v>
      </c>
      <c r="F935" t="s">
        <v>40</v>
      </c>
      <c r="H935">
        <v>5</v>
      </c>
      <c r="I935" t="s">
        <v>42</v>
      </c>
      <c r="J935" t="s">
        <v>43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50</v>
      </c>
      <c r="Q935" t="s">
        <v>796</v>
      </c>
      <c r="R935">
        <v>0</v>
      </c>
      <c r="S935" t="s">
        <v>797</v>
      </c>
      <c r="T935" s="4"/>
      <c r="U935" s="4"/>
    </row>
    <row r="936" spans="1:21" x14ac:dyDescent="0.2">
      <c r="A936" t="s">
        <v>926</v>
      </c>
      <c r="B936" t="s">
        <v>927</v>
      </c>
      <c r="C936" t="s">
        <v>928</v>
      </c>
      <c r="D936" t="s">
        <v>929</v>
      </c>
      <c r="F936" t="s">
        <v>930</v>
      </c>
      <c r="G936" t="s">
        <v>931</v>
      </c>
      <c r="H936">
        <v>6</v>
      </c>
      <c r="I936" t="s">
        <v>56</v>
      </c>
      <c r="J936" t="s">
        <v>43</v>
      </c>
      <c r="K936">
        <v>2</v>
      </c>
      <c r="L936">
        <v>0</v>
      </c>
      <c r="M936">
        <v>3</v>
      </c>
      <c r="N936">
        <v>-1</v>
      </c>
      <c r="O936">
        <v>0</v>
      </c>
      <c r="P936">
        <v>20</v>
      </c>
      <c r="Q936" t="s">
        <v>44</v>
      </c>
      <c r="R936">
        <v>-1</v>
      </c>
      <c r="S936" t="s">
        <v>932</v>
      </c>
      <c r="T936" s="4"/>
      <c r="U936" s="4">
        <v>45378</v>
      </c>
    </row>
    <row r="937" spans="1:21" x14ac:dyDescent="0.2">
      <c r="A937" t="s">
        <v>926</v>
      </c>
      <c r="B937" t="s">
        <v>933</v>
      </c>
      <c r="C937" t="s">
        <v>934</v>
      </c>
      <c r="D937" t="s">
        <v>935</v>
      </c>
      <c r="F937" t="s">
        <v>40</v>
      </c>
      <c r="G937" t="s">
        <v>936</v>
      </c>
      <c r="H937">
        <v>8</v>
      </c>
      <c r="I937" t="s">
        <v>42</v>
      </c>
      <c r="J937" t="s">
        <v>43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64</v>
      </c>
      <c r="Q937" t="s">
        <v>44</v>
      </c>
      <c r="R937">
        <v>0</v>
      </c>
      <c r="S937" t="s">
        <v>94</v>
      </c>
      <c r="T937" s="4"/>
      <c r="U937" s="4">
        <v>45378</v>
      </c>
    </row>
    <row r="938" spans="1:21" x14ac:dyDescent="0.2">
      <c r="A938" t="s">
        <v>926</v>
      </c>
      <c r="B938" t="s">
        <v>937</v>
      </c>
      <c r="C938" t="s">
        <v>938</v>
      </c>
      <c r="D938" t="s">
        <v>935</v>
      </c>
      <c r="F938" t="s">
        <v>40</v>
      </c>
      <c r="G938" t="s">
        <v>939</v>
      </c>
      <c r="H938">
        <v>11</v>
      </c>
      <c r="I938" t="s">
        <v>42</v>
      </c>
      <c r="J938" t="s">
        <v>43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36</v>
      </c>
      <c r="Q938" t="s">
        <v>61</v>
      </c>
      <c r="R938">
        <v>0</v>
      </c>
      <c r="S938" t="s">
        <v>147</v>
      </c>
      <c r="T938" s="4"/>
      <c r="U938" s="4">
        <v>45378</v>
      </c>
    </row>
    <row r="939" spans="1:21" x14ac:dyDescent="0.2">
      <c r="A939" t="s">
        <v>926</v>
      </c>
      <c r="B939" t="s">
        <v>940</v>
      </c>
      <c r="C939" t="s">
        <v>941</v>
      </c>
      <c r="F939" t="s">
        <v>40</v>
      </c>
      <c r="G939" t="s">
        <v>942</v>
      </c>
      <c r="H939">
        <v>14</v>
      </c>
      <c r="I939" t="s">
        <v>42</v>
      </c>
      <c r="J939" t="s">
        <v>43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36</v>
      </c>
      <c r="Q939" t="s">
        <v>61</v>
      </c>
      <c r="R939">
        <v>0</v>
      </c>
      <c r="S939" t="s">
        <v>147</v>
      </c>
      <c r="T939" s="4"/>
      <c r="U939" s="4">
        <v>45376</v>
      </c>
    </row>
    <row r="940" spans="1:21" x14ac:dyDescent="0.2">
      <c r="A940" t="s">
        <v>926</v>
      </c>
      <c r="B940" t="s">
        <v>943</v>
      </c>
      <c r="C940" t="s">
        <v>944</v>
      </c>
      <c r="D940" t="s">
        <v>945</v>
      </c>
      <c r="F940" t="s">
        <v>54</v>
      </c>
      <c r="G940" t="s">
        <v>946</v>
      </c>
      <c r="H940">
        <v>16</v>
      </c>
      <c r="I940" t="s">
        <v>56</v>
      </c>
      <c r="J940" t="s">
        <v>43</v>
      </c>
      <c r="K940">
        <v>67</v>
      </c>
      <c r="L940">
        <v>0</v>
      </c>
      <c r="M940">
        <v>18</v>
      </c>
      <c r="N940">
        <v>49</v>
      </c>
      <c r="O940">
        <v>1</v>
      </c>
      <c r="P940">
        <v>36</v>
      </c>
      <c r="Q940" t="s">
        <v>61</v>
      </c>
      <c r="R940">
        <v>13</v>
      </c>
      <c r="S940" t="s">
        <v>947</v>
      </c>
      <c r="T940" s="4"/>
      <c r="U940" s="4">
        <v>45381</v>
      </c>
    </row>
    <row r="941" spans="1:21" x14ac:dyDescent="0.2">
      <c r="A941" t="s">
        <v>926</v>
      </c>
      <c r="B941" t="s">
        <v>948</v>
      </c>
      <c r="C941" t="s">
        <v>949</v>
      </c>
      <c r="D941" t="s">
        <v>749</v>
      </c>
      <c r="F941" t="s">
        <v>54</v>
      </c>
      <c r="G941" t="s">
        <v>950</v>
      </c>
      <c r="H941">
        <v>17</v>
      </c>
      <c r="I941" t="s">
        <v>56</v>
      </c>
      <c r="J941" t="s">
        <v>43</v>
      </c>
      <c r="K941">
        <v>16</v>
      </c>
      <c r="L941">
        <v>0</v>
      </c>
      <c r="M941">
        <v>2</v>
      </c>
      <c r="N941">
        <v>14</v>
      </c>
      <c r="O941">
        <v>0</v>
      </c>
      <c r="P941">
        <v>36</v>
      </c>
      <c r="Q941" t="s">
        <v>61</v>
      </c>
      <c r="R941">
        <v>14</v>
      </c>
      <c r="S941" t="s">
        <v>951</v>
      </c>
      <c r="T941" s="4">
        <v>45356</v>
      </c>
      <c r="U941" s="4">
        <v>45378</v>
      </c>
    </row>
    <row r="942" spans="1:21" x14ac:dyDescent="0.2">
      <c r="A942" t="s">
        <v>926</v>
      </c>
      <c r="B942" t="s">
        <v>952</v>
      </c>
      <c r="C942" t="s">
        <v>953</v>
      </c>
      <c r="D942" t="s">
        <v>66</v>
      </c>
      <c r="F942" t="s">
        <v>54</v>
      </c>
      <c r="G942" t="s">
        <v>954</v>
      </c>
      <c r="H942">
        <v>18</v>
      </c>
      <c r="I942" t="s">
        <v>56</v>
      </c>
      <c r="J942" t="s">
        <v>43</v>
      </c>
      <c r="K942">
        <v>27</v>
      </c>
      <c r="L942">
        <v>1080</v>
      </c>
      <c r="M942">
        <v>275</v>
      </c>
      <c r="N942">
        <v>832</v>
      </c>
      <c r="O942">
        <v>23</v>
      </c>
      <c r="P942">
        <v>36</v>
      </c>
      <c r="Q942" t="s">
        <v>61</v>
      </c>
      <c r="R942">
        <v>4</v>
      </c>
      <c r="S942" t="s">
        <v>955</v>
      </c>
      <c r="T942" s="4">
        <v>45356</v>
      </c>
      <c r="U942" s="4" t="s">
        <v>63</v>
      </c>
    </row>
    <row r="943" spans="1:21" x14ac:dyDescent="0.2">
      <c r="A943" t="s">
        <v>926</v>
      </c>
      <c r="B943" t="s">
        <v>956</v>
      </c>
      <c r="C943" t="s">
        <v>957</v>
      </c>
      <c r="F943" t="s">
        <v>48</v>
      </c>
      <c r="H943">
        <v>1</v>
      </c>
      <c r="I943" t="s">
        <v>49</v>
      </c>
      <c r="J943" t="s">
        <v>43</v>
      </c>
      <c r="K943">
        <v>2556</v>
      </c>
      <c r="L943">
        <v>0</v>
      </c>
      <c r="M943">
        <v>0</v>
      </c>
      <c r="N943">
        <v>2556</v>
      </c>
      <c r="O943">
        <v>5</v>
      </c>
      <c r="P943">
        <v>432</v>
      </c>
      <c r="Q943" t="s">
        <v>50</v>
      </c>
      <c r="R943">
        <v>396</v>
      </c>
      <c r="S943" t="s">
        <v>958</v>
      </c>
      <c r="T943" s="4"/>
      <c r="U943" s="4"/>
    </row>
    <row r="944" spans="1:21" x14ac:dyDescent="0.2">
      <c r="A944" t="s">
        <v>926</v>
      </c>
      <c r="B944" t="s">
        <v>959</v>
      </c>
      <c r="C944" t="s">
        <v>960</v>
      </c>
      <c r="F944" t="s">
        <v>54</v>
      </c>
      <c r="G944" t="s">
        <v>961</v>
      </c>
      <c r="H944">
        <v>2</v>
      </c>
      <c r="I944" t="s">
        <v>56</v>
      </c>
      <c r="J944" t="s">
        <v>43</v>
      </c>
      <c r="K944">
        <v>176</v>
      </c>
      <c r="L944">
        <v>0</v>
      </c>
      <c r="M944">
        <v>0</v>
      </c>
      <c r="N944">
        <v>176</v>
      </c>
      <c r="O944">
        <v>1</v>
      </c>
      <c r="P944">
        <v>144</v>
      </c>
      <c r="Q944" t="s">
        <v>44</v>
      </c>
      <c r="R944">
        <v>32</v>
      </c>
      <c r="S944" t="s">
        <v>962</v>
      </c>
      <c r="T944" s="4">
        <v>45355</v>
      </c>
      <c r="U944" s="4"/>
    </row>
    <row r="945" spans="1:21" x14ac:dyDescent="0.2">
      <c r="A945" t="s">
        <v>926</v>
      </c>
      <c r="B945" t="s">
        <v>963</v>
      </c>
      <c r="C945" t="s">
        <v>964</v>
      </c>
      <c r="F945" t="s">
        <v>54</v>
      </c>
      <c r="G945" t="s">
        <v>965</v>
      </c>
      <c r="H945">
        <v>3</v>
      </c>
      <c r="I945" t="s">
        <v>56</v>
      </c>
      <c r="J945" t="s">
        <v>43</v>
      </c>
      <c r="K945">
        <v>1</v>
      </c>
      <c r="L945">
        <v>40</v>
      </c>
      <c r="M945">
        <v>31</v>
      </c>
      <c r="N945">
        <v>10</v>
      </c>
      <c r="O945">
        <v>0</v>
      </c>
      <c r="P945">
        <v>20</v>
      </c>
      <c r="Q945" t="s">
        <v>44</v>
      </c>
      <c r="R945">
        <v>10</v>
      </c>
      <c r="S945" t="s">
        <v>966</v>
      </c>
      <c r="T945" s="4">
        <v>45355</v>
      </c>
      <c r="U945" s="4">
        <v>45401</v>
      </c>
    </row>
    <row r="946" spans="1:21" x14ac:dyDescent="0.2">
      <c r="A946" t="s">
        <v>926</v>
      </c>
      <c r="B946" t="s">
        <v>967</v>
      </c>
      <c r="C946" t="s">
        <v>968</v>
      </c>
      <c r="F946" t="s">
        <v>54</v>
      </c>
      <c r="G946" t="s">
        <v>969</v>
      </c>
      <c r="H946">
        <v>5</v>
      </c>
      <c r="I946" t="s">
        <v>56</v>
      </c>
      <c r="J946" t="s">
        <v>43</v>
      </c>
      <c r="K946">
        <v>20</v>
      </c>
      <c r="L946">
        <v>0</v>
      </c>
      <c r="M946">
        <v>0</v>
      </c>
      <c r="N946">
        <v>20</v>
      </c>
      <c r="O946">
        <v>0</v>
      </c>
      <c r="P946" t="s">
        <v>254</v>
      </c>
      <c r="Q946" t="s">
        <v>44</v>
      </c>
      <c r="R946">
        <v>20</v>
      </c>
      <c r="S946" t="s">
        <v>842</v>
      </c>
      <c r="T946" s="4"/>
      <c r="U946" s="4">
        <v>45401</v>
      </c>
    </row>
    <row r="947" spans="1:21" x14ac:dyDescent="0.2">
      <c r="A947" t="s">
        <v>926</v>
      </c>
      <c r="B947" t="s">
        <v>970</v>
      </c>
      <c r="C947" t="s">
        <v>971</v>
      </c>
      <c r="F947" t="s">
        <v>40</v>
      </c>
      <c r="H947">
        <v>7</v>
      </c>
      <c r="I947" t="s">
        <v>42</v>
      </c>
      <c r="J947" t="s">
        <v>43</v>
      </c>
      <c r="K947">
        <v>0</v>
      </c>
      <c r="L947">
        <v>576</v>
      </c>
      <c r="M947">
        <v>612</v>
      </c>
      <c r="N947">
        <v>-36</v>
      </c>
      <c r="O947">
        <v>0</v>
      </c>
      <c r="P947">
        <v>48</v>
      </c>
      <c r="Q947" t="s">
        <v>44</v>
      </c>
      <c r="R947">
        <v>-36</v>
      </c>
      <c r="S947" t="s">
        <v>972</v>
      </c>
      <c r="T947" s="4"/>
      <c r="U947" s="4"/>
    </row>
    <row r="948" spans="1:21" x14ac:dyDescent="0.2">
      <c r="A948" t="s">
        <v>926</v>
      </c>
      <c r="B948" t="s">
        <v>973</v>
      </c>
      <c r="C948" t="s">
        <v>974</v>
      </c>
      <c r="F948" t="s">
        <v>40</v>
      </c>
      <c r="H948">
        <v>10</v>
      </c>
      <c r="I948" t="s">
        <v>42</v>
      </c>
      <c r="J948" t="s">
        <v>43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36</v>
      </c>
      <c r="Q948" t="s">
        <v>44</v>
      </c>
      <c r="R948">
        <v>0</v>
      </c>
      <c r="S948" t="s">
        <v>94</v>
      </c>
      <c r="T948" s="4"/>
      <c r="U948" s="4"/>
    </row>
    <row r="949" spans="1:21" x14ac:dyDescent="0.2">
      <c r="A949" t="s">
        <v>926</v>
      </c>
      <c r="B949" t="s">
        <v>975</v>
      </c>
      <c r="C949" t="s">
        <v>976</v>
      </c>
      <c r="D949" t="s">
        <v>977</v>
      </c>
      <c r="F949" t="s">
        <v>40</v>
      </c>
      <c r="G949" t="s">
        <v>978</v>
      </c>
      <c r="H949">
        <v>15</v>
      </c>
      <c r="I949" t="s">
        <v>42</v>
      </c>
      <c r="J949" t="s">
        <v>43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54</v>
      </c>
      <c r="Q949" t="s">
        <v>44</v>
      </c>
      <c r="R949">
        <v>0</v>
      </c>
      <c r="S949" t="s">
        <v>94</v>
      </c>
      <c r="T949" s="4">
        <v>45360</v>
      </c>
      <c r="U949" s="4"/>
    </row>
    <row r="950" spans="1:21" x14ac:dyDescent="0.2">
      <c r="A950" t="s">
        <v>979</v>
      </c>
      <c r="B950" t="s">
        <v>980</v>
      </c>
      <c r="C950" t="s">
        <v>981</v>
      </c>
      <c r="D950" t="s">
        <v>155</v>
      </c>
      <c r="F950" t="s">
        <v>54</v>
      </c>
      <c r="G950" t="s">
        <v>982</v>
      </c>
      <c r="H950">
        <v>6</v>
      </c>
      <c r="I950" t="s">
        <v>56</v>
      </c>
      <c r="J950" t="s">
        <v>43</v>
      </c>
      <c r="K950">
        <v>116</v>
      </c>
      <c r="L950">
        <v>192</v>
      </c>
      <c r="M950">
        <v>288</v>
      </c>
      <c r="N950">
        <v>20</v>
      </c>
      <c r="O950">
        <v>0</v>
      </c>
      <c r="P950">
        <v>96</v>
      </c>
      <c r="Q950" t="s">
        <v>50</v>
      </c>
      <c r="R950">
        <v>20</v>
      </c>
      <c r="S950" t="s">
        <v>983</v>
      </c>
      <c r="T950" s="4"/>
      <c r="U950" s="4">
        <v>45376</v>
      </c>
    </row>
    <row r="951" spans="1:21" x14ac:dyDescent="0.2">
      <c r="A951" t="s">
        <v>979</v>
      </c>
      <c r="B951" t="s">
        <v>984</v>
      </c>
      <c r="C951" t="s">
        <v>985</v>
      </c>
      <c r="D951" t="s">
        <v>168</v>
      </c>
      <c r="F951" t="s">
        <v>54</v>
      </c>
      <c r="G951" t="s">
        <v>986</v>
      </c>
      <c r="H951">
        <v>8</v>
      </c>
      <c r="I951" t="s">
        <v>56</v>
      </c>
      <c r="J951" t="s">
        <v>43</v>
      </c>
      <c r="K951">
        <v>15</v>
      </c>
      <c r="L951">
        <v>240</v>
      </c>
      <c r="M951">
        <v>240</v>
      </c>
      <c r="N951">
        <v>15</v>
      </c>
      <c r="O951">
        <v>0</v>
      </c>
      <c r="P951">
        <v>80</v>
      </c>
      <c r="Q951" t="s">
        <v>50</v>
      </c>
      <c r="R951">
        <v>15</v>
      </c>
      <c r="S951" t="s">
        <v>987</v>
      </c>
      <c r="T951" s="4"/>
      <c r="U951" s="4">
        <v>45376</v>
      </c>
    </row>
    <row r="952" spans="1:21" x14ac:dyDescent="0.2">
      <c r="A952" t="s">
        <v>979</v>
      </c>
      <c r="B952" t="s">
        <v>988</v>
      </c>
      <c r="C952" t="s">
        <v>989</v>
      </c>
      <c r="D952" t="s">
        <v>155</v>
      </c>
      <c r="F952" t="s">
        <v>48</v>
      </c>
      <c r="H952">
        <v>10</v>
      </c>
      <c r="I952" t="s">
        <v>990</v>
      </c>
      <c r="J952" t="s">
        <v>43</v>
      </c>
      <c r="K952">
        <v>4428</v>
      </c>
      <c r="L952">
        <v>0</v>
      </c>
      <c r="M952">
        <v>0</v>
      </c>
      <c r="N952">
        <v>4428</v>
      </c>
      <c r="O952">
        <v>10</v>
      </c>
      <c r="P952">
        <v>432</v>
      </c>
      <c r="Q952" t="s">
        <v>796</v>
      </c>
      <c r="R952">
        <v>108</v>
      </c>
      <c r="S952" t="s">
        <v>991</v>
      </c>
      <c r="T952" s="4">
        <v>45356</v>
      </c>
      <c r="U952" s="4">
        <v>45378</v>
      </c>
    </row>
    <row r="953" spans="1:21" x14ac:dyDescent="0.2">
      <c r="A953" t="s">
        <v>979</v>
      </c>
      <c r="B953" t="s">
        <v>992</v>
      </c>
      <c r="C953" t="s">
        <v>993</v>
      </c>
      <c r="D953" t="s">
        <v>168</v>
      </c>
      <c r="F953" t="s">
        <v>48</v>
      </c>
      <c r="H953">
        <v>11</v>
      </c>
      <c r="I953" t="s">
        <v>990</v>
      </c>
      <c r="J953" t="s">
        <v>43</v>
      </c>
      <c r="K953">
        <v>2398</v>
      </c>
      <c r="L953">
        <v>0</v>
      </c>
      <c r="M953">
        <v>0</v>
      </c>
      <c r="N953">
        <v>2398</v>
      </c>
      <c r="O953">
        <v>19</v>
      </c>
      <c r="P953">
        <v>120</v>
      </c>
      <c r="Q953" t="s">
        <v>50</v>
      </c>
      <c r="R953">
        <v>118</v>
      </c>
      <c r="S953" t="s">
        <v>994</v>
      </c>
      <c r="T953" s="4"/>
      <c r="U953" s="4">
        <v>45376</v>
      </c>
    </row>
    <row r="954" spans="1:21" x14ac:dyDescent="0.2">
      <c r="A954" t="s">
        <v>979</v>
      </c>
      <c r="B954" t="s">
        <v>995</v>
      </c>
      <c r="C954" t="s">
        <v>996</v>
      </c>
      <c r="D954" t="s">
        <v>155</v>
      </c>
      <c r="F954" t="s">
        <v>40</v>
      </c>
      <c r="G954" t="s">
        <v>997</v>
      </c>
      <c r="H954">
        <v>3</v>
      </c>
      <c r="I954" t="s">
        <v>42</v>
      </c>
      <c r="J954" t="s">
        <v>43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192</v>
      </c>
      <c r="Q954" t="s">
        <v>796</v>
      </c>
      <c r="R954">
        <v>0</v>
      </c>
      <c r="S954" t="s">
        <v>797</v>
      </c>
      <c r="T954" s="4">
        <v>45360</v>
      </c>
      <c r="U954" s="4">
        <v>45401</v>
      </c>
    </row>
    <row r="955" spans="1:21" x14ac:dyDescent="0.2">
      <c r="A955" t="s">
        <v>979</v>
      </c>
      <c r="B955" t="s">
        <v>998</v>
      </c>
      <c r="C955" t="s">
        <v>999</v>
      </c>
      <c r="D955" t="s">
        <v>155</v>
      </c>
      <c r="F955" t="s">
        <v>40</v>
      </c>
      <c r="G955" t="s">
        <v>997</v>
      </c>
      <c r="H955">
        <v>4</v>
      </c>
      <c r="I955" t="s">
        <v>42</v>
      </c>
      <c r="J955" t="s">
        <v>43</v>
      </c>
      <c r="K955">
        <v>-20</v>
      </c>
      <c r="L955">
        <v>0</v>
      </c>
      <c r="M955">
        <v>0</v>
      </c>
      <c r="N955">
        <v>-20</v>
      </c>
      <c r="O955">
        <v>0</v>
      </c>
      <c r="P955">
        <v>96</v>
      </c>
      <c r="Q955" t="s">
        <v>796</v>
      </c>
      <c r="R955">
        <v>-20</v>
      </c>
      <c r="S955" t="s">
        <v>1000</v>
      </c>
      <c r="T955" s="4">
        <v>45360</v>
      </c>
      <c r="U955" s="4"/>
    </row>
    <row r="956" spans="1:21" x14ac:dyDescent="0.2">
      <c r="A956" t="s">
        <v>979</v>
      </c>
      <c r="B956" t="s">
        <v>1001</v>
      </c>
      <c r="C956" t="s">
        <v>1002</v>
      </c>
      <c r="D956" t="s">
        <v>168</v>
      </c>
      <c r="F956" t="s">
        <v>40</v>
      </c>
      <c r="G956" t="s">
        <v>1003</v>
      </c>
      <c r="H956">
        <v>5</v>
      </c>
      <c r="I956" t="s">
        <v>42</v>
      </c>
      <c r="J956" t="s">
        <v>43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80</v>
      </c>
      <c r="Q956" t="s">
        <v>796</v>
      </c>
      <c r="R956">
        <v>0</v>
      </c>
      <c r="S956" t="s">
        <v>797</v>
      </c>
      <c r="T956" s="4">
        <v>45360</v>
      </c>
      <c r="U956" s="4"/>
    </row>
    <row r="957" spans="1:21" x14ac:dyDescent="0.2">
      <c r="A957" t="s">
        <v>979</v>
      </c>
      <c r="B957" t="s">
        <v>1004</v>
      </c>
      <c r="C957" t="s">
        <v>1005</v>
      </c>
      <c r="D957" t="s">
        <v>168</v>
      </c>
      <c r="F957" t="s">
        <v>1006</v>
      </c>
      <c r="H957">
        <v>2</v>
      </c>
      <c r="I957" t="s">
        <v>42</v>
      </c>
      <c r="J957" t="s">
        <v>420</v>
      </c>
      <c r="K957">
        <v>10095</v>
      </c>
      <c r="L957">
        <v>0</v>
      </c>
      <c r="M957">
        <v>0</v>
      </c>
      <c r="N957">
        <v>10095</v>
      </c>
      <c r="O957">
        <v>63</v>
      </c>
      <c r="P957">
        <v>160</v>
      </c>
      <c r="Q957" t="s">
        <v>50</v>
      </c>
      <c r="R957">
        <v>15</v>
      </c>
      <c r="S957" t="s">
        <v>1007</v>
      </c>
      <c r="T957" s="4">
        <v>45355</v>
      </c>
      <c r="U957" s="4"/>
    </row>
    <row r="958" spans="1:21" x14ac:dyDescent="0.2">
      <c r="A958" t="s">
        <v>979</v>
      </c>
      <c r="B958" t="s">
        <v>1008</v>
      </c>
      <c r="C958" t="s">
        <v>1009</v>
      </c>
      <c r="F958" t="s">
        <v>54</v>
      </c>
      <c r="G958" t="s">
        <v>1010</v>
      </c>
      <c r="H958">
        <v>7</v>
      </c>
      <c r="I958" t="s">
        <v>56</v>
      </c>
      <c r="J958" t="s">
        <v>43</v>
      </c>
      <c r="K958">
        <v>0</v>
      </c>
      <c r="L958">
        <v>384</v>
      </c>
      <c r="M958">
        <v>384</v>
      </c>
      <c r="N958">
        <v>0</v>
      </c>
      <c r="O958">
        <v>0</v>
      </c>
      <c r="P958">
        <v>192</v>
      </c>
      <c r="Q958" t="s">
        <v>50</v>
      </c>
      <c r="R958">
        <v>0</v>
      </c>
      <c r="S958" t="s">
        <v>57</v>
      </c>
      <c r="T958" s="4">
        <v>45397</v>
      </c>
      <c r="U958" s="4"/>
    </row>
    <row r="959" spans="1:21" x14ac:dyDescent="0.2">
      <c r="A959" t="s">
        <v>979</v>
      </c>
      <c r="B959" t="s">
        <v>1011</v>
      </c>
      <c r="C959" t="s">
        <v>1012</v>
      </c>
      <c r="F959" t="s">
        <v>54</v>
      </c>
      <c r="G959" t="s">
        <v>1013</v>
      </c>
      <c r="H959">
        <v>9</v>
      </c>
      <c r="I959" t="s">
        <v>56</v>
      </c>
      <c r="J959" t="s">
        <v>43</v>
      </c>
      <c r="K959">
        <v>0</v>
      </c>
      <c r="L959">
        <v>320</v>
      </c>
      <c r="M959">
        <v>320</v>
      </c>
      <c r="N959">
        <v>0</v>
      </c>
      <c r="O959">
        <v>0</v>
      </c>
      <c r="P959">
        <v>160</v>
      </c>
      <c r="Q959" t="s">
        <v>50</v>
      </c>
      <c r="R959">
        <v>0</v>
      </c>
      <c r="S959" t="s">
        <v>57</v>
      </c>
      <c r="T959" s="4">
        <v>45397</v>
      </c>
      <c r="U959" s="4"/>
    </row>
    <row r="960" spans="1:21" x14ac:dyDescent="0.2">
      <c r="A960" t="s">
        <v>1014</v>
      </c>
      <c r="B960" t="s">
        <v>1015</v>
      </c>
      <c r="C960" t="s">
        <v>1016</v>
      </c>
      <c r="F960" t="s">
        <v>48</v>
      </c>
      <c r="G960">
        <v>9381</v>
      </c>
      <c r="H960">
        <v>1</v>
      </c>
      <c r="I960" t="s">
        <v>49</v>
      </c>
      <c r="J960" t="s">
        <v>43</v>
      </c>
      <c r="K960">
        <v>4</v>
      </c>
      <c r="L960">
        <v>0</v>
      </c>
      <c r="M960">
        <v>0</v>
      </c>
      <c r="N960">
        <v>4</v>
      </c>
      <c r="O960">
        <v>0</v>
      </c>
      <c r="P960">
        <v>100</v>
      </c>
      <c r="Q960" t="s">
        <v>50</v>
      </c>
      <c r="R960">
        <v>4</v>
      </c>
      <c r="S960" t="s">
        <v>1017</v>
      </c>
      <c r="T960" s="4">
        <v>45356</v>
      </c>
      <c r="U960" s="4"/>
    </row>
    <row r="961" spans="1:21" x14ac:dyDescent="0.2">
      <c r="A961" t="s">
        <v>1014</v>
      </c>
      <c r="B961" t="s">
        <v>1018</v>
      </c>
      <c r="C961" t="s">
        <v>1019</v>
      </c>
      <c r="F961" t="s">
        <v>48</v>
      </c>
      <c r="G961">
        <v>9375</v>
      </c>
      <c r="H961">
        <v>2</v>
      </c>
      <c r="I961" t="s">
        <v>49</v>
      </c>
      <c r="J961" t="s">
        <v>43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120</v>
      </c>
      <c r="Q961" t="s">
        <v>50</v>
      </c>
      <c r="R961">
        <v>0</v>
      </c>
      <c r="S961" t="s">
        <v>57</v>
      </c>
      <c r="T961" s="4">
        <v>45356</v>
      </c>
      <c r="U961" s="4"/>
    </row>
    <row r="962" spans="1:21" x14ac:dyDescent="0.2">
      <c r="A962" t="s">
        <v>1014</v>
      </c>
      <c r="B962" t="s">
        <v>1020</v>
      </c>
      <c r="C962" t="s">
        <v>1021</v>
      </c>
      <c r="D962" t="s">
        <v>168</v>
      </c>
      <c r="E962" t="s">
        <v>1022</v>
      </c>
      <c r="F962" t="s">
        <v>48</v>
      </c>
      <c r="G962" t="s">
        <v>1023</v>
      </c>
      <c r="H962">
        <v>3</v>
      </c>
      <c r="I962" t="s">
        <v>49</v>
      </c>
      <c r="J962" t="s">
        <v>43</v>
      </c>
      <c r="K962">
        <v>82.25</v>
      </c>
      <c r="L962">
        <v>0</v>
      </c>
      <c r="M962">
        <v>1</v>
      </c>
      <c r="N962">
        <v>81.25</v>
      </c>
      <c r="O962">
        <v>0</v>
      </c>
      <c r="P962">
        <v>100</v>
      </c>
      <c r="Q962" t="s">
        <v>44</v>
      </c>
      <c r="R962">
        <v>81</v>
      </c>
      <c r="S962" t="s">
        <v>1024</v>
      </c>
      <c r="T962" s="4">
        <v>45359</v>
      </c>
      <c r="U962" s="4">
        <v>45378</v>
      </c>
    </row>
    <row r="963" spans="1:21" x14ac:dyDescent="0.2">
      <c r="A963" t="s">
        <v>1014</v>
      </c>
      <c r="B963" t="s">
        <v>1025</v>
      </c>
      <c r="C963" t="s">
        <v>1026</v>
      </c>
      <c r="D963" t="s">
        <v>1027</v>
      </c>
      <c r="E963" t="s">
        <v>221</v>
      </c>
      <c r="F963" t="s">
        <v>1028</v>
      </c>
      <c r="G963">
        <v>2541</v>
      </c>
      <c r="H963">
        <v>4</v>
      </c>
      <c r="I963" t="s">
        <v>49</v>
      </c>
      <c r="J963" t="s">
        <v>43</v>
      </c>
      <c r="K963">
        <v>102</v>
      </c>
      <c r="L963">
        <v>0</v>
      </c>
      <c r="M963">
        <v>28</v>
      </c>
      <c r="N963">
        <v>74</v>
      </c>
      <c r="O963">
        <v>0</v>
      </c>
      <c r="P963">
        <v>120</v>
      </c>
      <c r="Q963" t="s">
        <v>44</v>
      </c>
      <c r="R963">
        <v>74</v>
      </c>
      <c r="S963" t="s">
        <v>754</v>
      </c>
      <c r="T963" s="4">
        <v>45356</v>
      </c>
      <c r="U963" s="4" t="s">
        <v>224</v>
      </c>
    </row>
    <row r="964" spans="1:21" x14ac:dyDescent="0.2">
      <c r="A964" t="s">
        <v>1014</v>
      </c>
      <c r="B964" t="s">
        <v>1029</v>
      </c>
      <c r="C964" t="s">
        <v>1030</v>
      </c>
      <c r="D964" t="s">
        <v>155</v>
      </c>
      <c r="E964" t="s">
        <v>221</v>
      </c>
      <c r="F964" t="s">
        <v>1028</v>
      </c>
      <c r="G964">
        <v>2542</v>
      </c>
      <c r="H964">
        <v>5</v>
      </c>
      <c r="I964" t="s">
        <v>49</v>
      </c>
      <c r="J964" t="s">
        <v>43</v>
      </c>
      <c r="K964">
        <v>40</v>
      </c>
      <c r="L964">
        <v>0</v>
      </c>
      <c r="M964">
        <v>31</v>
      </c>
      <c r="N964">
        <v>9</v>
      </c>
      <c r="O964">
        <v>0</v>
      </c>
      <c r="P964">
        <v>80</v>
      </c>
      <c r="Q964" t="s">
        <v>44</v>
      </c>
      <c r="R964">
        <v>9</v>
      </c>
      <c r="S964" t="s">
        <v>698</v>
      </c>
      <c r="T964" s="4">
        <v>45356</v>
      </c>
      <c r="U964" s="4" t="s">
        <v>224</v>
      </c>
    </row>
    <row r="965" spans="1:21" x14ac:dyDescent="0.2">
      <c r="A965" t="s">
        <v>1014</v>
      </c>
      <c r="B965" t="s">
        <v>1031</v>
      </c>
      <c r="C965" t="s">
        <v>1032</v>
      </c>
      <c r="D965" t="s">
        <v>469</v>
      </c>
      <c r="E965" t="s">
        <v>221</v>
      </c>
      <c r="F965" t="s">
        <v>1028</v>
      </c>
      <c r="G965">
        <v>2543</v>
      </c>
      <c r="H965">
        <v>6</v>
      </c>
      <c r="I965" t="s">
        <v>49</v>
      </c>
      <c r="J965" t="s">
        <v>43</v>
      </c>
      <c r="K965">
        <v>25</v>
      </c>
      <c r="L965">
        <v>0</v>
      </c>
      <c r="M965">
        <v>9</v>
      </c>
      <c r="N965">
        <v>16</v>
      </c>
      <c r="O965">
        <v>0</v>
      </c>
      <c r="P965">
        <v>60</v>
      </c>
      <c r="Q965" t="s">
        <v>44</v>
      </c>
      <c r="R965">
        <v>16</v>
      </c>
      <c r="S965" t="s">
        <v>712</v>
      </c>
      <c r="T965" s="4">
        <v>45359</v>
      </c>
      <c r="U965" s="4" t="s">
        <v>224</v>
      </c>
    </row>
    <row r="966" spans="1:21" x14ac:dyDescent="0.2">
      <c r="A966" t="s">
        <v>1014</v>
      </c>
      <c r="B966" t="s">
        <v>1033</v>
      </c>
      <c r="C966" t="s">
        <v>1034</v>
      </c>
      <c r="D966" t="s">
        <v>1027</v>
      </c>
      <c r="F966" t="s">
        <v>1028</v>
      </c>
      <c r="G966">
        <v>2544</v>
      </c>
      <c r="H966">
        <v>7</v>
      </c>
      <c r="I966" t="s">
        <v>49</v>
      </c>
      <c r="J966" t="s">
        <v>43</v>
      </c>
      <c r="K966">
        <v>92</v>
      </c>
      <c r="L966">
        <v>0</v>
      </c>
      <c r="M966">
        <v>32</v>
      </c>
      <c r="N966">
        <v>60</v>
      </c>
      <c r="O966">
        <v>0</v>
      </c>
      <c r="P966">
        <v>120</v>
      </c>
      <c r="Q966" t="s">
        <v>44</v>
      </c>
      <c r="R966">
        <v>60</v>
      </c>
      <c r="S966" t="s">
        <v>322</v>
      </c>
      <c r="T966" s="4">
        <v>45356</v>
      </c>
      <c r="U966" s="4" t="s">
        <v>224</v>
      </c>
    </row>
    <row r="967" spans="1:21" x14ac:dyDescent="0.2">
      <c r="A967" t="s">
        <v>1014</v>
      </c>
      <c r="B967" t="s">
        <v>1035</v>
      </c>
      <c r="C967" t="s">
        <v>1036</v>
      </c>
      <c r="D967" t="s">
        <v>168</v>
      </c>
      <c r="F967" t="s">
        <v>1028</v>
      </c>
      <c r="G967">
        <v>2545</v>
      </c>
      <c r="H967">
        <v>8</v>
      </c>
      <c r="I967" t="s">
        <v>49</v>
      </c>
      <c r="J967" t="s">
        <v>43</v>
      </c>
      <c r="K967">
        <v>40</v>
      </c>
      <c r="L967">
        <v>0</v>
      </c>
      <c r="M967">
        <v>32</v>
      </c>
      <c r="N967">
        <v>8</v>
      </c>
      <c r="O967">
        <v>0</v>
      </c>
      <c r="P967">
        <v>80</v>
      </c>
      <c r="Q967" t="s">
        <v>44</v>
      </c>
      <c r="R967">
        <v>8</v>
      </c>
      <c r="S967" t="s">
        <v>1037</v>
      </c>
      <c r="T967" s="4">
        <v>45358</v>
      </c>
      <c r="U967" s="4" t="s">
        <v>224</v>
      </c>
    </row>
    <row r="968" spans="1:21" x14ac:dyDescent="0.2">
      <c r="A968" t="s">
        <v>1014</v>
      </c>
      <c r="B968" t="s">
        <v>1038</v>
      </c>
      <c r="C968" t="s">
        <v>1039</v>
      </c>
      <c r="D968" t="s">
        <v>469</v>
      </c>
      <c r="F968" t="s">
        <v>1028</v>
      </c>
      <c r="G968">
        <v>2546</v>
      </c>
      <c r="H968">
        <v>9</v>
      </c>
      <c r="I968" t="s">
        <v>49</v>
      </c>
      <c r="J968" t="s">
        <v>43</v>
      </c>
      <c r="K968">
        <v>21</v>
      </c>
      <c r="L968">
        <v>0</v>
      </c>
      <c r="M968">
        <v>14</v>
      </c>
      <c r="N968">
        <v>7</v>
      </c>
      <c r="O968">
        <v>0</v>
      </c>
      <c r="P968">
        <v>60</v>
      </c>
      <c r="Q968" t="s">
        <v>44</v>
      </c>
      <c r="R968">
        <v>7</v>
      </c>
      <c r="S968" t="s">
        <v>684</v>
      </c>
      <c r="T968" s="4">
        <v>45358</v>
      </c>
      <c r="U968" s="4" t="s">
        <v>224</v>
      </c>
    </row>
    <row r="969" spans="1:21" x14ac:dyDescent="0.2">
      <c r="A969" t="s">
        <v>1014</v>
      </c>
      <c r="B969" t="s">
        <v>1040</v>
      </c>
      <c r="C969" t="s">
        <v>1041</v>
      </c>
      <c r="D969" t="s">
        <v>469</v>
      </c>
      <c r="E969" t="s">
        <v>1022</v>
      </c>
      <c r="F969" t="s">
        <v>48</v>
      </c>
      <c r="G969" t="s">
        <v>1042</v>
      </c>
      <c r="H969">
        <v>10</v>
      </c>
      <c r="I969" t="s">
        <v>49</v>
      </c>
      <c r="J969" t="s">
        <v>43</v>
      </c>
      <c r="K969">
        <v>65.25</v>
      </c>
      <c r="L969">
        <v>0</v>
      </c>
      <c r="M969">
        <v>6</v>
      </c>
      <c r="N969">
        <v>59.25</v>
      </c>
      <c r="O969">
        <v>0</v>
      </c>
      <c r="P969">
        <v>80</v>
      </c>
      <c r="Q969" t="s">
        <v>44</v>
      </c>
      <c r="R969">
        <v>59</v>
      </c>
      <c r="S969" t="s">
        <v>1043</v>
      </c>
      <c r="T969" s="4">
        <v>45356</v>
      </c>
      <c r="U969" s="4" t="s">
        <v>1044</v>
      </c>
    </row>
    <row r="970" spans="1:21" x14ac:dyDescent="0.2">
      <c r="A970" t="s">
        <v>1014</v>
      </c>
      <c r="B970" t="s">
        <v>1045</v>
      </c>
      <c r="C970" t="s">
        <v>1046</v>
      </c>
      <c r="F970" t="s">
        <v>48</v>
      </c>
      <c r="G970" t="s">
        <v>1047</v>
      </c>
      <c r="H970">
        <v>16</v>
      </c>
      <c r="I970" t="s">
        <v>49</v>
      </c>
      <c r="J970" t="s">
        <v>43</v>
      </c>
      <c r="K970">
        <v>4</v>
      </c>
      <c r="L970">
        <v>0</v>
      </c>
      <c r="M970">
        <v>4</v>
      </c>
      <c r="N970">
        <v>0</v>
      </c>
      <c r="O970">
        <v>0</v>
      </c>
      <c r="P970">
        <v>60</v>
      </c>
      <c r="Q970" t="s">
        <v>44</v>
      </c>
      <c r="R970">
        <v>0</v>
      </c>
      <c r="S970" t="s">
        <v>94</v>
      </c>
      <c r="T970" s="4">
        <v>45359</v>
      </c>
      <c r="U970" s="4">
        <v>45401</v>
      </c>
    </row>
    <row r="971" spans="1:21" x14ac:dyDescent="0.2">
      <c r="A971" t="s">
        <v>1014</v>
      </c>
      <c r="B971" t="s">
        <v>1048</v>
      </c>
      <c r="C971" t="s">
        <v>1049</v>
      </c>
      <c r="D971" t="s">
        <v>155</v>
      </c>
      <c r="F971" t="s">
        <v>48</v>
      </c>
      <c r="G971">
        <v>8517</v>
      </c>
      <c r="H971">
        <v>17</v>
      </c>
      <c r="I971" t="s">
        <v>49</v>
      </c>
      <c r="J971" t="s">
        <v>43</v>
      </c>
      <c r="K971">
        <v>174</v>
      </c>
      <c r="L971">
        <v>0</v>
      </c>
      <c r="M971">
        <v>6</v>
      </c>
      <c r="N971">
        <v>168</v>
      </c>
      <c r="O971">
        <v>1</v>
      </c>
      <c r="P971">
        <v>100</v>
      </c>
      <c r="Q971" t="s">
        <v>44</v>
      </c>
      <c r="R971">
        <v>68</v>
      </c>
      <c r="S971" t="s">
        <v>1050</v>
      </c>
      <c r="T971" s="4">
        <v>45359</v>
      </c>
      <c r="U971" s="4">
        <v>45378</v>
      </c>
    </row>
    <row r="972" spans="1:21" x14ac:dyDescent="0.2">
      <c r="A972" t="s">
        <v>1014</v>
      </c>
      <c r="B972" t="s">
        <v>1051</v>
      </c>
      <c r="C972" t="s">
        <v>1052</v>
      </c>
      <c r="F972" t="s">
        <v>48</v>
      </c>
      <c r="G972" t="s">
        <v>1053</v>
      </c>
      <c r="H972">
        <v>18</v>
      </c>
      <c r="J972" t="s">
        <v>43</v>
      </c>
      <c r="K972">
        <v>0</v>
      </c>
      <c r="L972">
        <v>0</v>
      </c>
      <c r="M972">
        <v>1</v>
      </c>
      <c r="N972">
        <v>-1</v>
      </c>
      <c r="O972">
        <v>0</v>
      </c>
      <c r="P972">
        <v>60</v>
      </c>
      <c r="Q972" t="s">
        <v>44</v>
      </c>
      <c r="R972">
        <v>-1</v>
      </c>
      <c r="S972" t="s">
        <v>932</v>
      </c>
      <c r="T972" s="4">
        <v>45366</v>
      </c>
      <c r="U972" s="4">
        <v>45376</v>
      </c>
    </row>
    <row r="973" spans="1:21" x14ac:dyDescent="0.2">
      <c r="A973" t="s">
        <v>1014</v>
      </c>
      <c r="B973" t="s">
        <v>1054</v>
      </c>
      <c r="C973" t="s">
        <v>1055</v>
      </c>
      <c r="F973" t="s">
        <v>48</v>
      </c>
      <c r="G973" t="s">
        <v>1056</v>
      </c>
      <c r="H973">
        <v>19</v>
      </c>
      <c r="J973" t="s">
        <v>43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60</v>
      </c>
      <c r="Q973" t="s">
        <v>44</v>
      </c>
      <c r="R973">
        <v>0</v>
      </c>
      <c r="S973" t="s">
        <v>94</v>
      </c>
      <c r="T973" s="4">
        <v>45366</v>
      </c>
      <c r="U973" s="4">
        <v>45376</v>
      </c>
    </row>
    <row r="974" spans="1:21" x14ac:dyDescent="0.2">
      <c r="A974" t="s">
        <v>1014</v>
      </c>
      <c r="B974" t="s">
        <v>1057</v>
      </c>
      <c r="C974" t="s">
        <v>1058</v>
      </c>
      <c r="D974" t="s">
        <v>469</v>
      </c>
      <c r="E974" t="s">
        <v>240</v>
      </c>
      <c r="F974" t="s">
        <v>54</v>
      </c>
      <c r="G974" t="s">
        <v>1059</v>
      </c>
      <c r="H974">
        <v>11</v>
      </c>
      <c r="I974" t="s">
        <v>56</v>
      </c>
      <c r="J974" t="s">
        <v>43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40</v>
      </c>
      <c r="Q974" t="s">
        <v>44</v>
      </c>
      <c r="R974">
        <v>0</v>
      </c>
      <c r="S974" t="s">
        <v>94</v>
      </c>
      <c r="T974" s="4">
        <v>45357</v>
      </c>
      <c r="U974" s="4"/>
    </row>
    <row r="975" spans="1:21" x14ac:dyDescent="0.2">
      <c r="A975" t="s">
        <v>1014</v>
      </c>
      <c r="B975" t="s">
        <v>1060</v>
      </c>
      <c r="C975" t="s">
        <v>1061</v>
      </c>
      <c r="D975" t="s">
        <v>469</v>
      </c>
      <c r="E975" t="s">
        <v>857</v>
      </c>
      <c r="F975" t="s">
        <v>54</v>
      </c>
      <c r="G975" t="s">
        <v>1062</v>
      </c>
      <c r="H975">
        <v>12</v>
      </c>
      <c r="I975" t="s">
        <v>56</v>
      </c>
      <c r="J975" t="s">
        <v>43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40</v>
      </c>
      <c r="Q975" t="s">
        <v>44</v>
      </c>
      <c r="R975">
        <v>0</v>
      </c>
      <c r="S975" t="s">
        <v>94</v>
      </c>
      <c r="T975" s="4">
        <v>45357</v>
      </c>
      <c r="U975" s="4"/>
    </row>
    <row r="976" spans="1:21" x14ac:dyDescent="0.2">
      <c r="A976" t="s">
        <v>1014</v>
      </c>
      <c r="B976" t="s">
        <v>1063</v>
      </c>
      <c r="C976" t="s">
        <v>1064</v>
      </c>
      <c r="D976" t="s">
        <v>469</v>
      </c>
      <c r="E976" t="s">
        <v>1065</v>
      </c>
      <c r="F976" t="s">
        <v>54</v>
      </c>
      <c r="G976" t="s">
        <v>1066</v>
      </c>
      <c r="H976">
        <v>13</v>
      </c>
      <c r="I976" t="s">
        <v>56</v>
      </c>
      <c r="J976" t="s">
        <v>43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40</v>
      </c>
      <c r="Q976" t="s">
        <v>44</v>
      </c>
      <c r="R976">
        <v>0</v>
      </c>
      <c r="S976" t="s">
        <v>94</v>
      </c>
      <c r="T976" s="4">
        <v>45357</v>
      </c>
      <c r="U976" s="4"/>
    </row>
    <row r="977" spans="1:21" x14ac:dyDescent="0.2">
      <c r="A977" t="s">
        <v>1014</v>
      </c>
      <c r="B977" t="s">
        <v>1067</v>
      </c>
      <c r="C977" t="s">
        <v>1068</v>
      </c>
      <c r="D977" t="s">
        <v>469</v>
      </c>
      <c r="E977" t="s">
        <v>1069</v>
      </c>
      <c r="F977" t="s">
        <v>54</v>
      </c>
      <c r="G977" t="s">
        <v>1070</v>
      </c>
      <c r="H977">
        <v>14</v>
      </c>
      <c r="I977" t="s">
        <v>56</v>
      </c>
      <c r="J977" t="s">
        <v>43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40</v>
      </c>
      <c r="Q977" t="s">
        <v>44</v>
      </c>
      <c r="R977">
        <v>0</v>
      </c>
      <c r="S977" t="s">
        <v>94</v>
      </c>
      <c r="T977" s="4">
        <v>45357</v>
      </c>
      <c r="U977" s="4"/>
    </row>
    <row r="978" spans="1:21" x14ac:dyDescent="0.2">
      <c r="A978" t="s">
        <v>1014</v>
      </c>
      <c r="B978" t="s">
        <v>1071</v>
      </c>
      <c r="C978" t="s">
        <v>1072</v>
      </c>
      <c r="D978" t="s">
        <v>469</v>
      </c>
      <c r="E978" t="s">
        <v>861</v>
      </c>
      <c r="F978" t="s">
        <v>54</v>
      </c>
      <c r="G978" t="s">
        <v>1073</v>
      </c>
      <c r="H978">
        <v>15</v>
      </c>
      <c r="I978" t="s">
        <v>56</v>
      </c>
      <c r="J978" t="s">
        <v>43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40</v>
      </c>
      <c r="Q978" t="s">
        <v>44</v>
      </c>
      <c r="R978">
        <v>0</v>
      </c>
      <c r="S978" t="s">
        <v>94</v>
      </c>
      <c r="T978" s="4">
        <v>45357</v>
      </c>
      <c r="U978" s="4"/>
    </row>
    <row r="979" spans="1:21" x14ac:dyDescent="0.2">
      <c r="A979" t="s">
        <v>1014</v>
      </c>
      <c r="B979" t="s">
        <v>1074</v>
      </c>
      <c r="C979" t="s">
        <v>1075</v>
      </c>
      <c r="F979" t="s">
        <v>48</v>
      </c>
      <c r="G979" t="s">
        <v>1076</v>
      </c>
      <c r="H979">
        <v>20</v>
      </c>
      <c r="I979" t="s">
        <v>49</v>
      </c>
      <c r="J979" t="s">
        <v>43</v>
      </c>
      <c r="K979">
        <v>123</v>
      </c>
      <c r="L979">
        <v>0</v>
      </c>
      <c r="M979">
        <v>23</v>
      </c>
      <c r="N979">
        <v>100</v>
      </c>
      <c r="O979">
        <v>1</v>
      </c>
      <c r="P979">
        <v>60</v>
      </c>
      <c r="Q979" t="s">
        <v>44</v>
      </c>
      <c r="R979">
        <v>40</v>
      </c>
      <c r="S979" t="s">
        <v>1077</v>
      </c>
      <c r="T979" s="4">
        <v>45397</v>
      </c>
      <c r="U979" s="4">
        <v>45401</v>
      </c>
    </row>
    <row r="980" spans="1:21" x14ac:dyDescent="0.2">
      <c r="A980" t="s">
        <v>1014</v>
      </c>
      <c r="B980" t="s">
        <v>1078</v>
      </c>
      <c r="C980" t="s">
        <v>1079</v>
      </c>
      <c r="F980" t="s">
        <v>48</v>
      </c>
      <c r="G980" t="s">
        <v>1080</v>
      </c>
      <c r="H980">
        <v>21</v>
      </c>
      <c r="I980" t="s">
        <v>49</v>
      </c>
      <c r="J980" t="s">
        <v>43</v>
      </c>
      <c r="K980">
        <v>55</v>
      </c>
      <c r="L980">
        <v>0</v>
      </c>
      <c r="M980">
        <v>33</v>
      </c>
      <c r="N980">
        <v>22</v>
      </c>
      <c r="O980">
        <v>0</v>
      </c>
      <c r="P980">
        <v>60</v>
      </c>
      <c r="Q980" t="s">
        <v>44</v>
      </c>
      <c r="R980">
        <v>22</v>
      </c>
      <c r="S980" t="s">
        <v>848</v>
      </c>
      <c r="T980" s="4"/>
      <c r="U980" s="4">
        <v>45401</v>
      </c>
    </row>
    <row r="981" spans="1:21" x14ac:dyDescent="0.2">
      <c r="A981" t="s">
        <v>1014</v>
      </c>
      <c r="B981" t="s">
        <v>1081</v>
      </c>
      <c r="C981" t="s">
        <v>1082</v>
      </c>
      <c r="E981" t="s">
        <v>857</v>
      </c>
      <c r="F981" t="s">
        <v>1083</v>
      </c>
      <c r="H981">
        <v>22</v>
      </c>
      <c r="J981" t="s">
        <v>43</v>
      </c>
      <c r="K981">
        <v>0</v>
      </c>
      <c r="L981">
        <v>0</v>
      </c>
      <c r="M981">
        <v>0</v>
      </c>
      <c r="N981">
        <v>0</v>
      </c>
      <c r="O981">
        <v>0</v>
      </c>
      <c r="P981" t="s">
        <v>254</v>
      </c>
      <c r="Q981" t="s">
        <v>50</v>
      </c>
      <c r="R981">
        <v>0</v>
      </c>
      <c r="S981" t="s">
        <v>57</v>
      </c>
      <c r="T981" s="4">
        <v>45377</v>
      </c>
      <c r="U981" s="4" t="s">
        <v>119</v>
      </c>
    </row>
    <row r="982" spans="1:21" x14ac:dyDescent="0.2">
      <c r="A982" t="s">
        <v>1014</v>
      </c>
      <c r="B982" t="s">
        <v>1084</v>
      </c>
      <c r="C982" t="s">
        <v>1085</v>
      </c>
      <c r="E982" t="s">
        <v>1069</v>
      </c>
      <c r="F982" t="s">
        <v>1083</v>
      </c>
      <c r="H982">
        <v>23</v>
      </c>
      <c r="J982" t="s">
        <v>43</v>
      </c>
      <c r="K982">
        <v>0</v>
      </c>
      <c r="L982">
        <v>0</v>
      </c>
      <c r="M982">
        <v>0</v>
      </c>
      <c r="N982">
        <v>0</v>
      </c>
      <c r="O982">
        <v>0</v>
      </c>
      <c r="P982" t="s">
        <v>254</v>
      </c>
      <c r="Q982" t="s">
        <v>50</v>
      </c>
      <c r="R982">
        <v>0</v>
      </c>
      <c r="S982" t="s">
        <v>57</v>
      </c>
      <c r="T982" s="4">
        <v>45377</v>
      </c>
      <c r="U982" s="4" t="s">
        <v>119</v>
      </c>
    </row>
    <row r="983" spans="1:21" x14ac:dyDescent="0.2">
      <c r="A983" t="s">
        <v>1014</v>
      </c>
      <c r="B983" t="s">
        <v>1086</v>
      </c>
      <c r="C983" t="s">
        <v>1087</v>
      </c>
      <c r="E983" t="s">
        <v>861</v>
      </c>
      <c r="F983" t="s">
        <v>1083</v>
      </c>
      <c r="H983">
        <v>24</v>
      </c>
      <c r="J983" t="s">
        <v>43</v>
      </c>
      <c r="K983">
        <v>0</v>
      </c>
      <c r="L983">
        <v>0</v>
      </c>
      <c r="M983">
        <v>0</v>
      </c>
      <c r="N983">
        <v>0</v>
      </c>
      <c r="O983">
        <v>0</v>
      </c>
      <c r="P983" t="s">
        <v>254</v>
      </c>
      <c r="Q983" t="s">
        <v>50</v>
      </c>
      <c r="R983">
        <v>0</v>
      </c>
      <c r="S983" t="s">
        <v>57</v>
      </c>
      <c r="T983" s="4">
        <v>45377</v>
      </c>
      <c r="U983" s="4" t="s">
        <v>119</v>
      </c>
    </row>
    <row r="984" spans="1:21" x14ac:dyDescent="0.2">
      <c r="A984" t="s">
        <v>1014</v>
      </c>
      <c r="B984" t="s">
        <v>1088</v>
      </c>
      <c r="C984" t="s">
        <v>1089</v>
      </c>
      <c r="E984" t="s">
        <v>240</v>
      </c>
      <c r="F984" t="s">
        <v>1083</v>
      </c>
      <c r="H984">
        <v>25</v>
      </c>
      <c r="J984" t="s">
        <v>43</v>
      </c>
      <c r="K984">
        <v>0</v>
      </c>
      <c r="L984">
        <v>0</v>
      </c>
      <c r="M984">
        <v>0</v>
      </c>
      <c r="N984">
        <v>0</v>
      </c>
      <c r="O984">
        <v>0</v>
      </c>
      <c r="P984" t="s">
        <v>254</v>
      </c>
      <c r="Q984" t="s">
        <v>50</v>
      </c>
      <c r="R984">
        <v>0</v>
      </c>
      <c r="S984" t="s">
        <v>57</v>
      </c>
      <c r="T984" s="4">
        <v>45377</v>
      </c>
      <c r="U984" s="4" t="s">
        <v>119</v>
      </c>
    </row>
    <row r="985" spans="1:21" x14ac:dyDescent="0.2">
      <c r="A985" t="s">
        <v>1014</v>
      </c>
      <c r="B985" t="s">
        <v>1090</v>
      </c>
      <c r="C985" t="s">
        <v>1091</v>
      </c>
      <c r="E985" t="s">
        <v>857</v>
      </c>
      <c r="F985" t="s">
        <v>1083</v>
      </c>
      <c r="H985">
        <v>26</v>
      </c>
      <c r="J985" t="s">
        <v>43</v>
      </c>
      <c r="K985">
        <v>0</v>
      </c>
      <c r="L985">
        <v>0</v>
      </c>
      <c r="M985">
        <v>0</v>
      </c>
      <c r="N985">
        <v>0</v>
      </c>
      <c r="O985">
        <v>0</v>
      </c>
      <c r="P985" t="s">
        <v>254</v>
      </c>
      <c r="Q985" t="s">
        <v>50</v>
      </c>
      <c r="R985">
        <v>0</v>
      </c>
      <c r="S985" t="s">
        <v>57</v>
      </c>
      <c r="T985" s="4">
        <v>45377</v>
      </c>
      <c r="U985" s="4" t="s">
        <v>119</v>
      </c>
    </row>
    <row r="986" spans="1:21" x14ac:dyDescent="0.2">
      <c r="A986" t="s">
        <v>1014</v>
      </c>
      <c r="B986" t="s">
        <v>1092</v>
      </c>
      <c r="C986" t="s">
        <v>1093</v>
      </c>
      <c r="E986" t="s">
        <v>1069</v>
      </c>
      <c r="F986" t="s">
        <v>1083</v>
      </c>
      <c r="H986">
        <v>27</v>
      </c>
      <c r="J986" t="s">
        <v>43</v>
      </c>
      <c r="K986">
        <v>0</v>
      </c>
      <c r="L986">
        <v>0</v>
      </c>
      <c r="M986">
        <v>0</v>
      </c>
      <c r="N986">
        <v>0</v>
      </c>
      <c r="O986">
        <v>0</v>
      </c>
      <c r="P986" t="s">
        <v>254</v>
      </c>
      <c r="Q986" t="s">
        <v>50</v>
      </c>
      <c r="R986">
        <v>0</v>
      </c>
      <c r="S986" t="s">
        <v>57</v>
      </c>
      <c r="T986" s="4">
        <v>45377</v>
      </c>
      <c r="U986" s="4" t="s">
        <v>119</v>
      </c>
    </row>
    <row r="987" spans="1:21" x14ac:dyDescent="0.2">
      <c r="A987" t="s">
        <v>1014</v>
      </c>
      <c r="B987" t="s">
        <v>1094</v>
      </c>
      <c r="C987" t="s">
        <v>1095</v>
      </c>
      <c r="E987" t="s">
        <v>861</v>
      </c>
      <c r="F987" t="s">
        <v>1083</v>
      </c>
      <c r="H987">
        <v>28</v>
      </c>
      <c r="J987" t="s">
        <v>43</v>
      </c>
      <c r="K987">
        <v>0</v>
      </c>
      <c r="L987">
        <v>0</v>
      </c>
      <c r="M987">
        <v>0</v>
      </c>
      <c r="N987">
        <v>0</v>
      </c>
      <c r="O987">
        <v>0</v>
      </c>
      <c r="P987" t="s">
        <v>254</v>
      </c>
      <c r="Q987" t="s">
        <v>50</v>
      </c>
      <c r="R987">
        <v>0</v>
      </c>
      <c r="S987" t="s">
        <v>57</v>
      </c>
      <c r="T987" s="4">
        <v>45377</v>
      </c>
      <c r="U987" s="4" t="s">
        <v>119</v>
      </c>
    </row>
    <row r="988" spans="1:21" x14ac:dyDescent="0.2">
      <c r="A988" t="s">
        <v>1014</v>
      </c>
      <c r="B988" t="s">
        <v>1096</v>
      </c>
      <c r="C988" t="s">
        <v>1097</v>
      </c>
      <c r="E988" t="s">
        <v>240</v>
      </c>
      <c r="F988" t="s">
        <v>1083</v>
      </c>
      <c r="H988">
        <v>29</v>
      </c>
      <c r="J988" t="s">
        <v>43</v>
      </c>
      <c r="K988">
        <v>0</v>
      </c>
      <c r="L988">
        <v>0</v>
      </c>
      <c r="M988">
        <v>0</v>
      </c>
      <c r="N988">
        <v>0</v>
      </c>
      <c r="O988">
        <v>0</v>
      </c>
      <c r="P988" t="s">
        <v>254</v>
      </c>
      <c r="Q988" t="s">
        <v>50</v>
      </c>
      <c r="R988">
        <v>0</v>
      </c>
      <c r="S988" t="s">
        <v>57</v>
      </c>
      <c r="T988" s="4">
        <v>45377</v>
      </c>
      <c r="U988" s="4" t="s">
        <v>119</v>
      </c>
    </row>
    <row r="989" spans="1:21" x14ac:dyDescent="0.2">
      <c r="A989" t="s">
        <v>1014</v>
      </c>
      <c r="B989" t="s">
        <v>1098</v>
      </c>
      <c r="C989" t="s">
        <v>1099</v>
      </c>
      <c r="F989" t="s">
        <v>48</v>
      </c>
      <c r="G989" t="s">
        <v>1100</v>
      </c>
      <c r="H989">
        <v>30</v>
      </c>
      <c r="J989" t="s">
        <v>43</v>
      </c>
      <c r="L989">
        <v>0</v>
      </c>
      <c r="M989">
        <v>5</v>
      </c>
      <c r="N989">
        <v>-5</v>
      </c>
      <c r="O989">
        <v>0</v>
      </c>
      <c r="P989" t="s">
        <v>254</v>
      </c>
      <c r="Q989" t="s">
        <v>50</v>
      </c>
      <c r="R989">
        <v>-5</v>
      </c>
      <c r="S989" t="s">
        <v>1101</v>
      </c>
      <c r="T989" s="4">
        <v>45406</v>
      </c>
      <c r="U989" s="4"/>
    </row>
    <row r="990" spans="1:21" x14ac:dyDescent="0.2">
      <c r="A990" t="s">
        <v>1102</v>
      </c>
      <c r="B990" t="s">
        <v>1103</v>
      </c>
      <c r="C990" t="s">
        <v>1104</v>
      </c>
      <c r="D990" t="s">
        <v>1105</v>
      </c>
      <c r="F990" t="s">
        <v>54</v>
      </c>
      <c r="G990" t="s">
        <v>1106</v>
      </c>
      <c r="H990">
        <v>1</v>
      </c>
      <c r="I990" t="s">
        <v>56</v>
      </c>
      <c r="J990" t="s">
        <v>43</v>
      </c>
      <c r="K990">
        <v>36</v>
      </c>
      <c r="L990">
        <v>0</v>
      </c>
      <c r="M990">
        <v>0</v>
      </c>
      <c r="N990">
        <v>36</v>
      </c>
      <c r="O990">
        <v>0</v>
      </c>
      <c r="P990">
        <v>144</v>
      </c>
      <c r="Q990" t="s">
        <v>44</v>
      </c>
      <c r="R990">
        <v>36</v>
      </c>
      <c r="S990" t="s">
        <v>1107</v>
      </c>
      <c r="T990" s="4">
        <v>45357</v>
      </c>
      <c r="U990" s="4">
        <v>45401</v>
      </c>
    </row>
    <row r="991" spans="1:21" x14ac:dyDescent="0.2">
      <c r="A991" t="s">
        <v>1102</v>
      </c>
      <c r="B991" t="s">
        <v>1108</v>
      </c>
      <c r="C991" t="s">
        <v>1109</v>
      </c>
      <c r="F991" t="s">
        <v>54</v>
      </c>
      <c r="H991">
        <v>2</v>
      </c>
      <c r="I991" t="s">
        <v>56</v>
      </c>
      <c r="J991" t="s">
        <v>43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144</v>
      </c>
      <c r="Q991" t="s">
        <v>44</v>
      </c>
      <c r="R991">
        <v>0</v>
      </c>
      <c r="S991" t="s">
        <v>94</v>
      </c>
      <c r="T991" s="4">
        <v>45364</v>
      </c>
      <c r="U991" s="4">
        <v>45401</v>
      </c>
    </row>
    <row r="992" spans="1:21" x14ac:dyDescent="0.2">
      <c r="A992" t="s">
        <v>1102</v>
      </c>
      <c r="B992" t="s">
        <v>1110</v>
      </c>
      <c r="C992" t="s">
        <v>1111</v>
      </c>
      <c r="F992" t="s">
        <v>40</v>
      </c>
      <c r="G992" t="s">
        <v>1112</v>
      </c>
      <c r="H992">
        <v>3</v>
      </c>
      <c r="I992" t="s">
        <v>42</v>
      </c>
      <c r="J992" t="s">
        <v>43</v>
      </c>
      <c r="K992">
        <v>23</v>
      </c>
      <c r="L992">
        <v>0</v>
      </c>
      <c r="M992">
        <v>3</v>
      </c>
      <c r="N992">
        <v>20</v>
      </c>
      <c r="O992">
        <v>0</v>
      </c>
      <c r="P992" t="s">
        <v>254</v>
      </c>
      <c r="Q992" t="s">
        <v>44</v>
      </c>
      <c r="R992">
        <v>20</v>
      </c>
      <c r="S992" t="s">
        <v>842</v>
      </c>
      <c r="T992" s="4">
        <v>45377</v>
      </c>
      <c r="U992" s="4">
        <v>45401</v>
      </c>
    </row>
    <row r="993" spans="1:21" x14ac:dyDescent="0.2">
      <c r="A993" t="s">
        <v>1102</v>
      </c>
      <c r="B993" t="s">
        <v>1113</v>
      </c>
      <c r="C993" t="s">
        <v>1114</v>
      </c>
      <c r="F993" t="s">
        <v>54</v>
      </c>
      <c r="G993" t="s">
        <v>1115</v>
      </c>
      <c r="H993">
        <v>4</v>
      </c>
      <c r="I993" t="s">
        <v>56</v>
      </c>
      <c r="J993" t="s">
        <v>43</v>
      </c>
      <c r="K993">
        <v>0</v>
      </c>
      <c r="L993">
        <v>144</v>
      </c>
      <c r="M993">
        <v>48</v>
      </c>
      <c r="N993">
        <v>96</v>
      </c>
      <c r="O993">
        <v>0</v>
      </c>
      <c r="P993">
        <v>144</v>
      </c>
      <c r="Q993" t="s">
        <v>44</v>
      </c>
      <c r="R993">
        <v>96</v>
      </c>
      <c r="S993" t="s">
        <v>1116</v>
      </c>
      <c r="T993" s="4">
        <v>45397</v>
      </c>
      <c r="U993" s="4">
        <v>45397</v>
      </c>
    </row>
    <row r="994" spans="1:21" x14ac:dyDescent="0.2">
      <c r="A994" t="s">
        <v>1117</v>
      </c>
      <c r="B994" t="s">
        <v>1118</v>
      </c>
      <c r="C994" t="s">
        <v>1119</v>
      </c>
      <c r="F994" t="s">
        <v>48</v>
      </c>
      <c r="H994">
        <v>1</v>
      </c>
      <c r="J994" t="s">
        <v>420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10</v>
      </c>
      <c r="Q994" t="s">
        <v>50</v>
      </c>
      <c r="R994">
        <v>0</v>
      </c>
      <c r="S994" t="s">
        <v>57</v>
      </c>
      <c r="T994" s="4"/>
      <c r="U994" s="4"/>
    </row>
    <row r="995" spans="1:21" x14ac:dyDescent="0.2">
      <c r="A995" t="s">
        <v>1120</v>
      </c>
      <c r="B995" t="s">
        <v>1121</v>
      </c>
      <c r="C995" t="s">
        <v>1122</v>
      </c>
      <c r="F995" t="s">
        <v>54</v>
      </c>
      <c r="G995" t="s">
        <v>1123</v>
      </c>
      <c r="H995">
        <v>2</v>
      </c>
      <c r="I995" t="s">
        <v>56</v>
      </c>
      <c r="J995" t="s">
        <v>43</v>
      </c>
      <c r="K995">
        <v>50</v>
      </c>
      <c r="L995">
        <v>100</v>
      </c>
      <c r="M995">
        <v>109</v>
      </c>
      <c r="N995">
        <v>41</v>
      </c>
      <c r="O995">
        <v>0</v>
      </c>
      <c r="P995">
        <v>50</v>
      </c>
      <c r="Q995" t="s">
        <v>50</v>
      </c>
      <c r="R995">
        <v>41</v>
      </c>
      <c r="S995" t="s">
        <v>1124</v>
      </c>
      <c r="T995" s="4"/>
      <c r="U995" s="4" t="s">
        <v>119</v>
      </c>
    </row>
    <row r="996" spans="1:21" x14ac:dyDescent="0.2">
      <c r="A996" t="s">
        <v>1120</v>
      </c>
      <c r="B996" t="s">
        <v>1125</v>
      </c>
      <c r="C996" t="s">
        <v>1126</v>
      </c>
      <c r="F996" t="s">
        <v>54</v>
      </c>
      <c r="G996" t="s">
        <v>1127</v>
      </c>
      <c r="H996">
        <v>3</v>
      </c>
      <c r="I996" t="s">
        <v>56</v>
      </c>
      <c r="J996" t="s">
        <v>43</v>
      </c>
      <c r="K996">
        <v>59</v>
      </c>
      <c r="L996">
        <v>0</v>
      </c>
      <c r="M996">
        <v>0</v>
      </c>
      <c r="N996">
        <v>59</v>
      </c>
      <c r="O996">
        <v>1</v>
      </c>
      <c r="P996">
        <v>50</v>
      </c>
      <c r="Q996" t="s">
        <v>50</v>
      </c>
      <c r="R996">
        <v>9</v>
      </c>
      <c r="S996" t="s">
        <v>1128</v>
      </c>
      <c r="T996" s="4">
        <v>45370</v>
      </c>
      <c r="U996" s="4">
        <v>45401</v>
      </c>
    </row>
    <row r="997" spans="1:21" x14ac:dyDescent="0.2">
      <c r="A997" t="s">
        <v>1120</v>
      </c>
      <c r="B997" t="s">
        <v>1129</v>
      </c>
      <c r="C997" t="s">
        <v>1130</v>
      </c>
      <c r="F997" t="s">
        <v>54</v>
      </c>
      <c r="G997" t="s">
        <v>1131</v>
      </c>
      <c r="H997">
        <v>4</v>
      </c>
      <c r="I997" t="s">
        <v>56</v>
      </c>
      <c r="J997" t="s">
        <v>43</v>
      </c>
      <c r="K997">
        <v>34</v>
      </c>
      <c r="L997">
        <v>0</v>
      </c>
      <c r="M997">
        <v>0</v>
      </c>
      <c r="N997">
        <v>34</v>
      </c>
      <c r="O997">
        <v>0</v>
      </c>
      <c r="P997">
        <v>50</v>
      </c>
      <c r="Q997" t="s">
        <v>50</v>
      </c>
      <c r="R997">
        <v>34</v>
      </c>
      <c r="S997" t="s">
        <v>1132</v>
      </c>
      <c r="T997" s="4">
        <v>45357</v>
      </c>
      <c r="U997" s="4"/>
    </row>
    <row r="998" spans="1:21" x14ac:dyDescent="0.2">
      <c r="A998" t="s">
        <v>1133</v>
      </c>
      <c r="B998" t="s">
        <v>1134</v>
      </c>
      <c r="C998" t="s">
        <v>1135</v>
      </c>
      <c r="F998" t="s">
        <v>222</v>
      </c>
      <c r="G998" t="s">
        <v>1136</v>
      </c>
      <c r="H998">
        <v>1</v>
      </c>
      <c r="I998" t="s">
        <v>49</v>
      </c>
      <c r="J998" t="s">
        <v>43</v>
      </c>
      <c r="K998">
        <v>17</v>
      </c>
      <c r="L998">
        <v>0</v>
      </c>
      <c r="M998">
        <v>11</v>
      </c>
      <c r="N998">
        <v>6</v>
      </c>
      <c r="O998">
        <v>0</v>
      </c>
      <c r="P998">
        <v>10</v>
      </c>
      <c r="Q998" t="s">
        <v>796</v>
      </c>
      <c r="R998">
        <v>6</v>
      </c>
      <c r="S998" t="s">
        <v>1137</v>
      </c>
      <c r="T998" s="4">
        <v>45358</v>
      </c>
      <c r="U998" s="4">
        <v>45378</v>
      </c>
    </row>
    <row r="999" spans="1:21" x14ac:dyDescent="0.2">
      <c r="A999" t="s">
        <v>1133</v>
      </c>
      <c r="B999" t="s">
        <v>1138</v>
      </c>
      <c r="C999" t="s">
        <v>1139</v>
      </c>
      <c r="F999" t="s">
        <v>54</v>
      </c>
      <c r="G999" t="s">
        <v>1140</v>
      </c>
      <c r="H999">
        <v>2</v>
      </c>
      <c r="I999" t="s">
        <v>56</v>
      </c>
      <c r="J999" t="s">
        <v>43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20</v>
      </c>
      <c r="Q999" t="s">
        <v>796</v>
      </c>
      <c r="R999">
        <v>0</v>
      </c>
      <c r="S999" t="s">
        <v>797</v>
      </c>
      <c r="T999" s="4">
        <v>45356</v>
      </c>
      <c r="U999" s="4">
        <v>45378</v>
      </c>
    </row>
    <row r="1000" spans="1:21" x14ac:dyDescent="0.2">
      <c r="A1000" t="s">
        <v>1133</v>
      </c>
      <c r="B1000" t="s">
        <v>1141</v>
      </c>
      <c r="C1000" t="s">
        <v>1142</v>
      </c>
      <c r="D1000" t="s">
        <v>464</v>
      </c>
      <c r="F1000" t="s">
        <v>40</v>
      </c>
      <c r="G1000" t="s">
        <v>1140</v>
      </c>
      <c r="H1000">
        <v>3</v>
      </c>
      <c r="I1000" t="s">
        <v>42</v>
      </c>
      <c r="J1000" t="s">
        <v>43</v>
      </c>
      <c r="K1000">
        <v>0</v>
      </c>
      <c r="L1000">
        <v>20</v>
      </c>
      <c r="M1000">
        <v>20</v>
      </c>
      <c r="N1000">
        <v>0</v>
      </c>
      <c r="O1000">
        <v>0</v>
      </c>
      <c r="P1000">
        <v>10</v>
      </c>
      <c r="Q1000" t="s">
        <v>796</v>
      </c>
      <c r="R1000">
        <v>0</v>
      </c>
      <c r="S1000" t="s">
        <v>797</v>
      </c>
      <c r="T1000" s="4"/>
      <c r="U1000" s="4">
        <v>45376</v>
      </c>
    </row>
    <row r="1001" spans="1:21" x14ac:dyDescent="0.2">
      <c r="A1001" t="s">
        <v>1143</v>
      </c>
      <c r="B1001" t="s">
        <v>1144</v>
      </c>
      <c r="C1001" t="s">
        <v>1145</v>
      </c>
      <c r="F1001" t="s">
        <v>54</v>
      </c>
      <c r="G1001">
        <v>45</v>
      </c>
      <c r="H1001">
        <v>1</v>
      </c>
      <c r="I1001" t="s">
        <v>56</v>
      </c>
      <c r="J1001" t="s">
        <v>43</v>
      </c>
      <c r="K1001">
        <v>0</v>
      </c>
      <c r="L1001">
        <v>20</v>
      </c>
      <c r="M1001">
        <v>10</v>
      </c>
      <c r="N1001">
        <v>10</v>
      </c>
      <c r="O1001">
        <v>0</v>
      </c>
      <c r="P1001">
        <v>20</v>
      </c>
      <c r="Q1001" t="s">
        <v>50</v>
      </c>
      <c r="R1001">
        <v>10</v>
      </c>
      <c r="S1001" t="s">
        <v>1146</v>
      </c>
      <c r="T1001" s="4">
        <v>45397</v>
      </c>
      <c r="U1001" s="4">
        <v>45397</v>
      </c>
    </row>
    <row r="1002" spans="1:21" x14ac:dyDescent="0.2">
      <c r="A1002" t="s">
        <v>1143</v>
      </c>
      <c r="B1002" t="s">
        <v>1147</v>
      </c>
      <c r="C1002" t="s">
        <v>1148</v>
      </c>
      <c r="F1002" t="s">
        <v>54</v>
      </c>
      <c r="G1002">
        <v>51</v>
      </c>
      <c r="H1002">
        <v>2</v>
      </c>
      <c r="I1002" t="s">
        <v>56</v>
      </c>
      <c r="J1002" t="s">
        <v>43</v>
      </c>
      <c r="K1002">
        <v>0</v>
      </c>
      <c r="L1002">
        <v>20</v>
      </c>
      <c r="M1002">
        <v>5</v>
      </c>
      <c r="N1002">
        <v>15</v>
      </c>
      <c r="O1002">
        <v>0</v>
      </c>
      <c r="P1002">
        <v>20</v>
      </c>
      <c r="Q1002" t="s">
        <v>50</v>
      </c>
      <c r="R1002">
        <v>15</v>
      </c>
      <c r="S1002" t="s">
        <v>987</v>
      </c>
      <c r="T1002" s="4">
        <v>45397</v>
      </c>
      <c r="U1002" s="4">
        <v>45397</v>
      </c>
    </row>
    <row r="1003" spans="1:21" x14ac:dyDescent="0.2">
      <c r="A1003" t="s">
        <v>1149</v>
      </c>
      <c r="B1003" t="s">
        <v>1150</v>
      </c>
      <c r="C1003" t="s">
        <v>1151</v>
      </c>
      <c r="E1003" t="s">
        <v>561</v>
      </c>
      <c r="F1003" t="s">
        <v>40</v>
      </c>
      <c r="G1003" t="s">
        <v>1152</v>
      </c>
      <c r="H1003">
        <v>3</v>
      </c>
      <c r="I1003" t="s">
        <v>42</v>
      </c>
      <c r="J1003" t="s">
        <v>43</v>
      </c>
      <c r="K1003">
        <v>444</v>
      </c>
      <c r="L1003">
        <v>7056</v>
      </c>
      <c r="M1003">
        <v>2784</v>
      </c>
      <c r="N1003">
        <v>4716</v>
      </c>
      <c r="O1003">
        <v>32</v>
      </c>
      <c r="P1003">
        <v>144</v>
      </c>
      <c r="Q1003" t="s">
        <v>50</v>
      </c>
      <c r="R1003">
        <v>108</v>
      </c>
      <c r="S1003" t="s">
        <v>1153</v>
      </c>
      <c r="T1003" s="4">
        <v>45356</v>
      </c>
      <c r="U1003" s="4">
        <v>45378</v>
      </c>
    </row>
    <row r="1004" spans="1:21" x14ac:dyDescent="0.2">
      <c r="A1004" t="s">
        <v>1149</v>
      </c>
      <c r="B1004" t="s">
        <v>1154</v>
      </c>
      <c r="C1004" t="s">
        <v>1155</v>
      </c>
      <c r="E1004" t="s">
        <v>1156</v>
      </c>
      <c r="F1004" t="s">
        <v>40</v>
      </c>
      <c r="G1004" t="s">
        <v>1157</v>
      </c>
      <c r="H1004">
        <v>5</v>
      </c>
      <c r="I1004" t="s">
        <v>42</v>
      </c>
      <c r="J1004" t="s">
        <v>43</v>
      </c>
      <c r="K1004">
        <v>165</v>
      </c>
      <c r="L1004">
        <v>2376</v>
      </c>
      <c r="M1004">
        <v>948</v>
      </c>
      <c r="N1004">
        <v>1593</v>
      </c>
      <c r="O1004">
        <v>22</v>
      </c>
      <c r="P1004">
        <v>72</v>
      </c>
      <c r="Q1004" t="s">
        <v>50</v>
      </c>
      <c r="R1004">
        <v>9</v>
      </c>
      <c r="S1004" t="s">
        <v>1158</v>
      </c>
      <c r="T1004" s="4">
        <v>45356</v>
      </c>
      <c r="U1004" s="4">
        <v>45378</v>
      </c>
    </row>
    <row r="1005" spans="1:21" x14ac:dyDescent="0.2">
      <c r="A1005" t="s">
        <v>1149</v>
      </c>
      <c r="B1005" t="s">
        <v>1159</v>
      </c>
      <c r="C1005" t="s">
        <v>1160</v>
      </c>
      <c r="E1005" t="s">
        <v>558</v>
      </c>
      <c r="F1005" t="s">
        <v>40</v>
      </c>
      <c r="G1005" t="s">
        <v>1161</v>
      </c>
      <c r="H1005">
        <v>6</v>
      </c>
      <c r="I1005" t="s">
        <v>42</v>
      </c>
      <c r="J1005" t="s">
        <v>43</v>
      </c>
      <c r="K1005">
        <v>96</v>
      </c>
      <c r="L1005">
        <v>1152</v>
      </c>
      <c r="M1005">
        <v>1152</v>
      </c>
      <c r="N1005">
        <v>96</v>
      </c>
      <c r="O1005">
        <v>2</v>
      </c>
      <c r="P1005">
        <v>48</v>
      </c>
      <c r="Q1005" t="s">
        <v>50</v>
      </c>
      <c r="R1005">
        <v>0</v>
      </c>
      <c r="S1005" t="s">
        <v>1162</v>
      </c>
      <c r="T1005" s="4">
        <v>45356</v>
      </c>
      <c r="U1005" s="4">
        <v>45378</v>
      </c>
    </row>
    <row r="1006" spans="1:21" x14ac:dyDescent="0.2">
      <c r="A1006" t="s">
        <v>1149</v>
      </c>
      <c r="B1006" t="s">
        <v>1163</v>
      </c>
      <c r="C1006" t="s">
        <v>1164</v>
      </c>
      <c r="E1006" t="s">
        <v>1165</v>
      </c>
      <c r="F1006" t="s">
        <v>40</v>
      </c>
      <c r="G1006" t="s">
        <v>1166</v>
      </c>
      <c r="H1006">
        <v>7</v>
      </c>
      <c r="I1006" t="s">
        <v>42</v>
      </c>
      <c r="J1006" t="s">
        <v>43</v>
      </c>
      <c r="K1006">
        <v>45</v>
      </c>
      <c r="L1006">
        <v>900</v>
      </c>
      <c r="M1006">
        <v>492</v>
      </c>
      <c r="N1006">
        <v>453</v>
      </c>
      <c r="O1006">
        <v>12</v>
      </c>
      <c r="P1006">
        <v>36</v>
      </c>
      <c r="Q1006" t="s">
        <v>50</v>
      </c>
      <c r="R1006">
        <v>21</v>
      </c>
      <c r="S1006" t="s">
        <v>1167</v>
      </c>
      <c r="T1006" s="4">
        <v>45356</v>
      </c>
      <c r="U1006" s="4">
        <v>45378</v>
      </c>
    </row>
    <row r="1007" spans="1:21" x14ac:dyDescent="0.2">
      <c r="A1007" t="s">
        <v>1149</v>
      </c>
      <c r="B1007" t="s">
        <v>1168</v>
      </c>
      <c r="C1007" t="s">
        <v>1169</v>
      </c>
      <c r="E1007" t="s">
        <v>1170</v>
      </c>
      <c r="F1007" t="s">
        <v>40</v>
      </c>
      <c r="G1007" t="s">
        <v>1171</v>
      </c>
      <c r="H1007">
        <v>8</v>
      </c>
      <c r="I1007" t="s">
        <v>42</v>
      </c>
      <c r="J1007" t="s">
        <v>43</v>
      </c>
      <c r="K1007">
        <v>24</v>
      </c>
      <c r="L1007">
        <v>168</v>
      </c>
      <c r="M1007">
        <v>144</v>
      </c>
      <c r="N1007">
        <v>48</v>
      </c>
      <c r="O1007">
        <v>2</v>
      </c>
      <c r="P1007">
        <v>24</v>
      </c>
      <c r="Q1007" t="s">
        <v>50</v>
      </c>
      <c r="R1007">
        <v>0</v>
      </c>
      <c r="S1007" t="s">
        <v>1162</v>
      </c>
      <c r="T1007" s="4">
        <v>45356</v>
      </c>
      <c r="U1007" s="4">
        <v>45378</v>
      </c>
    </row>
    <row r="1008" spans="1:21" x14ac:dyDescent="0.2">
      <c r="A1008" t="s">
        <v>1149</v>
      </c>
      <c r="B1008" t="s">
        <v>1172</v>
      </c>
      <c r="C1008" t="s">
        <v>1173</v>
      </c>
      <c r="E1008" t="s">
        <v>1174</v>
      </c>
      <c r="F1008" t="s">
        <v>40</v>
      </c>
      <c r="H1008">
        <v>9</v>
      </c>
      <c r="I1008" t="s">
        <v>42</v>
      </c>
      <c r="J1008" t="s">
        <v>43</v>
      </c>
      <c r="K1008">
        <v>24</v>
      </c>
      <c r="L1008">
        <v>264</v>
      </c>
      <c r="M1008">
        <v>168</v>
      </c>
      <c r="N1008">
        <v>120</v>
      </c>
      <c r="O1008">
        <v>5</v>
      </c>
      <c r="P1008">
        <v>24</v>
      </c>
      <c r="Q1008" t="s">
        <v>50</v>
      </c>
      <c r="R1008">
        <v>0</v>
      </c>
      <c r="S1008" t="s">
        <v>1175</v>
      </c>
      <c r="T1008" s="4">
        <v>45355</v>
      </c>
      <c r="U1008" s="4">
        <v>45378</v>
      </c>
    </row>
    <row r="1009" spans="1:21" x14ac:dyDescent="0.2">
      <c r="A1009" t="s">
        <v>1149</v>
      </c>
      <c r="B1009" t="s">
        <v>1176</v>
      </c>
      <c r="C1009" t="s">
        <v>1177</v>
      </c>
      <c r="E1009" t="s">
        <v>1178</v>
      </c>
      <c r="F1009" t="s">
        <v>40</v>
      </c>
      <c r="G1009" t="s">
        <v>1179</v>
      </c>
      <c r="H1009">
        <v>10</v>
      </c>
      <c r="I1009" t="s">
        <v>42</v>
      </c>
      <c r="J1009" t="s">
        <v>43</v>
      </c>
      <c r="K1009">
        <v>0</v>
      </c>
      <c r="L1009">
        <v>120</v>
      </c>
      <c r="M1009">
        <v>114</v>
      </c>
      <c r="N1009">
        <v>6</v>
      </c>
      <c r="O1009">
        <v>0</v>
      </c>
      <c r="P1009">
        <v>24</v>
      </c>
      <c r="Q1009" t="s">
        <v>50</v>
      </c>
      <c r="R1009">
        <v>6</v>
      </c>
      <c r="S1009" t="s">
        <v>1180</v>
      </c>
      <c r="T1009" s="4"/>
      <c r="U1009" s="4">
        <v>45376</v>
      </c>
    </row>
    <row r="1010" spans="1:21" x14ac:dyDescent="0.2">
      <c r="A1010" t="s">
        <v>1149</v>
      </c>
      <c r="B1010" t="s">
        <v>1181</v>
      </c>
      <c r="C1010" t="s">
        <v>1182</v>
      </c>
      <c r="E1010" t="s">
        <v>561</v>
      </c>
      <c r="F1010" t="s">
        <v>1183</v>
      </c>
      <c r="G1010" t="s">
        <v>1184</v>
      </c>
      <c r="H1010">
        <v>12</v>
      </c>
      <c r="I1010" t="s">
        <v>56</v>
      </c>
      <c r="J1010" t="s">
        <v>43</v>
      </c>
      <c r="K1010">
        <v>288</v>
      </c>
      <c r="L1010">
        <v>0</v>
      </c>
      <c r="M1010">
        <v>0</v>
      </c>
      <c r="N1010">
        <v>288</v>
      </c>
      <c r="O1010">
        <v>2</v>
      </c>
      <c r="P1010">
        <v>144</v>
      </c>
      <c r="Q1010" t="s">
        <v>50</v>
      </c>
      <c r="R1010">
        <v>0</v>
      </c>
      <c r="S1010" t="s">
        <v>1162</v>
      </c>
      <c r="T1010" s="4">
        <v>45353</v>
      </c>
      <c r="U1010" s="4">
        <v>45378</v>
      </c>
    </row>
    <row r="1011" spans="1:21" x14ac:dyDescent="0.2">
      <c r="A1011" t="s">
        <v>1149</v>
      </c>
      <c r="B1011" t="s">
        <v>1185</v>
      </c>
      <c r="C1011" t="s">
        <v>1186</v>
      </c>
      <c r="E1011" t="s">
        <v>1156</v>
      </c>
      <c r="F1011" t="s">
        <v>1183</v>
      </c>
      <c r="G1011" t="s">
        <v>1187</v>
      </c>
      <c r="H1011">
        <v>13</v>
      </c>
      <c r="I1011" t="s">
        <v>56</v>
      </c>
      <c r="J1011" t="s">
        <v>43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72</v>
      </c>
      <c r="Q1011" t="s">
        <v>50</v>
      </c>
      <c r="R1011">
        <v>0</v>
      </c>
      <c r="S1011" t="s">
        <v>57</v>
      </c>
      <c r="T1011" s="4"/>
      <c r="U1011" s="4">
        <v>45376</v>
      </c>
    </row>
    <row r="1012" spans="1:21" x14ac:dyDescent="0.2">
      <c r="A1012" t="s">
        <v>1149</v>
      </c>
      <c r="B1012" t="s">
        <v>1188</v>
      </c>
      <c r="C1012" t="s">
        <v>1189</v>
      </c>
      <c r="E1012" t="s">
        <v>558</v>
      </c>
      <c r="F1012" t="s">
        <v>1183</v>
      </c>
      <c r="G1012" t="s">
        <v>1190</v>
      </c>
      <c r="H1012">
        <v>14</v>
      </c>
      <c r="I1012" t="s">
        <v>56</v>
      </c>
      <c r="J1012" t="s">
        <v>43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48</v>
      </c>
      <c r="Q1012" t="s">
        <v>50</v>
      </c>
      <c r="R1012">
        <v>0</v>
      </c>
      <c r="S1012" t="s">
        <v>57</v>
      </c>
      <c r="T1012" s="4"/>
      <c r="U1012" s="4">
        <v>45376</v>
      </c>
    </row>
    <row r="1013" spans="1:21" x14ac:dyDescent="0.2">
      <c r="A1013" t="s">
        <v>1149</v>
      </c>
      <c r="B1013" t="s">
        <v>1191</v>
      </c>
      <c r="C1013" t="s">
        <v>1192</v>
      </c>
      <c r="E1013" t="s">
        <v>1170</v>
      </c>
      <c r="F1013" t="s">
        <v>1183</v>
      </c>
      <c r="G1013" t="s">
        <v>1193</v>
      </c>
      <c r="H1013">
        <v>16</v>
      </c>
      <c r="I1013" t="s">
        <v>56</v>
      </c>
      <c r="J1013" t="s">
        <v>43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24</v>
      </c>
      <c r="Q1013" t="s">
        <v>50</v>
      </c>
      <c r="R1013">
        <v>0</v>
      </c>
      <c r="S1013" t="s">
        <v>57</v>
      </c>
      <c r="T1013" s="4"/>
      <c r="U1013" s="4" t="s">
        <v>1194</v>
      </c>
    </row>
    <row r="1014" spans="1:21" x14ac:dyDescent="0.2">
      <c r="A1014" t="s">
        <v>1149</v>
      </c>
      <c r="B1014" t="s">
        <v>1195</v>
      </c>
      <c r="C1014" t="s">
        <v>1196</v>
      </c>
      <c r="F1014" t="s">
        <v>40</v>
      </c>
      <c r="H1014">
        <v>1</v>
      </c>
      <c r="I1014" t="s">
        <v>42</v>
      </c>
      <c r="J1014" t="s">
        <v>43</v>
      </c>
      <c r="K1014">
        <v>0</v>
      </c>
      <c r="L1014">
        <v>0</v>
      </c>
      <c r="M1014">
        <v>12</v>
      </c>
      <c r="N1014">
        <v>-12</v>
      </c>
      <c r="O1014">
        <v>0</v>
      </c>
      <c r="P1014">
        <v>144</v>
      </c>
      <c r="Q1014" t="s">
        <v>50</v>
      </c>
      <c r="R1014">
        <v>-12</v>
      </c>
      <c r="S1014" t="s">
        <v>1197</v>
      </c>
      <c r="T1014" s="4"/>
      <c r="U1014" s="4"/>
    </row>
    <row r="1015" spans="1:21" x14ac:dyDescent="0.2">
      <c r="A1015" t="s">
        <v>1149</v>
      </c>
      <c r="B1015" t="s">
        <v>1198</v>
      </c>
      <c r="C1015" t="s">
        <v>1199</v>
      </c>
      <c r="H1015">
        <v>2</v>
      </c>
      <c r="I1015" t="s">
        <v>42</v>
      </c>
      <c r="J1015" t="s">
        <v>43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6</v>
      </c>
      <c r="Q1015" t="s">
        <v>61</v>
      </c>
      <c r="R1015">
        <v>0</v>
      </c>
      <c r="S1015" t="s">
        <v>147</v>
      </c>
      <c r="T1015" s="4"/>
      <c r="U1015" s="4"/>
    </row>
    <row r="1016" spans="1:21" x14ac:dyDescent="0.2">
      <c r="A1016" t="s">
        <v>1149</v>
      </c>
      <c r="B1016" t="s">
        <v>1200</v>
      </c>
      <c r="C1016" t="s">
        <v>1201</v>
      </c>
      <c r="F1016" t="s">
        <v>40</v>
      </c>
      <c r="H1016">
        <v>4</v>
      </c>
      <c r="I1016" t="s">
        <v>42</v>
      </c>
      <c r="J1016" t="s">
        <v>43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12</v>
      </c>
      <c r="Q1016" t="s">
        <v>44</v>
      </c>
      <c r="R1016">
        <v>0</v>
      </c>
      <c r="S1016" t="s">
        <v>94</v>
      </c>
      <c r="T1016" s="4"/>
      <c r="U1016" s="4"/>
    </row>
    <row r="1017" spans="1:21" x14ac:dyDescent="0.2">
      <c r="A1017" t="s">
        <v>1149</v>
      </c>
      <c r="B1017" t="s">
        <v>1202</v>
      </c>
      <c r="C1017" t="s">
        <v>1203</v>
      </c>
      <c r="H1017">
        <v>15</v>
      </c>
      <c r="I1017" t="s">
        <v>56</v>
      </c>
      <c r="J1017" t="s">
        <v>43</v>
      </c>
      <c r="K1017">
        <v>0</v>
      </c>
      <c r="L1017">
        <v>72</v>
      </c>
      <c r="M1017">
        <v>72</v>
      </c>
      <c r="N1017">
        <v>0</v>
      </c>
      <c r="O1017">
        <v>0</v>
      </c>
      <c r="P1017">
        <v>36</v>
      </c>
      <c r="Q1017" t="s">
        <v>50</v>
      </c>
      <c r="R1017">
        <v>0</v>
      </c>
      <c r="S1017" t="s">
        <v>57</v>
      </c>
      <c r="T1017" s="4"/>
      <c r="U1017" s="4"/>
    </row>
    <row r="1018" spans="1:21" x14ac:dyDescent="0.2">
      <c r="A1018" t="s">
        <v>1149</v>
      </c>
      <c r="B1018" t="s">
        <v>1204</v>
      </c>
      <c r="C1018" t="s">
        <v>1205</v>
      </c>
      <c r="F1018" t="s">
        <v>1183</v>
      </c>
      <c r="H1018">
        <v>17</v>
      </c>
      <c r="I1018" t="s">
        <v>56</v>
      </c>
      <c r="J1018" t="s">
        <v>43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4</v>
      </c>
      <c r="Q1018" t="s">
        <v>61</v>
      </c>
      <c r="R1018">
        <v>0</v>
      </c>
      <c r="S1018" t="s">
        <v>147</v>
      </c>
      <c r="T1018" s="4"/>
      <c r="U1018" s="4">
        <v>45401</v>
      </c>
    </row>
    <row r="1019" spans="1:21" x14ac:dyDescent="0.2">
      <c r="A1019" t="s">
        <v>1149</v>
      </c>
      <c r="B1019" t="s">
        <v>1206</v>
      </c>
      <c r="C1019" t="s">
        <v>1207</v>
      </c>
      <c r="E1019" t="s">
        <v>561</v>
      </c>
      <c r="F1019" t="s">
        <v>54</v>
      </c>
      <c r="H1019">
        <v>18</v>
      </c>
      <c r="I1019" t="s">
        <v>56</v>
      </c>
      <c r="J1019" t="s">
        <v>43</v>
      </c>
      <c r="K1019">
        <v>118</v>
      </c>
      <c r="L1019">
        <v>0</v>
      </c>
      <c r="M1019">
        <v>0</v>
      </c>
      <c r="N1019">
        <v>118</v>
      </c>
      <c r="O1019">
        <v>0</v>
      </c>
      <c r="P1019" t="s">
        <v>254</v>
      </c>
      <c r="Q1019" t="s">
        <v>50</v>
      </c>
      <c r="R1019">
        <v>118</v>
      </c>
      <c r="S1019" t="s">
        <v>1208</v>
      </c>
      <c r="T1019" s="4"/>
      <c r="U1019" s="4">
        <v>45401</v>
      </c>
    </row>
    <row r="1020" spans="1:21" x14ac:dyDescent="0.2">
      <c r="A1020" t="s">
        <v>1149</v>
      </c>
      <c r="B1020" t="s">
        <v>1209</v>
      </c>
      <c r="C1020" t="s">
        <v>1210</v>
      </c>
      <c r="E1020" t="s">
        <v>1165</v>
      </c>
      <c r="F1020" t="s">
        <v>54</v>
      </c>
      <c r="H1020">
        <v>19</v>
      </c>
      <c r="I1020" t="s">
        <v>56</v>
      </c>
      <c r="J1020" t="s">
        <v>43</v>
      </c>
      <c r="K1020">
        <v>0</v>
      </c>
      <c r="L1020">
        <v>0</v>
      </c>
      <c r="M1020">
        <v>0</v>
      </c>
      <c r="N1020">
        <v>0</v>
      </c>
      <c r="O1020">
        <v>0</v>
      </c>
      <c r="P1020" t="s">
        <v>254</v>
      </c>
      <c r="Q1020" t="s">
        <v>50</v>
      </c>
      <c r="R1020">
        <v>0</v>
      </c>
      <c r="S1020" t="s">
        <v>57</v>
      </c>
      <c r="T1020" s="4"/>
      <c r="U1020" s="4"/>
    </row>
    <row r="1021" spans="1:21" x14ac:dyDescent="0.2">
      <c r="A1021" t="s">
        <v>1149</v>
      </c>
      <c r="B1021" t="s">
        <v>1211</v>
      </c>
      <c r="C1021" t="s">
        <v>1212</v>
      </c>
      <c r="E1021" t="s">
        <v>1174</v>
      </c>
      <c r="F1021" t="s">
        <v>54</v>
      </c>
      <c r="H1021">
        <v>20</v>
      </c>
      <c r="I1021" t="s">
        <v>56</v>
      </c>
      <c r="J1021" t="s">
        <v>43</v>
      </c>
      <c r="K1021">
        <v>0</v>
      </c>
      <c r="L1021">
        <v>0</v>
      </c>
      <c r="M1021">
        <v>0</v>
      </c>
      <c r="N1021">
        <v>0</v>
      </c>
      <c r="O1021">
        <v>0</v>
      </c>
      <c r="P1021" t="s">
        <v>254</v>
      </c>
      <c r="Q1021" t="s">
        <v>50</v>
      </c>
      <c r="R1021">
        <v>0</v>
      </c>
      <c r="S1021" t="s">
        <v>57</v>
      </c>
      <c r="T1021" s="4"/>
      <c r="U1021" s="4"/>
    </row>
    <row r="1022" spans="1:21" x14ac:dyDescent="0.2">
      <c r="A1022" t="s">
        <v>1213</v>
      </c>
      <c r="B1022" t="s">
        <v>1214</v>
      </c>
      <c r="C1022" t="s">
        <v>1215</v>
      </c>
      <c r="F1022" t="s">
        <v>1216</v>
      </c>
      <c r="H1022">
        <v>1</v>
      </c>
      <c r="I1022" t="s">
        <v>1217</v>
      </c>
      <c r="J1022" t="s">
        <v>43</v>
      </c>
      <c r="K1022">
        <v>1718</v>
      </c>
      <c r="L1022">
        <v>0</v>
      </c>
      <c r="M1022">
        <v>12</v>
      </c>
      <c r="N1022">
        <v>1706</v>
      </c>
      <c r="O1022">
        <v>1</v>
      </c>
      <c r="P1022">
        <v>900</v>
      </c>
      <c r="Q1022" t="s">
        <v>50</v>
      </c>
      <c r="R1022">
        <v>806</v>
      </c>
      <c r="S1022" t="s">
        <v>1218</v>
      </c>
      <c r="T1022" s="4"/>
      <c r="U1022" s="4">
        <v>45401</v>
      </c>
    </row>
    <row r="1023" spans="1:21" x14ac:dyDescent="0.2">
      <c r="A1023" t="s">
        <v>1213</v>
      </c>
      <c r="B1023" t="s">
        <v>1219</v>
      </c>
      <c r="C1023" t="s">
        <v>1220</v>
      </c>
      <c r="F1023" t="s">
        <v>1216</v>
      </c>
      <c r="H1023">
        <v>2</v>
      </c>
      <c r="I1023" t="s">
        <v>1217</v>
      </c>
      <c r="J1023" t="s">
        <v>43</v>
      </c>
      <c r="K1023">
        <v>2066</v>
      </c>
      <c r="L1023">
        <v>0</v>
      </c>
      <c r="M1023">
        <v>0</v>
      </c>
      <c r="N1023">
        <v>2066</v>
      </c>
      <c r="O1023">
        <v>2</v>
      </c>
      <c r="P1023">
        <v>750</v>
      </c>
      <c r="Q1023" t="s">
        <v>50</v>
      </c>
      <c r="R1023">
        <v>566</v>
      </c>
      <c r="S1023" t="s">
        <v>1221</v>
      </c>
      <c r="T1023" s="4"/>
      <c r="U1023" s="4">
        <v>45401</v>
      </c>
    </row>
    <row r="1024" spans="1:21" x14ac:dyDescent="0.2">
      <c r="A1024" t="s">
        <v>1222</v>
      </c>
      <c r="B1024" t="s">
        <v>1223</v>
      </c>
      <c r="C1024" t="s">
        <v>1224</v>
      </c>
      <c r="F1024" t="s">
        <v>54</v>
      </c>
      <c r="H1024">
        <v>3</v>
      </c>
      <c r="I1024" t="s">
        <v>56</v>
      </c>
      <c r="J1024" t="s">
        <v>43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24</v>
      </c>
      <c r="Q1024" t="s">
        <v>44</v>
      </c>
      <c r="R1024">
        <v>0</v>
      </c>
      <c r="S1024" t="s">
        <v>94</v>
      </c>
      <c r="T1024" s="4"/>
      <c r="U1024" s="4"/>
    </row>
    <row r="1025" spans="1:21" x14ac:dyDescent="0.2">
      <c r="A1025" t="s">
        <v>1222</v>
      </c>
      <c r="B1025" t="s">
        <v>1225</v>
      </c>
      <c r="C1025" t="s">
        <v>1226</v>
      </c>
      <c r="F1025" t="s">
        <v>48</v>
      </c>
      <c r="H1025">
        <v>4</v>
      </c>
      <c r="J1025" t="s">
        <v>43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144</v>
      </c>
      <c r="Q1025" t="s">
        <v>50</v>
      </c>
      <c r="R1025">
        <v>0</v>
      </c>
      <c r="S1025" t="s">
        <v>57</v>
      </c>
      <c r="T1025" s="4"/>
      <c r="U1025" s="4"/>
    </row>
    <row r="1026" spans="1:21" x14ac:dyDescent="0.2">
      <c r="A1026" t="s">
        <v>1222</v>
      </c>
      <c r="B1026" t="s">
        <v>1227</v>
      </c>
      <c r="C1026" t="s">
        <v>1228</v>
      </c>
      <c r="F1026" t="s">
        <v>48</v>
      </c>
      <c r="H1026">
        <v>5</v>
      </c>
      <c r="I1026" t="s">
        <v>49</v>
      </c>
      <c r="J1026" t="s">
        <v>43</v>
      </c>
      <c r="K1026">
        <v>6720</v>
      </c>
      <c r="L1026">
        <v>0</v>
      </c>
      <c r="M1026">
        <v>184</v>
      </c>
      <c r="N1026">
        <v>6536</v>
      </c>
      <c r="O1026">
        <v>40</v>
      </c>
      <c r="P1026">
        <v>160</v>
      </c>
      <c r="Q1026" t="s">
        <v>50</v>
      </c>
      <c r="R1026">
        <v>136</v>
      </c>
      <c r="S1026" t="s">
        <v>1229</v>
      </c>
      <c r="T1026" s="4"/>
      <c r="U1026" s="4"/>
    </row>
    <row r="1027" spans="1:21" x14ac:dyDescent="0.2">
      <c r="A1027" t="s">
        <v>1222</v>
      </c>
      <c r="B1027" t="s">
        <v>1230</v>
      </c>
      <c r="C1027" t="s">
        <v>1231</v>
      </c>
      <c r="F1027" t="s">
        <v>48</v>
      </c>
      <c r="H1027">
        <v>6</v>
      </c>
      <c r="I1027" t="s">
        <v>49</v>
      </c>
      <c r="J1027" t="s">
        <v>43</v>
      </c>
      <c r="K1027">
        <v>6900</v>
      </c>
      <c r="L1027">
        <v>0</v>
      </c>
      <c r="M1027">
        <v>24</v>
      </c>
      <c r="N1027">
        <v>6876</v>
      </c>
      <c r="O1027">
        <v>47</v>
      </c>
      <c r="P1027">
        <v>144</v>
      </c>
      <c r="Q1027" t="s">
        <v>50</v>
      </c>
      <c r="R1027">
        <v>108</v>
      </c>
      <c r="S1027" t="s">
        <v>1232</v>
      </c>
      <c r="T1027" s="4"/>
      <c r="U1027" s="4"/>
    </row>
    <row r="1028" spans="1:21" x14ac:dyDescent="0.2">
      <c r="A1028" t="s">
        <v>1222</v>
      </c>
      <c r="B1028" t="s">
        <v>1233</v>
      </c>
      <c r="C1028" t="s">
        <v>1234</v>
      </c>
      <c r="F1028" t="s">
        <v>48</v>
      </c>
      <c r="H1028">
        <v>9</v>
      </c>
      <c r="J1028" t="s">
        <v>43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144</v>
      </c>
      <c r="Q1028" t="s">
        <v>50</v>
      </c>
      <c r="R1028">
        <v>0</v>
      </c>
      <c r="S1028" t="s">
        <v>57</v>
      </c>
      <c r="T1028" s="4"/>
      <c r="U1028" s="4"/>
    </row>
    <row r="1029" spans="1:21" x14ac:dyDescent="0.2">
      <c r="A1029" t="s">
        <v>1222</v>
      </c>
      <c r="B1029" t="s">
        <v>1235</v>
      </c>
      <c r="C1029" t="s">
        <v>1236</v>
      </c>
      <c r="F1029" t="s">
        <v>48</v>
      </c>
      <c r="G1029" t="s">
        <v>1237</v>
      </c>
      <c r="H1029">
        <v>10</v>
      </c>
      <c r="I1029" t="s">
        <v>49</v>
      </c>
      <c r="J1029" t="s">
        <v>43</v>
      </c>
      <c r="K1029">
        <v>696</v>
      </c>
      <c r="L1029">
        <v>0</v>
      </c>
      <c r="M1029">
        <v>0</v>
      </c>
      <c r="N1029">
        <v>696</v>
      </c>
      <c r="O1029">
        <v>4</v>
      </c>
      <c r="P1029">
        <v>144</v>
      </c>
      <c r="Q1029" t="s">
        <v>50</v>
      </c>
      <c r="R1029">
        <v>120</v>
      </c>
      <c r="S1029" t="s">
        <v>1238</v>
      </c>
      <c r="T1029" s="4">
        <v>45370</v>
      </c>
      <c r="U1029" s="4"/>
    </row>
    <row r="1030" spans="1:21" x14ac:dyDescent="0.2">
      <c r="A1030" t="s">
        <v>1222</v>
      </c>
      <c r="B1030" t="s">
        <v>1239</v>
      </c>
      <c r="C1030" t="s">
        <v>1240</v>
      </c>
      <c r="F1030" t="s">
        <v>40</v>
      </c>
      <c r="G1030" t="s">
        <v>1241</v>
      </c>
      <c r="H1030">
        <v>11</v>
      </c>
      <c r="I1030" t="s">
        <v>42</v>
      </c>
      <c r="J1030" t="s">
        <v>43</v>
      </c>
      <c r="K1030">
        <v>0</v>
      </c>
      <c r="L1030">
        <v>288</v>
      </c>
      <c r="M1030">
        <v>168</v>
      </c>
      <c r="N1030">
        <v>120</v>
      </c>
      <c r="O1030">
        <v>0</v>
      </c>
      <c r="P1030">
        <v>288</v>
      </c>
      <c r="Q1030" t="s">
        <v>50</v>
      </c>
      <c r="R1030">
        <v>120</v>
      </c>
      <c r="S1030" t="s">
        <v>1242</v>
      </c>
      <c r="T1030" s="4">
        <v>45370</v>
      </c>
      <c r="U1030" s="4"/>
    </row>
    <row r="1031" spans="1:21" x14ac:dyDescent="0.2">
      <c r="A1031" t="s">
        <v>1222</v>
      </c>
      <c r="B1031" t="s">
        <v>1243</v>
      </c>
      <c r="C1031" t="s">
        <v>1244</v>
      </c>
      <c r="F1031" t="s">
        <v>40</v>
      </c>
      <c r="G1031" t="s">
        <v>1245</v>
      </c>
      <c r="H1031">
        <v>12</v>
      </c>
      <c r="I1031" t="s">
        <v>42</v>
      </c>
      <c r="J1031" t="s">
        <v>43</v>
      </c>
      <c r="K1031">
        <v>0</v>
      </c>
      <c r="L1031">
        <v>144</v>
      </c>
      <c r="M1031">
        <v>144</v>
      </c>
      <c r="N1031">
        <v>0</v>
      </c>
      <c r="O1031">
        <v>0</v>
      </c>
      <c r="P1031">
        <v>288</v>
      </c>
      <c r="Q1031" t="s">
        <v>50</v>
      </c>
      <c r="R1031">
        <v>0</v>
      </c>
      <c r="S1031" t="s">
        <v>57</v>
      </c>
      <c r="T1031" s="4">
        <v>45370</v>
      </c>
      <c r="U1031" s="4"/>
    </row>
    <row r="1032" spans="1:21" x14ac:dyDescent="0.2">
      <c r="A1032" t="s">
        <v>1222</v>
      </c>
      <c r="B1032" t="s">
        <v>1246</v>
      </c>
      <c r="C1032" t="s">
        <v>1247</v>
      </c>
      <c r="F1032" t="s">
        <v>1248</v>
      </c>
      <c r="G1032" t="s">
        <v>1249</v>
      </c>
      <c r="H1032">
        <v>13</v>
      </c>
      <c r="J1032" t="s">
        <v>43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180</v>
      </c>
      <c r="Q1032" t="s">
        <v>50</v>
      </c>
      <c r="R1032">
        <v>0</v>
      </c>
      <c r="S1032" t="s">
        <v>57</v>
      </c>
      <c r="T1032" s="4">
        <v>45372</v>
      </c>
      <c r="U1032" s="4"/>
    </row>
    <row r="1033" spans="1:21" x14ac:dyDescent="0.2">
      <c r="A1033" t="s">
        <v>1222</v>
      </c>
      <c r="B1033" t="s">
        <v>1250</v>
      </c>
      <c r="C1033" t="s">
        <v>1251</v>
      </c>
      <c r="F1033" t="s">
        <v>48</v>
      </c>
      <c r="H1033">
        <v>14</v>
      </c>
      <c r="I1033" t="s">
        <v>49</v>
      </c>
      <c r="J1033" t="s">
        <v>43</v>
      </c>
      <c r="K1033">
        <v>2400</v>
      </c>
      <c r="L1033">
        <v>0</v>
      </c>
      <c r="M1033">
        <v>172</v>
      </c>
      <c r="N1033">
        <v>2228</v>
      </c>
      <c r="O1033">
        <v>13</v>
      </c>
      <c r="P1033">
        <v>160</v>
      </c>
      <c r="Q1033" t="s">
        <v>50</v>
      </c>
      <c r="R1033">
        <v>148</v>
      </c>
      <c r="S1033" t="s">
        <v>1252</v>
      </c>
      <c r="T1033" s="4"/>
      <c r="U1033" s="4"/>
    </row>
    <row r="1034" spans="1:21" x14ac:dyDescent="0.2">
      <c r="A1034" t="s">
        <v>1222</v>
      </c>
      <c r="B1034" t="s">
        <v>1253</v>
      </c>
      <c r="C1034" t="s">
        <v>1254</v>
      </c>
      <c r="F1034" t="s">
        <v>48</v>
      </c>
      <c r="H1034">
        <v>15</v>
      </c>
      <c r="I1034" t="s">
        <v>49</v>
      </c>
      <c r="J1034" t="s">
        <v>43</v>
      </c>
      <c r="K1034">
        <v>3072</v>
      </c>
      <c r="L1034">
        <v>0</v>
      </c>
      <c r="M1034">
        <v>156</v>
      </c>
      <c r="N1034">
        <v>2916</v>
      </c>
      <c r="O1034">
        <v>15</v>
      </c>
      <c r="P1034">
        <v>192</v>
      </c>
      <c r="Q1034" t="s">
        <v>50</v>
      </c>
      <c r="R1034">
        <v>36</v>
      </c>
      <c r="S1034" t="s">
        <v>1255</v>
      </c>
      <c r="T1034" s="4"/>
      <c r="U1034" s="4"/>
    </row>
    <row r="1035" spans="1:21" x14ac:dyDescent="0.2">
      <c r="A1035" t="s">
        <v>1222</v>
      </c>
      <c r="B1035" t="s">
        <v>1256</v>
      </c>
      <c r="C1035" t="s">
        <v>1257</v>
      </c>
      <c r="F1035" t="s">
        <v>48</v>
      </c>
      <c r="H1035">
        <v>16</v>
      </c>
      <c r="I1035" t="s">
        <v>49</v>
      </c>
      <c r="J1035" t="s">
        <v>43</v>
      </c>
      <c r="K1035">
        <v>3840</v>
      </c>
      <c r="L1035">
        <v>0</v>
      </c>
      <c r="M1035">
        <v>0</v>
      </c>
      <c r="N1035">
        <v>3840</v>
      </c>
      <c r="O1035">
        <v>20</v>
      </c>
      <c r="P1035">
        <v>192</v>
      </c>
      <c r="Q1035" t="s">
        <v>50</v>
      </c>
      <c r="R1035">
        <v>0</v>
      </c>
      <c r="S1035" t="s">
        <v>575</v>
      </c>
      <c r="T1035" s="4"/>
      <c r="U1035" s="4"/>
    </row>
    <row r="1036" spans="1:21" x14ac:dyDescent="0.2">
      <c r="A1036" t="s">
        <v>1222</v>
      </c>
      <c r="B1036" t="s">
        <v>1258</v>
      </c>
      <c r="C1036" t="s">
        <v>1259</v>
      </c>
      <c r="F1036" t="s">
        <v>48</v>
      </c>
      <c r="H1036">
        <v>17</v>
      </c>
      <c r="I1036" t="s">
        <v>49</v>
      </c>
      <c r="J1036" t="s">
        <v>43</v>
      </c>
      <c r="K1036">
        <v>288</v>
      </c>
      <c r="L1036">
        <v>0</v>
      </c>
      <c r="M1036">
        <v>0</v>
      </c>
      <c r="N1036">
        <v>288</v>
      </c>
      <c r="O1036">
        <v>2</v>
      </c>
      <c r="P1036">
        <v>144</v>
      </c>
      <c r="Q1036" t="s">
        <v>50</v>
      </c>
      <c r="R1036">
        <v>0</v>
      </c>
      <c r="S1036" t="s">
        <v>1162</v>
      </c>
      <c r="T1036" s="4"/>
      <c r="U1036" s="4"/>
    </row>
    <row r="1037" spans="1:21" x14ac:dyDescent="0.2">
      <c r="A1037" t="s">
        <v>1222</v>
      </c>
      <c r="B1037" t="s">
        <v>1260</v>
      </c>
      <c r="C1037" t="s">
        <v>1261</v>
      </c>
      <c r="F1037" t="s">
        <v>48</v>
      </c>
      <c r="H1037">
        <v>18</v>
      </c>
      <c r="I1037" t="s">
        <v>49</v>
      </c>
      <c r="J1037" t="s">
        <v>43</v>
      </c>
      <c r="K1037">
        <v>3744</v>
      </c>
      <c r="L1037">
        <v>0</v>
      </c>
      <c r="M1037">
        <v>156</v>
      </c>
      <c r="N1037">
        <v>3588</v>
      </c>
      <c r="O1037">
        <v>24</v>
      </c>
      <c r="P1037">
        <v>144</v>
      </c>
      <c r="Q1037" t="s">
        <v>50</v>
      </c>
      <c r="R1037">
        <v>132</v>
      </c>
      <c r="S1037" t="s">
        <v>1262</v>
      </c>
      <c r="T1037" s="4"/>
      <c r="U1037" s="4"/>
    </row>
    <row r="1038" spans="1:21" x14ac:dyDescent="0.2">
      <c r="A1038" t="s">
        <v>1222</v>
      </c>
      <c r="B1038" t="s">
        <v>1263</v>
      </c>
      <c r="C1038" t="s">
        <v>1264</v>
      </c>
      <c r="F1038" t="s">
        <v>48</v>
      </c>
      <c r="G1038" t="s">
        <v>1265</v>
      </c>
      <c r="H1038">
        <v>19</v>
      </c>
      <c r="I1038" t="s">
        <v>49</v>
      </c>
      <c r="J1038" t="s">
        <v>43</v>
      </c>
      <c r="K1038">
        <v>2724</v>
      </c>
      <c r="L1038">
        <v>0</v>
      </c>
      <c r="M1038">
        <v>0</v>
      </c>
      <c r="N1038">
        <v>2724</v>
      </c>
      <c r="O1038">
        <v>18</v>
      </c>
      <c r="P1038">
        <v>144</v>
      </c>
      <c r="Q1038" t="s">
        <v>50</v>
      </c>
      <c r="R1038">
        <v>132</v>
      </c>
      <c r="S1038" t="s">
        <v>1266</v>
      </c>
      <c r="T1038" s="4">
        <v>45370</v>
      </c>
      <c r="U1038" s="4"/>
    </row>
    <row r="1039" spans="1:21" x14ac:dyDescent="0.2">
      <c r="A1039" t="s">
        <v>1222</v>
      </c>
      <c r="B1039" t="s">
        <v>1267</v>
      </c>
      <c r="C1039" t="s">
        <v>1268</v>
      </c>
      <c r="F1039" t="s">
        <v>48</v>
      </c>
      <c r="H1039">
        <v>20</v>
      </c>
      <c r="I1039" t="s">
        <v>49</v>
      </c>
      <c r="J1039" t="s">
        <v>43</v>
      </c>
      <c r="K1039">
        <v>132</v>
      </c>
      <c r="L1039">
        <v>0</v>
      </c>
      <c r="M1039">
        <v>24</v>
      </c>
      <c r="N1039">
        <v>108</v>
      </c>
      <c r="O1039">
        <v>0</v>
      </c>
      <c r="P1039">
        <v>144</v>
      </c>
      <c r="Q1039" t="s">
        <v>50</v>
      </c>
      <c r="R1039">
        <v>108</v>
      </c>
      <c r="S1039" t="s">
        <v>1269</v>
      </c>
      <c r="T1039" s="4"/>
      <c r="U1039" s="4"/>
    </row>
    <row r="1040" spans="1:21" x14ac:dyDescent="0.2">
      <c r="A1040" t="s">
        <v>1222</v>
      </c>
      <c r="B1040" t="s">
        <v>1270</v>
      </c>
      <c r="C1040" t="s">
        <v>1271</v>
      </c>
      <c r="F1040" t="s">
        <v>48</v>
      </c>
      <c r="H1040">
        <v>21</v>
      </c>
      <c r="I1040" t="s">
        <v>49</v>
      </c>
      <c r="J1040" t="s">
        <v>43</v>
      </c>
      <c r="K1040">
        <v>2736</v>
      </c>
      <c r="L1040">
        <v>0</v>
      </c>
      <c r="M1040">
        <v>12</v>
      </c>
      <c r="N1040">
        <v>2724</v>
      </c>
      <c r="O1040">
        <v>18</v>
      </c>
      <c r="P1040">
        <v>144</v>
      </c>
      <c r="Q1040" t="s">
        <v>50</v>
      </c>
      <c r="R1040">
        <v>132</v>
      </c>
      <c r="S1040" t="s">
        <v>1266</v>
      </c>
      <c r="T1040" s="4"/>
      <c r="U1040" s="4"/>
    </row>
    <row r="1041" spans="1:21" x14ac:dyDescent="0.2">
      <c r="A1041" t="s">
        <v>1222</v>
      </c>
      <c r="B1041" t="s">
        <v>1272</v>
      </c>
      <c r="C1041" t="s">
        <v>1273</v>
      </c>
      <c r="F1041" t="s">
        <v>48</v>
      </c>
      <c r="H1041">
        <v>22</v>
      </c>
      <c r="I1041" t="s">
        <v>49</v>
      </c>
      <c r="J1041" t="s">
        <v>43</v>
      </c>
      <c r="K1041">
        <v>720</v>
      </c>
      <c r="L1041">
        <v>0</v>
      </c>
      <c r="M1041">
        <v>0</v>
      </c>
      <c r="N1041">
        <v>720</v>
      </c>
      <c r="O1041">
        <v>6</v>
      </c>
      <c r="P1041">
        <v>120</v>
      </c>
      <c r="Q1041" t="s">
        <v>50</v>
      </c>
      <c r="R1041">
        <v>0</v>
      </c>
      <c r="S1041" t="s">
        <v>1274</v>
      </c>
      <c r="T1041" s="4"/>
      <c r="U1041" s="4"/>
    </row>
    <row r="1042" spans="1:21" x14ac:dyDescent="0.2">
      <c r="A1042" t="s">
        <v>1222</v>
      </c>
      <c r="B1042" t="s">
        <v>1275</v>
      </c>
      <c r="C1042" t="s">
        <v>1276</v>
      </c>
      <c r="F1042" t="s">
        <v>48</v>
      </c>
      <c r="H1042">
        <v>23</v>
      </c>
      <c r="I1042" t="s">
        <v>49</v>
      </c>
      <c r="J1042" t="s">
        <v>43</v>
      </c>
      <c r="K1042">
        <v>1728</v>
      </c>
      <c r="L1042">
        <v>0</v>
      </c>
      <c r="M1042">
        <v>0</v>
      </c>
      <c r="N1042">
        <v>1728</v>
      </c>
      <c r="O1042">
        <v>9</v>
      </c>
      <c r="P1042">
        <v>192</v>
      </c>
      <c r="Q1042" t="s">
        <v>50</v>
      </c>
      <c r="R1042">
        <v>0</v>
      </c>
      <c r="S1042" t="s">
        <v>1277</v>
      </c>
      <c r="T1042" s="4"/>
      <c r="U1042" s="4"/>
    </row>
    <row r="1043" spans="1:21" x14ac:dyDescent="0.2">
      <c r="A1043" t="s">
        <v>1222</v>
      </c>
      <c r="B1043" t="s">
        <v>1278</v>
      </c>
      <c r="C1043" t="s">
        <v>1279</v>
      </c>
      <c r="F1043" t="s">
        <v>48</v>
      </c>
      <c r="H1043">
        <v>24</v>
      </c>
      <c r="I1043" t="s">
        <v>49</v>
      </c>
      <c r="J1043" t="s">
        <v>43</v>
      </c>
      <c r="K1043">
        <v>4596</v>
      </c>
      <c r="L1043">
        <v>0</v>
      </c>
      <c r="M1043">
        <v>0</v>
      </c>
      <c r="N1043">
        <v>4596</v>
      </c>
      <c r="O1043">
        <v>23</v>
      </c>
      <c r="P1043">
        <v>192</v>
      </c>
      <c r="Q1043" t="s">
        <v>50</v>
      </c>
      <c r="R1043">
        <v>180</v>
      </c>
      <c r="S1043" t="s">
        <v>1280</v>
      </c>
      <c r="T1043" s="4"/>
      <c r="U1043" s="4"/>
    </row>
    <row r="1044" spans="1:21" x14ac:dyDescent="0.2">
      <c r="A1044" t="s">
        <v>1222</v>
      </c>
      <c r="B1044" t="s">
        <v>1281</v>
      </c>
      <c r="C1044" t="s">
        <v>1282</v>
      </c>
      <c r="F1044" t="s">
        <v>48</v>
      </c>
      <c r="H1044">
        <v>25</v>
      </c>
      <c r="I1044" t="s">
        <v>49</v>
      </c>
      <c r="J1044" t="s">
        <v>43</v>
      </c>
      <c r="K1044">
        <v>3600</v>
      </c>
      <c r="L1044">
        <v>0</v>
      </c>
      <c r="M1044">
        <v>0</v>
      </c>
      <c r="N1044">
        <v>3600</v>
      </c>
      <c r="O1044">
        <v>25</v>
      </c>
      <c r="P1044">
        <v>144</v>
      </c>
      <c r="Q1044" t="s">
        <v>50</v>
      </c>
      <c r="R1044">
        <v>0</v>
      </c>
      <c r="S1044" t="s">
        <v>1283</v>
      </c>
      <c r="T1044" s="4"/>
      <c r="U1044" s="4"/>
    </row>
    <row r="1045" spans="1:21" x14ac:dyDescent="0.2">
      <c r="A1045" t="s">
        <v>1222</v>
      </c>
      <c r="B1045" t="s">
        <v>1284</v>
      </c>
      <c r="C1045" t="s">
        <v>1285</v>
      </c>
      <c r="F1045" t="s">
        <v>48</v>
      </c>
      <c r="H1045">
        <v>26</v>
      </c>
      <c r="I1045" t="s">
        <v>49</v>
      </c>
      <c r="J1045" t="s">
        <v>43</v>
      </c>
      <c r="K1045">
        <v>2880</v>
      </c>
      <c r="L1045">
        <v>0</v>
      </c>
      <c r="M1045">
        <v>96</v>
      </c>
      <c r="N1045">
        <v>2784</v>
      </c>
      <c r="O1045">
        <v>19</v>
      </c>
      <c r="P1045">
        <v>144</v>
      </c>
      <c r="Q1045" t="s">
        <v>50</v>
      </c>
      <c r="R1045">
        <v>48</v>
      </c>
      <c r="S1045" t="s">
        <v>1286</v>
      </c>
      <c r="T1045" s="4"/>
      <c r="U1045" s="4"/>
    </row>
    <row r="1046" spans="1:21" x14ac:dyDescent="0.2">
      <c r="A1046" t="s">
        <v>1222</v>
      </c>
      <c r="B1046" t="s">
        <v>1287</v>
      </c>
      <c r="C1046" t="s">
        <v>1288</v>
      </c>
      <c r="F1046" t="s">
        <v>54</v>
      </c>
      <c r="G1046" t="s">
        <v>1289</v>
      </c>
      <c r="H1046">
        <v>1</v>
      </c>
      <c r="I1046" t="s">
        <v>56</v>
      </c>
      <c r="J1046" t="s">
        <v>420</v>
      </c>
      <c r="K1046">
        <v>86</v>
      </c>
      <c r="L1046">
        <v>0</v>
      </c>
      <c r="M1046">
        <v>0</v>
      </c>
      <c r="N1046">
        <v>86</v>
      </c>
      <c r="O1046">
        <v>8</v>
      </c>
      <c r="P1046">
        <v>10</v>
      </c>
      <c r="Q1046" t="s">
        <v>44</v>
      </c>
      <c r="R1046">
        <v>6</v>
      </c>
      <c r="S1046" t="s">
        <v>1290</v>
      </c>
      <c r="T1046" s="4">
        <v>45355</v>
      </c>
      <c r="U1046" s="4"/>
    </row>
    <row r="1047" spans="1:21" x14ac:dyDescent="0.2">
      <c r="A1047" t="s">
        <v>1222</v>
      </c>
      <c r="B1047" t="s">
        <v>1291</v>
      </c>
      <c r="C1047" t="s">
        <v>1292</v>
      </c>
      <c r="F1047" t="s">
        <v>54</v>
      </c>
      <c r="G1047">
        <v>2180</v>
      </c>
      <c r="H1047">
        <v>2</v>
      </c>
      <c r="I1047" t="s">
        <v>56</v>
      </c>
      <c r="J1047" t="s">
        <v>420</v>
      </c>
      <c r="K1047">
        <v>118</v>
      </c>
      <c r="L1047">
        <v>0</v>
      </c>
      <c r="M1047">
        <v>0</v>
      </c>
      <c r="N1047">
        <v>118</v>
      </c>
      <c r="O1047">
        <v>11</v>
      </c>
      <c r="P1047">
        <v>10</v>
      </c>
      <c r="Q1047" t="s">
        <v>44</v>
      </c>
      <c r="R1047">
        <v>8</v>
      </c>
      <c r="S1047" t="s">
        <v>1293</v>
      </c>
      <c r="T1047" s="4">
        <v>45355</v>
      </c>
      <c r="U1047" s="4"/>
    </row>
    <row r="1048" spans="1:21" x14ac:dyDescent="0.2">
      <c r="A1048" t="s">
        <v>1222</v>
      </c>
      <c r="B1048" t="s">
        <v>1294</v>
      </c>
      <c r="C1048" t="s">
        <v>1295</v>
      </c>
      <c r="F1048" t="s">
        <v>48</v>
      </c>
      <c r="H1048">
        <v>7</v>
      </c>
      <c r="I1048">
        <v>99</v>
      </c>
      <c r="J1048" t="s">
        <v>420</v>
      </c>
      <c r="K1048">
        <v>192</v>
      </c>
      <c r="L1048">
        <v>0</v>
      </c>
      <c r="M1048">
        <v>0</v>
      </c>
      <c r="N1048">
        <v>192</v>
      </c>
      <c r="O1048">
        <v>2</v>
      </c>
      <c r="P1048">
        <v>96</v>
      </c>
      <c r="Q1048" t="s">
        <v>50</v>
      </c>
      <c r="R1048">
        <v>0</v>
      </c>
      <c r="S1048" t="s">
        <v>1162</v>
      </c>
      <c r="T1048" s="4"/>
      <c r="U1048" s="4"/>
    </row>
    <row r="1049" spans="1:21" x14ac:dyDescent="0.2">
      <c r="A1049" t="s">
        <v>1222</v>
      </c>
      <c r="B1049" t="s">
        <v>1296</v>
      </c>
      <c r="C1049" t="s">
        <v>1297</v>
      </c>
      <c r="F1049" t="s">
        <v>48</v>
      </c>
      <c r="H1049">
        <v>8</v>
      </c>
      <c r="I1049">
        <v>99</v>
      </c>
      <c r="J1049" t="s">
        <v>420</v>
      </c>
      <c r="K1049">
        <v>480</v>
      </c>
      <c r="L1049">
        <v>0</v>
      </c>
      <c r="M1049">
        <v>0</v>
      </c>
      <c r="N1049">
        <v>480</v>
      </c>
      <c r="O1049">
        <v>5</v>
      </c>
      <c r="P1049">
        <v>96</v>
      </c>
      <c r="Q1049" t="s">
        <v>50</v>
      </c>
      <c r="R1049">
        <v>0</v>
      </c>
      <c r="S1049" t="s">
        <v>1175</v>
      </c>
      <c r="T1049" s="4"/>
      <c r="U1049" s="4"/>
    </row>
    <row r="1050" spans="1:21" x14ac:dyDescent="0.2">
      <c r="A1050" t="s">
        <v>1222</v>
      </c>
      <c r="B1050" t="s">
        <v>1298</v>
      </c>
      <c r="C1050" t="s">
        <v>1299</v>
      </c>
      <c r="F1050" t="s">
        <v>48</v>
      </c>
      <c r="G1050" t="s">
        <v>1300</v>
      </c>
      <c r="H1050">
        <v>27</v>
      </c>
      <c r="J1050" t="s">
        <v>420</v>
      </c>
      <c r="K1050">
        <v>4</v>
      </c>
      <c r="L1050">
        <v>0</v>
      </c>
      <c r="M1050">
        <v>12</v>
      </c>
      <c r="N1050">
        <v>-8</v>
      </c>
      <c r="O1050">
        <v>0</v>
      </c>
      <c r="P1050" t="s">
        <v>254</v>
      </c>
      <c r="Q1050" t="s">
        <v>50</v>
      </c>
      <c r="R1050">
        <v>-8</v>
      </c>
      <c r="S1050" t="s">
        <v>1301</v>
      </c>
      <c r="T1050" s="4">
        <v>45377</v>
      </c>
      <c r="U1050" s="4">
        <v>45401</v>
      </c>
    </row>
    <row r="1051" spans="1:21" x14ac:dyDescent="0.2">
      <c r="A1051" t="s">
        <v>1302</v>
      </c>
      <c r="B1051" t="s">
        <v>1303</v>
      </c>
      <c r="C1051" t="s">
        <v>1304</v>
      </c>
      <c r="F1051" t="s">
        <v>40</v>
      </c>
      <c r="G1051" t="s">
        <v>1305</v>
      </c>
      <c r="H1051">
        <v>2</v>
      </c>
      <c r="I1051" t="s">
        <v>42</v>
      </c>
      <c r="J1051" t="s">
        <v>43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30</v>
      </c>
      <c r="Q1051" t="s">
        <v>76</v>
      </c>
      <c r="R1051">
        <v>0</v>
      </c>
      <c r="S1051" t="s">
        <v>97</v>
      </c>
      <c r="T1051" s="4"/>
      <c r="U1051" s="4">
        <v>45376</v>
      </c>
    </row>
    <row r="1052" spans="1:21" x14ac:dyDescent="0.2">
      <c r="A1052" t="s">
        <v>1302</v>
      </c>
      <c r="B1052" t="s">
        <v>1306</v>
      </c>
      <c r="C1052" t="s">
        <v>1307</v>
      </c>
      <c r="F1052" t="s">
        <v>40</v>
      </c>
      <c r="G1052" t="s">
        <v>1308</v>
      </c>
      <c r="H1052">
        <v>3</v>
      </c>
      <c r="I1052" t="s">
        <v>42</v>
      </c>
      <c r="J1052" t="s">
        <v>43</v>
      </c>
      <c r="K1052">
        <v>375.91666670000001</v>
      </c>
      <c r="L1052">
        <v>0</v>
      </c>
      <c r="M1052">
        <v>67</v>
      </c>
      <c r="N1052">
        <v>308.91666670000001</v>
      </c>
      <c r="O1052">
        <v>10</v>
      </c>
      <c r="P1052">
        <v>30</v>
      </c>
      <c r="Q1052" t="s">
        <v>76</v>
      </c>
      <c r="R1052">
        <v>9</v>
      </c>
      <c r="S1052" t="s">
        <v>1309</v>
      </c>
      <c r="T1052" s="4"/>
      <c r="U1052" s="4" t="s">
        <v>119</v>
      </c>
    </row>
    <row r="1053" spans="1:21" x14ac:dyDescent="0.2">
      <c r="A1053" t="s">
        <v>1302</v>
      </c>
      <c r="B1053" t="s">
        <v>1310</v>
      </c>
      <c r="C1053" t="s">
        <v>1311</v>
      </c>
      <c r="F1053" t="s">
        <v>40</v>
      </c>
      <c r="G1053" t="s">
        <v>1312</v>
      </c>
      <c r="H1053">
        <v>5</v>
      </c>
      <c r="I1053" t="s">
        <v>42</v>
      </c>
      <c r="J1053" t="s">
        <v>43</v>
      </c>
      <c r="K1053">
        <v>22.416666670000001</v>
      </c>
      <c r="L1053">
        <v>0</v>
      </c>
      <c r="M1053">
        <v>0</v>
      </c>
      <c r="N1053">
        <v>22.416666670000001</v>
      </c>
      <c r="O1053">
        <v>0</v>
      </c>
      <c r="P1053">
        <v>30</v>
      </c>
      <c r="Q1053" t="s">
        <v>76</v>
      </c>
      <c r="R1053">
        <v>22</v>
      </c>
      <c r="S1053" t="s">
        <v>1313</v>
      </c>
      <c r="T1053" s="4"/>
      <c r="U1053" s="4">
        <v>45376</v>
      </c>
    </row>
    <row r="1054" spans="1:21" x14ac:dyDescent="0.2">
      <c r="A1054" t="s">
        <v>1302</v>
      </c>
      <c r="B1054" t="s">
        <v>1314</v>
      </c>
      <c r="C1054" t="s">
        <v>1315</v>
      </c>
      <c r="E1054" t="s">
        <v>245</v>
      </c>
      <c r="F1054" t="s">
        <v>54</v>
      </c>
      <c r="G1054" t="s">
        <v>1316</v>
      </c>
      <c r="H1054">
        <v>14</v>
      </c>
      <c r="I1054" t="s">
        <v>56</v>
      </c>
      <c r="J1054" t="s">
        <v>43</v>
      </c>
      <c r="K1054">
        <v>20</v>
      </c>
      <c r="L1054">
        <v>20</v>
      </c>
      <c r="M1054">
        <v>40</v>
      </c>
      <c r="N1054">
        <v>0</v>
      </c>
      <c r="O1054">
        <v>0</v>
      </c>
      <c r="P1054">
        <v>20</v>
      </c>
      <c r="Q1054" t="s">
        <v>76</v>
      </c>
      <c r="R1054">
        <v>0</v>
      </c>
      <c r="S1054" t="s">
        <v>97</v>
      </c>
      <c r="T1054" s="4">
        <v>45362</v>
      </c>
      <c r="U1054" s="4" t="s">
        <v>63</v>
      </c>
    </row>
    <row r="1055" spans="1:21" x14ac:dyDescent="0.2">
      <c r="A1055" t="s">
        <v>1302</v>
      </c>
      <c r="B1055" t="s">
        <v>1317</v>
      </c>
      <c r="C1055" t="s">
        <v>1318</v>
      </c>
      <c r="E1055" t="s">
        <v>240</v>
      </c>
      <c r="F1055" t="s">
        <v>54</v>
      </c>
      <c r="G1055" t="s">
        <v>1319</v>
      </c>
      <c r="H1055">
        <v>15</v>
      </c>
      <c r="I1055" t="s">
        <v>56</v>
      </c>
      <c r="J1055" t="s">
        <v>43</v>
      </c>
      <c r="K1055">
        <v>20</v>
      </c>
      <c r="L1055">
        <v>40</v>
      </c>
      <c r="M1055">
        <v>50</v>
      </c>
      <c r="N1055">
        <v>10</v>
      </c>
      <c r="O1055">
        <v>0</v>
      </c>
      <c r="P1055">
        <v>20</v>
      </c>
      <c r="Q1055" t="s">
        <v>76</v>
      </c>
      <c r="R1055">
        <v>10</v>
      </c>
      <c r="S1055" t="s">
        <v>1320</v>
      </c>
      <c r="T1055" s="4">
        <v>45356</v>
      </c>
      <c r="U1055" s="4" t="s">
        <v>63</v>
      </c>
    </row>
    <row r="1056" spans="1:21" x14ac:dyDescent="0.2">
      <c r="A1056" t="s">
        <v>1302</v>
      </c>
      <c r="B1056" t="s">
        <v>1321</v>
      </c>
      <c r="C1056" t="s">
        <v>1322</v>
      </c>
      <c r="F1056" t="s">
        <v>40</v>
      </c>
      <c r="G1056" t="s">
        <v>1323</v>
      </c>
      <c r="H1056">
        <v>24</v>
      </c>
      <c r="I1056" t="s">
        <v>42</v>
      </c>
      <c r="J1056" t="s">
        <v>43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30</v>
      </c>
      <c r="Q1056" t="s">
        <v>76</v>
      </c>
      <c r="R1056">
        <v>0</v>
      </c>
      <c r="S1056" t="s">
        <v>97</v>
      </c>
      <c r="T1056" s="4"/>
      <c r="U1056" s="4">
        <v>45376</v>
      </c>
    </row>
    <row r="1057" spans="1:21" x14ac:dyDescent="0.2">
      <c r="A1057" t="s">
        <v>1302</v>
      </c>
      <c r="B1057" t="s">
        <v>1324</v>
      </c>
      <c r="C1057" t="s">
        <v>1325</v>
      </c>
      <c r="F1057" t="s">
        <v>40</v>
      </c>
      <c r="G1057" t="s">
        <v>1326</v>
      </c>
      <c r="H1057">
        <v>25</v>
      </c>
      <c r="I1057" t="s">
        <v>42</v>
      </c>
      <c r="J1057" t="s">
        <v>43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30</v>
      </c>
      <c r="Q1057" t="s">
        <v>76</v>
      </c>
      <c r="R1057">
        <v>0</v>
      </c>
      <c r="S1057" t="s">
        <v>97</v>
      </c>
      <c r="T1057" s="4"/>
      <c r="U1057" s="4">
        <v>45376</v>
      </c>
    </row>
    <row r="1058" spans="1:21" x14ac:dyDescent="0.2">
      <c r="A1058" t="s">
        <v>1302</v>
      </c>
      <c r="B1058" t="s">
        <v>1327</v>
      </c>
      <c r="C1058" t="s">
        <v>1328</v>
      </c>
      <c r="F1058" t="s">
        <v>40</v>
      </c>
      <c r="G1058" t="s">
        <v>1329</v>
      </c>
      <c r="H1058">
        <v>4</v>
      </c>
      <c r="I1058" t="s">
        <v>42</v>
      </c>
      <c r="J1058" t="s">
        <v>43</v>
      </c>
      <c r="K1058">
        <v>30</v>
      </c>
      <c r="L1058">
        <v>0</v>
      </c>
      <c r="M1058">
        <v>0</v>
      </c>
      <c r="N1058">
        <v>30</v>
      </c>
      <c r="O1058">
        <v>1</v>
      </c>
      <c r="P1058">
        <v>30</v>
      </c>
      <c r="Q1058" t="s">
        <v>76</v>
      </c>
      <c r="R1058">
        <v>0</v>
      </c>
      <c r="S1058" t="s">
        <v>1330</v>
      </c>
      <c r="T1058" s="4">
        <v>45372</v>
      </c>
      <c r="U1058" s="4"/>
    </row>
    <row r="1059" spans="1:21" x14ac:dyDescent="0.2">
      <c r="A1059" t="s">
        <v>1302</v>
      </c>
      <c r="B1059" t="s">
        <v>1331</v>
      </c>
      <c r="C1059" t="s">
        <v>1332</v>
      </c>
      <c r="E1059" t="s">
        <v>245</v>
      </c>
      <c r="F1059" t="s">
        <v>40</v>
      </c>
      <c r="H1059">
        <v>6</v>
      </c>
      <c r="I1059" t="s">
        <v>42</v>
      </c>
      <c r="J1059" t="s">
        <v>43</v>
      </c>
      <c r="K1059">
        <v>10.75</v>
      </c>
      <c r="L1059">
        <v>0</v>
      </c>
      <c r="M1059">
        <v>0</v>
      </c>
      <c r="N1059">
        <v>10.75</v>
      </c>
      <c r="O1059">
        <v>0</v>
      </c>
      <c r="P1059">
        <v>12</v>
      </c>
      <c r="Q1059" t="s">
        <v>76</v>
      </c>
      <c r="R1059">
        <v>11</v>
      </c>
      <c r="S1059" t="s">
        <v>1333</v>
      </c>
      <c r="T1059" s="4">
        <v>45364</v>
      </c>
      <c r="U1059" s="4">
        <v>45401</v>
      </c>
    </row>
    <row r="1060" spans="1:21" x14ac:dyDescent="0.2">
      <c r="A1060" t="s">
        <v>1302</v>
      </c>
      <c r="B1060" t="s">
        <v>1334</v>
      </c>
      <c r="C1060" t="s">
        <v>1335</v>
      </c>
      <c r="E1060" t="s">
        <v>865</v>
      </c>
      <c r="F1060" t="s">
        <v>40</v>
      </c>
      <c r="H1060">
        <v>7</v>
      </c>
      <c r="I1060" t="s">
        <v>42</v>
      </c>
      <c r="J1060" t="s">
        <v>43</v>
      </c>
      <c r="K1060">
        <v>8.1666666669999994</v>
      </c>
      <c r="L1060">
        <v>0</v>
      </c>
      <c r="M1060">
        <v>0</v>
      </c>
      <c r="N1060">
        <v>8.1666666669999994</v>
      </c>
      <c r="O1060">
        <v>0</v>
      </c>
      <c r="P1060">
        <v>12</v>
      </c>
      <c r="Q1060" t="s">
        <v>76</v>
      </c>
      <c r="R1060">
        <v>8</v>
      </c>
      <c r="S1060" t="s">
        <v>1336</v>
      </c>
      <c r="T1060" s="4">
        <v>45366</v>
      </c>
      <c r="U1060" s="4">
        <v>45401</v>
      </c>
    </row>
    <row r="1061" spans="1:21" x14ac:dyDescent="0.2">
      <c r="A1061" t="s">
        <v>1302</v>
      </c>
      <c r="B1061" t="s">
        <v>1337</v>
      </c>
      <c r="C1061" t="s">
        <v>1338</v>
      </c>
      <c r="F1061" t="s">
        <v>54</v>
      </c>
      <c r="H1061">
        <v>8</v>
      </c>
      <c r="I1061" t="s">
        <v>56</v>
      </c>
      <c r="J1061" t="s">
        <v>43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20</v>
      </c>
      <c r="Q1061" t="s">
        <v>76</v>
      </c>
      <c r="R1061">
        <v>0</v>
      </c>
      <c r="S1061" t="s">
        <v>97</v>
      </c>
      <c r="T1061" s="4"/>
      <c r="U1061" s="4"/>
    </row>
    <row r="1062" spans="1:21" x14ac:dyDescent="0.2">
      <c r="A1062" t="s">
        <v>1302</v>
      </c>
      <c r="B1062" t="s">
        <v>1339</v>
      </c>
      <c r="C1062" t="s">
        <v>1340</v>
      </c>
      <c r="F1062" t="s">
        <v>54</v>
      </c>
      <c r="H1062">
        <v>9</v>
      </c>
      <c r="I1062" t="s">
        <v>56</v>
      </c>
      <c r="J1062" t="s">
        <v>43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20</v>
      </c>
      <c r="Q1062" t="s">
        <v>76</v>
      </c>
      <c r="R1062">
        <v>0</v>
      </c>
      <c r="S1062" t="s">
        <v>97</v>
      </c>
      <c r="T1062" s="4"/>
      <c r="U1062" s="4"/>
    </row>
    <row r="1063" spans="1:21" x14ac:dyDescent="0.2">
      <c r="A1063" t="s">
        <v>1302</v>
      </c>
      <c r="B1063" t="s">
        <v>1341</v>
      </c>
      <c r="C1063" t="s">
        <v>1342</v>
      </c>
      <c r="F1063" t="s">
        <v>54</v>
      </c>
      <c r="H1063">
        <v>10</v>
      </c>
      <c r="I1063" t="s">
        <v>56</v>
      </c>
      <c r="J1063" t="s">
        <v>43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20</v>
      </c>
      <c r="Q1063" t="s">
        <v>76</v>
      </c>
      <c r="R1063">
        <v>0</v>
      </c>
      <c r="S1063" t="s">
        <v>97</v>
      </c>
      <c r="T1063" s="4"/>
      <c r="U1063" s="4"/>
    </row>
    <row r="1064" spans="1:21" x14ac:dyDescent="0.2">
      <c r="A1064" t="s">
        <v>1302</v>
      </c>
      <c r="B1064" t="s">
        <v>1343</v>
      </c>
      <c r="C1064" t="s">
        <v>1344</v>
      </c>
      <c r="F1064" t="s">
        <v>54</v>
      </c>
      <c r="G1064">
        <v>6373</v>
      </c>
      <c r="H1064">
        <v>11</v>
      </c>
      <c r="I1064" t="s">
        <v>56</v>
      </c>
      <c r="J1064" t="s">
        <v>43</v>
      </c>
      <c r="K1064">
        <v>20</v>
      </c>
      <c r="L1064">
        <v>0</v>
      </c>
      <c r="M1064">
        <v>20</v>
      </c>
      <c r="N1064">
        <v>0</v>
      </c>
      <c r="O1064">
        <v>0</v>
      </c>
      <c r="P1064">
        <v>20</v>
      </c>
      <c r="Q1064" t="s">
        <v>76</v>
      </c>
      <c r="R1064">
        <v>0</v>
      </c>
      <c r="S1064" t="s">
        <v>97</v>
      </c>
      <c r="T1064" s="4">
        <v>45370</v>
      </c>
      <c r="U1064" s="4">
        <v>45401</v>
      </c>
    </row>
    <row r="1065" spans="1:21" x14ac:dyDescent="0.2">
      <c r="A1065" t="s">
        <v>1302</v>
      </c>
      <c r="B1065" t="s">
        <v>1345</v>
      </c>
      <c r="C1065" t="s">
        <v>1346</v>
      </c>
      <c r="E1065" t="s">
        <v>857</v>
      </c>
      <c r="F1065" t="s">
        <v>54</v>
      </c>
      <c r="G1065" t="s">
        <v>1347</v>
      </c>
      <c r="H1065">
        <v>16</v>
      </c>
      <c r="I1065" t="s">
        <v>56</v>
      </c>
      <c r="J1065" t="s">
        <v>43</v>
      </c>
      <c r="K1065">
        <v>0</v>
      </c>
      <c r="L1065">
        <v>40</v>
      </c>
      <c r="M1065">
        <v>40</v>
      </c>
      <c r="N1065">
        <v>0</v>
      </c>
      <c r="O1065">
        <v>0</v>
      </c>
      <c r="P1065">
        <v>20</v>
      </c>
      <c r="Q1065" t="s">
        <v>76</v>
      </c>
      <c r="R1065">
        <v>0</v>
      </c>
      <c r="S1065" t="s">
        <v>97</v>
      </c>
      <c r="T1065" s="4">
        <v>45357</v>
      </c>
      <c r="U1065" s="4"/>
    </row>
    <row r="1066" spans="1:21" x14ac:dyDescent="0.2">
      <c r="A1066" t="s">
        <v>1302</v>
      </c>
      <c r="B1066" t="s">
        <v>1348</v>
      </c>
      <c r="C1066" t="s">
        <v>1349</v>
      </c>
      <c r="F1066" t="s">
        <v>54</v>
      </c>
      <c r="G1066">
        <v>6363</v>
      </c>
      <c r="H1066">
        <v>17</v>
      </c>
      <c r="I1066" t="s">
        <v>56</v>
      </c>
      <c r="J1066" t="s">
        <v>43</v>
      </c>
      <c r="K1066">
        <v>17.416666670000001</v>
      </c>
      <c r="L1066">
        <v>0</v>
      </c>
      <c r="M1066">
        <v>0</v>
      </c>
      <c r="N1066">
        <v>17.416666670000001</v>
      </c>
      <c r="O1066">
        <v>0</v>
      </c>
      <c r="P1066">
        <v>20</v>
      </c>
      <c r="Q1066" t="s">
        <v>76</v>
      </c>
      <c r="R1066">
        <v>17</v>
      </c>
      <c r="S1066" t="s">
        <v>1350</v>
      </c>
      <c r="T1066" s="4"/>
      <c r="U1066" s="4">
        <v>45401</v>
      </c>
    </row>
    <row r="1067" spans="1:21" x14ac:dyDescent="0.2">
      <c r="A1067" t="s">
        <v>1302</v>
      </c>
      <c r="B1067" t="s">
        <v>1351</v>
      </c>
      <c r="C1067" t="s">
        <v>1352</v>
      </c>
      <c r="F1067" t="s">
        <v>1353</v>
      </c>
      <c r="G1067">
        <v>6925</v>
      </c>
      <c r="H1067">
        <v>22</v>
      </c>
      <c r="I1067" t="s">
        <v>136</v>
      </c>
      <c r="J1067" t="s">
        <v>43</v>
      </c>
      <c r="K1067">
        <v>1305</v>
      </c>
      <c r="L1067">
        <v>0</v>
      </c>
      <c r="M1067">
        <v>61</v>
      </c>
      <c r="N1067">
        <v>1244</v>
      </c>
      <c r="O1067">
        <v>31</v>
      </c>
      <c r="P1067">
        <v>40</v>
      </c>
      <c r="Q1067" t="s">
        <v>61</v>
      </c>
      <c r="R1067">
        <v>4</v>
      </c>
      <c r="S1067" t="s">
        <v>1354</v>
      </c>
      <c r="T1067" s="4">
        <v>45357</v>
      </c>
      <c r="U1067" s="4"/>
    </row>
    <row r="1068" spans="1:21" x14ac:dyDescent="0.2">
      <c r="A1068" t="s">
        <v>1302</v>
      </c>
      <c r="B1068" t="s">
        <v>1355</v>
      </c>
      <c r="C1068" t="s">
        <v>1356</v>
      </c>
      <c r="F1068" t="s">
        <v>1353</v>
      </c>
      <c r="H1068">
        <v>23</v>
      </c>
      <c r="I1068" t="s">
        <v>136</v>
      </c>
      <c r="J1068" t="s">
        <v>43</v>
      </c>
      <c r="K1068">
        <v>60</v>
      </c>
      <c r="L1068">
        <v>0</v>
      </c>
      <c r="M1068">
        <v>0</v>
      </c>
      <c r="N1068">
        <v>60</v>
      </c>
      <c r="O1068">
        <v>2</v>
      </c>
      <c r="P1068">
        <v>30</v>
      </c>
      <c r="Q1068" t="s">
        <v>76</v>
      </c>
      <c r="R1068">
        <v>0</v>
      </c>
      <c r="S1068" t="s">
        <v>1357</v>
      </c>
      <c r="T1068" s="4"/>
      <c r="U1068" s="4"/>
    </row>
    <row r="1069" spans="1:21" x14ac:dyDescent="0.2">
      <c r="A1069" t="s">
        <v>1302</v>
      </c>
      <c r="B1069" t="s">
        <v>1358</v>
      </c>
      <c r="C1069" t="s">
        <v>1359</v>
      </c>
      <c r="F1069" t="s">
        <v>800</v>
      </c>
      <c r="G1069">
        <v>500</v>
      </c>
      <c r="H1069">
        <v>21</v>
      </c>
      <c r="J1069" t="s">
        <v>420</v>
      </c>
      <c r="K1069">
        <v>0</v>
      </c>
      <c r="L1069">
        <v>0</v>
      </c>
      <c r="M1069">
        <v>0</v>
      </c>
      <c r="N1069">
        <v>0</v>
      </c>
      <c r="O1069">
        <v>0</v>
      </c>
      <c r="P1069" t="s">
        <v>254</v>
      </c>
      <c r="Q1069" t="s">
        <v>76</v>
      </c>
      <c r="R1069">
        <v>0</v>
      </c>
      <c r="S1069" t="s">
        <v>97</v>
      </c>
      <c r="T1069" s="4"/>
      <c r="U1069" s="4"/>
    </row>
    <row r="1070" spans="1:21" x14ac:dyDescent="0.2">
      <c r="A1070" t="s">
        <v>1302</v>
      </c>
      <c r="B1070" t="s">
        <v>1360</v>
      </c>
      <c r="C1070" t="s">
        <v>1361</v>
      </c>
      <c r="F1070" t="s">
        <v>54</v>
      </c>
      <c r="G1070">
        <v>6388</v>
      </c>
      <c r="H1070">
        <v>26</v>
      </c>
      <c r="I1070" t="s">
        <v>56</v>
      </c>
      <c r="J1070" t="s">
        <v>43</v>
      </c>
      <c r="K1070">
        <v>0</v>
      </c>
      <c r="L1070">
        <v>20</v>
      </c>
      <c r="M1070">
        <v>20</v>
      </c>
      <c r="N1070">
        <v>0</v>
      </c>
      <c r="O1070">
        <v>0</v>
      </c>
      <c r="P1070">
        <v>20</v>
      </c>
      <c r="Q1070" t="s">
        <v>76</v>
      </c>
      <c r="R1070">
        <v>0</v>
      </c>
      <c r="S1070" t="s">
        <v>97</v>
      </c>
      <c r="T1070" s="4">
        <v>45408</v>
      </c>
      <c r="U1070" s="4"/>
    </row>
    <row r="1071" spans="1:21" x14ac:dyDescent="0.2">
      <c r="A1071" t="s">
        <v>1362</v>
      </c>
      <c r="B1071" t="s">
        <v>1363</v>
      </c>
      <c r="C1071" t="s">
        <v>1364</v>
      </c>
      <c r="E1071" t="s">
        <v>865</v>
      </c>
      <c r="F1071" t="s">
        <v>40</v>
      </c>
      <c r="G1071" t="s">
        <v>1365</v>
      </c>
      <c r="H1071">
        <v>1</v>
      </c>
      <c r="I1071" t="s">
        <v>42</v>
      </c>
      <c r="J1071" t="s">
        <v>43</v>
      </c>
      <c r="K1071">
        <v>80</v>
      </c>
      <c r="L1071">
        <v>100</v>
      </c>
      <c r="M1071">
        <v>0</v>
      </c>
      <c r="N1071">
        <v>180</v>
      </c>
      <c r="O1071">
        <v>1</v>
      </c>
      <c r="P1071">
        <v>100</v>
      </c>
      <c r="Q1071" t="s">
        <v>796</v>
      </c>
      <c r="R1071">
        <v>80</v>
      </c>
      <c r="S1071" t="s">
        <v>1366</v>
      </c>
      <c r="T1071" s="4"/>
      <c r="U1071" s="4">
        <v>45376</v>
      </c>
    </row>
    <row r="1072" spans="1:21" x14ac:dyDescent="0.2">
      <c r="A1072" t="s">
        <v>1362</v>
      </c>
      <c r="B1072" t="s">
        <v>1367</v>
      </c>
      <c r="C1072" t="s">
        <v>1368</v>
      </c>
      <c r="E1072" t="s">
        <v>1369</v>
      </c>
      <c r="F1072" t="s">
        <v>54</v>
      </c>
      <c r="G1072" t="s">
        <v>1370</v>
      </c>
      <c r="H1072">
        <v>2</v>
      </c>
      <c r="I1072" t="s">
        <v>56</v>
      </c>
      <c r="J1072" t="s">
        <v>43</v>
      </c>
      <c r="K1072">
        <v>128</v>
      </c>
      <c r="L1072">
        <v>0</v>
      </c>
      <c r="M1072">
        <v>20</v>
      </c>
      <c r="N1072">
        <v>108</v>
      </c>
      <c r="O1072">
        <v>1</v>
      </c>
      <c r="P1072">
        <v>100</v>
      </c>
      <c r="Q1072" t="s">
        <v>61</v>
      </c>
      <c r="R1072">
        <v>8</v>
      </c>
      <c r="S1072" t="s">
        <v>1371</v>
      </c>
      <c r="T1072" s="4">
        <v>45358</v>
      </c>
      <c r="U1072" s="4">
        <v>45378</v>
      </c>
    </row>
    <row r="1073" spans="1:21" x14ac:dyDescent="0.2">
      <c r="A1073" t="s">
        <v>1362</v>
      </c>
      <c r="B1073" t="s">
        <v>1372</v>
      </c>
      <c r="C1073" t="s">
        <v>1373</v>
      </c>
      <c r="E1073" t="s">
        <v>865</v>
      </c>
      <c r="F1073" t="s">
        <v>54</v>
      </c>
      <c r="G1073" t="s">
        <v>1374</v>
      </c>
      <c r="H1073">
        <v>3</v>
      </c>
      <c r="I1073" t="s">
        <v>56</v>
      </c>
      <c r="J1073" t="s">
        <v>43</v>
      </c>
      <c r="K1073">
        <v>100</v>
      </c>
      <c r="L1073">
        <v>0</v>
      </c>
      <c r="M1073">
        <v>0</v>
      </c>
      <c r="N1073">
        <v>100</v>
      </c>
      <c r="O1073">
        <v>1</v>
      </c>
      <c r="P1073">
        <v>100</v>
      </c>
      <c r="Q1073" t="s">
        <v>61</v>
      </c>
      <c r="R1073">
        <v>0</v>
      </c>
      <c r="S1073" t="s">
        <v>1375</v>
      </c>
      <c r="T1073" s="4"/>
      <c r="U1073" s="4">
        <v>45378</v>
      </c>
    </row>
    <row r="1074" spans="1:21" x14ac:dyDescent="0.2">
      <c r="A1074" t="s">
        <v>1362</v>
      </c>
      <c r="B1074" t="s">
        <v>1376</v>
      </c>
      <c r="C1074" t="s">
        <v>1377</v>
      </c>
      <c r="E1074" t="s">
        <v>1378</v>
      </c>
      <c r="F1074" t="s">
        <v>40</v>
      </c>
      <c r="G1074" t="s">
        <v>1365</v>
      </c>
      <c r="H1074">
        <v>4</v>
      </c>
      <c r="I1074" t="s">
        <v>42</v>
      </c>
      <c r="J1074" t="s">
        <v>43</v>
      </c>
      <c r="L1074">
        <v>100</v>
      </c>
      <c r="M1074">
        <v>100</v>
      </c>
      <c r="N1074">
        <v>0</v>
      </c>
      <c r="O1074">
        <v>0</v>
      </c>
      <c r="P1074">
        <v>100</v>
      </c>
      <c r="Q1074" t="s">
        <v>796</v>
      </c>
      <c r="R1074">
        <v>0</v>
      </c>
      <c r="S1074" t="s">
        <v>797</v>
      </c>
      <c r="T1074" s="4">
        <v>45397</v>
      </c>
      <c r="U1074" s="4">
        <v>45397</v>
      </c>
    </row>
    <row r="1075" spans="1:21" x14ac:dyDescent="0.2">
      <c r="A1075" t="s">
        <v>1379</v>
      </c>
      <c r="B1075" t="s">
        <v>1380</v>
      </c>
      <c r="C1075" t="s">
        <v>1381</v>
      </c>
      <c r="D1075" t="s">
        <v>1382</v>
      </c>
      <c r="F1075" t="s">
        <v>54</v>
      </c>
      <c r="G1075" t="s">
        <v>1383</v>
      </c>
      <c r="H1075">
        <v>3</v>
      </c>
      <c r="I1075" t="s">
        <v>56</v>
      </c>
      <c r="J1075" t="s">
        <v>43</v>
      </c>
      <c r="K1075">
        <v>60</v>
      </c>
      <c r="L1075">
        <v>120</v>
      </c>
      <c r="M1075">
        <v>60</v>
      </c>
      <c r="N1075">
        <v>120</v>
      </c>
      <c r="O1075">
        <v>2</v>
      </c>
      <c r="P1075">
        <v>60</v>
      </c>
      <c r="Q1075" t="s">
        <v>1384</v>
      </c>
      <c r="R1075">
        <v>0</v>
      </c>
      <c r="S1075" t="s">
        <v>1385</v>
      </c>
      <c r="T1075" s="4"/>
      <c r="U1075" s="4">
        <v>45376</v>
      </c>
    </row>
    <row r="1076" spans="1:21" x14ac:dyDescent="0.2">
      <c r="A1076" t="s">
        <v>1379</v>
      </c>
      <c r="B1076" t="s">
        <v>1386</v>
      </c>
      <c r="C1076" t="s">
        <v>1387</v>
      </c>
      <c r="E1076" t="s">
        <v>1388</v>
      </c>
      <c r="F1076" t="s">
        <v>54</v>
      </c>
      <c r="H1076">
        <v>1</v>
      </c>
      <c r="I1076" t="s">
        <v>56</v>
      </c>
      <c r="J1076" t="s">
        <v>43</v>
      </c>
      <c r="K1076">
        <v>276</v>
      </c>
      <c r="L1076">
        <v>3600</v>
      </c>
      <c r="M1076">
        <v>474</v>
      </c>
      <c r="N1076">
        <v>3402</v>
      </c>
      <c r="O1076">
        <v>47</v>
      </c>
      <c r="P1076">
        <v>72</v>
      </c>
      <c r="Q1076" t="s">
        <v>50</v>
      </c>
      <c r="R1076">
        <v>18</v>
      </c>
      <c r="S1076" t="s">
        <v>1389</v>
      </c>
      <c r="T1076" s="4">
        <v>45355</v>
      </c>
      <c r="U1076" s="4"/>
    </row>
    <row r="1077" spans="1:21" x14ac:dyDescent="0.2">
      <c r="A1077" t="s">
        <v>1379</v>
      </c>
      <c r="B1077" t="s">
        <v>1390</v>
      </c>
      <c r="C1077" t="s">
        <v>1391</v>
      </c>
      <c r="E1077" t="s">
        <v>1392</v>
      </c>
      <c r="F1077" t="s">
        <v>54</v>
      </c>
      <c r="H1077">
        <v>2</v>
      </c>
      <c r="I1077" t="s">
        <v>56</v>
      </c>
      <c r="J1077" t="s">
        <v>43</v>
      </c>
      <c r="K1077">
        <v>1296</v>
      </c>
      <c r="L1077">
        <v>0</v>
      </c>
      <c r="M1077">
        <v>0</v>
      </c>
      <c r="N1077">
        <v>1296</v>
      </c>
      <c r="O1077">
        <v>18</v>
      </c>
      <c r="P1077">
        <v>72</v>
      </c>
      <c r="Q1077" t="s">
        <v>50</v>
      </c>
      <c r="R1077">
        <v>0</v>
      </c>
      <c r="S1077" t="s">
        <v>1393</v>
      </c>
      <c r="T1077" s="4">
        <v>45355</v>
      </c>
      <c r="U1077" s="4"/>
    </row>
    <row r="1078" spans="1:21" x14ac:dyDescent="0.2">
      <c r="A1078" t="s">
        <v>1379</v>
      </c>
      <c r="B1078" t="s">
        <v>1394</v>
      </c>
      <c r="C1078" t="s">
        <v>1395</v>
      </c>
      <c r="D1078" t="s">
        <v>1396</v>
      </c>
      <c r="F1078" t="s">
        <v>54</v>
      </c>
      <c r="H1078">
        <v>4</v>
      </c>
      <c r="I1078" t="s">
        <v>56</v>
      </c>
      <c r="J1078" t="s">
        <v>43</v>
      </c>
      <c r="L1078">
        <v>120</v>
      </c>
      <c r="M1078">
        <v>120</v>
      </c>
      <c r="N1078">
        <v>0</v>
      </c>
      <c r="O1078">
        <v>0</v>
      </c>
      <c r="P1078">
        <v>120</v>
      </c>
      <c r="Q1078" t="s">
        <v>1384</v>
      </c>
      <c r="R1078">
        <v>0</v>
      </c>
      <c r="S1078" t="s">
        <v>1397</v>
      </c>
      <c r="T1078" s="4">
        <v>45408</v>
      </c>
      <c r="U1078" s="4"/>
    </row>
    <row r="1079" spans="1:21" x14ac:dyDescent="0.2">
      <c r="A1079" t="s">
        <v>1379</v>
      </c>
      <c r="B1079" t="s">
        <v>1398</v>
      </c>
      <c r="C1079" t="s">
        <v>1399</v>
      </c>
      <c r="D1079" t="s">
        <v>1400</v>
      </c>
      <c r="F1079" t="s">
        <v>54</v>
      </c>
      <c r="H1079">
        <v>5</v>
      </c>
      <c r="I1079" t="s">
        <v>56</v>
      </c>
      <c r="J1079" t="s">
        <v>43</v>
      </c>
      <c r="L1079">
        <v>160</v>
      </c>
      <c r="M1079">
        <v>160</v>
      </c>
      <c r="N1079">
        <v>0</v>
      </c>
      <c r="O1079">
        <v>0</v>
      </c>
      <c r="P1079">
        <v>80</v>
      </c>
      <c r="Q1079" t="s">
        <v>1384</v>
      </c>
      <c r="R1079">
        <v>0</v>
      </c>
      <c r="S1079" t="s">
        <v>1397</v>
      </c>
      <c r="T1079" s="4">
        <v>45408</v>
      </c>
      <c r="U1079" s="4"/>
    </row>
    <row r="1080" spans="1:21" x14ac:dyDescent="0.2">
      <c r="A1080" t="s">
        <v>1401</v>
      </c>
      <c r="B1080" t="s">
        <v>1402</v>
      </c>
      <c r="C1080" t="s">
        <v>1403</v>
      </c>
      <c r="F1080" t="s">
        <v>54</v>
      </c>
      <c r="G1080">
        <v>404</v>
      </c>
      <c r="H1080">
        <v>1</v>
      </c>
      <c r="I1080" t="s">
        <v>56</v>
      </c>
      <c r="J1080" t="s">
        <v>43</v>
      </c>
      <c r="K1080">
        <v>0</v>
      </c>
      <c r="L1080">
        <v>20</v>
      </c>
      <c r="M1080">
        <v>20</v>
      </c>
      <c r="N1080">
        <v>0</v>
      </c>
      <c r="O1080">
        <v>0</v>
      </c>
      <c r="P1080">
        <v>20</v>
      </c>
      <c r="Q1080" t="s">
        <v>44</v>
      </c>
      <c r="R1080">
        <v>0</v>
      </c>
      <c r="S1080" t="s">
        <v>94</v>
      </c>
      <c r="T1080" s="4">
        <v>45366</v>
      </c>
      <c r="U1080" s="4">
        <v>45401</v>
      </c>
    </row>
    <row r="1081" spans="1:21" x14ac:dyDescent="0.2">
      <c r="A1081" t="s">
        <v>1401</v>
      </c>
      <c r="B1081" t="s">
        <v>1404</v>
      </c>
      <c r="C1081" t="s">
        <v>1405</v>
      </c>
      <c r="F1081" t="s">
        <v>54</v>
      </c>
      <c r="G1081">
        <v>403</v>
      </c>
      <c r="H1081">
        <v>2</v>
      </c>
      <c r="I1081" t="s">
        <v>56</v>
      </c>
      <c r="J1081" t="s">
        <v>43</v>
      </c>
      <c r="K1081">
        <v>1</v>
      </c>
      <c r="L1081">
        <v>12</v>
      </c>
      <c r="M1081">
        <v>12</v>
      </c>
      <c r="N1081">
        <v>1</v>
      </c>
      <c r="O1081">
        <v>0</v>
      </c>
      <c r="P1081">
        <v>12</v>
      </c>
      <c r="Q1081" t="s">
        <v>44</v>
      </c>
      <c r="R1081">
        <v>1</v>
      </c>
      <c r="S1081" t="s">
        <v>408</v>
      </c>
      <c r="T1081" s="4">
        <v>45372</v>
      </c>
      <c r="U1081" s="4">
        <v>45401</v>
      </c>
    </row>
    <row r="1082" spans="1:21" x14ac:dyDescent="0.2">
      <c r="A1082" t="s">
        <v>1401</v>
      </c>
      <c r="B1082" t="s">
        <v>1406</v>
      </c>
      <c r="C1082" t="s">
        <v>1407</v>
      </c>
      <c r="F1082" t="s">
        <v>54</v>
      </c>
      <c r="G1082" t="s">
        <v>1408</v>
      </c>
      <c r="H1082">
        <v>3</v>
      </c>
      <c r="I1082" t="s">
        <v>56</v>
      </c>
      <c r="J1082" t="s">
        <v>43</v>
      </c>
      <c r="K1082">
        <v>0</v>
      </c>
      <c r="L1082">
        <v>6</v>
      </c>
      <c r="M1082">
        <v>6</v>
      </c>
      <c r="N1082">
        <v>0</v>
      </c>
      <c r="O1082">
        <v>0</v>
      </c>
      <c r="P1082">
        <v>6</v>
      </c>
      <c r="Q1082" t="s">
        <v>44</v>
      </c>
      <c r="R1082">
        <v>0</v>
      </c>
      <c r="S1082" t="s">
        <v>94</v>
      </c>
      <c r="T1082" s="4">
        <v>45412</v>
      </c>
      <c r="U1082" s="4"/>
    </row>
    <row r="1083" spans="1:21" x14ac:dyDescent="0.2">
      <c r="A1083" t="s">
        <v>1409</v>
      </c>
      <c r="B1083" t="s">
        <v>1410</v>
      </c>
      <c r="C1083" t="s">
        <v>1411</v>
      </c>
      <c r="F1083" t="s">
        <v>54</v>
      </c>
      <c r="G1083" t="s">
        <v>1412</v>
      </c>
      <c r="H1083">
        <v>2</v>
      </c>
      <c r="I1083" t="s">
        <v>56</v>
      </c>
      <c r="J1083" t="s">
        <v>43</v>
      </c>
      <c r="K1083">
        <v>3</v>
      </c>
      <c r="L1083">
        <v>48</v>
      </c>
      <c r="M1083">
        <v>18</v>
      </c>
      <c r="N1083">
        <v>33</v>
      </c>
      <c r="O1083">
        <v>0</v>
      </c>
      <c r="P1083">
        <v>48</v>
      </c>
      <c r="Q1083" t="s">
        <v>44</v>
      </c>
      <c r="R1083">
        <v>33</v>
      </c>
      <c r="S1083" t="s">
        <v>1413</v>
      </c>
      <c r="T1083" s="4">
        <v>45397</v>
      </c>
      <c r="U1083" s="4">
        <v>45372</v>
      </c>
    </row>
    <row r="1084" spans="1:21" x14ac:dyDescent="0.2">
      <c r="A1084" t="s">
        <v>1409</v>
      </c>
      <c r="B1084" t="s">
        <v>1414</v>
      </c>
      <c r="C1084" t="s">
        <v>1415</v>
      </c>
      <c r="F1084" t="s">
        <v>40</v>
      </c>
      <c r="H1084">
        <v>1</v>
      </c>
      <c r="I1084" t="s">
        <v>42</v>
      </c>
      <c r="J1084" t="s">
        <v>43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48</v>
      </c>
      <c r="Q1084" t="s">
        <v>44</v>
      </c>
      <c r="R1084">
        <v>0</v>
      </c>
      <c r="S1084" t="s">
        <v>94</v>
      </c>
      <c r="T1084" s="4"/>
      <c r="U1084" s="4"/>
    </row>
    <row r="1085" spans="1:21" x14ac:dyDescent="0.2">
      <c r="A1085" t="s">
        <v>1409</v>
      </c>
      <c r="B1085" t="s">
        <v>1416</v>
      </c>
      <c r="C1085" t="s">
        <v>1417</v>
      </c>
      <c r="F1085" t="s">
        <v>54</v>
      </c>
      <c r="G1085" t="s">
        <v>1418</v>
      </c>
      <c r="H1085">
        <v>3</v>
      </c>
      <c r="I1085" t="s">
        <v>56</v>
      </c>
      <c r="J1085" t="s">
        <v>43</v>
      </c>
      <c r="K1085">
        <v>0</v>
      </c>
      <c r="L1085">
        <v>96</v>
      </c>
      <c r="M1085">
        <v>58</v>
      </c>
      <c r="N1085">
        <v>38</v>
      </c>
      <c r="O1085">
        <v>0</v>
      </c>
      <c r="P1085">
        <v>48</v>
      </c>
      <c r="Q1085" t="s">
        <v>44</v>
      </c>
      <c r="R1085">
        <v>38</v>
      </c>
      <c r="S1085" t="s">
        <v>1419</v>
      </c>
      <c r="T1085" s="4">
        <v>45397</v>
      </c>
      <c r="U1085" s="4">
        <v>45397</v>
      </c>
    </row>
    <row r="1086" spans="1:21" x14ac:dyDescent="0.2">
      <c r="A1086" t="s">
        <v>1420</v>
      </c>
      <c r="B1086" t="s">
        <v>1421</v>
      </c>
      <c r="C1086" t="s">
        <v>1422</v>
      </c>
      <c r="F1086" t="s">
        <v>40</v>
      </c>
      <c r="G1086" t="s">
        <v>1423</v>
      </c>
      <c r="H1086">
        <v>2</v>
      </c>
      <c r="I1086" t="s">
        <v>42</v>
      </c>
      <c r="J1086" t="s">
        <v>43</v>
      </c>
      <c r="K1086">
        <v>3</v>
      </c>
      <c r="L1086">
        <v>0</v>
      </c>
      <c r="M1086">
        <v>2</v>
      </c>
      <c r="N1086">
        <v>1</v>
      </c>
      <c r="O1086">
        <v>0</v>
      </c>
      <c r="P1086">
        <v>10</v>
      </c>
      <c r="Q1086" t="s">
        <v>44</v>
      </c>
      <c r="R1086">
        <v>1</v>
      </c>
      <c r="S1086" t="s">
        <v>408</v>
      </c>
      <c r="T1086" s="4"/>
      <c r="U1086" s="4">
        <v>45376</v>
      </c>
    </row>
    <row r="1087" spans="1:21" x14ac:dyDescent="0.2">
      <c r="A1087" t="s">
        <v>1420</v>
      </c>
      <c r="B1087" t="s">
        <v>1424</v>
      </c>
      <c r="C1087" t="s">
        <v>1425</v>
      </c>
      <c r="F1087" t="s">
        <v>40</v>
      </c>
      <c r="G1087" t="s">
        <v>1426</v>
      </c>
      <c r="H1087">
        <v>3</v>
      </c>
      <c r="I1087" t="s">
        <v>42</v>
      </c>
      <c r="J1087" t="s">
        <v>43</v>
      </c>
      <c r="K1087">
        <v>3</v>
      </c>
      <c r="L1087">
        <v>0</v>
      </c>
      <c r="M1087">
        <v>0</v>
      </c>
      <c r="N1087">
        <v>3</v>
      </c>
      <c r="O1087">
        <v>0</v>
      </c>
      <c r="P1087">
        <v>5</v>
      </c>
      <c r="Q1087" t="s">
        <v>44</v>
      </c>
      <c r="R1087">
        <v>3</v>
      </c>
      <c r="S1087" t="s">
        <v>708</v>
      </c>
      <c r="T1087" s="4"/>
      <c r="U1087" s="4">
        <v>45376</v>
      </c>
    </row>
    <row r="1088" spans="1:21" x14ac:dyDescent="0.2">
      <c r="A1088" t="s">
        <v>1420</v>
      </c>
      <c r="B1088" t="s">
        <v>1427</v>
      </c>
      <c r="C1088" t="s">
        <v>1428</v>
      </c>
      <c r="F1088" t="s">
        <v>40</v>
      </c>
      <c r="G1088">
        <v>85</v>
      </c>
      <c r="H1088">
        <v>4</v>
      </c>
      <c r="I1088" t="s">
        <v>42</v>
      </c>
      <c r="J1088" t="s">
        <v>43</v>
      </c>
      <c r="K1088">
        <v>24</v>
      </c>
      <c r="L1088">
        <v>0</v>
      </c>
      <c r="M1088">
        <v>0</v>
      </c>
      <c r="N1088">
        <v>24</v>
      </c>
      <c r="O1088">
        <v>1</v>
      </c>
      <c r="P1088">
        <v>24</v>
      </c>
      <c r="Q1088" t="s">
        <v>50</v>
      </c>
      <c r="R1088">
        <v>0</v>
      </c>
      <c r="S1088" t="s">
        <v>613</v>
      </c>
      <c r="T1088" s="4"/>
      <c r="U1088" s="4">
        <v>45376</v>
      </c>
    </row>
    <row r="1089" spans="1:21" x14ac:dyDescent="0.2">
      <c r="A1089" t="s">
        <v>1420</v>
      </c>
      <c r="B1089" t="s">
        <v>1429</v>
      </c>
      <c r="C1089" t="s">
        <v>1430</v>
      </c>
      <c r="F1089" t="s">
        <v>40</v>
      </c>
      <c r="G1089" t="s">
        <v>1431</v>
      </c>
      <c r="H1089">
        <v>5</v>
      </c>
      <c r="I1089" t="s">
        <v>42</v>
      </c>
      <c r="J1089" t="s">
        <v>43</v>
      </c>
      <c r="K1089">
        <v>13</v>
      </c>
      <c r="L1089">
        <v>0</v>
      </c>
      <c r="M1089">
        <v>0</v>
      </c>
      <c r="N1089">
        <v>13</v>
      </c>
      <c r="O1089">
        <v>0</v>
      </c>
      <c r="P1089">
        <v>24</v>
      </c>
      <c r="Q1089" t="s">
        <v>50</v>
      </c>
      <c r="R1089">
        <v>13</v>
      </c>
      <c r="S1089" t="s">
        <v>494</v>
      </c>
      <c r="T1089" s="4"/>
      <c r="U1089" s="4">
        <v>45376</v>
      </c>
    </row>
    <row r="1090" spans="1:21" x14ac:dyDescent="0.2">
      <c r="A1090" t="s">
        <v>1420</v>
      </c>
      <c r="B1090" t="s">
        <v>1432</v>
      </c>
      <c r="C1090" t="s">
        <v>1433</v>
      </c>
      <c r="F1090" t="s">
        <v>54</v>
      </c>
      <c r="G1090" t="s">
        <v>1434</v>
      </c>
      <c r="H1090">
        <v>6</v>
      </c>
      <c r="I1090" t="s">
        <v>56</v>
      </c>
      <c r="J1090" t="s">
        <v>43</v>
      </c>
      <c r="K1090">
        <v>0</v>
      </c>
      <c r="L1090">
        <v>30</v>
      </c>
      <c r="M1090">
        <v>13</v>
      </c>
      <c r="N1090">
        <v>17</v>
      </c>
      <c r="O1090">
        <v>1</v>
      </c>
      <c r="P1090">
        <v>10</v>
      </c>
      <c r="Q1090" t="s">
        <v>44</v>
      </c>
      <c r="R1090">
        <v>7</v>
      </c>
      <c r="S1090" t="s">
        <v>1435</v>
      </c>
      <c r="T1090" s="4">
        <v>45357</v>
      </c>
      <c r="U1090" s="4">
        <v>45372</v>
      </c>
    </row>
    <row r="1091" spans="1:21" x14ac:dyDescent="0.2">
      <c r="A1091" t="s">
        <v>1420</v>
      </c>
      <c r="B1091" t="s">
        <v>1436</v>
      </c>
      <c r="C1091" t="s">
        <v>1437</v>
      </c>
      <c r="F1091" t="s">
        <v>54</v>
      </c>
      <c r="G1091" t="s">
        <v>1438</v>
      </c>
      <c r="H1091">
        <v>10</v>
      </c>
      <c r="I1091" t="s">
        <v>56</v>
      </c>
      <c r="J1091" t="s">
        <v>43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24</v>
      </c>
      <c r="Q1091" t="s">
        <v>50</v>
      </c>
      <c r="R1091">
        <v>0</v>
      </c>
      <c r="S1091" t="s">
        <v>57</v>
      </c>
      <c r="T1091" s="4"/>
      <c r="U1091" s="4">
        <v>45378</v>
      </c>
    </row>
    <row r="1092" spans="1:21" x14ac:dyDescent="0.2">
      <c r="A1092" t="s">
        <v>1420</v>
      </c>
      <c r="B1092" t="s">
        <v>1439</v>
      </c>
      <c r="C1092" t="s">
        <v>1440</v>
      </c>
      <c r="F1092" t="s">
        <v>40</v>
      </c>
      <c r="H1092">
        <v>1</v>
      </c>
      <c r="I1092" t="s">
        <v>42</v>
      </c>
      <c r="J1092" t="s">
        <v>43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10</v>
      </c>
      <c r="Q1092" t="s">
        <v>44</v>
      </c>
      <c r="R1092">
        <v>0</v>
      </c>
      <c r="S1092" t="s">
        <v>94</v>
      </c>
      <c r="T1092" s="4"/>
      <c r="U1092" s="4"/>
    </row>
    <row r="1093" spans="1:21" x14ac:dyDescent="0.2">
      <c r="A1093" t="s">
        <v>1420</v>
      </c>
      <c r="B1093" t="s">
        <v>1441</v>
      </c>
      <c r="C1093" t="s">
        <v>1442</v>
      </c>
      <c r="F1093" t="s">
        <v>54</v>
      </c>
      <c r="G1093" t="s">
        <v>1443</v>
      </c>
      <c r="H1093">
        <v>7</v>
      </c>
      <c r="I1093" t="s">
        <v>56</v>
      </c>
      <c r="J1093" t="s">
        <v>43</v>
      </c>
      <c r="K1093">
        <v>14</v>
      </c>
      <c r="L1093">
        <v>0</v>
      </c>
      <c r="M1093">
        <v>4</v>
      </c>
      <c r="N1093">
        <v>10</v>
      </c>
      <c r="O1093">
        <v>1</v>
      </c>
      <c r="P1093">
        <v>8</v>
      </c>
      <c r="Q1093" t="s">
        <v>44</v>
      </c>
      <c r="R1093">
        <v>2</v>
      </c>
      <c r="S1093" t="s">
        <v>1444</v>
      </c>
      <c r="T1093" s="4">
        <v>45353</v>
      </c>
      <c r="U1093" s="4" t="s">
        <v>63</v>
      </c>
    </row>
    <row r="1094" spans="1:21" x14ac:dyDescent="0.2">
      <c r="A1094" t="s">
        <v>1420</v>
      </c>
      <c r="B1094" t="s">
        <v>1445</v>
      </c>
      <c r="C1094" t="s">
        <v>1446</v>
      </c>
      <c r="F1094" t="s">
        <v>54</v>
      </c>
      <c r="G1094">
        <v>40</v>
      </c>
      <c r="H1094">
        <v>8</v>
      </c>
      <c r="I1094" t="s">
        <v>56</v>
      </c>
      <c r="J1094" t="s">
        <v>43</v>
      </c>
      <c r="K1094">
        <v>4</v>
      </c>
      <c r="L1094">
        <v>0</v>
      </c>
      <c r="M1094">
        <v>0</v>
      </c>
      <c r="N1094">
        <v>4</v>
      </c>
      <c r="O1094">
        <v>0</v>
      </c>
      <c r="P1094">
        <v>5</v>
      </c>
      <c r="Q1094" t="s">
        <v>44</v>
      </c>
      <c r="R1094">
        <v>4</v>
      </c>
      <c r="S1094" t="s">
        <v>375</v>
      </c>
      <c r="T1094" s="4">
        <v>45372</v>
      </c>
      <c r="U1094" s="4"/>
    </row>
    <row r="1095" spans="1:21" x14ac:dyDescent="0.2">
      <c r="A1095" t="s">
        <v>1420</v>
      </c>
      <c r="B1095" t="s">
        <v>1447</v>
      </c>
      <c r="C1095" t="s">
        <v>1448</v>
      </c>
      <c r="F1095" t="s">
        <v>54</v>
      </c>
      <c r="H1095">
        <v>11</v>
      </c>
      <c r="I1095" t="s">
        <v>56</v>
      </c>
      <c r="J1095" t="s">
        <v>43</v>
      </c>
      <c r="K1095">
        <v>0</v>
      </c>
      <c r="L1095">
        <v>24</v>
      </c>
      <c r="M1095">
        <v>24</v>
      </c>
      <c r="N1095">
        <v>0</v>
      </c>
      <c r="O1095">
        <v>0</v>
      </c>
      <c r="P1095">
        <v>24</v>
      </c>
      <c r="Q1095" t="s">
        <v>50</v>
      </c>
      <c r="R1095">
        <v>0</v>
      </c>
      <c r="S1095" t="s">
        <v>57</v>
      </c>
      <c r="T1095" s="4"/>
      <c r="U1095" s="4"/>
    </row>
    <row r="1096" spans="1:21" x14ac:dyDescent="0.2">
      <c r="A1096" t="s">
        <v>1420</v>
      </c>
      <c r="B1096" t="s">
        <v>1449</v>
      </c>
      <c r="C1096" t="s">
        <v>1450</v>
      </c>
      <c r="F1096" t="s">
        <v>54</v>
      </c>
      <c r="G1096" t="s">
        <v>1451</v>
      </c>
      <c r="H1096">
        <v>12</v>
      </c>
      <c r="I1096" t="s">
        <v>56</v>
      </c>
      <c r="J1096" t="s">
        <v>43</v>
      </c>
      <c r="L1096">
        <v>24</v>
      </c>
      <c r="M1096">
        <v>6</v>
      </c>
      <c r="N1096">
        <v>18</v>
      </c>
      <c r="O1096">
        <v>0</v>
      </c>
      <c r="P1096">
        <v>24</v>
      </c>
      <c r="Q1096" t="s">
        <v>50</v>
      </c>
      <c r="R1096">
        <v>18</v>
      </c>
      <c r="S1096" t="s">
        <v>1452</v>
      </c>
      <c r="T1096" s="4">
        <v>45408</v>
      </c>
      <c r="U1096" s="4"/>
    </row>
    <row r="1097" spans="1:21" x14ac:dyDescent="0.2">
      <c r="A1097" t="s">
        <v>1453</v>
      </c>
      <c r="B1097" t="s">
        <v>1454</v>
      </c>
      <c r="C1097" t="s">
        <v>1455</v>
      </c>
      <c r="E1097" t="s">
        <v>561</v>
      </c>
      <c r="F1097" t="s">
        <v>40</v>
      </c>
      <c r="G1097" t="s">
        <v>1456</v>
      </c>
      <c r="H1097">
        <v>4</v>
      </c>
      <c r="I1097" t="s">
        <v>42</v>
      </c>
      <c r="J1097" t="s">
        <v>43</v>
      </c>
      <c r="K1097">
        <v>2949</v>
      </c>
      <c r="L1097">
        <v>0</v>
      </c>
      <c r="M1097">
        <v>0</v>
      </c>
      <c r="N1097">
        <v>2949</v>
      </c>
      <c r="O1097">
        <v>20</v>
      </c>
      <c r="P1097">
        <v>144</v>
      </c>
      <c r="Q1097" t="s">
        <v>50</v>
      </c>
      <c r="R1097">
        <v>69</v>
      </c>
      <c r="S1097" t="s">
        <v>1457</v>
      </c>
      <c r="T1097" s="4">
        <v>45353</v>
      </c>
      <c r="U1097" s="4">
        <v>45378</v>
      </c>
    </row>
    <row r="1098" spans="1:21" x14ac:dyDescent="0.2">
      <c r="A1098" t="s">
        <v>1453</v>
      </c>
      <c r="B1098" t="s">
        <v>1458</v>
      </c>
      <c r="C1098" t="s">
        <v>1459</v>
      </c>
      <c r="E1098" t="s">
        <v>558</v>
      </c>
      <c r="F1098" t="s">
        <v>40</v>
      </c>
      <c r="G1098" t="s">
        <v>1460</v>
      </c>
      <c r="H1098">
        <v>5</v>
      </c>
      <c r="I1098" t="s">
        <v>42</v>
      </c>
      <c r="J1098" t="s">
        <v>43</v>
      </c>
      <c r="K1098">
        <v>432</v>
      </c>
      <c r="L1098">
        <v>0</v>
      </c>
      <c r="M1098">
        <v>72</v>
      </c>
      <c r="N1098">
        <v>360</v>
      </c>
      <c r="O1098">
        <v>5</v>
      </c>
      <c r="P1098">
        <v>72</v>
      </c>
      <c r="Q1098" t="s">
        <v>50</v>
      </c>
      <c r="R1098">
        <v>0</v>
      </c>
      <c r="S1098" t="s">
        <v>1175</v>
      </c>
      <c r="T1098" s="4"/>
      <c r="U1098" s="4">
        <v>45378</v>
      </c>
    </row>
    <row r="1099" spans="1:21" x14ac:dyDescent="0.2">
      <c r="A1099" t="s">
        <v>1453</v>
      </c>
      <c r="B1099" t="s">
        <v>1461</v>
      </c>
      <c r="C1099" t="s">
        <v>1462</v>
      </c>
      <c r="E1099" t="s">
        <v>561</v>
      </c>
      <c r="F1099" t="s">
        <v>40</v>
      </c>
      <c r="G1099" t="s">
        <v>1463</v>
      </c>
      <c r="H1099">
        <v>6</v>
      </c>
      <c r="I1099" t="s">
        <v>42</v>
      </c>
      <c r="J1099" t="s">
        <v>43</v>
      </c>
      <c r="K1099">
        <v>864</v>
      </c>
      <c r="L1099">
        <v>0</v>
      </c>
      <c r="M1099">
        <v>0</v>
      </c>
      <c r="N1099">
        <v>864</v>
      </c>
      <c r="O1099">
        <v>3</v>
      </c>
      <c r="P1099">
        <v>288</v>
      </c>
      <c r="Q1099" t="s">
        <v>50</v>
      </c>
      <c r="R1099">
        <v>0</v>
      </c>
      <c r="S1099" t="s">
        <v>623</v>
      </c>
      <c r="T1099" s="4">
        <v>45353</v>
      </c>
      <c r="U1099" s="4">
        <v>45378</v>
      </c>
    </row>
    <row r="1100" spans="1:21" x14ac:dyDescent="0.2">
      <c r="A1100" t="s">
        <v>1453</v>
      </c>
      <c r="B1100" t="s">
        <v>1464</v>
      </c>
      <c r="C1100" t="s">
        <v>1465</v>
      </c>
      <c r="E1100" t="s">
        <v>558</v>
      </c>
      <c r="F1100" t="s">
        <v>40</v>
      </c>
      <c r="G1100" t="s">
        <v>1466</v>
      </c>
      <c r="H1100">
        <v>7</v>
      </c>
      <c r="I1100" t="s">
        <v>42</v>
      </c>
      <c r="J1100" t="s">
        <v>43</v>
      </c>
      <c r="K1100">
        <v>219</v>
      </c>
      <c r="L1100">
        <v>0</v>
      </c>
      <c r="M1100">
        <v>1</v>
      </c>
      <c r="N1100">
        <v>218</v>
      </c>
      <c r="O1100">
        <v>18</v>
      </c>
      <c r="P1100">
        <v>12</v>
      </c>
      <c r="Q1100" t="s">
        <v>44</v>
      </c>
      <c r="R1100">
        <v>2</v>
      </c>
      <c r="S1100" t="s">
        <v>1467</v>
      </c>
      <c r="T1100" s="4">
        <v>45362</v>
      </c>
      <c r="U1100" s="4">
        <v>45378</v>
      </c>
    </row>
    <row r="1101" spans="1:21" x14ac:dyDescent="0.2">
      <c r="A1101" t="s">
        <v>1453</v>
      </c>
      <c r="B1101" t="s">
        <v>1468</v>
      </c>
      <c r="C1101" t="s">
        <v>1469</v>
      </c>
      <c r="E1101" t="s">
        <v>561</v>
      </c>
      <c r="F1101" t="s">
        <v>54</v>
      </c>
      <c r="G1101" t="s">
        <v>1470</v>
      </c>
      <c r="H1101">
        <v>16</v>
      </c>
      <c r="I1101" t="s">
        <v>56</v>
      </c>
      <c r="J1101" t="s">
        <v>43</v>
      </c>
      <c r="K1101">
        <v>24</v>
      </c>
      <c r="L1101">
        <v>0</v>
      </c>
      <c r="M1101">
        <v>16</v>
      </c>
      <c r="N1101">
        <v>8</v>
      </c>
      <c r="O1101">
        <v>0</v>
      </c>
      <c r="P1101">
        <v>24</v>
      </c>
      <c r="Q1101" t="s">
        <v>44</v>
      </c>
      <c r="R1101">
        <v>8</v>
      </c>
      <c r="S1101" t="s">
        <v>1037</v>
      </c>
      <c r="T1101" s="4">
        <v>45372</v>
      </c>
      <c r="U1101" s="4" t="s">
        <v>63</v>
      </c>
    </row>
    <row r="1102" spans="1:21" x14ac:dyDescent="0.2">
      <c r="A1102" t="s">
        <v>1453</v>
      </c>
      <c r="B1102" t="s">
        <v>1471</v>
      </c>
      <c r="C1102" t="s">
        <v>1472</v>
      </c>
      <c r="E1102" t="s">
        <v>1165</v>
      </c>
      <c r="F1102" t="s">
        <v>54</v>
      </c>
      <c r="G1102" t="s">
        <v>1473</v>
      </c>
      <c r="H1102">
        <v>18</v>
      </c>
      <c r="I1102" t="s">
        <v>56</v>
      </c>
      <c r="J1102" t="s">
        <v>43</v>
      </c>
      <c r="K1102">
        <v>44</v>
      </c>
      <c r="L1102">
        <v>0</v>
      </c>
      <c r="M1102">
        <v>0</v>
      </c>
      <c r="N1102">
        <v>44</v>
      </c>
      <c r="O1102">
        <v>0</v>
      </c>
      <c r="P1102">
        <v>80</v>
      </c>
      <c r="Q1102" t="s">
        <v>50</v>
      </c>
      <c r="R1102">
        <v>44</v>
      </c>
      <c r="S1102" t="s">
        <v>509</v>
      </c>
      <c r="T1102" s="4"/>
      <c r="U1102" s="4">
        <v>45378</v>
      </c>
    </row>
    <row r="1103" spans="1:21" x14ac:dyDescent="0.2">
      <c r="A1103" t="s">
        <v>1453</v>
      </c>
      <c r="B1103" t="s">
        <v>1474</v>
      </c>
      <c r="C1103" t="s">
        <v>1475</v>
      </c>
      <c r="E1103" t="s">
        <v>561</v>
      </c>
      <c r="F1103" t="s">
        <v>40</v>
      </c>
      <c r="G1103" t="s">
        <v>1476</v>
      </c>
      <c r="H1103">
        <v>1</v>
      </c>
      <c r="I1103" t="s">
        <v>42</v>
      </c>
      <c r="J1103" t="s">
        <v>43</v>
      </c>
      <c r="K1103">
        <v>288</v>
      </c>
      <c r="L1103">
        <v>0</v>
      </c>
      <c r="M1103">
        <v>24</v>
      </c>
      <c r="N1103">
        <v>264</v>
      </c>
      <c r="O1103">
        <v>1</v>
      </c>
      <c r="P1103">
        <v>144</v>
      </c>
      <c r="Q1103" t="s">
        <v>50</v>
      </c>
      <c r="R1103">
        <v>120</v>
      </c>
      <c r="S1103" t="s">
        <v>1477</v>
      </c>
      <c r="T1103" s="4">
        <v>45370</v>
      </c>
      <c r="U1103" s="4"/>
    </row>
    <row r="1104" spans="1:21" x14ac:dyDescent="0.2">
      <c r="A1104" t="s">
        <v>1453</v>
      </c>
      <c r="B1104" t="s">
        <v>1478</v>
      </c>
      <c r="C1104" t="s">
        <v>1479</v>
      </c>
      <c r="F1104" t="s">
        <v>40</v>
      </c>
      <c r="G1104" t="s">
        <v>1480</v>
      </c>
      <c r="H1104">
        <v>2</v>
      </c>
      <c r="I1104" t="s">
        <v>42</v>
      </c>
      <c r="J1104" t="s">
        <v>43</v>
      </c>
      <c r="K1104">
        <v>168</v>
      </c>
      <c r="L1104">
        <v>0</v>
      </c>
      <c r="M1104">
        <v>24</v>
      </c>
      <c r="N1104">
        <v>144</v>
      </c>
      <c r="O1104">
        <v>2</v>
      </c>
      <c r="P1104">
        <v>72</v>
      </c>
      <c r="Q1104" t="s">
        <v>50</v>
      </c>
      <c r="R1104">
        <v>0</v>
      </c>
      <c r="S1104" t="s">
        <v>1162</v>
      </c>
      <c r="T1104" s="4">
        <v>45372</v>
      </c>
      <c r="U1104" s="4"/>
    </row>
    <row r="1105" spans="1:21" x14ac:dyDescent="0.2">
      <c r="A1105" t="s">
        <v>1453</v>
      </c>
      <c r="B1105" t="s">
        <v>1481</v>
      </c>
      <c r="C1105" t="s">
        <v>1482</v>
      </c>
      <c r="F1105" t="s">
        <v>40</v>
      </c>
      <c r="G1105" t="s">
        <v>1483</v>
      </c>
      <c r="H1105">
        <v>3</v>
      </c>
      <c r="I1105" t="s">
        <v>42</v>
      </c>
      <c r="J1105" t="s">
        <v>43</v>
      </c>
      <c r="K1105">
        <v>-48</v>
      </c>
      <c r="L1105">
        <v>0</v>
      </c>
      <c r="M1105">
        <v>2</v>
      </c>
      <c r="N1105">
        <v>-50</v>
      </c>
      <c r="O1105">
        <v>-4</v>
      </c>
      <c r="P1105">
        <v>12</v>
      </c>
      <c r="Q1105" t="s">
        <v>61</v>
      </c>
      <c r="R1105">
        <v>-2</v>
      </c>
      <c r="S1105" t="s">
        <v>1484</v>
      </c>
      <c r="T1105" s="4" t="s">
        <v>1485</v>
      </c>
      <c r="U1105" s="4"/>
    </row>
    <row r="1106" spans="1:21" x14ac:dyDescent="0.2">
      <c r="A1106" t="s">
        <v>1453</v>
      </c>
      <c r="B1106" t="s">
        <v>1486</v>
      </c>
      <c r="C1106" t="s">
        <v>1487</v>
      </c>
      <c r="E1106" t="s">
        <v>561</v>
      </c>
      <c r="F1106" t="s">
        <v>222</v>
      </c>
      <c r="G1106" t="s">
        <v>1488</v>
      </c>
      <c r="H1106">
        <v>8</v>
      </c>
      <c r="J1106" t="s">
        <v>43</v>
      </c>
      <c r="K1106">
        <v>5</v>
      </c>
      <c r="L1106">
        <v>0</v>
      </c>
      <c r="M1106">
        <v>0</v>
      </c>
      <c r="N1106">
        <v>5</v>
      </c>
      <c r="O1106">
        <v>0</v>
      </c>
      <c r="P1106" t="s">
        <v>254</v>
      </c>
      <c r="Q1106" t="s">
        <v>44</v>
      </c>
      <c r="R1106">
        <v>5</v>
      </c>
      <c r="S1106" t="s">
        <v>687</v>
      </c>
      <c r="T1106" s="4"/>
      <c r="U1106" s="4">
        <v>45401</v>
      </c>
    </row>
    <row r="1107" spans="1:21" x14ac:dyDescent="0.2">
      <c r="A1107" t="s">
        <v>1453</v>
      </c>
      <c r="B1107" t="s">
        <v>1489</v>
      </c>
      <c r="C1107" t="s">
        <v>1490</v>
      </c>
      <c r="E1107" t="s">
        <v>558</v>
      </c>
      <c r="F1107" t="s">
        <v>54</v>
      </c>
      <c r="G1107" t="s">
        <v>1491</v>
      </c>
      <c r="H1107">
        <v>11</v>
      </c>
      <c r="I1107" t="s">
        <v>56</v>
      </c>
      <c r="J1107" t="s">
        <v>43</v>
      </c>
      <c r="K1107">
        <v>0</v>
      </c>
      <c r="L1107">
        <v>0</v>
      </c>
      <c r="M1107">
        <v>12</v>
      </c>
      <c r="N1107">
        <v>-12</v>
      </c>
      <c r="O1107">
        <v>-1</v>
      </c>
      <c r="P1107">
        <v>12</v>
      </c>
      <c r="Q1107" t="s">
        <v>44</v>
      </c>
      <c r="R1107">
        <v>0</v>
      </c>
      <c r="S1107" t="s">
        <v>1492</v>
      </c>
      <c r="T1107" s="4" t="s">
        <v>1493</v>
      </c>
      <c r="U1107" s="4"/>
    </row>
    <row r="1108" spans="1:21" x14ac:dyDescent="0.2">
      <c r="A1108" t="s">
        <v>1453</v>
      </c>
      <c r="B1108" t="s">
        <v>1494</v>
      </c>
      <c r="C1108" t="s">
        <v>1495</v>
      </c>
      <c r="E1108" t="s">
        <v>561</v>
      </c>
      <c r="F1108" t="s">
        <v>54</v>
      </c>
      <c r="G1108" t="s">
        <v>1496</v>
      </c>
      <c r="H1108">
        <v>12</v>
      </c>
      <c r="I1108" t="s">
        <v>56</v>
      </c>
      <c r="J1108" t="s">
        <v>43</v>
      </c>
      <c r="K1108">
        <v>313</v>
      </c>
      <c r="L1108">
        <v>0</v>
      </c>
      <c r="M1108">
        <v>102</v>
      </c>
      <c r="N1108">
        <v>211</v>
      </c>
      <c r="O1108">
        <v>4</v>
      </c>
      <c r="P1108">
        <v>48</v>
      </c>
      <c r="Q1108" t="s">
        <v>44</v>
      </c>
      <c r="R1108">
        <v>19</v>
      </c>
      <c r="S1108" t="s">
        <v>1497</v>
      </c>
      <c r="T1108" s="4">
        <v>45355</v>
      </c>
      <c r="U1108" s="4"/>
    </row>
    <row r="1109" spans="1:21" x14ac:dyDescent="0.2">
      <c r="A1109" t="s">
        <v>1453</v>
      </c>
      <c r="B1109" t="s">
        <v>1498</v>
      </c>
      <c r="C1109" t="s">
        <v>1499</v>
      </c>
      <c r="E1109" t="s">
        <v>561</v>
      </c>
      <c r="F1109" t="s">
        <v>54</v>
      </c>
      <c r="G1109" t="s">
        <v>1500</v>
      </c>
      <c r="H1109">
        <v>13</v>
      </c>
      <c r="I1109" t="s">
        <v>56</v>
      </c>
      <c r="J1109" t="s">
        <v>43</v>
      </c>
      <c r="K1109">
        <v>48</v>
      </c>
      <c r="L1109">
        <v>0</v>
      </c>
      <c r="M1109">
        <v>0</v>
      </c>
      <c r="N1109">
        <v>48</v>
      </c>
      <c r="O1109">
        <v>4</v>
      </c>
      <c r="P1109">
        <v>10</v>
      </c>
      <c r="Q1109" t="s">
        <v>44</v>
      </c>
      <c r="R1109">
        <v>8</v>
      </c>
      <c r="S1109" t="s">
        <v>1501</v>
      </c>
      <c r="T1109" s="4">
        <v>45372</v>
      </c>
      <c r="U1109" s="4"/>
    </row>
    <row r="1110" spans="1:21" x14ac:dyDescent="0.2">
      <c r="A1110" t="s">
        <v>1453</v>
      </c>
      <c r="B1110" t="s">
        <v>1502</v>
      </c>
      <c r="C1110" t="s">
        <v>1503</v>
      </c>
      <c r="F1110" t="s">
        <v>54</v>
      </c>
      <c r="H1110">
        <v>14</v>
      </c>
      <c r="I1110" t="s">
        <v>56</v>
      </c>
      <c r="J1110" t="s">
        <v>43</v>
      </c>
      <c r="K1110">
        <v>0</v>
      </c>
      <c r="L1110">
        <v>0</v>
      </c>
      <c r="M1110">
        <v>2</v>
      </c>
      <c r="N1110">
        <v>-2</v>
      </c>
      <c r="O1110">
        <v>0</v>
      </c>
      <c r="P1110">
        <v>24</v>
      </c>
      <c r="Q1110" t="s">
        <v>44</v>
      </c>
      <c r="R1110">
        <v>-2</v>
      </c>
      <c r="S1110" t="s">
        <v>1504</v>
      </c>
      <c r="T1110" s="4"/>
      <c r="U1110" s="4"/>
    </row>
    <row r="1111" spans="1:21" x14ac:dyDescent="0.2">
      <c r="A1111" t="s">
        <v>1453</v>
      </c>
      <c r="B1111" t="s">
        <v>1505</v>
      </c>
      <c r="C1111" t="s">
        <v>1506</v>
      </c>
      <c r="E1111" t="s">
        <v>561</v>
      </c>
      <c r="F1111" t="s">
        <v>54</v>
      </c>
      <c r="G1111" t="s">
        <v>1507</v>
      </c>
      <c r="H1111">
        <v>15</v>
      </c>
      <c r="I1111" t="s">
        <v>56</v>
      </c>
      <c r="J1111" t="s">
        <v>43</v>
      </c>
      <c r="K1111">
        <v>804</v>
      </c>
      <c r="L1111">
        <v>0</v>
      </c>
      <c r="M1111">
        <v>253</v>
      </c>
      <c r="N1111">
        <v>551</v>
      </c>
      <c r="O1111">
        <v>22</v>
      </c>
      <c r="P1111">
        <v>24</v>
      </c>
      <c r="Q1111" t="s">
        <v>44</v>
      </c>
      <c r="R1111">
        <v>23</v>
      </c>
      <c r="S1111" t="s">
        <v>1508</v>
      </c>
      <c r="T1111" s="4">
        <v>45355</v>
      </c>
      <c r="U1111" s="4"/>
    </row>
    <row r="1112" spans="1:21" x14ac:dyDescent="0.2">
      <c r="A1112" t="s">
        <v>1453</v>
      </c>
      <c r="B1112" t="s">
        <v>1509</v>
      </c>
      <c r="C1112" t="s">
        <v>1510</v>
      </c>
      <c r="F1112" t="s">
        <v>54</v>
      </c>
      <c r="H1112">
        <v>17</v>
      </c>
      <c r="I1112" t="s">
        <v>56</v>
      </c>
      <c r="J1112" t="s">
        <v>43</v>
      </c>
      <c r="K1112">
        <v>0</v>
      </c>
      <c r="L1112">
        <v>0</v>
      </c>
      <c r="M1112">
        <v>12</v>
      </c>
      <c r="N1112">
        <v>-12</v>
      </c>
      <c r="O1112">
        <v>0</v>
      </c>
      <c r="P1112">
        <v>80</v>
      </c>
      <c r="Q1112" t="s">
        <v>50</v>
      </c>
      <c r="R1112">
        <v>-12</v>
      </c>
      <c r="S1112" t="s">
        <v>1197</v>
      </c>
      <c r="T1112" s="4"/>
      <c r="U1112" s="4"/>
    </row>
    <row r="1113" spans="1:21" x14ac:dyDescent="0.2">
      <c r="A1113" t="s">
        <v>1453</v>
      </c>
      <c r="B1113" t="s">
        <v>1511</v>
      </c>
      <c r="C1113" t="s">
        <v>1512</v>
      </c>
      <c r="E1113" t="s">
        <v>558</v>
      </c>
      <c r="F1113" t="s">
        <v>54</v>
      </c>
      <c r="G1113" t="s">
        <v>1491</v>
      </c>
      <c r="H1113">
        <v>19</v>
      </c>
      <c r="I1113" t="s">
        <v>56</v>
      </c>
      <c r="J1113" t="s">
        <v>43</v>
      </c>
      <c r="L1113">
        <v>240</v>
      </c>
      <c r="M1113">
        <v>0</v>
      </c>
      <c r="N1113">
        <v>240</v>
      </c>
      <c r="O1113">
        <v>20</v>
      </c>
      <c r="P1113">
        <v>12</v>
      </c>
      <c r="Q1113" t="s">
        <v>44</v>
      </c>
      <c r="R1113">
        <v>0</v>
      </c>
      <c r="S1113" t="s">
        <v>1513</v>
      </c>
      <c r="T1113" s="4">
        <v>45414</v>
      </c>
      <c r="U1113" s="4"/>
    </row>
    <row r="1114" spans="1:21" x14ac:dyDescent="0.2">
      <c r="A1114" t="s">
        <v>1514</v>
      </c>
      <c r="B1114" t="s">
        <v>1515</v>
      </c>
      <c r="C1114" t="s">
        <v>1516</v>
      </c>
      <c r="F1114" t="s">
        <v>48</v>
      </c>
      <c r="H1114">
        <v>1</v>
      </c>
      <c r="I1114" t="s">
        <v>1217</v>
      </c>
      <c r="J1114" t="s">
        <v>43</v>
      </c>
      <c r="K1114">
        <v>128</v>
      </c>
      <c r="L1114">
        <v>0</v>
      </c>
      <c r="M1114">
        <v>0</v>
      </c>
      <c r="N1114">
        <v>128</v>
      </c>
      <c r="O1114">
        <v>0</v>
      </c>
      <c r="P1114">
        <v>180</v>
      </c>
      <c r="Q1114" t="s">
        <v>50</v>
      </c>
      <c r="R1114">
        <v>128</v>
      </c>
      <c r="S1114" t="s">
        <v>1517</v>
      </c>
      <c r="T1114" s="4"/>
      <c r="U1114" s="4">
        <v>45401</v>
      </c>
    </row>
    <row r="1115" spans="1:21" x14ac:dyDescent="0.2">
      <c r="A1115" t="s">
        <v>1514</v>
      </c>
      <c r="B1115" t="s">
        <v>1518</v>
      </c>
      <c r="C1115" t="s">
        <v>1519</v>
      </c>
      <c r="F1115" t="s">
        <v>48</v>
      </c>
      <c r="H1115">
        <v>2</v>
      </c>
      <c r="I1115" t="s">
        <v>1217</v>
      </c>
      <c r="J1115" t="s">
        <v>43</v>
      </c>
      <c r="K1115">
        <v>30</v>
      </c>
      <c r="L1115">
        <v>0</v>
      </c>
      <c r="M1115">
        <v>0</v>
      </c>
      <c r="N1115">
        <v>30</v>
      </c>
      <c r="O1115">
        <v>0</v>
      </c>
      <c r="P1115">
        <v>240</v>
      </c>
      <c r="Q1115" t="s">
        <v>50</v>
      </c>
      <c r="R1115">
        <v>30</v>
      </c>
      <c r="S1115" t="s">
        <v>1520</v>
      </c>
      <c r="T1115" s="4"/>
      <c r="U1115" s="4">
        <v>45401</v>
      </c>
    </row>
    <row r="1116" spans="1:21" x14ac:dyDescent="0.2">
      <c r="A1116" t="s">
        <v>1521</v>
      </c>
      <c r="B1116" t="s">
        <v>1522</v>
      </c>
      <c r="C1116" t="s">
        <v>1523</v>
      </c>
      <c r="F1116" t="s">
        <v>54</v>
      </c>
      <c r="G1116" t="s">
        <v>1524</v>
      </c>
      <c r="H1116">
        <v>1</v>
      </c>
      <c r="I1116" t="s">
        <v>56</v>
      </c>
      <c r="J1116" t="s">
        <v>43</v>
      </c>
      <c r="K1116">
        <v>3</v>
      </c>
      <c r="L1116">
        <v>18</v>
      </c>
      <c r="M1116">
        <v>9</v>
      </c>
      <c r="N1116">
        <v>12</v>
      </c>
      <c r="O1116">
        <v>0</v>
      </c>
      <c r="P1116">
        <v>18</v>
      </c>
      <c r="Q1116" t="s">
        <v>44</v>
      </c>
      <c r="R1116">
        <v>12</v>
      </c>
      <c r="S1116" t="s">
        <v>554</v>
      </c>
      <c r="T1116" s="4">
        <v>45357</v>
      </c>
      <c r="U1116" s="4">
        <v>45378</v>
      </c>
    </row>
    <row r="1117" spans="1:21" x14ac:dyDescent="0.2">
      <c r="A1117" t="s">
        <v>1521</v>
      </c>
      <c r="B1117" t="s">
        <v>1525</v>
      </c>
      <c r="C1117" t="s">
        <v>1526</v>
      </c>
      <c r="F1117" t="s">
        <v>54</v>
      </c>
      <c r="G1117" t="s">
        <v>1527</v>
      </c>
      <c r="H1117">
        <v>2</v>
      </c>
      <c r="I1117" t="s">
        <v>56</v>
      </c>
      <c r="J1117" t="s">
        <v>43</v>
      </c>
      <c r="K1117">
        <v>18</v>
      </c>
      <c r="L1117">
        <v>0</v>
      </c>
      <c r="M1117">
        <v>0</v>
      </c>
      <c r="N1117">
        <v>18</v>
      </c>
      <c r="O1117">
        <v>1</v>
      </c>
      <c r="P1117">
        <v>18</v>
      </c>
      <c r="Q1117" t="s">
        <v>44</v>
      </c>
      <c r="R1117">
        <v>0</v>
      </c>
      <c r="S1117" t="s">
        <v>45</v>
      </c>
      <c r="T1117" s="4"/>
      <c r="U1117" s="4">
        <v>45378</v>
      </c>
    </row>
    <row r="1118" spans="1:21" x14ac:dyDescent="0.2">
      <c r="A1118" t="s">
        <v>1521</v>
      </c>
      <c r="B1118" t="s">
        <v>1528</v>
      </c>
      <c r="C1118" t="s">
        <v>1529</v>
      </c>
      <c r="F1118" t="s">
        <v>40</v>
      </c>
      <c r="G1118">
        <v>0</v>
      </c>
      <c r="H1118">
        <v>3</v>
      </c>
      <c r="I1118" t="s">
        <v>42</v>
      </c>
      <c r="J1118" t="s">
        <v>43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216</v>
      </c>
      <c r="Q1118" t="s">
        <v>50</v>
      </c>
      <c r="R1118">
        <v>0</v>
      </c>
      <c r="S1118" t="s">
        <v>57</v>
      </c>
      <c r="T1118" s="4"/>
      <c r="U1118" s="4">
        <v>45378</v>
      </c>
    </row>
    <row r="1119" spans="1:21" x14ac:dyDescent="0.2">
      <c r="A1119" t="s">
        <v>1521</v>
      </c>
      <c r="B1119" t="s">
        <v>1530</v>
      </c>
      <c r="C1119" t="s">
        <v>1531</v>
      </c>
      <c r="F1119" t="s">
        <v>40</v>
      </c>
      <c r="G1119">
        <v>1</v>
      </c>
      <c r="H1119">
        <v>4</v>
      </c>
      <c r="I1119" t="s">
        <v>42</v>
      </c>
      <c r="J1119" t="s">
        <v>43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216</v>
      </c>
      <c r="Q1119" t="s">
        <v>50</v>
      </c>
      <c r="R1119">
        <v>0</v>
      </c>
      <c r="S1119" t="s">
        <v>57</v>
      </c>
      <c r="T1119" s="4"/>
      <c r="U1119" s="4">
        <v>45376</v>
      </c>
    </row>
    <row r="1120" spans="1:21" x14ac:dyDescent="0.2">
      <c r="A1120" t="s">
        <v>1532</v>
      </c>
      <c r="B1120" t="s">
        <v>1533</v>
      </c>
      <c r="C1120" t="s">
        <v>1534</v>
      </c>
      <c r="E1120" t="s">
        <v>561</v>
      </c>
      <c r="F1120" t="s">
        <v>54</v>
      </c>
      <c r="H1120">
        <v>3</v>
      </c>
      <c r="I1120" t="s">
        <v>56</v>
      </c>
      <c r="J1120" t="s">
        <v>43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72</v>
      </c>
      <c r="Q1120" t="s">
        <v>362</v>
      </c>
      <c r="R1120">
        <v>0</v>
      </c>
      <c r="S1120" t="s">
        <v>893</v>
      </c>
      <c r="T1120" s="4">
        <v>45356</v>
      </c>
      <c r="U1120" s="4">
        <v>45378</v>
      </c>
    </row>
    <row r="1121" spans="1:21" x14ac:dyDescent="0.2">
      <c r="A1121" t="s">
        <v>1532</v>
      </c>
      <c r="B1121" t="s">
        <v>1535</v>
      </c>
      <c r="C1121" t="s">
        <v>1536</v>
      </c>
      <c r="E1121" t="s">
        <v>245</v>
      </c>
      <c r="F1121" t="s">
        <v>40</v>
      </c>
      <c r="G1121" t="s">
        <v>1537</v>
      </c>
      <c r="H1121">
        <v>13</v>
      </c>
      <c r="I1121" t="s">
        <v>42</v>
      </c>
      <c r="J1121" t="s">
        <v>43</v>
      </c>
      <c r="K1121">
        <v>424</v>
      </c>
      <c r="L1121">
        <v>0</v>
      </c>
      <c r="M1121">
        <v>0</v>
      </c>
      <c r="N1121">
        <v>424</v>
      </c>
      <c r="O1121">
        <v>8</v>
      </c>
      <c r="P1121">
        <v>48</v>
      </c>
      <c r="Q1121" t="s">
        <v>44</v>
      </c>
      <c r="R1121">
        <v>40</v>
      </c>
      <c r="S1121" t="s">
        <v>1538</v>
      </c>
      <c r="T1121" s="4"/>
      <c r="U1121" s="4">
        <v>45376</v>
      </c>
    </row>
    <row r="1122" spans="1:21" x14ac:dyDescent="0.2">
      <c r="A1122" t="s">
        <v>1532</v>
      </c>
      <c r="B1122" t="s">
        <v>1539</v>
      </c>
      <c r="C1122" t="s">
        <v>1540</v>
      </c>
      <c r="F1122" t="s">
        <v>54</v>
      </c>
      <c r="H1122">
        <v>1</v>
      </c>
      <c r="I1122" t="s">
        <v>56</v>
      </c>
      <c r="J1122" t="s">
        <v>43</v>
      </c>
      <c r="K1122">
        <v>195</v>
      </c>
      <c r="L1122">
        <v>0</v>
      </c>
      <c r="M1122">
        <v>0</v>
      </c>
      <c r="N1122">
        <v>195</v>
      </c>
      <c r="O1122">
        <v>3</v>
      </c>
      <c r="P1122">
        <v>60</v>
      </c>
      <c r="Q1122" t="s">
        <v>44</v>
      </c>
      <c r="R1122">
        <v>15</v>
      </c>
      <c r="S1122" t="s">
        <v>1541</v>
      </c>
      <c r="T1122" s="4"/>
      <c r="U1122" s="4">
        <v>45401</v>
      </c>
    </row>
    <row r="1123" spans="1:21" x14ac:dyDescent="0.2">
      <c r="A1123" t="s">
        <v>1532</v>
      </c>
      <c r="B1123" t="s">
        <v>1542</v>
      </c>
      <c r="C1123" t="s">
        <v>1543</v>
      </c>
      <c r="F1123" t="s">
        <v>54</v>
      </c>
      <c r="H1123">
        <v>2</v>
      </c>
      <c r="I1123" t="s">
        <v>56</v>
      </c>
      <c r="J1123" t="s">
        <v>43</v>
      </c>
      <c r="K1123">
        <v>-5</v>
      </c>
      <c r="L1123">
        <v>240</v>
      </c>
      <c r="M1123">
        <v>0</v>
      </c>
      <c r="N1123">
        <v>235</v>
      </c>
      <c r="O1123">
        <v>3</v>
      </c>
      <c r="P1123">
        <v>60</v>
      </c>
      <c r="Q1123" t="s">
        <v>44</v>
      </c>
      <c r="R1123">
        <v>55</v>
      </c>
      <c r="S1123" t="s">
        <v>1544</v>
      </c>
      <c r="T1123" s="4"/>
      <c r="U1123" s="4"/>
    </row>
    <row r="1124" spans="1:21" x14ac:dyDescent="0.2">
      <c r="A1124" t="s">
        <v>1532</v>
      </c>
      <c r="B1124" t="s">
        <v>1545</v>
      </c>
      <c r="C1124" t="s">
        <v>1546</v>
      </c>
      <c r="F1124" t="s">
        <v>54</v>
      </c>
      <c r="H1124">
        <v>7</v>
      </c>
      <c r="I1124" t="s">
        <v>56</v>
      </c>
      <c r="J1124" t="s">
        <v>43</v>
      </c>
      <c r="K1124">
        <v>396</v>
      </c>
      <c r="L1124">
        <v>0</v>
      </c>
      <c r="M1124">
        <v>0</v>
      </c>
      <c r="N1124">
        <v>396</v>
      </c>
      <c r="O1124">
        <v>2</v>
      </c>
      <c r="P1124">
        <v>144</v>
      </c>
      <c r="Q1124" t="s">
        <v>44</v>
      </c>
      <c r="R1124">
        <v>108</v>
      </c>
      <c r="S1124" t="s">
        <v>1547</v>
      </c>
      <c r="T1124" s="4">
        <v>45355</v>
      </c>
      <c r="U1124" s="4"/>
    </row>
    <row r="1125" spans="1:21" x14ac:dyDescent="0.2">
      <c r="A1125" t="s">
        <v>1532</v>
      </c>
      <c r="B1125" t="s">
        <v>1548</v>
      </c>
      <c r="C1125" t="s">
        <v>1549</v>
      </c>
      <c r="F1125" t="s">
        <v>54</v>
      </c>
      <c r="H1125">
        <v>8</v>
      </c>
      <c r="I1125" t="s">
        <v>56</v>
      </c>
      <c r="J1125" t="s">
        <v>43</v>
      </c>
      <c r="K1125">
        <v>804</v>
      </c>
      <c r="L1125">
        <v>0</v>
      </c>
      <c r="M1125">
        <v>3</v>
      </c>
      <c r="N1125">
        <v>801</v>
      </c>
      <c r="O1125">
        <v>5</v>
      </c>
      <c r="P1125">
        <v>144</v>
      </c>
      <c r="Q1125" t="s">
        <v>44</v>
      </c>
      <c r="R1125">
        <v>81</v>
      </c>
      <c r="S1125" t="s">
        <v>1550</v>
      </c>
      <c r="T1125" s="4">
        <v>45355</v>
      </c>
      <c r="U1125" s="4"/>
    </row>
    <row r="1126" spans="1:21" x14ac:dyDescent="0.2">
      <c r="A1126" t="s">
        <v>1532</v>
      </c>
      <c r="B1126" t="s">
        <v>1551</v>
      </c>
      <c r="C1126" t="s">
        <v>1552</v>
      </c>
      <c r="F1126" t="s">
        <v>54</v>
      </c>
      <c r="H1126">
        <v>9</v>
      </c>
      <c r="I1126" t="s">
        <v>56</v>
      </c>
      <c r="J1126" t="s">
        <v>43</v>
      </c>
      <c r="K1126">
        <v>298</v>
      </c>
      <c r="L1126">
        <v>0</v>
      </c>
      <c r="M1126">
        <v>0</v>
      </c>
      <c r="N1126">
        <v>298</v>
      </c>
      <c r="O1126">
        <v>4</v>
      </c>
      <c r="P1126">
        <v>60</v>
      </c>
      <c r="Q1126" t="s">
        <v>44</v>
      </c>
      <c r="R1126">
        <v>58</v>
      </c>
      <c r="S1126" t="s">
        <v>1553</v>
      </c>
      <c r="T1126" s="4"/>
      <c r="U1126" s="4"/>
    </row>
    <row r="1127" spans="1:21" x14ac:dyDescent="0.2">
      <c r="A1127" t="s">
        <v>1532</v>
      </c>
      <c r="B1127" t="s">
        <v>1554</v>
      </c>
      <c r="C1127" t="s">
        <v>1555</v>
      </c>
      <c r="E1127" t="s">
        <v>240</v>
      </c>
      <c r="F1127" t="s">
        <v>54</v>
      </c>
      <c r="H1127">
        <v>10</v>
      </c>
      <c r="I1127" t="s">
        <v>56</v>
      </c>
      <c r="J1127" t="s">
        <v>43</v>
      </c>
      <c r="K1127">
        <v>3120</v>
      </c>
      <c r="L1127">
        <v>0</v>
      </c>
      <c r="M1127">
        <v>0</v>
      </c>
      <c r="N1127">
        <v>3120</v>
      </c>
      <c r="O1127">
        <v>52</v>
      </c>
      <c r="P1127">
        <v>60</v>
      </c>
      <c r="Q1127" t="s">
        <v>44</v>
      </c>
      <c r="R1127">
        <v>0</v>
      </c>
      <c r="S1127" t="s">
        <v>1556</v>
      </c>
      <c r="T1127" s="4"/>
      <c r="U1127" s="4"/>
    </row>
    <row r="1128" spans="1:21" x14ac:dyDescent="0.2">
      <c r="A1128" t="s">
        <v>1532</v>
      </c>
      <c r="B1128" t="s">
        <v>1557</v>
      </c>
      <c r="C1128" t="s">
        <v>1558</v>
      </c>
      <c r="E1128" t="s">
        <v>1069</v>
      </c>
      <c r="F1128" t="s">
        <v>54</v>
      </c>
      <c r="H1128">
        <v>11</v>
      </c>
      <c r="I1128" t="s">
        <v>56</v>
      </c>
      <c r="J1128" t="s">
        <v>43</v>
      </c>
      <c r="K1128">
        <v>433</v>
      </c>
      <c r="L1128">
        <v>0</v>
      </c>
      <c r="M1128">
        <v>0</v>
      </c>
      <c r="N1128">
        <v>433</v>
      </c>
      <c r="O1128">
        <v>7</v>
      </c>
      <c r="P1128">
        <v>60</v>
      </c>
      <c r="Q1128" t="s">
        <v>44</v>
      </c>
      <c r="R1128">
        <v>13</v>
      </c>
      <c r="S1128" t="s">
        <v>1559</v>
      </c>
      <c r="T1128" s="4"/>
      <c r="U1128" s="4"/>
    </row>
    <row r="1129" spans="1:21" x14ac:dyDescent="0.2">
      <c r="A1129" t="s">
        <v>1532</v>
      </c>
      <c r="B1129" t="s">
        <v>1560</v>
      </c>
      <c r="C1129" t="s">
        <v>1561</v>
      </c>
      <c r="E1129" t="s">
        <v>240</v>
      </c>
      <c r="F1129" t="s">
        <v>40</v>
      </c>
      <c r="G1129" t="s">
        <v>1562</v>
      </c>
      <c r="H1129">
        <v>12</v>
      </c>
      <c r="I1129" t="s">
        <v>42</v>
      </c>
      <c r="J1129" t="s">
        <v>43</v>
      </c>
      <c r="K1129">
        <v>433</v>
      </c>
      <c r="L1129">
        <v>0</v>
      </c>
      <c r="M1129">
        <v>0</v>
      </c>
      <c r="N1129">
        <v>433</v>
      </c>
      <c r="O1129">
        <v>9</v>
      </c>
      <c r="P1129">
        <v>48</v>
      </c>
      <c r="Q1129" t="s">
        <v>44</v>
      </c>
      <c r="R1129">
        <v>1</v>
      </c>
      <c r="S1129" t="s">
        <v>1563</v>
      </c>
      <c r="T1129" s="4">
        <v>45355</v>
      </c>
      <c r="U1129" s="4"/>
    </row>
    <row r="1130" spans="1:21" x14ac:dyDescent="0.2">
      <c r="A1130" t="s">
        <v>1532</v>
      </c>
      <c r="B1130" t="s">
        <v>1564</v>
      </c>
      <c r="C1130" t="s">
        <v>1565</v>
      </c>
      <c r="E1130" t="s">
        <v>1069</v>
      </c>
      <c r="F1130" t="s">
        <v>40</v>
      </c>
      <c r="G1130" t="s">
        <v>1562</v>
      </c>
      <c r="H1130">
        <v>14</v>
      </c>
      <c r="I1130" t="s">
        <v>42</v>
      </c>
      <c r="J1130" t="s">
        <v>43</v>
      </c>
      <c r="K1130">
        <v>20</v>
      </c>
      <c r="L1130">
        <v>0</v>
      </c>
      <c r="M1130">
        <v>0</v>
      </c>
      <c r="N1130">
        <v>20</v>
      </c>
      <c r="O1130">
        <v>0</v>
      </c>
      <c r="P1130">
        <v>48</v>
      </c>
      <c r="Q1130" t="s">
        <v>44</v>
      </c>
      <c r="R1130">
        <v>20</v>
      </c>
      <c r="S1130" t="s">
        <v>842</v>
      </c>
      <c r="T1130" s="4">
        <v>45355</v>
      </c>
      <c r="U1130" s="4"/>
    </row>
    <row r="1131" spans="1:21" x14ac:dyDescent="0.2">
      <c r="A1131" t="s">
        <v>1532</v>
      </c>
      <c r="B1131" t="s">
        <v>1566</v>
      </c>
      <c r="C1131" t="s">
        <v>1567</v>
      </c>
      <c r="E1131" t="s">
        <v>245</v>
      </c>
      <c r="F1131" t="s">
        <v>40</v>
      </c>
      <c r="G1131" t="s">
        <v>1562</v>
      </c>
      <c r="H1131">
        <v>15</v>
      </c>
      <c r="I1131" t="s">
        <v>42</v>
      </c>
      <c r="J1131" t="s">
        <v>43</v>
      </c>
      <c r="K1131">
        <v>161</v>
      </c>
      <c r="L1131">
        <v>0</v>
      </c>
      <c r="M1131">
        <v>0</v>
      </c>
      <c r="N1131">
        <v>161</v>
      </c>
      <c r="O1131">
        <v>3</v>
      </c>
      <c r="P1131">
        <v>48</v>
      </c>
      <c r="Q1131" t="s">
        <v>44</v>
      </c>
      <c r="R1131">
        <v>17</v>
      </c>
      <c r="S1131" t="s">
        <v>1568</v>
      </c>
      <c r="T1131" s="4">
        <v>45355</v>
      </c>
      <c r="U1131" s="4"/>
    </row>
    <row r="1132" spans="1:21" x14ac:dyDescent="0.2">
      <c r="A1132" t="s">
        <v>1532</v>
      </c>
      <c r="B1132" t="s">
        <v>1569</v>
      </c>
      <c r="C1132" t="s">
        <v>1570</v>
      </c>
      <c r="E1132" t="s">
        <v>561</v>
      </c>
      <c r="F1132" t="s">
        <v>40</v>
      </c>
      <c r="G1132" t="s">
        <v>1571</v>
      </c>
      <c r="H1132">
        <v>16</v>
      </c>
      <c r="I1132" t="s">
        <v>42</v>
      </c>
      <c r="J1132" t="s">
        <v>43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144</v>
      </c>
      <c r="Q1132" t="s">
        <v>362</v>
      </c>
      <c r="R1132">
        <v>0</v>
      </c>
      <c r="S1132" t="s">
        <v>893</v>
      </c>
      <c r="T1132" s="4">
        <v>45372</v>
      </c>
      <c r="U1132" s="4"/>
    </row>
    <row r="1133" spans="1:21" x14ac:dyDescent="0.2">
      <c r="A1133" t="s">
        <v>1532</v>
      </c>
      <c r="B1133" t="s">
        <v>1572</v>
      </c>
      <c r="C1133" t="s">
        <v>1573</v>
      </c>
      <c r="F1133" t="s">
        <v>40</v>
      </c>
      <c r="G1133" t="s">
        <v>1574</v>
      </c>
      <c r="H1133">
        <v>17</v>
      </c>
      <c r="I1133" t="s">
        <v>42</v>
      </c>
      <c r="J1133" t="s">
        <v>43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72</v>
      </c>
      <c r="Q1133" t="s">
        <v>362</v>
      </c>
      <c r="R1133">
        <v>0</v>
      </c>
      <c r="S1133" t="s">
        <v>893</v>
      </c>
      <c r="T1133" s="4">
        <v>45372</v>
      </c>
      <c r="U1133" s="4"/>
    </row>
    <row r="1134" spans="1:21" x14ac:dyDescent="0.2">
      <c r="A1134" t="s">
        <v>1575</v>
      </c>
      <c r="B1134" t="s">
        <v>1576</v>
      </c>
      <c r="C1134" t="s">
        <v>1577</v>
      </c>
      <c r="F1134" t="s">
        <v>54</v>
      </c>
      <c r="G1134" t="s">
        <v>1578</v>
      </c>
      <c r="H1134">
        <v>1</v>
      </c>
      <c r="I1134" t="s">
        <v>56</v>
      </c>
      <c r="J1134" t="s">
        <v>43</v>
      </c>
      <c r="K1134">
        <v>8</v>
      </c>
      <c r="L1134">
        <v>0</v>
      </c>
      <c r="M1134">
        <v>0</v>
      </c>
      <c r="N1134">
        <v>8</v>
      </c>
      <c r="O1134">
        <v>0</v>
      </c>
      <c r="P1134">
        <v>40</v>
      </c>
      <c r="Q1134" t="s">
        <v>44</v>
      </c>
      <c r="R1134">
        <v>8</v>
      </c>
      <c r="S1134" t="s">
        <v>1037</v>
      </c>
      <c r="T1134" s="4">
        <v>45356</v>
      </c>
      <c r="U1134" s="4">
        <v>45378</v>
      </c>
    </row>
    <row r="1135" spans="1:21" x14ac:dyDescent="0.2">
      <c r="A1135" t="s">
        <v>1575</v>
      </c>
      <c r="B1135" t="s">
        <v>1579</v>
      </c>
      <c r="C1135" t="s">
        <v>1580</v>
      </c>
      <c r="F1135" t="s">
        <v>54</v>
      </c>
      <c r="G1135" t="s">
        <v>1581</v>
      </c>
      <c r="H1135">
        <v>2</v>
      </c>
      <c r="I1135" t="s">
        <v>56</v>
      </c>
      <c r="J1135" t="s">
        <v>43</v>
      </c>
      <c r="K1135">
        <v>1</v>
      </c>
      <c r="L1135">
        <v>0</v>
      </c>
      <c r="M1135">
        <v>0</v>
      </c>
      <c r="N1135">
        <v>1</v>
      </c>
      <c r="O1135">
        <v>0</v>
      </c>
      <c r="P1135">
        <v>20</v>
      </c>
      <c r="Q1135" t="s">
        <v>44</v>
      </c>
      <c r="R1135">
        <v>1</v>
      </c>
      <c r="S1135" t="s">
        <v>408</v>
      </c>
      <c r="T1135" s="4"/>
      <c r="U1135" s="4">
        <v>45378</v>
      </c>
    </row>
    <row r="1136" spans="1:21" x14ac:dyDescent="0.2">
      <c r="A1136" t="s">
        <v>1582</v>
      </c>
      <c r="B1136" t="s">
        <v>1583</v>
      </c>
      <c r="C1136" t="s">
        <v>1584</v>
      </c>
      <c r="E1136" t="s">
        <v>253</v>
      </c>
      <c r="F1136" t="s">
        <v>54</v>
      </c>
      <c r="G1136" t="s">
        <v>1585</v>
      </c>
      <c r="H1136">
        <v>6</v>
      </c>
      <c r="I1136" t="s">
        <v>56</v>
      </c>
      <c r="J1136" t="s">
        <v>43</v>
      </c>
      <c r="K1136">
        <v>120</v>
      </c>
      <c r="L1136">
        <v>0</v>
      </c>
      <c r="M1136">
        <v>20</v>
      </c>
      <c r="N1136">
        <v>100</v>
      </c>
      <c r="O1136">
        <v>2</v>
      </c>
      <c r="P1136">
        <v>48</v>
      </c>
      <c r="Q1136" t="s">
        <v>50</v>
      </c>
      <c r="R1136">
        <v>4</v>
      </c>
      <c r="S1136" t="s">
        <v>1586</v>
      </c>
      <c r="T1136" s="4"/>
      <c r="U1136" s="4">
        <v>45378</v>
      </c>
    </row>
    <row r="1137" spans="1:21" x14ac:dyDescent="0.2">
      <c r="A1137" t="s">
        <v>1582</v>
      </c>
      <c r="B1137" t="s">
        <v>1587</v>
      </c>
      <c r="C1137" t="s">
        <v>1588</v>
      </c>
      <c r="E1137" t="s">
        <v>1589</v>
      </c>
      <c r="F1137" t="s">
        <v>54</v>
      </c>
      <c r="G1137" t="s">
        <v>1590</v>
      </c>
      <c r="H1137">
        <v>7</v>
      </c>
      <c r="I1137" t="s">
        <v>56</v>
      </c>
      <c r="J1137" t="s">
        <v>43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48</v>
      </c>
      <c r="Q1137" t="s">
        <v>50</v>
      </c>
      <c r="R1137">
        <v>0</v>
      </c>
      <c r="S1137" t="s">
        <v>57</v>
      </c>
      <c r="T1137" s="4"/>
      <c r="U1137" s="4">
        <v>45376</v>
      </c>
    </row>
    <row r="1138" spans="1:21" x14ac:dyDescent="0.2">
      <c r="A1138" t="s">
        <v>1582</v>
      </c>
      <c r="B1138" t="s">
        <v>1591</v>
      </c>
      <c r="C1138" t="s">
        <v>1592</v>
      </c>
      <c r="F1138" t="s">
        <v>222</v>
      </c>
      <c r="G1138" t="s">
        <v>1593</v>
      </c>
      <c r="H1138">
        <v>12</v>
      </c>
      <c r="I1138" t="s">
        <v>49</v>
      </c>
      <c r="J1138" t="s">
        <v>43</v>
      </c>
      <c r="K1138">
        <v>158</v>
      </c>
      <c r="L1138">
        <v>0</v>
      </c>
      <c r="M1138">
        <v>117</v>
      </c>
      <c r="N1138">
        <v>41</v>
      </c>
      <c r="O1138">
        <v>0</v>
      </c>
      <c r="P1138">
        <v>100</v>
      </c>
      <c r="Q1138" t="s">
        <v>44</v>
      </c>
      <c r="R1138">
        <v>41</v>
      </c>
      <c r="S1138" t="s">
        <v>1594</v>
      </c>
      <c r="T1138" s="4">
        <v>45356</v>
      </c>
      <c r="U1138" s="4" t="s">
        <v>1595</v>
      </c>
    </row>
    <row r="1139" spans="1:21" x14ac:dyDescent="0.2">
      <c r="A1139" t="s">
        <v>1582</v>
      </c>
      <c r="B1139" t="s">
        <v>1596</v>
      </c>
      <c r="C1139" t="s">
        <v>1597</v>
      </c>
      <c r="F1139" t="s">
        <v>48</v>
      </c>
      <c r="G1139" t="s">
        <v>1598</v>
      </c>
      <c r="H1139">
        <v>13</v>
      </c>
      <c r="I1139" t="s">
        <v>49</v>
      </c>
      <c r="J1139" t="s">
        <v>43</v>
      </c>
      <c r="K1139">
        <v>57</v>
      </c>
      <c r="L1139">
        <v>0</v>
      </c>
      <c r="M1139">
        <v>84</v>
      </c>
      <c r="N1139">
        <v>-27</v>
      </c>
      <c r="O1139">
        <v>0</v>
      </c>
      <c r="P1139">
        <v>192</v>
      </c>
      <c r="Q1139" t="s">
        <v>362</v>
      </c>
      <c r="R1139">
        <v>-27</v>
      </c>
      <c r="S1139" t="s">
        <v>1599</v>
      </c>
      <c r="T1139" s="4">
        <v>45358</v>
      </c>
      <c r="U1139" s="4" t="s">
        <v>224</v>
      </c>
    </row>
    <row r="1140" spans="1:21" x14ac:dyDescent="0.2">
      <c r="A1140" t="s">
        <v>1582</v>
      </c>
      <c r="B1140" t="s">
        <v>1600</v>
      </c>
      <c r="C1140" t="s">
        <v>1601</v>
      </c>
      <c r="E1140" t="s">
        <v>861</v>
      </c>
      <c r="F1140" t="s">
        <v>40</v>
      </c>
      <c r="G1140" t="s">
        <v>1602</v>
      </c>
      <c r="H1140">
        <v>18</v>
      </c>
      <c r="I1140" t="s">
        <v>42</v>
      </c>
      <c r="J1140" t="s">
        <v>43</v>
      </c>
      <c r="K1140">
        <v>0</v>
      </c>
      <c r="L1140">
        <v>240</v>
      </c>
      <c r="M1140">
        <v>200</v>
      </c>
      <c r="N1140">
        <v>40</v>
      </c>
      <c r="O1140">
        <v>0</v>
      </c>
      <c r="P1140">
        <v>720</v>
      </c>
      <c r="Q1140" t="s">
        <v>50</v>
      </c>
      <c r="R1140">
        <v>40</v>
      </c>
      <c r="S1140" t="s">
        <v>1603</v>
      </c>
      <c r="T1140" s="4">
        <v>45365</v>
      </c>
      <c r="U1140" s="4">
        <v>45378</v>
      </c>
    </row>
    <row r="1141" spans="1:21" x14ac:dyDescent="0.2">
      <c r="A1141" t="s">
        <v>1582</v>
      </c>
      <c r="B1141" t="s">
        <v>1604</v>
      </c>
      <c r="C1141" t="s">
        <v>1605</v>
      </c>
      <c r="E1141" t="s">
        <v>240</v>
      </c>
      <c r="F1141" t="s">
        <v>54</v>
      </c>
      <c r="H1141">
        <v>2</v>
      </c>
      <c r="I1141" t="s">
        <v>56</v>
      </c>
      <c r="J1141" t="s">
        <v>43</v>
      </c>
      <c r="K1141">
        <v>90</v>
      </c>
      <c r="L1141">
        <v>0</v>
      </c>
      <c r="M1141">
        <v>20</v>
      </c>
      <c r="N1141">
        <v>70</v>
      </c>
      <c r="O1141">
        <v>1</v>
      </c>
      <c r="P1141">
        <v>48</v>
      </c>
      <c r="Q1141" t="s">
        <v>50</v>
      </c>
      <c r="R1141">
        <v>22</v>
      </c>
      <c r="S1141" t="s">
        <v>848</v>
      </c>
      <c r="T1141" s="4">
        <v>45355</v>
      </c>
      <c r="U1141" s="4"/>
    </row>
    <row r="1142" spans="1:21" x14ac:dyDescent="0.2">
      <c r="A1142" t="s">
        <v>1582</v>
      </c>
      <c r="B1142" t="s">
        <v>1606</v>
      </c>
      <c r="C1142" t="s">
        <v>1607</v>
      </c>
      <c r="E1142" t="s">
        <v>861</v>
      </c>
      <c r="F1142" t="s">
        <v>54</v>
      </c>
      <c r="H1142">
        <v>3</v>
      </c>
      <c r="I1142" t="s">
        <v>56</v>
      </c>
      <c r="J1142" t="s">
        <v>43</v>
      </c>
      <c r="K1142">
        <v>50</v>
      </c>
      <c r="L1142">
        <v>0</v>
      </c>
      <c r="M1142">
        <v>50</v>
      </c>
      <c r="N1142">
        <v>0</v>
      </c>
      <c r="O1142">
        <v>0</v>
      </c>
      <c r="P1142">
        <v>48</v>
      </c>
      <c r="Q1142" t="s">
        <v>50</v>
      </c>
      <c r="R1142">
        <v>0</v>
      </c>
      <c r="S1142" t="s">
        <v>94</v>
      </c>
      <c r="T1142" s="4">
        <v>45355</v>
      </c>
      <c r="U1142" s="4"/>
    </row>
    <row r="1143" spans="1:21" x14ac:dyDescent="0.2">
      <c r="A1143" t="s">
        <v>1582</v>
      </c>
      <c r="B1143" t="s">
        <v>1608</v>
      </c>
      <c r="C1143" t="s">
        <v>1609</v>
      </c>
      <c r="E1143" t="s">
        <v>257</v>
      </c>
      <c r="F1143" t="s">
        <v>54</v>
      </c>
      <c r="H1143">
        <v>4</v>
      </c>
      <c r="I1143" t="s">
        <v>56</v>
      </c>
      <c r="J1143" t="s">
        <v>43</v>
      </c>
      <c r="K1143">
        <v>270</v>
      </c>
      <c r="L1143">
        <v>0</v>
      </c>
      <c r="M1143">
        <v>20</v>
      </c>
      <c r="N1143">
        <v>250</v>
      </c>
      <c r="O1143">
        <v>5</v>
      </c>
      <c r="P1143">
        <v>48</v>
      </c>
      <c r="Q1143" t="s">
        <v>50</v>
      </c>
      <c r="R1143">
        <v>10</v>
      </c>
      <c r="S1143" t="s">
        <v>966</v>
      </c>
      <c r="T1143" s="4">
        <v>45355</v>
      </c>
      <c r="U1143" s="4"/>
    </row>
    <row r="1144" spans="1:21" x14ac:dyDescent="0.2">
      <c r="A1144" t="s">
        <v>1582</v>
      </c>
      <c r="B1144" t="s">
        <v>1610</v>
      </c>
      <c r="C1144" t="s">
        <v>1611</v>
      </c>
      <c r="E1144" t="s">
        <v>857</v>
      </c>
      <c r="F1144" t="s">
        <v>54</v>
      </c>
      <c r="H1144">
        <v>5</v>
      </c>
      <c r="I1144" t="s">
        <v>56</v>
      </c>
      <c r="J1144" t="s">
        <v>43</v>
      </c>
      <c r="K1144">
        <v>280</v>
      </c>
      <c r="L1144">
        <v>0</v>
      </c>
      <c r="M1144">
        <v>20</v>
      </c>
      <c r="N1144">
        <v>260</v>
      </c>
      <c r="O1144">
        <v>5</v>
      </c>
      <c r="P1144">
        <v>48</v>
      </c>
      <c r="Q1144" t="s">
        <v>50</v>
      </c>
      <c r="R1144">
        <v>20</v>
      </c>
      <c r="S1144" t="s">
        <v>842</v>
      </c>
      <c r="T1144" s="4">
        <v>45355</v>
      </c>
      <c r="U1144" s="4"/>
    </row>
    <row r="1145" spans="1:21" x14ac:dyDescent="0.2">
      <c r="A1145" t="s">
        <v>1582</v>
      </c>
      <c r="B1145" t="s">
        <v>1612</v>
      </c>
      <c r="C1145" t="s">
        <v>1613</v>
      </c>
      <c r="F1145" t="s">
        <v>222</v>
      </c>
      <c r="G1145" t="s">
        <v>1614</v>
      </c>
      <c r="H1145">
        <v>11</v>
      </c>
      <c r="I1145" t="s">
        <v>49</v>
      </c>
      <c r="J1145" t="s">
        <v>43</v>
      </c>
      <c r="K1145">
        <v>194</v>
      </c>
      <c r="L1145">
        <v>0</v>
      </c>
      <c r="M1145">
        <v>6</v>
      </c>
      <c r="N1145">
        <v>188</v>
      </c>
      <c r="O1145">
        <v>1</v>
      </c>
      <c r="P1145">
        <v>100</v>
      </c>
      <c r="Q1145" t="s">
        <v>44</v>
      </c>
      <c r="R1145">
        <v>88</v>
      </c>
      <c r="S1145" t="s">
        <v>1615</v>
      </c>
      <c r="T1145" s="4">
        <v>45359</v>
      </c>
      <c r="U1145" s="4" t="s">
        <v>224</v>
      </c>
    </row>
    <row r="1146" spans="1:21" x14ac:dyDescent="0.2">
      <c r="A1146" t="s">
        <v>1582</v>
      </c>
      <c r="B1146" t="s">
        <v>1616</v>
      </c>
      <c r="C1146" t="s">
        <v>1617</v>
      </c>
      <c r="F1146" t="s">
        <v>48</v>
      </c>
      <c r="H1146">
        <v>14</v>
      </c>
      <c r="I1146" t="s">
        <v>808</v>
      </c>
      <c r="J1146" t="s">
        <v>43</v>
      </c>
      <c r="K1146">
        <v>6000</v>
      </c>
      <c r="L1146">
        <v>0</v>
      </c>
      <c r="M1146">
        <v>0</v>
      </c>
      <c r="N1146">
        <v>6000</v>
      </c>
      <c r="O1146">
        <v>10</v>
      </c>
      <c r="P1146">
        <v>600</v>
      </c>
      <c r="Q1146" t="s">
        <v>50</v>
      </c>
      <c r="R1146">
        <v>0</v>
      </c>
      <c r="S1146" t="s">
        <v>1618</v>
      </c>
      <c r="T1146" s="4"/>
      <c r="U1146" s="4"/>
    </row>
    <row r="1147" spans="1:21" x14ac:dyDescent="0.2">
      <c r="A1147" t="s">
        <v>1582</v>
      </c>
      <c r="B1147" t="s">
        <v>1619</v>
      </c>
      <c r="C1147" t="s">
        <v>1620</v>
      </c>
      <c r="E1147" t="s">
        <v>257</v>
      </c>
      <c r="F1147" t="s">
        <v>40</v>
      </c>
      <c r="G1147" t="s">
        <v>1621</v>
      </c>
      <c r="H1147">
        <v>15</v>
      </c>
      <c r="I1147" t="s">
        <v>42</v>
      </c>
      <c r="J1147" t="s">
        <v>43</v>
      </c>
      <c r="K1147">
        <v>0</v>
      </c>
      <c r="L1147">
        <v>239.76</v>
      </c>
      <c r="M1147">
        <v>200</v>
      </c>
      <c r="N1147">
        <v>39.76</v>
      </c>
      <c r="O1147">
        <v>0</v>
      </c>
      <c r="P1147">
        <v>720</v>
      </c>
      <c r="Q1147" t="s">
        <v>50</v>
      </c>
      <c r="R1147">
        <v>40</v>
      </c>
      <c r="S1147" t="s">
        <v>1622</v>
      </c>
      <c r="T1147" s="4">
        <v>45365</v>
      </c>
      <c r="U1147" s="4">
        <v>45401</v>
      </c>
    </row>
    <row r="1148" spans="1:21" x14ac:dyDescent="0.2">
      <c r="A1148" t="s">
        <v>1582</v>
      </c>
      <c r="B1148" t="s">
        <v>1623</v>
      </c>
      <c r="C1148" t="s">
        <v>1624</v>
      </c>
      <c r="E1148" t="s">
        <v>240</v>
      </c>
      <c r="F1148" t="s">
        <v>40</v>
      </c>
      <c r="G1148" t="s">
        <v>1625</v>
      </c>
      <c r="H1148">
        <v>16</v>
      </c>
      <c r="I1148" t="s">
        <v>42</v>
      </c>
      <c r="J1148" t="s">
        <v>43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720</v>
      </c>
      <c r="Q1148" t="s">
        <v>50</v>
      </c>
      <c r="R1148">
        <v>0</v>
      </c>
      <c r="S1148" t="s">
        <v>57</v>
      </c>
      <c r="T1148" s="4">
        <v>45365</v>
      </c>
      <c r="U1148" s="4">
        <v>45401</v>
      </c>
    </row>
    <row r="1149" spans="1:21" x14ac:dyDescent="0.2">
      <c r="A1149" t="s">
        <v>1582</v>
      </c>
      <c r="B1149" t="s">
        <v>1626</v>
      </c>
      <c r="C1149" t="s">
        <v>1627</v>
      </c>
      <c r="E1149" t="s">
        <v>1628</v>
      </c>
      <c r="F1149" t="s">
        <v>40</v>
      </c>
      <c r="G1149" t="s">
        <v>1629</v>
      </c>
      <c r="H1149">
        <v>17</v>
      </c>
      <c r="I1149" t="s">
        <v>42</v>
      </c>
      <c r="J1149" t="s">
        <v>43</v>
      </c>
      <c r="K1149">
        <v>0</v>
      </c>
      <c r="L1149">
        <v>239.76</v>
      </c>
      <c r="M1149">
        <v>200</v>
      </c>
      <c r="N1149">
        <v>39.76</v>
      </c>
      <c r="O1149">
        <v>0</v>
      </c>
      <c r="P1149">
        <v>720</v>
      </c>
      <c r="Q1149" t="s">
        <v>50</v>
      </c>
      <c r="R1149">
        <v>40</v>
      </c>
      <c r="S1149" t="s">
        <v>1622</v>
      </c>
      <c r="T1149" s="4">
        <v>45372</v>
      </c>
      <c r="U1149" s="4">
        <v>45401</v>
      </c>
    </row>
    <row r="1150" spans="1:21" x14ac:dyDescent="0.2">
      <c r="A1150" t="s">
        <v>1582</v>
      </c>
      <c r="B1150" t="s">
        <v>1630</v>
      </c>
      <c r="C1150" t="s">
        <v>1631</v>
      </c>
      <c r="E1150" t="s">
        <v>857</v>
      </c>
      <c r="F1150" t="s">
        <v>40</v>
      </c>
      <c r="G1150" t="s">
        <v>1632</v>
      </c>
      <c r="H1150">
        <v>19</v>
      </c>
      <c r="I1150" t="s">
        <v>42</v>
      </c>
      <c r="J1150" t="s">
        <v>43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720</v>
      </c>
      <c r="Q1150" t="s">
        <v>50</v>
      </c>
      <c r="R1150">
        <v>0</v>
      </c>
      <c r="S1150" t="s">
        <v>57</v>
      </c>
      <c r="T1150" s="4">
        <v>45365</v>
      </c>
      <c r="U1150" s="4">
        <v>45401</v>
      </c>
    </row>
    <row r="1151" spans="1:21" x14ac:dyDescent="0.2">
      <c r="A1151" t="s">
        <v>1582</v>
      </c>
      <c r="B1151" t="s">
        <v>1633</v>
      </c>
      <c r="C1151" t="s">
        <v>1634</v>
      </c>
      <c r="E1151" t="s">
        <v>253</v>
      </c>
      <c r="F1151" t="s">
        <v>54</v>
      </c>
      <c r="H1151">
        <v>8</v>
      </c>
      <c r="I1151" t="s">
        <v>56</v>
      </c>
      <c r="J1151" t="s">
        <v>420</v>
      </c>
      <c r="K1151">
        <v>288</v>
      </c>
      <c r="L1151">
        <v>0</v>
      </c>
      <c r="M1151">
        <v>0</v>
      </c>
      <c r="N1151">
        <v>288</v>
      </c>
      <c r="O1151">
        <v>0</v>
      </c>
      <c r="P1151" t="s">
        <v>254</v>
      </c>
      <c r="Q1151" t="s">
        <v>50</v>
      </c>
      <c r="R1151">
        <v>288</v>
      </c>
      <c r="S1151" t="s">
        <v>1635</v>
      </c>
      <c r="T1151" s="4"/>
      <c r="U1151" s="4"/>
    </row>
    <row r="1152" spans="1:21" x14ac:dyDescent="0.2">
      <c r="A1152" t="s">
        <v>1582</v>
      </c>
      <c r="B1152" t="s">
        <v>1636</v>
      </c>
      <c r="C1152" t="s">
        <v>1637</v>
      </c>
      <c r="E1152" t="s">
        <v>861</v>
      </c>
      <c r="F1152" t="s">
        <v>54</v>
      </c>
      <c r="H1152">
        <v>9</v>
      </c>
      <c r="I1152" t="s">
        <v>56</v>
      </c>
      <c r="J1152" t="s">
        <v>420</v>
      </c>
      <c r="K1152">
        <v>4116</v>
      </c>
      <c r="L1152">
        <v>0</v>
      </c>
      <c r="M1152">
        <v>0</v>
      </c>
      <c r="N1152">
        <v>4116</v>
      </c>
      <c r="O1152">
        <v>0</v>
      </c>
      <c r="P1152" t="s">
        <v>254</v>
      </c>
      <c r="Q1152" t="s">
        <v>50</v>
      </c>
      <c r="R1152" s="2">
        <v>4116</v>
      </c>
      <c r="S1152" t="s">
        <v>1638</v>
      </c>
      <c r="T1152" s="4">
        <v>45355</v>
      </c>
      <c r="U1152" s="4"/>
    </row>
    <row r="1153" spans="1:21" x14ac:dyDescent="0.2">
      <c r="A1153" t="s">
        <v>1639</v>
      </c>
      <c r="B1153" t="s">
        <v>1640</v>
      </c>
      <c r="C1153" t="s">
        <v>1641</v>
      </c>
      <c r="F1153" t="s">
        <v>40</v>
      </c>
      <c r="G1153" t="s">
        <v>1642</v>
      </c>
      <c r="H1153">
        <v>2</v>
      </c>
      <c r="I1153" t="s">
        <v>42</v>
      </c>
      <c r="J1153" t="s">
        <v>43</v>
      </c>
      <c r="K1153">
        <v>19</v>
      </c>
      <c r="L1153">
        <v>0</v>
      </c>
      <c r="M1153">
        <v>0</v>
      </c>
      <c r="N1153">
        <v>19</v>
      </c>
      <c r="O1153">
        <v>0</v>
      </c>
      <c r="P1153">
        <v>50</v>
      </c>
      <c r="Q1153" t="s">
        <v>61</v>
      </c>
      <c r="R1153">
        <v>19</v>
      </c>
      <c r="S1153" t="s">
        <v>1643</v>
      </c>
      <c r="T1153" s="4"/>
      <c r="U1153" s="4">
        <v>45376</v>
      </c>
    </row>
    <row r="1154" spans="1:21" x14ac:dyDescent="0.2">
      <c r="A1154" t="s">
        <v>1639</v>
      </c>
      <c r="B1154" t="s">
        <v>1644</v>
      </c>
      <c r="C1154" t="s">
        <v>1645</v>
      </c>
      <c r="F1154" t="s">
        <v>1646</v>
      </c>
      <c r="G1154" t="s">
        <v>1647</v>
      </c>
      <c r="H1154">
        <v>4</v>
      </c>
      <c r="I1154" t="s">
        <v>49</v>
      </c>
      <c r="J1154" t="s">
        <v>43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60</v>
      </c>
      <c r="Q1154" t="s">
        <v>61</v>
      </c>
      <c r="R1154">
        <v>0</v>
      </c>
      <c r="S1154" t="s">
        <v>147</v>
      </c>
      <c r="T1154" s="4"/>
      <c r="U1154" s="4">
        <v>45378</v>
      </c>
    </row>
    <row r="1155" spans="1:21" x14ac:dyDescent="0.2">
      <c r="A1155" t="s">
        <v>1639</v>
      </c>
      <c r="B1155" t="s">
        <v>1648</v>
      </c>
      <c r="C1155" t="s">
        <v>1649</v>
      </c>
      <c r="E1155" t="s">
        <v>245</v>
      </c>
      <c r="F1155" t="s">
        <v>54</v>
      </c>
      <c r="G1155" t="s">
        <v>1650</v>
      </c>
      <c r="H1155">
        <v>16</v>
      </c>
      <c r="I1155" t="s">
        <v>56</v>
      </c>
      <c r="J1155" t="s">
        <v>43</v>
      </c>
      <c r="K1155">
        <v>0</v>
      </c>
      <c r="L1155">
        <v>150</v>
      </c>
      <c r="M1155">
        <v>150</v>
      </c>
      <c r="N1155">
        <v>0</v>
      </c>
      <c r="O1155">
        <v>0</v>
      </c>
      <c r="P1155">
        <v>50</v>
      </c>
      <c r="Q1155" t="s">
        <v>61</v>
      </c>
      <c r="R1155">
        <v>0</v>
      </c>
      <c r="S1155" t="s">
        <v>147</v>
      </c>
      <c r="T1155" s="4"/>
      <c r="U1155" s="4">
        <v>45376</v>
      </c>
    </row>
    <row r="1156" spans="1:21" x14ac:dyDescent="0.2">
      <c r="A1156" t="s">
        <v>1639</v>
      </c>
      <c r="B1156" t="s">
        <v>1651</v>
      </c>
      <c r="C1156" t="s">
        <v>1652</v>
      </c>
      <c r="E1156" t="s">
        <v>865</v>
      </c>
      <c r="F1156" t="s">
        <v>54</v>
      </c>
      <c r="G1156" t="s">
        <v>1653</v>
      </c>
      <c r="H1156">
        <v>17</v>
      </c>
      <c r="I1156" t="s">
        <v>56</v>
      </c>
      <c r="J1156" t="s">
        <v>43</v>
      </c>
      <c r="K1156">
        <v>0</v>
      </c>
      <c r="L1156">
        <v>200</v>
      </c>
      <c r="M1156">
        <v>163</v>
      </c>
      <c r="N1156">
        <v>37</v>
      </c>
      <c r="O1156">
        <v>0</v>
      </c>
      <c r="P1156">
        <v>50</v>
      </c>
      <c r="Q1156" t="s">
        <v>61</v>
      </c>
      <c r="R1156">
        <v>37</v>
      </c>
      <c r="S1156" t="s">
        <v>1654</v>
      </c>
      <c r="T1156" s="4">
        <v>45357</v>
      </c>
      <c r="U1156" s="4">
        <v>45376</v>
      </c>
    </row>
    <row r="1157" spans="1:21" x14ac:dyDescent="0.2">
      <c r="A1157" t="s">
        <v>1639</v>
      </c>
      <c r="B1157" t="s">
        <v>1655</v>
      </c>
      <c r="C1157" t="s">
        <v>1656</v>
      </c>
      <c r="E1157" t="s">
        <v>865</v>
      </c>
      <c r="F1157" t="s">
        <v>40</v>
      </c>
      <c r="G1157" t="s">
        <v>1657</v>
      </c>
      <c r="H1157">
        <v>18</v>
      </c>
      <c r="I1157" t="s">
        <v>42</v>
      </c>
      <c r="J1157" t="s">
        <v>43</v>
      </c>
      <c r="K1157">
        <v>0</v>
      </c>
      <c r="L1157">
        <v>0</v>
      </c>
      <c r="M1157">
        <v>250</v>
      </c>
      <c r="N1157">
        <v>-250</v>
      </c>
      <c r="O1157">
        <v>-5</v>
      </c>
      <c r="P1157">
        <v>50</v>
      </c>
      <c r="Q1157" t="s">
        <v>61</v>
      </c>
      <c r="R1157">
        <v>0</v>
      </c>
      <c r="S1157" t="s">
        <v>1658</v>
      </c>
      <c r="T1157" s="4"/>
      <c r="U1157" s="4" t="s">
        <v>1659</v>
      </c>
    </row>
    <row r="1158" spans="1:21" x14ac:dyDescent="0.2">
      <c r="A1158" t="s">
        <v>1639</v>
      </c>
      <c r="B1158" t="s">
        <v>1660</v>
      </c>
      <c r="C1158" t="s">
        <v>1661</v>
      </c>
      <c r="E1158" t="s">
        <v>865</v>
      </c>
      <c r="F1158" t="s">
        <v>40</v>
      </c>
      <c r="G1158" t="s">
        <v>1662</v>
      </c>
      <c r="H1158">
        <v>19</v>
      </c>
      <c r="I1158" t="s">
        <v>42</v>
      </c>
      <c r="J1158" t="s">
        <v>43</v>
      </c>
      <c r="K1158">
        <v>37</v>
      </c>
      <c r="L1158">
        <v>0</v>
      </c>
      <c r="M1158">
        <v>3</v>
      </c>
      <c r="N1158">
        <v>34</v>
      </c>
      <c r="O1158">
        <v>0</v>
      </c>
      <c r="P1158">
        <v>50</v>
      </c>
      <c r="Q1158" t="s">
        <v>61</v>
      </c>
      <c r="R1158">
        <v>34</v>
      </c>
      <c r="S1158" t="s">
        <v>1663</v>
      </c>
      <c r="T1158" s="4"/>
      <c r="U1158" s="4">
        <v>45378</v>
      </c>
    </row>
    <row r="1159" spans="1:21" x14ac:dyDescent="0.2">
      <c r="A1159" t="s">
        <v>1639</v>
      </c>
      <c r="B1159" t="s">
        <v>1664</v>
      </c>
      <c r="C1159" t="s">
        <v>1665</v>
      </c>
      <c r="E1159" t="s">
        <v>865</v>
      </c>
      <c r="F1159" t="s">
        <v>40</v>
      </c>
      <c r="G1159" t="s">
        <v>1666</v>
      </c>
      <c r="H1159">
        <v>20</v>
      </c>
      <c r="I1159" t="s">
        <v>42</v>
      </c>
      <c r="J1159" t="s">
        <v>43</v>
      </c>
      <c r="K1159">
        <v>36</v>
      </c>
      <c r="L1159">
        <v>0</v>
      </c>
      <c r="M1159">
        <v>36</v>
      </c>
      <c r="N1159">
        <v>0</v>
      </c>
      <c r="O1159">
        <v>0</v>
      </c>
      <c r="P1159">
        <v>50</v>
      </c>
      <c r="Q1159" t="s">
        <v>61</v>
      </c>
      <c r="R1159">
        <v>0</v>
      </c>
      <c r="S1159" t="s">
        <v>147</v>
      </c>
      <c r="T1159" s="4"/>
      <c r="U1159" s="4">
        <v>45372</v>
      </c>
    </row>
    <row r="1160" spans="1:21" x14ac:dyDescent="0.2">
      <c r="A1160" t="s">
        <v>1639</v>
      </c>
      <c r="B1160" t="s">
        <v>1667</v>
      </c>
      <c r="C1160" t="s">
        <v>1668</v>
      </c>
      <c r="E1160" t="s">
        <v>245</v>
      </c>
      <c r="F1160" t="s">
        <v>40</v>
      </c>
      <c r="G1160" t="s">
        <v>1669</v>
      </c>
      <c r="H1160">
        <v>21</v>
      </c>
      <c r="I1160" t="s">
        <v>42</v>
      </c>
      <c r="J1160" t="s">
        <v>43</v>
      </c>
      <c r="K1160">
        <v>50</v>
      </c>
      <c r="L1160">
        <v>250</v>
      </c>
      <c r="M1160">
        <v>150</v>
      </c>
      <c r="N1160">
        <v>150</v>
      </c>
      <c r="O1160">
        <v>3</v>
      </c>
      <c r="P1160">
        <v>50</v>
      </c>
      <c r="Q1160" t="s">
        <v>61</v>
      </c>
      <c r="R1160">
        <v>0</v>
      </c>
      <c r="S1160" t="s">
        <v>1670</v>
      </c>
      <c r="T1160" s="4"/>
      <c r="U1160" s="4">
        <v>45376</v>
      </c>
    </row>
    <row r="1161" spans="1:21" x14ac:dyDescent="0.2">
      <c r="A1161" t="s">
        <v>1639</v>
      </c>
      <c r="B1161" t="s">
        <v>1671</v>
      </c>
      <c r="C1161" t="s">
        <v>1672</v>
      </c>
      <c r="E1161" t="s">
        <v>245</v>
      </c>
      <c r="F1161" t="s">
        <v>40</v>
      </c>
      <c r="G1161" t="s">
        <v>1673</v>
      </c>
      <c r="H1161">
        <v>22</v>
      </c>
      <c r="I1161" t="s">
        <v>42</v>
      </c>
      <c r="J1161" t="s">
        <v>43</v>
      </c>
      <c r="K1161">
        <v>0</v>
      </c>
      <c r="L1161">
        <v>150</v>
      </c>
      <c r="M1161">
        <v>154</v>
      </c>
      <c r="N1161">
        <v>-4</v>
      </c>
      <c r="O1161">
        <v>0</v>
      </c>
      <c r="P1161">
        <v>50</v>
      </c>
      <c r="Q1161" t="s">
        <v>61</v>
      </c>
      <c r="R1161">
        <v>-4</v>
      </c>
      <c r="S1161" t="s">
        <v>1674</v>
      </c>
      <c r="T1161" s="4"/>
      <c r="U1161" s="4">
        <v>45376</v>
      </c>
    </row>
    <row r="1162" spans="1:21" x14ac:dyDescent="0.2">
      <c r="A1162" t="s">
        <v>1639</v>
      </c>
      <c r="B1162" t="s">
        <v>1675</v>
      </c>
      <c r="C1162" t="s">
        <v>1676</v>
      </c>
      <c r="E1162" t="s">
        <v>245</v>
      </c>
      <c r="F1162" t="s">
        <v>40</v>
      </c>
      <c r="G1162" t="s">
        <v>1677</v>
      </c>
      <c r="H1162">
        <v>23</v>
      </c>
      <c r="I1162" t="s">
        <v>42</v>
      </c>
      <c r="J1162" t="s">
        <v>43</v>
      </c>
      <c r="K1162">
        <v>26</v>
      </c>
      <c r="L1162">
        <v>150</v>
      </c>
      <c r="M1162">
        <v>150</v>
      </c>
      <c r="N1162">
        <v>26</v>
      </c>
      <c r="O1162">
        <v>0</v>
      </c>
      <c r="P1162">
        <v>50</v>
      </c>
      <c r="Q1162" t="s">
        <v>61</v>
      </c>
      <c r="R1162">
        <v>26</v>
      </c>
      <c r="S1162" t="s">
        <v>1678</v>
      </c>
      <c r="T1162" s="4"/>
      <c r="U1162" s="4">
        <v>45378</v>
      </c>
    </row>
    <row r="1163" spans="1:21" x14ac:dyDescent="0.2">
      <c r="A1163" t="s">
        <v>1639</v>
      </c>
      <c r="B1163" t="s">
        <v>1679</v>
      </c>
      <c r="C1163" t="s">
        <v>1680</v>
      </c>
      <c r="F1163" t="s">
        <v>40</v>
      </c>
      <c r="G1163" t="s">
        <v>1681</v>
      </c>
      <c r="H1163">
        <v>1</v>
      </c>
      <c r="I1163" t="s">
        <v>42</v>
      </c>
      <c r="J1163" t="s">
        <v>43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50</v>
      </c>
      <c r="Q1163" t="s">
        <v>61</v>
      </c>
      <c r="R1163">
        <v>0</v>
      </c>
      <c r="S1163" t="s">
        <v>147</v>
      </c>
      <c r="T1163" s="4"/>
      <c r="U1163" s="4"/>
    </row>
    <row r="1164" spans="1:21" x14ac:dyDescent="0.2">
      <c r="A1164" t="s">
        <v>1639</v>
      </c>
      <c r="B1164" t="s">
        <v>1682</v>
      </c>
      <c r="C1164" t="s">
        <v>1683</v>
      </c>
      <c r="E1164" t="s">
        <v>245</v>
      </c>
      <c r="F1164" t="s">
        <v>54</v>
      </c>
      <c r="G1164" t="s">
        <v>1684</v>
      </c>
      <c r="H1164">
        <v>14</v>
      </c>
      <c r="I1164" t="s">
        <v>56</v>
      </c>
      <c r="J1164" t="s">
        <v>43</v>
      </c>
      <c r="K1164">
        <v>0</v>
      </c>
      <c r="L1164">
        <v>50</v>
      </c>
      <c r="M1164">
        <v>3</v>
      </c>
      <c r="N1164">
        <v>47</v>
      </c>
      <c r="O1164">
        <v>0</v>
      </c>
      <c r="P1164">
        <v>50</v>
      </c>
      <c r="Q1164" t="s">
        <v>61</v>
      </c>
      <c r="R1164">
        <v>47</v>
      </c>
      <c r="S1164" t="s">
        <v>1685</v>
      </c>
      <c r="T1164" s="4">
        <v>45357</v>
      </c>
      <c r="U1164" s="4"/>
    </row>
    <row r="1165" spans="1:21" x14ac:dyDescent="0.2">
      <c r="A1165" t="s">
        <v>1639</v>
      </c>
      <c r="B1165" t="s">
        <v>1686</v>
      </c>
      <c r="C1165" t="s">
        <v>1687</v>
      </c>
      <c r="E1165" t="s">
        <v>865</v>
      </c>
      <c r="F1165" t="s">
        <v>54</v>
      </c>
      <c r="G1165" t="s">
        <v>1688</v>
      </c>
      <c r="H1165">
        <v>15</v>
      </c>
      <c r="I1165" t="s">
        <v>56</v>
      </c>
      <c r="J1165" t="s">
        <v>43</v>
      </c>
      <c r="K1165">
        <v>0</v>
      </c>
      <c r="L1165">
        <v>100</v>
      </c>
      <c r="M1165">
        <v>54</v>
      </c>
      <c r="N1165">
        <v>46</v>
      </c>
      <c r="O1165">
        <v>0</v>
      </c>
      <c r="P1165">
        <v>50</v>
      </c>
      <c r="Q1165" t="s">
        <v>61</v>
      </c>
      <c r="R1165">
        <v>46</v>
      </c>
      <c r="S1165" t="s">
        <v>1689</v>
      </c>
      <c r="T1165" s="4">
        <v>45357</v>
      </c>
      <c r="U1165" s="4" t="s">
        <v>1690</v>
      </c>
    </row>
    <row r="1166" spans="1:21" x14ac:dyDescent="0.2">
      <c r="A1166" t="s">
        <v>1639</v>
      </c>
      <c r="B1166" t="s">
        <v>1691</v>
      </c>
      <c r="C1166" t="s">
        <v>1692</v>
      </c>
      <c r="F1166" t="s">
        <v>40</v>
      </c>
      <c r="H1166">
        <v>24</v>
      </c>
      <c r="I1166" t="s">
        <v>42</v>
      </c>
      <c r="J1166" t="s">
        <v>43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50</v>
      </c>
      <c r="Q1166" t="s">
        <v>61</v>
      </c>
      <c r="R1166">
        <v>0</v>
      </c>
      <c r="S1166" t="s">
        <v>147</v>
      </c>
      <c r="T1166" s="4"/>
      <c r="U1166" s="4"/>
    </row>
    <row r="1167" spans="1:21" x14ac:dyDescent="0.2">
      <c r="A1167" t="s">
        <v>1639</v>
      </c>
      <c r="B1167" t="s">
        <v>1693</v>
      </c>
      <c r="C1167" t="s">
        <v>1694</v>
      </c>
      <c r="F1167" t="s">
        <v>40</v>
      </c>
      <c r="G1167" t="s">
        <v>1695</v>
      </c>
      <c r="H1167">
        <v>3</v>
      </c>
      <c r="I1167" t="s">
        <v>42</v>
      </c>
      <c r="J1167" t="s">
        <v>420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144</v>
      </c>
      <c r="Q1167" t="s">
        <v>44</v>
      </c>
      <c r="R1167">
        <v>0</v>
      </c>
      <c r="S1167" t="s">
        <v>94</v>
      </c>
      <c r="T1167" s="4">
        <v>45366</v>
      </c>
      <c r="U1167" s="4"/>
    </row>
    <row r="1168" spans="1:21" x14ac:dyDescent="0.2">
      <c r="A1168" t="s">
        <v>1696</v>
      </c>
      <c r="B1168" t="s">
        <v>1697</v>
      </c>
      <c r="C1168" t="s">
        <v>1698</v>
      </c>
      <c r="F1168" t="s">
        <v>40</v>
      </c>
      <c r="G1168" t="s">
        <v>1699</v>
      </c>
      <c r="H1168">
        <v>1</v>
      </c>
      <c r="I1168" t="s">
        <v>42</v>
      </c>
      <c r="J1168" t="s">
        <v>43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20</v>
      </c>
      <c r="Q1168" t="s">
        <v>44</v>
      </c>
      <c r="R1168">
        <v>0</v>
      </c>
      <c r="S1168" t="s">
        <v>94</v>
      </c>
      <c r="T1168" s="4"/>
      <c r="U1168" s="4">
        <v>45378</v>
      </c>
    </row>
    <row r="1169" spans="1:21" x14ac:dyDescent="0.2">
      <c r="A1169" t="s">
        <v>1696</v>
      </c>
      <c r="B1169" t="s">
        <v>1700</v>
      </c>
      <c r="C1169" t="s">
        <v>1701</v>
      </c>
      <c r="F1169" t="s">
        <v>40</v>
      </c>
      <c r="G1169" t="s">
        <v>1702</v>
      </c>
      <c r="H1169">
        <v>4</v>
      </c>
      <c r="I1169" t="s">
        <v>42</v>
      </c>
      <c r="J1169" t="s">
        <v>43</v>
      </c>
      <c r="K1169">
        <v>12</v>
      </c>
      <c r="L1169">
        <v>0</v>
      </c>
      <c r="M1169">
        <v>0</v>
      </c>
      <c r="N1169">
        <v>12</v>
      </c>
      <c r="O1169">
        <v>1</v>
      </c>
      <c r="P1169">
        <v>12</v>
      </c>
      <c r="Q1169" t="s">
        <v>50</v>
      </c>
      <c r="R1169">
        <v>0</v>
      </c>
      <c r="S1169" t="s">
        <v>613</v>
      </c>
      <c r="T1169" s="4">
        <v>45356</v>
      </c>
      <c r="U1169" s="4">
        <v>45378</v>
      </c>
    </row>
    <row r="1170" spans="1:21" x14ac:dyDescent="0.2">
      <c r="A1170" t="s">
        <v>1696</v>
      </c>
      <c r="B1170" t="s">
        <v>1703</v>
      </c>
      <c r="C1170" t="s">
        <v>1704</v>
      </c>
      <c r="F1170" t="s">
        <v>54</v>
      </c>
      <c r="G1170" t="s">
        <v>1705</v>
      </c>
      <c r="H1170">
        <v>13</v>
      </c>
      <c r="I1170" t="s">
        <v>56</v>
      </c>
      <c r="J1170" t="s">
        <v>43</v>
      </c>
      <c r="K1170">
        <v>7</v>
      </c>
      <c r="L1170">
        <v>0</v>
      </c>
      <c r="M1170">
        <v>5</v>
      </c>
      <c r="N1170">
        <v>2</v>
      </c>
      <c r="O1170">
        <v>0</v>
      </c>
      <c r="P1170">
        <v>20</v>
      </c>
      <c r="Q1170" t="s">
        <v>44</v>
      </c>
      <c r="R1170">
        <v>2</v>
      </c>
      <c r="S1170" t="s">
        <v>473</v>
      </c>
      <c r="T1170" s="4">
        <v>45356</v>
      </c>
      <c r="U1170" s="4">
        <v>45378</v>
      </c>
    </row>
    <row r="1171" spans="1:21" x14ac:dyDescent="0.2">
      <c r="A1171" t="s">
        <v>1696</v>
      </c>
      <c r="B1171" t="s">
        <v>1706</v>
      </c>
      <c r="C1171" t="s">
        <v>1707</v>
      </c>
      <c r="D1171" t="s">
        <v>1708</v>
      </c>
      <c r="F1171" t="s">
        <v>54</v>
      </c>
      <c r="G1171" t="s">
        <v>1709</v>
      </c>
      <c r="H1171">
        <v>14</v>
      </c>
      <c r="I1171" t="s">
        <v>56</v>
      </c>
      <c r="J1171" t="s">
        <v>43</v>
      </c>
      <c r="K1171">
        <v>5</v>
      </c>
      <c r="L1171">
        <v>0</v>
      </c>
      <c r="M1171">
        <v>4</v>
      </c>
      <c r="N1171">
        <v>1</v>
      </c>
      <c r="O1171">
        <v>0</v>
      </c>
      <c r="P1171">
        <v>25</v>
      </c>
      <c r="Q1171" t="s">
        <v>44</v>
      </c>
      <c r="R1171">
        <v>1</v>
      </c>
      <c r="S1171" t="s">
        <v>408</v>
      </c>
      <c r="T1171" s="4">
        <v>45362</v>
      </c>
      <c r="U1171" s="4">
        <v>45378</v>
      </c>
    </row>
    <row r="1172" spans="1:21" x14ac:dyDescent="0.2">
      <c r="A1172" t="s">
        <v>1696</v>
      </c>
      <c r="B1172" t="s">
        <v>1710</v>
      </c>
      <c r="C1172" t="s">
        <v>1711</v>
      </c>
      <c r="F1172" t="s">
        <v>54</v>
      </c>
      <c r="G1172" t="s">
        <v>1712</v>
      </c>
      <c r="H1172">
        <v>16</v>
      </c>
      <c r="I1172" t="s">
        <v>56</v>
      </c>
      <c r="J1172" t="s">
        <v>43</v>
      </c>
      <c r="K1172">
        <v>0</v>
      </c>
      <c r="L1172">
        <v>6</v>
      </c>
      <c r="M1172">
        <v>12</v>
      </c>
      <c r="N1172">
        <v>-6</v>
      </c>
      <c r="O1172">
        <v>-1</v>
      </c>
      <c r="P1172">
        <v>6</v>
      </c>
      <c r="Q1172" t="s">
        <v>50</v>
      </c>
      <c r="R1172">
        <v>0</v>
      </c>
      <c r="S1172" t="s">
        <v>1713</v>
      </c>
      <c r="T1172" s="4" t="s">
        <v>1714</v>
      </c>
      <c r="U1172" s="4">
        <v>45378</v>
      </c>
    </row>
    <row r="1173" spans="1:21" x14ac:dyDescent="0.2">
      <c r="A1173" t="s">
        <v>1696</v>
      </c>
      <c r="B1173" t="s">
        <v>1715</v>
      </c>
      <c r="C1173" t="s">
        <v>1716</v>
      </c>
      <c r="F1173" t="s">
        <v>808</v>
      </c>
      <c r="G1173">
        <v>1123</v>
      </c>
      <c r="H1173">
        <v>20</v>
      </c>
      <c r="I1173" t="s">
        <v>808</v>
      </c>
      <c r="J1173" t="s">
        <v>43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20</v>
      </c>
      <c r="Q1173" t="s">
        <v>44</v>
      </c>
      <c r="R1173">
        <v>0</v>
      </c>
      <c r="S1173" t="s">
        <v>94</v>
      </c>
      <c r="T1173" s="4">
        <v>45359</v>
      </c>
      <c r="U1173" s="4">
        <v>45378</v>
      </c>
    </row>
    <row r="1174" spans="1:21" x14ac:dyDescent="0.2">
      <c r="A1174" t="s">
        <v>1696</v>
      </c>
      <c r="B1174" t="s">
        <v>1717</v>
      </c>
      <c r="C1174" t="s">
        <v>1718</v>
      </c>
      <c r="F1174" t="s">
        <v>40</v>
      </c>
      <c r="G1174" t="s">
        <v>1719</v>
      </c>
      <c r="H1174">
        <v>2</v>
      </c>
      <c r="I1174" t="s">
        <v>42</v>
      </c>
      <c r="J1174" t="s">
        <v>43</v>
      </c>
      <c r="K1174">
        <v>25</v>
      </c>
      <c r="L1174">
        <v>0</v>
      </c>
      <c r="M1174">
        <v>0</v>
      </c>
      <c r="N1174">
        <v>25</v>
      </c>
      <c r="O1174">
        <v>1</v>
      </c>
      <c r="P1174">
        <v>25</v>
      </c>
      <c r="Q1174" t="s">
        <v>44</v>
      </c>
      <c r="R1174">
        <v>0</v>
      </c>
      <c r="S1174" t="s">
        <v>45</v>
      </c>
      <c r="T1174" s="4">
        <v>45372</v>
      </c>
      <c r="U1174" s="4"/>
    </row>
    <row r="1175" spans="1:21" x14ac:dyDescent="0.2">
      <c r="A1175" t="s">
        <v>1696</v>
      </c>
      <c r="B1175" t="s">
        <v>1720</v>
      </c>
      <c r="C1175" t="s">
        <v>1721</v>
      </c>
      <c r="F1175" t="s">
        <v>40</v>
      </c>
      <c r="G1175" t="s">
        <v>1722</v>
      </c>
      <c r="H1175">
        <v>3</v>
      </c>
      <c r="I1175" t="s">
        <v>56</v>
      </c>
      <c r="J1175" t="s">
        <v>43</v>
      </c>
      <c r="K1175">
        <v>60</v>
      </c>
      <c r="L1175">
        <v>0</v>
      </c>
      <c r="M1175">
        <v>46</v>
      </c>
      <c r="N1175">
        <v>14</v>
      </c>
      <c r="O1175">
        <v>0</v>
      </c>
      <c r="P1175">
        <v>20</v>
      </c>
      <c r="Q1175" t="s">
        <v>44</v>
      </c>
      <c r="R1175">
        <v>14</v>
      </c>
      <c r="S1175" t="s">
        <v>824</v>
      </c>
      <c r="T1175" s="4">
        <v>45373</v>
      </c>
      <c r="U1175" s="4"/>
    </row>
    <row r="1176" spans="1:21" x14ac:dyDescent="0.2">
      <c r="A1176" t="s">
        <v>1696</v>
      </c>
      <c r="B1176" t="s">
        <v>1723</v>
      </c>
      <c r="C1176" t="s">
        <v>1724</v>
      </c>
      <c r="F1176" t="s">
        <v>40</v>
      </c>
      <c r="H1176">
        <v>5</v>
      </c>
      <c r="I1176" t="s">
        <v>42</v>
      </c>
      <c r="J1176" t="s">
        <v>43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6</v>
      </c>
      <c r="Q1176" t="s">
        <v>50</v>
      </c>
      <c r="R1176">
        <v>0</v>
      </c>
      <c r="S1176" t="s">
        <v>57</v>
      </c>
      <c r="T1176" s="4"/>
      <c r="U1176" s="4"/>
    </row>
    <row r="1177" spans="1:21" x14ac:dyDescent="0.2">
      <c r="A1177" t="s">
        <v>1696</v>
      </c>
      <c r="B1177" t="s">
        <v>1725</v>
      </c>
      <c r="C1177" t="s">
        <v>1726</v>
      </c>
      <c r="F1177" t="s">
        <v>40</v>
      </c>
      <c r="G1177" t="s">
        <v>1727</v>
      </c>
      <c r="H1177">
        <v>6</v>
      </c>
      <c r="I1177" t="s">
        <v>42</v>
      </c>
      <c r="J1177" t="s">
        <v>43</v>
      </c>
      <c r="K1177">
        <v>50</v>
      </c>
      <c r="L1177">
        <v>0</v>
      </c>
      <c r="M1177">
        <v>3</v>
      </c>
      <c r="N1177">
        <v>47</v>
      </c>
      <c r="O1177">
        <v>4</v>
      </c>
      <c r="P1177">
        <v>10</v>
      </c>
      <c r="Q1177" t="s">
        <v>44</v>
      </c>
      <c r="R1177">
        <v>7</v>
      </c>
      <c r="S1177" t="s">
        <v>1728</v>
      </c>
      <c r="T1177" s="4">
        <v>45373</v>
      </c>
      <c r="U1177" s="4"/>
    </row>
    <row r="1178" spans="1:21" x14ac:dyDescent="0.2">
      <c r="A1178" t="s">
        <v>1696</v>
      </c>
      <c r="B1178" t="s">
        <v>1729</v>
      </c>
      <c r="C1178" t="s">
        <v>1730</v>
      </c>
      <c r="F1178" t="s">
        <v>40</v>
      </c>
      <c r="G1178" t="s">
        <v>1731</v>
      </c>
      <c r="H1178">
        <v>7</v>
      </c>
      <c r="I1178" t="s">
        <v>42</v>
      </c>
      <c r="J1178" t="s">
        <v>43</v>
      </c>
      <c r="K1178">
        <v>-600</v>
      </c>
      <c r="L1178">
        <v>0</v>
      </c>
      <c r="M1178">
        <v>0</v>
      </c>
      <c r="N1178">
        <v>-600</v>
      </c>
      <c r="O1178">
        <v>-5</v>
      </c>
      <c r="P1178">
        <v>120</v>
      </c>
      <c r="Q1178" t="s">
        <v>50</v>
      </c>
      <c r="R1178">
        <v>0</v>
      </c>
      <c r="S1178" t="s">
        <v>1732</v>
      </c>
      <c r="T1178" s="4" t="s">
        <v>1485</v>
      </c>
      <c r="U1178" s="4"/>
    </row>
    <row r="1179" spans="1:21" x14ac:dyDescent="0.2">
      <c r="A1179" t="s">
        <v>1696</v>
      </c>
      <c r="B1179" t="s">
        <v>1733</v>
      </c>
      <c r="C1179" t="s">
        <v>1734</v>
      </c>
      <c r="F1179" t="s">
        <v>48</v>
      </c>
      <c r="H1179">
        <v>8</v>
      </c>
      <c r="I1179" t="s">
        <v>136</v>
      </c>
      <c r="J1179" t="s">
        <v>43</v>
      </c>
      <c r="K1179">
        <v>15</v>
      </c>
      <c r="L1179">
        <v>0</v>
      </c>
      <c r="M1179">
        <v>2</v>
      </c>
      <c r="N1179">
        <v>13</v>
      </c>
      <c r="O1179">
        <v>2</v>
      </c>
      <c r="P1179">
        <v>5</v>
      </c>
      <c r="Q1179" t="s">
        <v>44</v>
      </c>
      <c r="R1179">
        <v>3</v>
      </c>
      <c r="S1179" t="s">
        <v>1735</v>
      </c>
      <c r="T1179" s="4"/>
      <c r="U1179" s="4"/>
    </row>
    <row r="1180" spans="1:21" x14ac:dyDescent="0.2">
      <c r="A1180" t="s">
        <v>1696</v>
      </c>
      <c r="B1180" t="s">
        <v>1736</v>
      </c>
      <c r="C1180" t="s">
        <v>1737</v>
      </c>
      <c r="F1180" t="s">
        <v>54</v>
      </c>
      <c r="G1180" t="s">
        <v>1738</v>
      </c>
      <c r="H1180">
        <v>11</v>
      </c>
      <c r="I1180" t="s">
        <v>42</v>
      </c>
      <c r="J1180" t="s">
        <v>43</v>
      </c>
      <c r="K1180">
        <v>3</v>
      </c>
      <c r="L1180">
        <v>0</v>
      </c>
      <c r="M1180">
        <v>0</v>
      </c>
      <c r="N1180">
        <v>3</v>
      </c>
      <c r="O1180">
        <v>0</v>
      </c>
      <c r="P1180">
        <v>10</v>
      </c>
      <c r="Q1180" t="s">
        <v>44</v>
      </c>
      <c r="R1180">
        <v>3</v>
      </c>
      <c r="S1180" t="s">
        <v>708</v>
      </c>
      <c r="T1180" s="4">
        <v>45372</v>
      </c>
      <c r="U1180" s="4"/>
    </row>
    <row r="1181" spans="1:21" x14ac:dyDescent="0.2">
      <c r="A1181" t="s">
        <v>1696</v>
      </c>
      <c r="B1181" t="s">
        <v>1739</v>
      </c>
      <c r="C1181" t="s">
        <v>1740</v>
      </c>
      <c r="F1181" t="s">
        <v>54</v>
      </c>
      <c r="G1181" t="s">
        <v>1699</v>
      </c>
      <c r="H1181">
        <v>12</v>
      </c>
      <c r="I1181" t="s">
        <v>56</v>
      </c>
      <c r="J1181" t="s">
        <v>43</v>
      </c>
      <c r="K1181">
        <v>420</v>
      </c>
      <c r="L1181">
        <v>0</v>
      </c>
      <c r="M1181">
        <v>268</v>
      </c>
      <c r="N1181">
        <v>152</v>
      </c>
      <c r="O1181">
        <v>7</v>
      </c>
      <c r="P1181">
        <v>20</v>
      </c>
      <c r="Q1181" t="s">
        <v>44</v>
      </c>
      <c r="R1181">
        <v>12</v>
      </c>
      <c r="S1181" t="s">
        <v>1741</v>
      </c>
      <c r="T1181" s="4">
        <v>45355</v>
      </c>
      <c r="U1181" s="4"/>
    </row>
    <row r="1182" spans="1:21" x14ac:dyDescent="0.2">
      <c r="A1182" t="s">
        <v>1696</v>
      </c>
      <c r="B1182" t="s">
        <v>1742</v>
      </c>
      <c r="C1182" t="s">
        <v>1743</v>
      </c>
      <c r="F1182" t="s">
        <v>54</v>
      </c>
      <c r="G1182" t="s">
        <v>1731</v>
      </c>
      <c r="H1182">
        <v>15</v>
      </c>
      <c r="I1182" t="s">
        <v>56</v>
      </c>
      <c r="J1182" t="s">
        <v>43</v>
      </c>
      <c r="K1182">
        <v>545</v>
      </c>
      <c r="L1182">
        <v>0</v>
      </c>
      <c r="M1182">
        <v>12</v>
      </c>
      <c r="N1182">
        <v>533</v>
      </c>
      <c r="O1182">
        <v>4</v>
      </c>
      <c r="P1182">
        <v>120</v>
      </c>
      <c r="Q1182" t="s">
        <v>50</v>
      </c>
      <c r="R1182">
        <v>53</v>
      </c>
      <c r="S1182" t="s">
        <v>1744</v>
      </c>
      <c r="T1182" s="4">
        <v>45355</v>
      </c>
      <c r="U1182" s="4"/>
    </row>
    <row r="1183" spans="1:21" x14ac:dyDescent="0.2">
      <c r="A1183" t="s">
        <v>1745</v>
      </c>
      <c r="B1183" t="s">
        <v>1746</v>
      </c>
      <c r="C1183" t="s">
        <v>1747</v>
      </c>
      <c r="E1183" t="s">
        <v>240</v>
      </c>
      <c r="F1183" t="s">
        <v>40</v>
      </c>
      <c r="G1183" t="s">
        <v>1748</v>
      </c>
      <c r="H1183">
        <v>1</v>
      </c>
      <c r="I1183" t="s">
        <v>42</v>
      </c>
      <c r="J1183" t="s">
        <v>43</v>
      </c>
      <c r="K1183">
        <v>48</v>
      </c>
      <c r="L1183">
        <v>0</v>
      </c>
      <c r="M1183">
        <v>0</v>
      </c>
      <c r="N1183">
        <v>48</v>
      </c>
      <c r="O1183">
        <v>1</v>
      </c>
      <c r="P1183">
        <v>48</v>
      </c>
      <c r="Q1183" t="s">
        <v>50</v>
      </c>
      <c r="R1183">
        <v>0</v>
      </c>
      <c r="S1183" t="s">
        <v>613</v>
      </c>
      <c r="T1183" s="4">
        <v>45356</v>
      </c>
      <c r="U1183" s="4">
        <v>45378</v>
      </c>
    </row>
    <row r="1184" spans="1:21" x14ac:dyDescent="0.2">
      <c r="A1184" t="s">
        <v>1745</v>
      </c>
      <c r="B1184" t="s">
        <v>1749</v>
      </c>
      <c r="C1184" t="s">
        <v>1750</v>
      </c>
      <c r="E1184" t="s">
        <v>1069</v>
      </c>
      <c r="F1184" t="s">
        <v>40</v>
      </c>
      <c r="G1184" t="s">
        <v>1748</v>
      </c>
      <c r="H1184">
        <v>2</v>
      </c>
      <c r="I1184" t="s">
        <v>42</v>
      </c>
      <c r="J1184" t="s">
        <v>43</v>
      </c>
      <c r="K1184">
        <v>48</v>
      </c>
      <c r="L1184">
        <v>0</v>
      </c>
      <c r="M1184">
        <v>0</v>
      </c>
      <c r="N1184">
        <v>48</v>
      </c>
      <c r="O1184">
        <v>1</v>
      </c>
      <c r="P1184">
        <v>48</v>
      </c>
      <c r="Q1184" t="s">
        <v>50</v>
      </c>
      <c r="R1184">
        <v>0</v>
      </c>
      <c r="S1184" t="s">
        <v>613</v>
      </c>
      <c r="T1184" s="4">
        <v>45356</v>
      </c>
      <c r="U1184" s="4">
        <v>45378</v>
      </c>
    </row>
    <row r="1185" spans="1:21" x14ac:dyDescent="0.2">
      <c r="A1185" t="s">
        <v>1745</v>
      </c>
      <c r="B1185" t="s">
        <v>1751</v>
      </c>
      <c r="C1185" t="s">
        <v>1752</v>
      </c>
      <c r="E1185" t="s">
        <v>865</v>
      </c>
      <c r="F1185" t="s">
        <v>40</v>
      </c>
      <c r="G1185" t="s">
        <v>1748</v>
      </c>
      <c r="H1185">
        <v>3</v>
      </c>
      <c r="I1185" t="s">
        <v>42</v>
      </c>
      <c r="J1185" t="s">
        <v>43</v>
      </c>
      <c r="K1185">
        <v>48</v>
      </c>
      <c r="L1185">
        <v>0</v>
      </c>
      <c r="M1185">
        <v>0</v>
      </c>
      <c r="N1185">
        <v>48</v>
      </c>
      <c r="O1185">
        <v>1</v>
      </c>
      <c r="P1185">
        <v>48</v>
      </c>
      <c r="Q1185" t="s">
        <v>50</v>
      </c>
      <c r="R1185">
        <v>0</v>
      </c>
      <c r="S1185" t="s">
        <v>613</v>
      </c>
      <c r="T1185" s="4">
        <v>45356</v>
      </c>
      <c r="U1185" s="4">
        <v>45378</v>
      </c>
    </row>
    <row r="1186" spans="1:21" x14ac:dyDescent="0.2">
      <c r="A1186" t="s">
        <v>1745</v>
      </c>
      <c r="B1186" t="s">
        <v>1753</v>
      </c>
      <c r="C1186" t="s">
        <v>1754</v>
      </c>
      <c r="E1186" t="s">
        <v>861</v>
      </c>
      <c r="F1186" t="s">
        <v>40</v>
      </c>
      <c r="G1186" t="s">
        <v>1748</v>
      </c>
      <c r="H1186">
        <v>4</v>
      </c>
      <c r="I1186" t="s">
        <v>42</v>
      </c>
      <c r="J1186" t="s">
        <v>43</v>
      </c>
      <c r="K1186">
        <v>48</v>
      </c>
      <c r="L1186">
        <v>0</v>
      </c>
      <c r="M1186">
        <v>0</v>
      </c>
      <c r="N1186">
        <v>48</v>
      </c>
      <c r="O1186">
        <v>1</v>
      </c>
      <c r="P1186">
        <v>48</v>
      </c>
      <c r="Q1186" t="s">
        <v>50</v>
      </c>
      <c r="R1186">
        <v>0</v>
      </c>
      <c r="S1186" t="s">
        <v>613</v>
      </c>
      <c r="T1186" s="4">
        <v>45356</v>
      </c>
      <c r="U1186" s="4">
        <v>45378</v>
      </c>
    </row>
    <row r="1187" spans="1:21" x14ac:dyDescent="0.2">
      <c r="A1187" t="s">
        <v>1745</v>
      </c>
      <c r="B1187" t="s">
        <v>1755</v>
      </c>
      <c r="C1187" t="s">
        <v>1756</v>
      </c>
      <c r="D1187" t="s">
        <v>1757</v>
      </c>
      <c r="F1187" t="s">
        <v>48</v>
      </c>
      <c r="H1187">
        <v>5</v>
      </c>
      <c r="I1187" t="s">
        <v>49</v>
      </c>
      <c r="J1187" t="s">
        <v>43</v>
      </c>
      <c r="K1187">
        <v>118</v>
      </c>
      <c r="L1187">
        <v>0</v>
      </c>
      <c r="M1187">
        <v>0</v>
      </c>
      <c r="N1187">
        <v>118</v>
      </c>
      <c r="O1187">
        <v>0</v>
      </c>
      <c r="P1187">
        <v>120</v>
      </c>
      <c r="Q1187" t="s">
        <v>50</v>
      </c>
      <c r="R1187">
        <v>118</v>
      </c>
      <c r="S1187" t="s">
        <v>1208</v>
      </c>
      <c r="T1187" s="4">
        <v>45370</v>
      </c>
      <c r="U1187" s="4"/>
    </row>
    <row r="1188" spans="1:21" x14ac:dyDescent="0.2">
      <c r="A1188" t="s">
        <v>1745</v>
      </c>
      <c r="B1188" t="s">
        <v>1758</v>
      </c>
      <c r="C1188" t="s">
        <v>1759</v>
      </c>
      <c r="F1188" t="s">
        <v>1216</v>
      </c>
      <c r="H1188">
        <v>6</v>
      </c>
      <c r="I1188" t="s">
        <v>1217</v>
      </c>
      <c r="J1188" t="s">
        <v>43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360</v>
      </c>
      <c r="Q1188" t="s">
        <v>50</v>
      </c>
      <c r="R1188">
        <v>0</v>
      </c>
      <c r="S1188" t="s">
        <v>57</v>
      </c>
      <c r="T1188" s="4"/>
      <c r="U1188" s="4">
        <v>45401</v>
      </c>
    </row>
    <row r="1189" spans="1:21" x14ac:dyDescent="0.2">
      <c r="A1189" t="s">
        <v>1745</v>
      </c>
      <c r="B1189" t="s">
        <v>1760</v>
      </c>
      <c r="C1189" t="s">
        <v>1761</v>
      </c>
      <c r="F1189" t="s">
        <v>1216</v>
      </c>
      <c r="H1189">
        <v>7</v>
      </c>
      <c r="I1189" t="s">
        <v>1217</v>
      </c>
      <c r="J1189" t="s">
        <v>43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288</v>
      </c>
      <c r="Q1189" t="s">
        <v>50</v>
      </c>
      <c r="R1189">
        <v>0</v>
      </c>
      <c r="S1189" t="s">
        <v>57</v>
      </c>
      <c r="T1189" s="4"/>
      <c r="U1189" s="4">
        <v>45401</v>
      </c>
    </row>
    <row r="1190" spans="1:21" x14ac:dyDescent="0.2">
      <c r="A1190" t="s">
        <v>1745</v>
      </c>
      <c r="B1190" t="s">
        <v>1762</v>
      </c>
      <c r="C1190" t="s">
        <v>1763</v>
      </c>
      <c r="F1190" t="s">
        <v>1216</v>
      </c>
      <c r="H1190">
        <v>8</v>
      </c>
      <c r="I1190" t="s">
        <v>1217</v>
      </c>
      <c r="J1190" t="s">
        <v>43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240</v>
      </c>
      <c r="Q1190" t="s">
        <v>50</v>
      </c>
      <c r="R1190">
        <v>0</v>
      </c>
      <c r="S1190" t="s">
        <v>57</v>
      </c>
      <c r="T1190" s="4"/>
      <c r="U1190" s="4">
        <v>45401</v>
      </c>
    </row>
    <row r="1191" spans="1:21" x14ac:dyDescent="0.2">
      <c r="A1191" t="s">
        <v>1764</v>
      </c>
      <c r="B1191" t="s">
        <v>1765</v>
      </c>
      <c r="C1191" t="s">
        <v>1766</v>
      </c>
      <c r="F1191" t="s">
        <v>40</v>
      </c>
      <c r="G1191" t="s">
        <v>1767</v>
      </c>
      <c r="H1191">
        <v>1</v>
      </c>
      <c r="I1191" t="s">
        <v>42</v>
      </c>
      <c r="J1191" t="s">
        <v>43</v>
      </c>
      <c r="K1191">
        <v>35</v>
      </c>
      <c r="L1191">
        <v>0</v>
      </c>
      <c r="M1191">
        <v>0.25</v>
      </c>
      <c r="N1191">
        <v>34.75</v>
      </c>
      <c r="O1191">
        <v>0</v>
      </c>
      <c r="P1191">
        <v>48</v>
      </c>
      <c r="Q1191" t="s">
        <v>50</v>
      </c>
      <c r="R1191">
        <v>35</v>
      </c>
      <c r="S1191" t="s">
        <v>1768</v>
      </c>
      <c r="T1191" s="4">
        <v>45355</v>
      </c>
      <c r="U1191" s="4"/>
    </row>
    <row r="1192" spans="1:21" x14ac:dyDescent="0.2">
      <c r="A1192" t="s">
        <v>1769</v>
      </c>
      <c r="B1192" t="s">
        <v>1770</v>
      </c>
      <c r="C1192" t="s">
        <v>1771</v>
      </c>
      <c r="F1192" t="s">
        <v>1772</v>
      </c>
      <c r="G1192" t="s">
        <v>1773</v>
      </c>
      <c r="H1192">
        <v>1</v>
      </c>
      <c r="I1192" t="s">
        <v>136</v>
      </c>
      <c r="J1192" t="s">
        <v>43</v>
      </c>
      <c r="K1192">
        <v>12.75</v>
      </c>
      <c r="L1192">
        <v>0</v>
      </c>
      <c r="M1192">
        <v>0</v>
      </c>
      <c r="N1192">
        <v>12.75</v>
      </c>
      <c r="O1192">
        <v>12</v>
      </c>
      <c r="P1192">
        <v>1</v>
      </c>
      <c r="Q1192" t="s">
        <v>76</v>
      </c>
      <c r="R1192">
        <v>1</v>
      </c>
      <c r="S1192" t="s">
        <v>1774</v>
      </c>
      <c r="T1192" s="4">
        <v>45372</v>
      </c>
      <c r="U1192" s="4" t="s">
        <v>224</v>
      </c>
    </row>
    <row r="1193" spans="1:21" x14ac:dyDescent="0.2">
      <c r="A1193" t="s">
        <v>1775</v>
      </c>
      <c r="B1193" t="s">
        <v>1776</v>
      </c>
      <c r="C1193" t="s">
        <v>1777</v>
      </c>
      <c r="F1193" t="s">
        <v>40</v>
      </c>
      <c r="G1193" t="s">
        <v>1778</v>
      </c>
      <c r="H1193">
        <v>13</v>
      </c>
      <c r="I1193" t="s">
        <v>42</v>
      </c>
      <c r="J1193" t="s">
        <v>43</v>
      </c>
      <c r="K1193">
        <v>0</v>
      </c>
      <c r="L1193">
        <v>0</v>
      </c>
      <c r="M1193">
        <v>36</v>
      </c>
      <c r="N1193">
        <v>-36</v>
      </c>
      <c r="O1193">
        <v>-1</v>
      </c>
      <c r="P1193">
        <v>36</v>
      </c>
      <c r="Q1193" t="s">
        <v>44</v>
      </c>
      <c r="R1193">
        <v>0</v>
      </c>
      <c r="S1193" t="s">
        <v>1492</v>
      </c>
      <c r="T1193" s="4"/>
      <c r="U1193" s="4" t="s">
        <v>1659</v>
      </c>
    </row>
    <row r="1194" spans="1:21" x14ac:dyDescent="0.2">
      <c r="A1194" t="s">
        <v>1775</v>
      </c>
      <c r="B1194" t="s">
        <v>1779</v>
      </c>
      <c r="C1194" t="s">
        <v>1780</v>
      </c>
      <c r="F1194" t="s">
        <v>40</v>
      </c>
      <c r="G1194" t="s">
        <v>1781</v>
      </c>
      <c r="H1194">
        <v>15</v>
      </c>
      <c r="I1194" t="s">
        <v>42</v>
      </c>
      <c r="J1194" t="s">
        <v>43</v>
      </c>
      <c r="K1194">
        <v>23</v>
      </c>
      <c r="L1194">
        <v>0</v>
      </c>
      <c r="M1194">
        <v>0</v>
      </c>
      <c r="N1194">
        <v>23</v>
      </c>
      <c r="O1194">
        <v>0</v>
      </c>
      <c r="P1194">
        <v>60</v>
      </c>
      <c r="Q1194" t="s">
        <v>44</v>
      </c>
      <c r="R1194">
        <v>23</v>
      </c>
      <c r="S1194" t="s">
        <v>1782</v>
      </c>
      <c r="T1194" s="4">
        <v>45370</v>
      </c>
      <c r="U1194" s="4" t="s">
        <v>292</v>
      </c>
    </row>
    <row r="1195" spans="1:21" x14ac:dyDescent="0.2">
      <c r="A1195" t="s">
        <v>1775</v>
      </c>
      <c r="B1195" t="s">
        <v>1783</v>
      </c>
      <c r="C1195" t="s">
        <v>1784</v>
      </c>
      <c r="F1195" t="s">
        <v>40</v>
      </c>
      <c r="G1195" t="s">
        <v>1785</v>
      </c>
      <c r="H1195">
        <v>17</v>
      </c>
      <c r="I1195" t="s">
        <v>42</v>
      </c>
      <c r="J1195" t="s">
        <v>43</v>
      </c>
      <c r="K1195">
        <v>0</v>
      </c>
      <c r="L1195">
        <v>60</v>
      </c>
      <c r="M1195">
        <v>60</v>
      </c>
      <c r="N1195">
        <v>0</v>
      </c>
      <c r="O1195">
        <v>0</v>
      </c>
      <c r="P1195">
        <v>60</v>
      </c>
      <c r="Q1195" t="s">
        <v>44</v>
      </c>
      <c r="R1195">
        <v>0</v>
      </c>
      <c r="S1195" t="s">
        <v>94</v>
      </c>
      <c r="T1195" s="4"/>
      <c r="U1195" s="4">
        <v>45378</v>
      </c>
    </row>
    <row r="1196" spans="1:21" x14ac:dyDescent="0.2">
      <c r="A1196" t="s">
        <v>1775</v>
      </c>
      <c r="B1196" t="s">
        <v>1786</v>
      </c>
      <c r="C1196" t="s">
        <v>1787</v>
      </c>
      <c r="F1196" t="s">
        <v>40</v>
      </c>
      <c r="G1196" t="s">
        <v>1788</v>
      </c>
      <c r="H1196">
        <v>18</v>
      </c>
      <c r="I1196" t="s">
        <v>42</v>
      </c>
      <c r="J1196" t="s">
        <v>43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60</v>
      </c>
      <c r="Q1196" t="s">
        <v>44</v>
      </c>
      <c r="R1196">
        <v>0</v>
      </c>
      <c r="S1196" t="s">
        <v>94</v>
      </c>
      <c r="T1196" s="4"/>
      <c r="U1196" s="4">
        <v>45376</v>
      </c>
    </row>
    <row r="1197" spans="1:21" x14ac:dyDescent="0.2">
      <c r="A1197" t="s">
        <v>1775</v>
      </c>
      <c r="B1197" t="s">
        <v>1789</v>
      </c>
      <c r="C1197" t="s">
        <v>1790</v>
      </c>
      <c r="F1197" t="s">
        <v>40</v>
      </c>
      <c r="G1197" t="s">
        <v>1791</v>
      </c>
      <c r="H1197">
        <v>20</v>
      </c>
      <c r="I1197" t="s">
        <v>42</v>
      </c>
      <c r="J1197" t="s">
        <v>43</v>
      </c>
      <c r="K1197">
        <v>16</v>
      </c>
      <c r="L1197">
        <v>0</v>
      </c>
      <c r="M1197">
        <v>1</v>
      </c>
      <c r="N1197">
        <v>15</v>
      </c>
      <c r="O1197">
        <v>0</v>
      </c>
      <c r="P1197">
        <v>40</v>
      </c>
      <c r="Q1197" t="s">
        <v>44</v>
      </c>
      <c r="R1197">
        <v>15</v>
      </c>
      <c r="S1197" t="s">
        <v>1792</v>
      </c>
      <c r="T1197" s="4" t="s">
        <v>1793</v>
      </c>
      <c r="U1197" s="4" t="s">
        <v>292</v>
      </c>
    </row>
    <row r="1198" spans="1:21" x14ac:dyDescent="0.2">
      <c r="A1198" t="s">
        <v>1775</v>
      </c>
      <c r="B1198" t="s">
        <v>1794</v>
      </c>
      <c r="C1198" t="s">
        <v>1795</v>
      </c>
      <c r="F1198" t="s">
        <v>54</v>
      </c>
      <c r="G1198" t="s">
        <v>1796</v>
      </c>
      <c r="H1198">
        <v>51</v>
      </c>
      <c r="I1198" t="s">
        <v>56</v>
      </c>
      <c r="J1198" t="s">
        <v>43</v>
      </c>
      <c r="K1198">
        <v>32</v>
      </c>
      <c r="L1198">
        <v>0</v>
      </c>
      <c r="M1198">
        <v>0</v>
      </c>
      <c r="N1198">
        <v>32</v>
      </c>
      <c r="O1198">
        <v>0</v>
      </c>
      <c r="P1198">
        <v>48</v>
      </c>
      <c r="Q1198" t="s">
        <v>44</v>
      </c>
      <c r="R1198">
        <v>32</v>
      </c>
      <c r="S1198" t="s">
        <v>1797</v>
      </c>
      <c r="T1198" s="4">
        <v>45370</v>
      </c>
      <c r="U1198" s="4" t="s">
        <v>292</v>
      </c>
    </row>
    <row r="1199" spans="1:21" x14ac:dyDescent="0.2">
      <c r="A1199" t="s">
        <v>1775</v>
      </c>
      <c r="B1199" t="s">
        <v>1798</v>
      </c>
      <c r="C1199" t="s">
        <v>1799</v>
      </c>
      <c r="F1199" t="s">
        <v>54</v>
      </c>
      <c r="G1199" t="s">
        <v>1800</v>
      </c>
      <c r="H1199">
        <v>52</v>
      </c>
      <c r="I1199" t="s">
        <v>56</v>
      </c>
      <c r="J1199" t="s">
        <v>43</v>
      </c>
      <c r="K1199">
        <v>4</v>
      </c>
      <c r="L1199">
        <v>0</v>
      </c>
      <c r="M1199">
        <v>0</v>
      </c>
      <c r="N1199">
        <v>4</v>
      </c>
      <c r="O1199">
        <v>0</v>
      </c>
      <c r="P1199">
        <v>48</v>
      </c>
      <c r="Q1199" t="s">
        <v>44</v>
      </c>
      <c r="R1199">
        <v>4</v>
      </c>
      <c r="S1199" t="s">
        <v>375</v>
      </c>
      <c r="T1199" s="4">
        <v>45362</v>
      </c>
      <c r="U1199" s="4" t="s">
        <v>1801</v>
      </c>
    </row>
    <row r="1200" spans="1:21" x14ac:dyDescent="0.2">
      <c r="A1200" t="s">
        <v>1775</v>
      </c>
      <c r="B1200" t="s">
        <v>1802</v>
      </c>
      <c r="C1200" t="s">
        <v>1803</v>
      </c>
      <c r="D1200" t="s">
        <v>1804</v>
      </c>
      <c r="F1200" t="s">
        <v>54</v>
      </c>
      <c r="G1200" t="s">
        <v>1805</v>
      </c>
      <c r="H1200">
        <v>53</v>
      </c>
      <c r="I1200" t="s">
        <v>56</v>
      </c>
      <c r="J1200" t="s">
        <v>43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48</v>
      </c>
      <c r="Q1200" t="s">
        <v>44</v>
      </c>
      <c r="R1200">
        <v>0</v>
      </c>
      <c r="S1200" t="s">
        <v>94</v>
      </c>
      <c r="T1200" s="4"/>
      <c r="U1200" s="4">
        <v>45376</v>
      </c>
    </row>
    <row r="1201" spans="1:21" x14ac:dyDescent="0.2">
      <c r="A1201" t="s">
        <v>1775</v>
      </c>
      <c r="B1201" t="s">
        <v>1806</v>
      </c>
      <c r="C1201" t="s">
        <v>1807</v>
      </c>
      <c r="F1201" t="s">
        <v>54</v>
      </c>
      <c r="G1201" t="s">
        <v>1808</v>
      </c>
      <c r="H1201">
        <v>55</v>
      </c>
      <c r="I1201" t="s">
        <v>56</v>
      </c>
      <c r="J1201" t="s">
        <v>43</v>
      </c>
      <c r="K1201">
        <v>1508</v>
      </c>
      <c r="L1201">
        <v>432</v>
      </c>
      <c r="M1201">
        <v>1159</v>
      </c>
      <c r="N1201">
        <v>781</v>
      </c>
      <c r="O1201">
        <v>21</v>
      </c>
      <c r="P1201">
        <v>36</v>
      </c>
      <c r="Q1201" t="s">
        <v>44</v>
      </c>
      <c r="R1201">
        <v>25</v>
      </c>
      <c r="S1201" t="s">
        <v>1809</v>
      </c>
      <c r="T1201" s="4">
        <v>45356</v>
      </c>
      <c r="U1201" s="4" t="s">
        <v>1801</v>
      </c>
    </row>
    <row r="1202" spans="1:21" x14ac:dyDescent="0.2">
      <c r="A1202" t="s">
        <v>1775</v>
      </c>
      <c r="B1202" t="s">
        <v>1810</v>
      </c>
      <c r="C1202" t="s">
        <v>1811</v>
      </c>
      <c r="F1202" t="s">
        <v>54</v>
      </c>
      <c r="G1202" t="s">
        <v>1812</v>
      </c>
      <c r="H1202">
        <v>56</v>
      </c>
      <c r="I1202" t="s">
        <v>56</v>
      </c>
      <c r="J1202" t="s">
        <v>43</v>
      </c>
      <c r="K1202">
        <v>272</v>
      </c>
      <c r="L1202">
        <v>0</v>
      </c>
      <c r="M1202">
        <v>2</v>
      </c>
      <c r="N1202">
        <v>270</v>
      </c>
      <c r="O1202">
        <v>7</v>
      </c>
      <c r="P1202">
        <v>36</v>
      </c>
      <c r="Q1202" t="s">
        <v>44</v>
      </c>
      <c r="R1202">
        <v>18</v>
      </c>
      <c r="S1202" t="s">
        <v>1813</v>
      </c>
      <c r="T1202" s="4">
        <v>45356</v>
      </c>
      <c r="U1202" s="4" t="s">
        <v>292</v>
      </c>
    </row>
    <row r="1203" spans="1:21" x14ac:dyDescent="0.2">
      <c r="A1203" t="s">
        <v>1775</v>
      </c>
      <c r="B1203" t="s">
        <v>1814</v>
      </c>
      <c r="C1203" t="s">
        <v>1815</v>
      </c>
      <c r="F1203" t="s">
        <v>54</v>
      </c>
      <c r="G1203" t="s">
        <v>1816</v>
      </c>
      <c r="H1203">
        <v>57</v>
      </c>
      <c r="I1203" t="s">
        <v>56</v>
      </c>
      <c r="J1203" t="s">
        <v>43</v>
      </c>
      <c r="K1203">
        <v>0</v>
      </c>
      <c r="L1203">
        <v>180</v>
      </c>
      <c r="M1203">
        <v>180</v>
      </c>
      <c r="N1203">
        <v>0</v>
      </c>
      <c r="O1203">
        <v>0</v>
      </c>
      <c r="P1203">
        <v>36</v>
      </c>
      <c r="Q1203" t="s">
        <v>44</v>
      </c>
      <c r="R1203">
        <v>0</v>
      </c>
      <c r="S1203" t="s">
        <v>94</v>
      </c>
      <c r="T1203" s="4">
        <v>45356</v>
      </c>
      <c r="U1203" s="4" t="s">
        <v>63</v>
      </c>
    </row>
    <row r="1204" spans="1:21" x14ac:dyDescent="0.2">
      <c r="A1204" t="s">
        <v>1775</v>
      </c>
      <c r="B1204" t="s">
        <v>1817</v>
      </c>
      <c r="C1204" t="s">
        <v>1818</v>
      </c>
      <c r="F1204" t="s">
        <v>54</v>
      </c>
      <c r="G1204" t="s">
        <v>1819</v>
      </c>
      <c r="H1204">
        <v>58</v>
      </c>
      <c r="I1204" t="s">
        <v>56</v>
      </c>
      <c r="J1204" t="s">
        <v>43</v>
      </c>
      <c r="K1204">
        <v>1</v>
      </c>
      <c r="L1204">
        <v>0</v>
      </c>
      <c r="M1204">
        <v>1</v>
      </c>
      <c r="N1204">
        <v>0</v>
      </c>
      <c r="O1204">
        <v>0</v>
      </c>
      <c r="P1204">
        <v>36</v>
      </c>
      <c r="Q1204" t="s">
        <v>44</v>
      </c>
      <c r="R1204">
        <v>0</v>
      </c>
      <c r="S1204" t="s">
        <v>94</v>
      </c>
      <c r="T1204" s="4">
        <v>45357</v>
      </c>
      <c r="U1204" s="4">
        <v>45372</v>
      </c>
    </row>
    <row r="1205" spans="1:21" x14ac:dyDescent="0.2">
      <c r="A1205" t="s">
        <v>1775</v>
      </c>
      <c r="B1205" t="s">
        <v>1820</v>
      </c>
      <c r="C1205" t="s">
        <v>1821</v>
      </c>
      <c r="F1205" t="s">
        <v>54</v>
      </c>
      <c r="G1205" t="s">
        <v>1822</v>
      </c>
      <c r="H1205">
        <v>59</v>
      </c>
      <c r="I1205" t="s">
        <v>56</v>
      </c>
      <c r="J1205" t="s">
        <v>43</v>
      </c>
      <c r="K1205">
        <v>8</v>
      </c>
      <c r="L1205">
        <v>0</v>
      </c>
      <c r="M1205">
        <v>0</v>
      </c>
      <c r="N1205">
        <v>8</v>
      </c>
      <c r="O1205">
        <v>0</v>
      </c>
      <c r="P1205">
        <v>36</v>
      </c>
      <c r="Q1205" t="s">
        <v>44</v>
      </c>
      <c r="R1205">
        <v>8</v>
      </c>
      <c r="S1205" t="s">
        <v>1037</v>
      </c>
      <c r="T1205" s="4">
        <v>45358</v>
      </c>
      <c r="U1205" s="4" t="s">
        <v>292</v>
      </c>
    </row>
    <row r="1206" spans="1:21" x14ac:dyDescent="0.2">
      <c r="A1206" t="s">
        <v>1775</v>
      </c>
      <c r="B1206" t="s">
        <v>1823</v>
      </c>
      <c r="C1206" t="s">
        <v>1824</v>
      </c>
      <c r="F1206" t="s">
        <v>40</v>
      </c>
      <c r="G1206" t="s">
        <v>1825</v>
      </c>
      <c r="H1206">
        <v>12</v>
      </c>
      <c r="I1206" t="s">
        <v>42</v>
      </c>
      <c r="J1206" t="s">
        <v>43</v>
      </c>
      <c r="K1206">
        <v>27.583333329999999</v>
      </c>
      <c r="L1206">
        <v>0</v>
      </c>
      <c r="M1206">
        <v>3</v>
      </c>
      <c r="N1206">
        <v>24.583333329999999</v>
      </c>
      <c r="O1206">
        <v>0</v>
      </c>
      <c r="P1206">
        <v>48</v>
      </c>
      <c r="Q1206" t="s">
        <v>44</v>
      </c>
      <c r="R1206">
        <v>25</v>
      </c>
      <c r="S1206" t="s">
        <v>1826</v>
      </c>
      <c r="T1206" s="4">
        <v>45398</v>
      </c>
      <c r="U1206" s="4">
        <v>45401</v>
      </c>
    </row>
    <row r="1207" spans="1:21" x14ac:dyDescent="0.2">
      <c r="A1207" t="s">
        <v>1775</v>
      </c>
      <c r="B1207" t="s">
        <v>1827</v>
      </c>
      <c r="C1207" t="s">
        <v>1828</v>
      </c>
      <c r="F1207" t="s">
        <v>40</v>
      </c>
      <c r="G1207" t="s">
        <v>1829</v>
      </c>
      <c r="H1207">
        <v>14</v>
      </c>
      <c r="I1207" t="s">
        <v>42</v>
      </c>
      <c r="J1207" t="s">
        <v>43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48</v>
      </c>
      <c r="Q1207" t="s">
        <v>44</v>
      </c>
      <c r="R1207">
        <v>0</v>
      </c>
      <c r="S1207" t="s">
        <v>94</v>
      </c>
      <c r="T1207" s="4">
        <v>45360</v>
      </c>
      <c r="U1207" s="4"/>
    </row>
    <row r="1208" spans="1:21" x14ac:dyDescent="0.2">
      <c r="A1208" t="s">
        <v>1775</v>
      </c>
      <c r="B1208" t="s">
        <v>1830</v>
      </c>
      <c r="C1208" t="s">
        <v>1831</v>
      </c>
      <c r="F1208" t="s">
        <v>40</v>
      </c>
      <c r="G1208" t="s">
        <v>1832</v>
      </c>
      <c r="H1208">
        <v>16</v>
      </c>
      <c r="I1208" t="s">
        <v>42</v>
      </c>
      <c r="J1208" t="s">
        <v>43</v>
      </c>
      <c r="K1208">
        <v>58</v>
      </c>
      <c r="L1208">
        <v>0</v>
      </c>
      <c r="M1208">
        <v>30</v>
      </c>
      <c r="N1208">
        <v>28</v>
      </c>
      <c r="O1208">
        <v>0</v>
      </c>
      <c r="P1208">
        <v>60</v>
      </c>
      <c r="Q1208" t="s">
        <v>44</v>
      </c>
      <c r="R1208">
        <v>28</v>
      </c>
      <c r="S1208" t="s">
        <v>1833</v>
      </c>
      <c r="T1208" s="4">
        <v>45358</v>
      </c>
      <c r="U1208" s="4" t="s">
        <v>292</v>
      </c>
    </row>
    <row r="1209" spans="1:21" x14ac:dyDescent="0.2">
      <c r="A1209" t="s">
        <v>1775</v>
      </c>
      <c r="B1209" t="s">
        <v>1834</v>
      </c>
      <c r="C1209" t="s">
        <v>1835</v>
      </c>
      <c r="F1209" t="s">
        <v>40</v>
      </c>
      <c r="G1209" t="s">
        <v>1836</v>
      </c>
      <c r="H1209">
        <v>19</v>
      </c>
      <c r="I1209" t="s">
        <v>42</v>
      </c>
      <c r="J1209" t="s">
        <v>43</v>
      </c>
      <c r="K1209">
        <v>0</v>
      </c>
      <c r="L1209">
        <v>0</v>
      </c>
      <c r="M1209">
        <v>0</v>
      </c>
      <c r="N1209">
        <v>0</v>
      </c>
      <c r="O1209">
        <v>0</v>
      </c>
      <c r="P1209" t="s">
        <v>254</v>
      </c>
      <c r="Q1209" t="s">
        <v>44</v>
      </c>
      <c r="R1209">
        <v>0</v>
      </c>
      <c r="S1209" t="s">
        <v>94</v>
      </c>
      <c r="T1209" s="4"/>
      <c r="U1209" s="4">
        <v>45401</v>
      </c>
    </row>
    <row r="1210" spans="1:21" x14ac:dyDescent="0.2">
      <c r="A1210" t="s">
        <v>1775</v>
      </c>
      <c r="B1210" t="s">
        <v>1837</v>
      </c>
      <c r="C1210" t="s">
        <v>1838</v>
      </c>
      <c r="F1210" t="s">
        <v>54</v>
      </c>
      <c r="G1210" t="s">
        <v>1839</v>
      </c>
      <c r="H1210">
        <v>39</v>
      </c>
      <c r="I1210" t="s">
        <v>56</v>
      </c>
      <c r="J1210" t="s">
        <v>43</v>
      </c>
      <c r="K1210">
        <v>73</v>
      </c>
      <c r="L1210">
        <v>0</v>
      </c>
      <c r="M1210">
        <v>0</v>
      </c>
      <c r="N1210">
        <v>73</v>
      </c>
      <c r="O1210">
        <v>1</v>
      </c>
      <c r="P1210">
        <v>48</v>
      </c>
      <c r="Q1210" t="s">
        <v>44</v>
      </c>
      <c r="R1210">
        <v>25</v>
      </c>
      <c r="S1210" t="s">
        <v>1840</v>
      </c>
      <c r="T1210" s="4">
        <v>45355</v>
      </c>
      <c r="U1210" s="4" t="s">
        <v>292</v>
      </c>
    </row>
    <row r="1211" spans="1:21" x14ac:dyDescent="0.2">
      <c r="A1211" t="s">
        <v>1775</v>
      </c>
      <c r="B1211" t="s">
        <v>1841</v>
      </c>
      <c r="C1211" t="s">
        <v>1842</v>
      </c>
      <c r="D1211" t="s">
        <v>1843</v>
      </c>
      <c r="F1211" t="s">
        <v>54</v>
      </c>
      <c r="G1211" t="s">
        <v>1844</v>
      </c>
      <c r="H1211">
        <v>40</v>
      </c>
      <c r="I1211" t="s">
        <v>56</v>
      </c>
      <c r="J1211" t="s">
        <v>43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36</v>
      </c>
      <c r="Q1211" t="s">
        <v>44</v>
      </c>
      <c r="R1211">
        <v>0</v>
      </c>
      <c r="S1211" t="s">
        <v>94</v>
      </c>
      <c r="T1211" s="4">
        <v>45353</v>
      </c>
      <c r="U1211" s="4"/>
    </row>
    <row r="1212" spans="1:21" x14ac:dyDescent="0.2">
      <c r="A1212" t="s">
        <v>1775</v>
      </c>
      <c r="B1212" t="s">
        <v>1845</v>
      </c>
      <c r="C1212" t="s">
        <v>1846</v>
      </c>
      <c r="F1212" t="s">
        <v>54</v>
      </c>
      <c r="G1212" t="s">
        <v>1847</v>
      </c>
      <c r="H1212">
        <v>41</v>
      </c>
      <c r="I1212" t="s">
        <v>56</v>
      </c>
      <c r="J1212" t="s">
        <v>43</v>
      </c>
      <c r="K1212">
        <v>0</v>
      </c>
      <c r="L1212">
        <v>0</v>
      </c>
      <c r="M1212">
        <v>0</v>
      </c>
      <c r="N1212">
        <v>0</v>
      </c>
      <c r="O1212">
        <v>0</v>
      </c>
      <c r="P1212" t="s">
        <v>254</v>
      </c>
      <c r="Q1212" t="s">
        <v>44</v>
      </c>
      <c r="R1212">
        <v>0</v>
      </c>
      <c r="S1212" t="s">
        <v>94</v>
      </c>
      <c r="T1212" s="4">
        <v>45379</v>
      </c>
      <c r="U1212" s="4"/>
    </row>
    <row r="1213" spans="1:21" x14ac:dyDescent="0.2">
      <c r="A1213" t="s">
        <v>1775</v>
      </c>
      <c r="B1213" t="s">
        <v>1848</v>
      </c>
      <c r="C1213" t="s">
        <v>1849</v>
      </c>
      <c r="D1213" t="s">
        <v>1850</v>
      </c>
      <c r="F1213" t="s">
        <v>54</v>
      </c>
      <c r="G1213" t="s">
        <v>1851</v>
      </c>
      <c r="H1213">
        <v>42</v>
      </c>
      <c r="I1213" t="s">
        <v>56</v>
      </c>
      <c r="J1213" t="s">
        <v>43</v>
      </c>
      <c r="K1213">
        <v>47</v>
      </c>
      <c r="L1213">
        <v>0</v>
      </c>
      <c r="M1213">
        <v>3</v>
      </c>
      <c r="N1213">
        <v>44</v>
      </c>
      <c r="O1213">
        <v>1</v>
      </c>
      <c r="P1213">
        <v>36</v>
      </c>
      <c r="Q1213" t="s">
        <v>44</v>
      </c>
      <c r="R1213">
        <v>8</v>
      </c>
      <c r="S1213" t="s">
        <v>1852</v>
      </c>
      <c r="T1213" s="4">
        <v>45372</v>
      </c>
      <c r="U1213" s="4"/>
    </row>
    <row r="1214" spans="1:21" x14ac:dyDescent="0.2">
      <c r="A1214" t="s">
        <v>1775</v>
      </c>
      <c r="B1214" t="s">
        <v>1853</v>
      </c>
      <c r="C1214" t="s">
        <v>1854</v>
      </c>
      <c r="D1214" t="s">
        <v>1850</v>
      </c>
      <c r="F1214" t="s">
        <v>54</v>
      </c>
      <c r="G1214" t="s">
        <v>1855</v>
      </c>
      <c r="H1214">
        <v>43</v>
      </c>
      <c r="I1214" t="s">
        <v>56</v>
      </c>
      <c r="J1214" t="s">
        <v>43</v>
      </c>
      <c r="K1214">
        <v>0</v>
      </c>
      <c r="L1214">
        <v>0</v>
      </c>
      <c r="M1214">
        <v>0</v>
      </c>
      <c r="N1214">
        <v>0</v>
      </c>
      <c r="O1214">
        <v>0</v>
      </c>
      <c r="P1214" t="s">
        <v>254</v>
      </c>
      <c r="Q1214" t="s">
        <v>44</v>
      </c>
      <c r="R1214">
        <v>0</v>
      </c>
      <c r="S1214" t="s">
        <v>94</v>
      </c>
      <c r="T1214" s="4">
        <v>45379</v>
      </c>
      <c r="U1214" s="4"/>
    </row>
    <row r="1215" spans="1:21" x14ac:dyDescent="0.2">
      <c r="A1215" t="s">
        <v>1775</v>
      </c>
      <c r="B1215" t="s">
        <v>1856</v>
      </c>
      <c r="C1215" t="s">
        <v>1857</v>
      </c>
      <c r="F1215" t="s">
        <v>54</v>
      </c>
      <c r="G1215" t="s">
        <v>1858</v>
      </c>
      <c r="H1215">
        <v>44</v>
      </c>
      <c r="I1215" t="s">
        <v>56</v>
      </c>
      <c r="J1215" t="s">
        <v>43</v>
      </c>
      <c r="K1215">
        <v>46</v>
      </c>
      <c r="L1215">
        <v>0</v>
      </c>
      <c r="M1215">
        <v>0</v>
      </c>
      <c r="N1215">
        <v>46</v>
      </c>
      <c r="O1215">
        <v>0</v>
      </c>
      <c r="P1215">
        <v>48</v>
      </c>
      <c r="Q1215" t="s">
        <v>44</v>
      </c>
      <c r="R1215">
        <v>46</v>
      </c>
      <c r="S1215" t="s">
        <v>1859</v>
      </c>
      <c r="T1215" s="4">
        <v>45372</v>
      </c>
      <c r="U1215" s="4" t="s">
        <v>292</v>
      </c>
    </row>
    <row r="1216" spans="1:21" x14ac:dyDescent="0.2">
      <c r="A1216" t="s">
        <v>1775</v>
      </c>
      <c r="B1216" t="s">
        <v>1860</v>
      </c>
      <c r="C1216" t="s">
        <v>1861</v>
      </c>
      <c r="F1216" t="s">
        <v>54</v>
      </c>
      <c r="H1216">
        <v>46</v>
      </c>
      <c r="I1216" t="s">
        <v>56</v>
      </c>
      <c r="J1216" t="s">
        <v>43</v>
      </c>
      <c r="K1216">
        <v>7</v>
      </c>
      <c r="L1216">
        <v>0</v>
      </c>
      <c r="M1216">
        <v>0</v>
      </c>
      <c r="N1216">
        <v>7</v>
      </c>
      <c r="O1216">
        <v>0</v>
      </c>
      <c r="P1216">
        <v>48</v>
      </c>
      <c r="Q1216" t="s">
        <v>44</v>
      </c>
      <c r="R1216">
        <v>7</v>
      </c>
      <c r="S1216" t="s">
        <v>684</v>
      </c>
      <c r="T1216" s="4"/>
      <c r="U1216" s="4">
        <v>45401</v>
      </c>
    </row>
    <row r="1217" spans="1:21" x14ac:dyDescent="0.2">
      <c r="A1217" t="s">
        <v>1775</v>
      </c>
      <c r="B1217" t="s">
        <v>1862</v>
      </c>
      <c r="C1217" t="s">
        <v>1863</v>
      </c>
      <c r="F1217" t="s">
        <v>54</v>
      </c>
      <c r="G1217" t="s">
        <v>1864</v>
      </c>
      <c r="H1217">
        <v>47</v>
      </c>
      <c r="I1217" t="s">
        <v>56</v>
      </c>
      <c r="J1217" t="s">
        <v>43</v>
      </c>
      <c r="K1217">
        <v>158</v>
      </c>
      <c r="L1217">
        <v>144</v>
      </c>
      <c r="M1217">
        <v>57</v>
      </c>
      <c r="N1217">
        <v>245</v>
      </c>
      <c r="O1217">
        <v>5</v>
      </c>
      <c r="P1217">
        <v>48</v>
      </c>
      <c r="Q1217" t="s">
        <v>44</v>
      </c>
      <c r="R1217">
        <v>5</v>
      </c>
      <c r="S1217" t="s">
        <v>1865</v>
      </c>
      <c r="T1217" s="4">
        <v>45356</v>
      </c>
      <c r="U1217" s="4"/>
    </row>
    <row r="1218" spans="1:21" x14ac:dyDescent="0.2">
      <c r="A1218" t="s">
        <v>1775</v>
      </c>
      <c r="B1218" t="s">
        <v>1866</v>
      </c>
      <c r="C1218" t="s">
        <v>1867</v>
      </c>
      <c r="F1218" t="s">
        <v>54</v>
      </c>
      <c r="G1218" t="s">
        <v>1864</v>
      </c>
      <c r="H1218">
        <v>48</v>
      </c>
      <c r="I1218" t="s">
        <v>56</v>
      </c>
      <c r="J1218" t="s">
        <v>43</v>
      </c>
      <c r="K1218">
        <v>14</v>
      </c>
      <c r="L1218">
        <v>0</v>
      </c>
      <c r="M1218">
        <v>0</v>
      </c>
      <c r="N1218">
        <v>14</v>
      </c>
      <c r="O1218">
        <v>0</v>
      </c>
      <c r="P1218">
        <v>48</v>
      </c>
      <c r="Q1218" t="s">
        <v>44</v>
      </c>
      <c r="R1218">
        <v>14</v>
      </c>
      <c r="S1218" t="s">
        <v>824</v>
      </c>
      <c r="T1218" s="4">
        <v>45355</v>
      </c>
      <c r="U1218" s="4" t="s">
        <v>292</v>
      </c>
    </row>
    <row r="1219" spans="1:21" x14ac:dyDescent="0.2">
      <c r="A1219" t="s">
        <v>1775</v>
      </c>
      <c r="B1219" t="s">
        <v>1868</v>
      </c>
      <c r="C1219" t="s">
        <v>1869</v>
      </c>
      <c r="F1219" t="s">
        <v>54</v>
      </c>
      <c r="H1219">
        <v>49</v>
      </c>
      <c r="I1219" t="s">
        <v>56</v>
      </c>
      <c r="J1219" t="s">
        <v>43</v>
      </c>
      <c r="K1219">
        <v>46</v>
      </c>
      <c r="L1219">
        <v>0</v>
      </c>
      <c r="M1219">
        <v>1</v>
      </c>
      <c r="N1219">
        <v>45</v>
      </c>
      <c r="O1219">
        <v>0</v>
      </c>
      <c r="P1219">
        <v>48</v>
      </c>
      <c r="Q1219" t="s">
        <v>44</v>
      </c>
      <c r="R1219">
        <v>45</v>
      </c>
      <c r="S1219" t="s">
        <v>580</v>
      </c>
      <c r="T1219" s="4"/>
      <c r="U1219" s="4" t="s">
        <v>292</v>
      </c>
    </row>
    <row r="1220" spans="1:21" x14ac:dyDescent="0.2">
      <c r="A1220" t="s">
        <v>1775</v>
      </c>
      <c r="B1220" t="s">
        <v>1870</v>
      </c>
      <c r="C1220" t="s">
        <v>1871</v>
      </c>
      <c r="F1220" t="s">
        <v>54</v>
      </c>
      <c r="H1220">
        <v>50</v>
      </c>
      <c r="I1220" t="s">
        <v>56</v>
      </c>
      <c r="J1220" t="s">
        <v>43</v>
      </c>
      <c r="K1220">
        <v>34</v>
      </c>
      <c r="L1220">
        <v>0</v>
      </c>
      <c r="M1220">
        <v>0</v>
      </c>
      <c r="N1220">
        <v>34</v>
      </c>
      <c r="O1220">
        <v>0</v>
      </c>
      <c r="P1220">
        <v>36</v>
      </c>
      <c r="Q1220" t="s">
        <v>44</v>
      </c>
      <c r="R1220">
        <v>34</v>
      </c>
      <c r="S1220" t="s">
        <v>1872</v>
      </c>
      <c r="T1220" s="4"/>
      <c r="U1220" s="4" t="s">
        <v>292</v>
      </c>
    </row>
    <row r="1221" spans="1:21" x14ac:dyDescent="0.2">
      <c r="A1221" t="s">
        <v>1775</v>
      </c>
      <c r="B1221" t="s">
        <v>1873</v>
      </c>
      <c r="C1221" t="s">
        <v>1874</v>
      </c>
      <c r="F1221" t="s">
        <v>54</v>
      </c>
      <c r="G1221" t="s">
        <v>1875</v>
      </c>
      <c r="H1221">
        <v>54</v>
      </c>
      <c r="I1221" t="s">
        <v>56</v>
      </c>
      <c r="J1221" t="s">
        <v>43</v>
      </c>
      <c r="K1221">
        <v>30</v>
      </c>
      <c r="L1221">
        <v>0</v>
      </c>
      <c r="M1221">
        <v>0</v>
      </c>
      <c r="N1221">
        <v>30</v>
      </c>
      <c r="O1221">
        <v>0</v>
      </c>
      <c r="P1221">
        <v>36</v>
      </c>
      <c r="Q1221" t="s">
        <v>44</v>
      </c>
      <c r="R1221">
        <v>30</v>
      </c>
      <c r="S1221" t="s">
        <v>1876</v>
      </c>
      <c r="T1221" s="4">
        <v>45355</v>
      </c>
      <c r="U1221" s="4" t="s">
        <v>292</v>
      </c>
    </row>
    <row r="1222" spans="1:21" x14ac:dyDescent="0.2">
      <c r="A1222" t="s">
        <v>1775</v>
      </c>
      <c r="B1222" t="s">
        <v>1877</v>
      </c>
      <c r="C1222" t="s">
        <v>1878</v>
      </c>
      <c r="F1222" t="s">
        <v>54</v>
      </c>
      <c r="G1222" t="s">
        <v>1879</v>
      </c>
      <c r="H1222">
        <v>60</v>
      </c>
      <c r="I1222" t="s">
        <v>56</v>
      </c>
      <c r="J1222" t="s">
        <v>43</v>
      </c>
      <c r="K1222">
        <v>0</v>
      </c>
      <c r="L1222">
        <v>48</v>
      </c>
      <c r="M1222">
        <v>3</v>
      </c>
      <c r="N1222">
        <v>45</v>
      </c>
      <c r="O1222">
        <v>0</v>
      </c>
      <c r="P1222">
        <v>48</v>
      </c>
      <c r="Q1222" t="s">
        <v>44</v>
      </c>
      <c r="R1222">
        <v>45</v>
      </c>
      <c r="S1222" t="s">
        <v>580</v>
      </c>
      <c r="T1222" s="4">
        <v>45397</v>
      </c>
      <c r="U1222" s="4">
        <v>45397</v>
      </c>
    </row>
    <row r="1223" spans="1:21" x14ac:dyDescent="0.2">
      <c r="A1223" t="s">
        <v>1775</v>
      </c>
      <c r="C1223" t="s">
        <v>1880</v>
      </c>
      <c r="I1223" t="s">
        <v>42</v>
      </c>
      <c r="J1223" t="s">
        <v>43</v>
      </c>
      <c r="K1223">
        <v>0</v>
      </c>
      <c r="L1223">
        <v>240</v>
      </c>
      <c r="M1223">
        <v>0</v>
      </c>
      <c r="N1223">
        <v>240</v>
      </c>
      <c r="O1223">
        <v>5</v>
      </c>
      <c r="P1223">
        <v>48</v>
      </c>
      <c r="Q1223" t="s">
        <v>44</v>
      </c>
      <c r="R1223">
        <v>0</v>
      </c>
      <c r="S1223" t="s">
        <v>230</v>
      </c>
      <c r="T1223" s="4"/>
      <c r="U1223" s="4"/>
    </row>
    <row r="1224" spans="1:21" x14ac:dyDescent="0.2">
      <c r="A1224" t="s">
        <v>1775</v>
      </c>
      <c r="C1224" t="s">
        <v>1881</v>
      </c>
      <c r="I1224" t="s">
        <v>56</v>
      </c>
      <c r="J1224" t="s">
        <v>43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48</v>
      </c>
      <c r="Q1224" t="s">
        <v>44</v>
      </c>
      <c r="R1224">
        <v>0</v>
      </c>
      <c r="S1224" t="s">
        <v>94</v>
      </c>
      <c r="T1224" s="4"/>
      <c r="U1224" s="4"/>
    </row>
    <row r="1225" spans="1:21" x14ac:dyDescent="0.2">
      <c r="C1225" t="s">
        <v>1882</v>
      </c>
      <c r="D1225" t="s">
        <v>656</v>
      </c>
      <c r="F1225" t="s">
        <v>54</v>
      </c>
      <c r="H1225">
        <v>14</v>
      </c>
      <c r="I1225" t="s">
        <v>56</v>
      </c>
      <c r="J1225" t="s">
        <v>420</v>
      </c>
      <c r="K1225">
        <v>17</v>
      </c>
      <c r="L1225">
        <v>0</v>
      </c>
      <c r="M1225">
        <v>0</v>
      </c>
      <c r="N1225">
        <v>17</v>
      </c>
      <c r="O1225">
        <v>0</v>
      </c>
      <c r="P1225">
        <v>20</v>
      </c>
      <c r="Q1225" t="s">
        <v>61</v>
      </c>
      <c r="R1225">
        <v>17</v>
      </c>
      <c r="S1225" t="s">
        <v>1883</v>
      </c>
      <c r="T1225" s="4">
        <v>45355</v>
      </c>
      <c r="U1225" s="4"/>
    </row>
    <row r="1226" spans="1:21" x14ac:dyDescent="0.2">
      <c r="B1226" t="s">
        <v>1884</v>
      </c>
      <c r="C1226" t="s">
        <v>1885</v>
      </c>
      <c r="I1226" t="s">
        <v>49</v>
      </c>
      <c r="J1226" t="s">
        <v>43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60</v>
      </c>
      <c r="Q1226" t="s">
        <v>61</v>
      </c>
      <c r="R1226">
        <v>0</v>
      </c>
      <c r="S1226" t="s">
        <v>147</v>
      </c>
      <c r="T1226" s="4"/>
      <c r="U1226" s="4"/>
    </row>
    <row r="1227" spans="1:21" x14ac:dyDescent="0.2">
      <c r="C1227" t="s">
        <v>1886</v>
      </c>
      <c r="I1227" t="s">
        <v>42</v>
      </c>
      <c r="J1227" t="s">
        <v>43</v>
      </c>
      <c r="K1227">
        <v>50</v>
      </c>
      <c r="L1227">
        <v>0</v>
      </c>
      <c r="M1227">
        <v>0</v>
      </c>
      <c r="N1227">
        <v>50</v>
      </c>
      <c r="O1227">
        <v>1</v>
      </c>
      <c r="P1227">
        <v>50</v>
      </c>
      <c r="Q1227" t="s">
        <v>61</v>
      </c>
      <c r="R1227">
        <v>0</v>
      </c>
      <c r="S1227" t="s">
        <v>1375</v>
      </c>
      <c r="T1227" s="4"/>
      <c r="U1227" s="4"/>
    </row>
    <row r="1228" spans="1:21" x14ac:dyDescent="0.2">
      <c r="C1228" t="s">
        <v>1887</v>
      </c>
      <c r="I1228" t="s">
        <v>42</v>
      </c>
      <c r="J1228" t="s">
        <v>43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50</v>
      </c>
      <c r="Q1228" t="s">
        <v>61</v>
      </c>
      <c r="R1228">
        <v>0</v>
      </c>
      <c r="S1228" t="s">
        <v>147</v>
      </c>
      <c r="T1228" s="4"/>
      <c r="U1228" s="4"/>
    </row>
    <row r="1229" spans="1:21" x14ac:dyDescent="0.2">
      <c r="C1229" t="s">
        <v>1888</v>
      </c>
      <c r="I1229" t="s">
        <v>42</v>
      </c>
      <c r="J1229" t="s">
        <v>43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50</v>
      </c>
      <c r="Q1229" t="s">
        <v>61</v>
      </c>
      <c r="R1229">
        <v>0</v>
      </c>
      <c r="S1229" t="s">
        <v>147</v>
      </c>
      <c r="T1229" s="4"/>
      <c r="U1229" s="4"/>
    </row>
    <row r="1230" spans="1:21" x14ac:dyDescent="0.2">
      <c r="C1230" t="s">
        <v>1889</v>
      </c>
      <c r="I1230" t="s">
        <v>42</v>
      </c>
      <c r="J1230" t="s">
        <v>43</v>
      </c>
      <c r="K1230">
        <v>0</v>
      </c>
      <c r="L1230">
        <v>50</v>
      </c>
      <c r="M1230">
        <v>0</v>
      </c>
      <c r="N1230">
        <v>50</v>
      </c>
      <c r="O1230">
        <v>1</v>
      </c>
      <c r="P1230">
        <v>50</v>
      </c>
      <c r="Q1230" t="s">
        <v>61</v>
      </c>
      <c r="R1230">
        <v>0</v>
      </c>
      <c r="S1230" t="s">
        <v>1375</v>
      </c>
      <c r="T1230" s="4"/>
      <c r="U1230" s="4"/>
    </row>
    <row r="1231" spans="1:21" x14ac:dyDescent="0.2">
      <c r="C1231" t="s">
        <v>1890</v>
      </c>
      <c r="I1231" t="s">
        <v>42</v>
      </c>
      <c r="J1231" t="s">
        <v>43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50</v>
      </c>
      <c r="Q1231" t="s">
        <v>61</v>
      </c>
      <c r="R1231">
        <v>0</v>
      </c>
      <c r="S1231" t="s">
        <v>147</v>
      </c>
      <c r="T1231" s="4"/>
      <c r="U1231" s="4"/>
    </row>
    <row r="1232" spans="1:21" x14ac:dyDescent="0.2">
      <c r="C1232" t="s">
        <v>1891</v>
      </c>
      <c r="I1232" t="s">
        <v>42</v>
      </c>
      <c r="J1232" t="s">
        <v>43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50</v>
      </c>
      <c r="Q1232" t="s">
        <v>61</v>
      </c>
      <c r="R1232">
        <v>0</v>
      </c>
      <c r="S1232" t="s">
        <v>147</v>
      </c>
      <c r="T1232" s="4"/>
      <c r="U1232" s="4"/>
    </row>
    <row r="1233" spans="3:21" x14ac:dyDescent="0.2">
      <c r="C1233" t="s">
        <v>1892</v>
      </c>
      <c r="I1233" t="s">
        <v>42</v>
      </c>
      <c r="J1233" t="s">
        <v>43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60</v>
      </c>
      <c r="Q1233" t="s">
        <v>44</v>
      </c>
      <c r="R1233">
        <v>0</v>
      </c>
      <c r="S1233" t="s">
        <v>94</v>
      </c>
      <c r="T1233" s="4"/>
      <c r="U1233" s="4"/>
    </row>
    <row r="1234" spans="3:21" x14ac:dyDescent="0.2">
      <c r="C1234" t="s">
        <v>1893</v>
      </c>
      <c r="I1234" t="s">
        <v>42</v>
      </c>
      <c r="J1234" t="s">
        <v>43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60</v>
      </c>
      <c r="Q1234" t="s">
        <v>44</v>
      </c>
      <c r="R1234">
        <v>0</v>
      </c>
      <c r="S1234" t="s">
        <v>94</v>
      </c>
      <c r="T1234" s="4"/>
      <c r="U1234" s="4"/>
    </row>
    <row r="1235" spans="3:21" x14ac:dyDescent="0.2">
      <c r="C1235" t="s">
        <v>1894</v>
      </c>
      <c r="I1235" t="s">
        <v>42</v>
      </c>
      <c r="J1235" t="s">
        <v>43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180</v>
      </c>
      <c r="Q1235" t="s">
        <v>61</v>
      </c>
      <c r="R1235">
        <v>0</v>
      </c>
      <c r="S1235" t="s">
        <v>147</v>
      </c>
      <c r="T1235" s="4"/>
      <c r="U1235" s="4"/>
    </row>
    <row r="1236" spans="3:21" x14ac:dyDescent="0.2">
      <c r="C1236" t="s">
        <v>1895</v>
      </c>
      <c r="I1236" t="s">
        <v>42</v>
      </c>
      <c r="J1236" t="s">
        <v>43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60</v>
      </c>
      <c r="Q1236" t="s">
        <v>76</v>
      </c>
      <c r="R1236">
        <v>0</v>
      </c>
      <c r="S1236" t="s">
        <v>97</v>
      </c>
      <c r="T1236" s="4"/>
      <c r="U1236" s="4"/>
    </row>
    <row r="1237" spans="3:21" x14ac:dyDescent="0.2">
      <c r="C1237" t="s">
        <v>1896</v>
      </c>
      <c r="I1237" t="s">
        <v>42</v>
      </c>
      <c r="J1237" t="s">
        <v>43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96</v>
      </c>
      <c r="Q1237" t="s">
        <v>71</v>
      </c>
      <c r="R1237">
        <v>0</v>
      </c>
      <c r="S1237" t="s">
        <v>1897</v>
      </c>
      <c r="T1237" s="4"/>
      <c r="U1237" s="4"/>
    </row>
    <row r="1238" spans="3:21" x14ac:dyDescent="0.2">
      <c r="C1238" t="s">
        <v>1898</v>
      </c>
      <c r="H1238">
        <v>22</v>
      </c>
      <c r="I1238" t="s">
        <v>42</v>
      </c>
      <c r="J1238" t="s">
        <v>43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72</v>
      </c>
      <c r="Q1238" t="s">
        <v>50</v>
      </c>
      <c r="R1238">
        <v>0</v>
      </c>
      <c r="S1238" t="s">
        <v>57</v>
      </c>
      <c r="T1238" s="4"/>
      <c r="U1238" s="4"/>
    </row>
    <row r="1239" spans="3:21" x14ac:dyDescent="0.2">
      <c r="C1239" t="s">
        <v>1899</v>
      </c>
      <c r="H1239">
        <v>23</v>
      </c>
      <c r="I1239" t="s">
        <v>42</v>
      </c>
      <c r="J1239" t="s">
        <v>43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72</v>
      </c>
      <c r="Q1239" t="s">
        <v>50</v>
      </c>
      <c r="R1239">
        <v>0</v>
      </c>
      <c r="S1239" t="s">
        <v>57</v>
      </c>
      <c r="T1239" s="4"/>
      <c r="U1239" s="4"/>
    </row>
    <row r="1240" spans="3:21" x14ac:dyDescent="0.2">
      <c r="C1240" t="s">
        <v>1900</v>
      </c>
      <c r="H1240">
        <v>25</v>
      </c>
      <c r="I1240" t="s">
        <v>56</v>
      </c>
      <c r="J1240" t="s">
        <v>43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72</v>
      </c>
      <c r="Q1240" t="s">
        <v>50</v>
      </c>
      <c r="R1240">
        <v>0</v>
      </c>
      <c r="S1240" t="s">
        <v>57</v>
      </c>
      <c r="T1240" s="4"/>
      <c r="U1240" s="4"/>
    </row>
    <row r="1241" spans="3:21" x14ac:dyDescent="0.2">
      <c r="C1241" t="s">
        <v>1901</v>
      </c>
      <c r="H1241">
        <v>26</v>
      </c>
      <c r="I1241" t="s">
        <v>56</v>
      </c>
      <c r="J1241" t="s">
        <v>43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72</v>
      </c>
      <c r="Q1241" t="s">
        <v>50</v>
      </c>
      <c r="R1241">
        <v>0</v>
      </c>
      <c r="S1241" t="s">
        <v>57</v>
      </c>
      <c r="T1241" s="4"/>
      <c r="U1241" s="4"/>
    </row>
    <row r="1242" spans="3:21" x14ac:dyDescent="0.2">
      <c r="C1242" t="s">
        <v>1902</v>
      </c>
      <c r="I1242" t="s">
        <v>56</v>
      </c>
      <c r="J1242" t="s">
        <v>43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24</v>
      </c>
      <c r="Q1242" t="s">
        <v>61</v>
      </c>
      <c r="R1242">
        <v>0</v>
      </c>
      <c r="S1242" t="s">
        <v>147</v>
      </c>
      <c r="T1242" s="4"/>
      <c r="U1242" s="4"/>
    </row>
    <row r="1243" spans="3:21" x14ac:dyDescent="0.2">
      <c r="C1243" t="s">
        <v>1903</v>
      </c>
      <c r="I1243" t="s">
        <v>56</v>
      </c>
      <c r="J1243" t="s">
        <v>43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144</v>
      </c>
      <c r="Q1243" t="s">
        <v>44</v>
      </c>
      <c r="R1243">
        <v>0</v>
      </c>
      <c r="S1243" t="s">
        <v>94</v>
      </c>
      <c r="T1243" s="4"/>
      <c r="U1243" s="4"/>
    </row>
    <row r="1244" spans="3:21" x14ac:dyDescent="0.2">
      <c r="C1244" t="s">
        <v>1904</v>
      </c>
      <c r="I1244" t="s">
        <v>56</v>
      </c>
      <c r="J1244" t="s">
        <v>43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144</v>
      </c>
      <c r="Q1244" t="s">
        <v>44</v>
      </c>
      <c r="R1244">
        <v>0</v>
      </c>
      <c r="S1244" t="s">
        <v>94</v>
      </c>
      <c r="T1244" s="4"/>
      <c r="U1244" s="4"/>
    </row>
    <row r="1245" spans="3:21" x14ac:dyDescent="0.2">
      <c r="C1245" t="s">
        <v>1905</v>
      </c>
      <c r="I1245" t="s">
        <v>42</v>
      </c>
      <c r="J1245" t="s">
        <v>43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144</v>
      </c>
      <c r="Q1245" t="s">
        <v>44</v>
      </c>
      <c r="R1245">
        <v>0</v>
      </c>
      <c r="S1245" t="s">
        <v>94</v>
      </c>
      <c r="T1245" s="4"/>
      <c r="U1245" s="4"/>
    </row>
    <row r="1246" spans="3:21" x14ac:dyDescent="0.2">
      <c r="C1246" t="s">
        <v>1906</v>
      </c>
      <c r="I1246" t="s">
        <v>42</v>
      </c>
      <c r="J1246" t="s">
        <v>43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144</v>
      </c>
      <c r="Q1246" t="s">
        <v>44</v>
      </c>
      <c r="R1246">
        <v>0</v>
      </c>
      <c r="S1246" t="s">
        <v>94</v>
      </c>
      <c r="T1246" s="4"/>
      <c r="U1246" s="4"/>
    </row>
    <row r="1247" spans="3:21" x14ac:dyDescent="0.2">
      <c r="C1247" t="s">
        <v>1907</v>
      </c>
      <c r="I1247" t="s">
        <v>42</v>
      </c>
      <c r="J1247" t="s">
        <v>43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144</v>
      </c>
      <c r="Q1247" t="s">
        <v>44</v>
      </c>
      <c r="R1247">
        <v>0</v>
      </c>
      <c r="S1247" t="s">
        <v>94</v>
      </c>
      <c r="T1247" s="4"/>
      <c r="U1247" s="4"/>
    </row>
    <row r="1248" spans="3:21" x14ac:dyDescent="0.2">
      <c r="C1248" t="s">
        <v>1908</v>
      </c>
      <c r="I1248" t="s">
        <v>42</v>
      </c>
      <c r="J1248" t="s">
        <v>43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144</v>
      </c>
      <c r="Q1248" t="s">
        <v>44</v>
      </c>
      <c r="R1248">
        <v>0</v>
      </c>
      <c r="S1248" t="s">
        <v>94</v>
      </c>
      <c r="T1248" s="4"/>
      <c r="U1248" s="4"/>
    </row>
    <row r="1249" spans="3:21" x14ac:dyDescent="0.2">
      <c r="C1249" t="s">
        <v>1909</v>
      </c>
      <c r="I1249" t="s">
        <v>56</v>
      </c>
      <c r="J1249" t="s">
        <v>43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144</v>
      </c>
      <c r="Q1249" t="s">
        <v>44</v>
      </c>
      <c r="R1249">
        <v>0</v>
      </c>
      <c r="S1249" t="s">
        <v>94</v>
      </c>
      <c r="T1249" s="4"/>
      <c r="U1249" s="4"/>
    </row>
    <row r="1250" spans="3:21" x14ac:dyDescent="0.2">
      <c r="C1250" t="s">
        <v>1910</v>
      </c>
      <c r="I1250" t="s">
        <v>49</v>
      </c>
      <c r="J1250" t="s">
        <v>43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96</v>
      </c>
      <c r="Q1250" t="s">
        <v>50</v>
      </c>
      <c r="R1250">
        <v>0</v>
      </c>
      <c r="S1250" t="s">
        <v>57</v>
      </c>
      <c r="T1250" s="4"/>
      <c r="U1250" s="4"/>
    </row>
    <row r="1251" spans="3:21" x14ac:dyDescent="0.2">
      <c r="C1251" t="s">
        <v>1911</v>
      </c>
      <c r="I1251" t="s">
        <v>49</v>
      </c>
      <c r="J1251" t="s">
        <v>43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96</v>
      </c>
      <c r="Q1251" t="s">
        <v>50</v>
      </c>
      <c r="R1251">
        <v>0</v>
      </c>
      <c r="S1251" t="s">
        <v>57</v>
      </c>
      <c r="T1251" s="4"/>
      <c r="U1251" s="4"/>
    </row>
    <row r="1252" spans="3:21" x14ac:dyDescent="0.2">
      <c r="C1252" t="s">
        <v>1912</v>
      </c>
      <c r="I1252" t="s">
        <v>49</v>
      </c>
      <c r="J1252" t="s">
        <v>43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96</v>
      </c>
      <c r="Q1252" t="s">
        <v>50</v>
      </c>
      <c r="R1252">
        <v>0</v>
      </c>
      <c r="S1252" t="s">
        <v>57</v>
      </c>
      <c r="T1252" s="4"/>
      <c r="U1252" s="4"/>
    </row>
    <row r="1253" spans="3:21" x14ac:dyDescent="0.2">
      <c r="C1253" t="s">
        <v>1913</v>
      </c>
      <c r="I1253" t="s">
        <v>49</v>
      </c>
      <c r="J1253" t="s">
        <v>43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160</v>
      </c>
      <c r="Q1253" t="s">
        <v>50</v>
      </c>
      <c r="R1253">
        <v>0</v>
      </c>
      <c r="S1253" t="s">
        <v>57</v>
      </c>
      <c r="T1253" s="4"/>
      <c r="U1253" s="4"/>
    </row>
    <row r="1254" spans="3:21" x14ac:dyDescent="0.2">
      <c r="C1254" t="s">
        <v>1914</v>
      </c>
      <c r="I1254" t="s">
        <v>49</v>
      </c>
      <c r="J1254" t="s">
        <v>43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160</v>
      </c>
      <c r="Q1254" t="s">
        <v>50</v>
      </c>
      <c r="R1254">
        <v>0</v>
      </c>
      <c r="S1254" t="s">
        <v>57</v>
      </c>
      <c r="T1254" s="4"/>
      <c r="U1254" s="4"/>
    </row>
    <row r="1255" spans="3:21" x14ac:dyDescent="0.2">
      <c r="C1255" t="s">
        <v>1915</v>
      </c>
      <c r="I1255" t="s">
        <v>49</v>
      </c>
      <c r="J1255" t="s">
        <v>43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160</v>
      </c>
      <c r="Q1255" t="s">
        <v>50</v>
      </c>
      <c r="R1255">
        <v>0</v>
      </c>
      <c r="S1255" t="s">
        <v>57</v>
      </c>
      <c r="T1255" s="4"/>
      <c r="U1255" s="4"/>
    </row>
    <row r="1256" spans="3:21" x14ac:dyDescent="0.2">
      <c r="C1256" t="s">
        <v>1916</v>
      </c>
      <c r="I1256" t="s">
        <v>49</v>
      </c>
      <c r="J1256" t="s">
        <v>43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96</v>
      </c>
      <c r="Q1256" t="s">
        <v>50</v>
      </c>
      <c r="R1256">
        <v>0</v>
      </c>
      <c r="S1256" t="s">
        <v>57</v>
      </c>
      <c r="T1256" s="4"/>
      <c r="U1256" s="4"/>
    </row>
    <row r="1257" spans="3:21" x14ac:dyDescent="0.2">
      <c r="C1257" t="s">
        <v>1917</v>
      </c>
      <c r="I1257" t="s">
        <v>49</v>
      </c>
      <c r="J1257" t="s">
        <v>43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96</v>
      </c>
      <c r="Q1257" t="s">
        <v>50</v>
      </c>
      <c r="R1257">
        <v>0</v>
      </c>
      <c r="S1257" t="s">
        <v>57</v>
      </c>
      <c r="T1257" s="4"/>
      <c r="U1257" s="4"/>
    </row>
    <row r="1258" spans="3:21" x14ac:dyDescent="0.2">
      <c r="C1258" t="s">
        <v>1918</v>
      </c>
      <c r="I1258" t="s">
        <v>478</v>
      </c>
      <c r="J1258" t="s">
        <v>43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60</v>
      </c>
      <c r="Q1258" t="s">
        <v>50</v>
      </c>
      <c r="R1258">
        <v>0</v>
      </c>
      <c r="S1258" t="s">
        <v>57</v>
      </c>
      <c r="T1258" s="4"/>
      <c r="U1258" s="4"/>
    </row>
    <row r="1259" spans="3:21" x14ac:dyDescent="0.2">
      <c r="C1259" t="s">
        <v>1919</v>
      </c>
      <c r="I1259" t="s">
        <v>478</v>
      </c>
      <c r="J1259" t="s">
        <v>43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120</v>
      </c>
      <c r="Q1259" t="s">
        <v>50</v>
      </c>
      <c r="R1259">
        <v>0</v>
      </c>
      <c r="S1259" t="s">
        <v>57</v>
      </c>
      <c r="T1259" s="4"/>
      <c r="U1259" s="4"/>
    </row>
    <row r="1260" spans="3:21" x14ac:dyDescent="0.2">
      <c r="C1260" t="s">
        <v>1920</v>
      </c>
      <c r="I1260" t="s">
        <v>478</v>
      </c>
      <c r="J1260" t="s">
        <v>43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80</v>
      </c>
      <c r="Q1260" t="s">
        <v>50</v>
      </c>
      <c r="R1260">
        <v>0</v>
      </c>
      <c r="S1260" t="s">
        <v>57</v>
      </c>
      <c r="T1260" s="4"/>
      <c r="U1260" s="4"/>
    </row>
    <row r="1261" spans="3:21" x14ac:dyDescent="0.2">
      <c r="C1261" t="s">
        <v>1921</v>
      </c>
      <c r="I1261" t="s">
        <v>478</v>
      </c>
      <c r="J1261" t="s">
        <v>43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60</v>
      </c>
      <c r="Q1261" t="s">
        <v>50</v>
      </c>
      <c r="R1261">
        <v>0</v>
      </c>
      <c r="S1261" t="s">
        <v>57</v>
      </c>
      <c r="T1261" s="4"/>
      <c r="U1261" s="4"/>
    </row>
    <row r="1262" spans="3:21" x14ac:dyDescent="0.2">
      <c r="C1262" t="s">
        <v>1922</v>
      </c>
      <c r="I1262" t="s">
        <v>478</v>
      </c>
      <c r="J1262" t="s">
        <v>43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120</v>
      </c>
      <c r="Q1262" t="s">
        <v>50</v>
      </c>
      <c r="R1262">
        <v>0</v>
      </c>
      <c r="S1262" t="s">
        <v>57</v>
      </c>
      <c r="T1262" s="4"/>
      <c r="U1262" s="4"/>
    </row>
    <row r="1263" spans="3:21" x14ac:dyDescent="0.2">
      <c r="C1263" t="s">
        <v>1923</v>
      </c>
      <c r="I1263" t="s">
        <v>478</v>
      </c>
      <c r="J1263" t="s">
        <v>43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120</v>
      </c>
      <c r="Q1263" t="s">
        <v>50</v>
      </c>
      <c r="R1263">
        <v>0</v>
      </c>
      <c r="S1263" t="s">
        <v>57</v>
      </c>
      <c r="T1263" s="4"/>
      <c r="U1263" s="4"/>
    </row>
    <row r="1264" spans="3:21" x14ac:dyDescent="0.2">
      <c r="C1264" t="s">
        <v>1924</v>
      </c>
      <c r="I1264" t="s">
        <v>42</v>
      </c>
      <c r="J1264" t="s">
        <v>43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120</v>
      </c>
      <c r="Q1264" t="s">
        <v>50</v>
      </c>
      <c r="R1264">
        <v>0</v>
      </c>
      <c r="S1264" t="s">
        <v>57</v>
      </c>
      <c r="T1264" s="4"/>
      <c r="U1264" s="4"/>
    </row>
    <row r="1265" spans="3:21" x14ac:dyDescent="0.2">
      <c r="C1265" t="s">
        <v>1925</v>
      </c>
      <c r="I1265" t="s">
        <v>478</v>
      </c>
      <c r="J1265" t="s">
        <v>43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80</v>
      </c>
      <c r="Q1265" t="s">
        <v>50</v>
      </c>
      <c r="R1265">
        <v>0</v>
      </c>
      <c r="S1265" t="s">
        <v>57</v>
      </c>
      <c r="T1265" s="4"/>
      <c r="U1265" s="4"/>
    </row>
    <row r="1266" spans="3:21" x14ac:dyDescent="0.2">
      <c r="C1266" t="s">
        <v>1926</v>
      </c>
      <c r="I1266" t="s">
        <v>42</v>
      </c>
      <c r="J1266" t="s">
        <v>43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24</v>
      </c>
      <c r="Q1266" t="s">
        <v>44</v>
      </c>
      <c r="R1266">
        <v>0</v>
      </c>
      <c r="S1266" t="s">
        <v>94</v>
      </c>
      <c r="T1266" s="4"/>
      <c r="U1266" s="4"/>
    </row>
    <row r="1267" spans="3:21" x14ac:dyDescent="0.2">
      <c r="C1267" t="s">
        <v>557</v>
      </c>
      <c r="I1267" t="s">
        <v>42</v>
      </c>
      <c r="J1267" t="s">
        <v>43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72</v>
      </c>
      <c r="Q1267" t="s">
        <v>50</v>
      </c>
      <c r="R1267">
        <v>0</v>
      </c>
      <c r="S1267" t="s">
        <v>57</v>
      </c>
      <c r="T1267" s="4"/>
      <c r="U1267" s="4"/>
    </row>
    <row r="1268" spans="3:21" x14ac:dyDescent="0.2">
      <c r="C1268" t="s">
        <v>1927</v>
      </c>
      <c r="I1268" t="s">
        <v>56</v>
      </c>
      <c r="J1268" t="s">
        <v>43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12</v>
      </c>
      <c r="Q1268" t="s">
        <v>44</v>
      </c>
      <c r="R1268">
        <v>0</v>
      </c>
      <c r="S1268" t="s">
        <v>94</v>
      </c>
      <c r="T1268" s="4"/>
      <c r="U1268" s="4"/>
    </row>
    <row r="1269" spans="3:21" x14ac:dyDescent="0.2">
      <c r="C1269" t="s">
        <v>1928</v>
      </c>
      <c r="I1269" t="s">
        <v>56</v>
      </c>
      <c r="J1269" t="s">
        <v>43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12</v>
      </c>
      <c r="Q1269" t="s">
        <v>44</v>
      </c>
      <c r="R1269">
        <v>0</v>
      </c>
      <c r="S1269" t="s">
        <v>94</v>
      </c>
      <c r="T1269" s="4"/>
      <c r="U1269" s="4"/>
    </row>
    <row r="1270" spans="3:21" x14ac:dyDescent="0.2">
      <c r="C1270" t="s">
        <v>1929</v>
      </c>
      <c r="I1270" t="s">
        <v>56</v>
      </c>
      <c r="J1270" t="s">
        <v>43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40</v>
      </c>
      <c r="Q1270" t="s">
        <v>44</v>
      </c>
      <c r="R1270">
        <v>0</v>
      </c>
      <c r="S1270" t="s">
        <v>94</v>
      </c>
      <c r="T1270" s="4"/>
      <c r="U1270" s="4"/>
    </row>
    <row r="1271" spans="3:21" x14ac:dyDescent="0.2">
      <c r="C1271" t="s">
        <v>1930</v>
      </c>
      <c r="I1271" t="s">
        <v>49</v>
      </c>
      <c r="J1271" t="s">
        <v>43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640</v>
      </c>
      <c r="Q1271" t="s">
        <v>362</v>
      </c>
      <c r="R1271">
        <v>0</v>
      </c>
      <c r="S1271" t="s">
        <v>893</v>
      </c>
      <c r="T1271" s="4"/>
      <c r="U1271" s="4"/>
    </row>
    <row r="1272" spans="3:21" x14ac:dyDescent="0.2">
      <c r="C1272" t="s">
        <v>1931</v>
      </c>
      <c r="I1272" t="s">
        <v>56</v>
      </c>
      <c r="J1272" t="s">
        <v>43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15</v>
      </c>
      <c r="Q1272" t="s">
        <v>796</v>
      </c>
      <c r="R1272">
        <v>0</v>
      </c>
      <c r="S1272" t="s">
        <v>797</v>
      </c>
      <c r="T1272" s="4"/>
      <c r="U1272" s="4"/>
    </row>
    <row r="1273" spans="3:21" x14ac:dyDescent="0.2">
      <c r="C1273" t="s">
        <v>1932</v>
      </c>
      <c r="I1273" t="s">
        <v>42</v>
      </c>
      <c r="J1273" t="s">
        <v>43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54</v>
      </c>
      <c r="Q1273" t="s">
        <v>44</v>
      </c>
      <c r="R1273">
        <v>0</v>
      </c>
      <c r="S1273" t="s">
        <v>94</v>
      </c>
      <c r="T1273" s="4"/>
      <c r="U1273" s="4"/>
    </row>
    <row r="1274" spans="3:21" x14ac:dyDescent="0.2">
      <c r="C1274" t="s">
        <v>1933</v>
      </c>
      <c r="I1274" t="s">
        <v>42</v>
      </c>
      <c r="J1274" t="s">
        <v>43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24</v>
      </c>
      <c r="Q1274" t="s">
        <v>44</v>
      </c>
      <c r="R1274">
        <v>0</v>
      </c>
      <c r="S1274" t="s">
        <v>94</v>
      </c>
      <c r="T1274" s="4"/>
      <c r="U1274" s="4"/>
    </row>
    <row r="1275" spans="3:21" x14ac:dyDescent="0.2">
      <c r="C1275" t="s">
        <v>1934</v>
      </c>
      <c r="I1275" t="s">
        <v>42</v>
      </c>
      <c r="J1275" t="s">
        <v>43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24</v>
      </c>
      <c r="Q1275" t="s">
        <v>44</v>
      </c>
      <c r="R1275">
        <v>0</v>
      </c>
      <c r="S1275" t="s">
        <v>94</v>
      </c>
      <c r="T1275" s="4"/>
      <c r="U1275" s="4"/>
    </row>
    <row r="1276" spans="3:21" x14ac:dyDescent="0.2">
      <c r="C1276" t="s">
        <v>1935</v>
      </c>
      <c r="I1276" t="s">
        <v>42</v>
      </c>
      <c r="J1276" t="s">
        <v>43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24</v>
      </c>
      <c r="Q1276" t="s">
        <v>61</v>
      </c>
      <c r="R1276">
        <v>0</v>
      </c>
      <c r="S1276" t="s">
        <v>147</v>
      </c>
      <c r="T1276" s="4"/>
      <c r="U1276" s="4"/>
    </row>
    <row r="1277" spans="3:21" x14ac:dyDescent="0.2">
      <c r="C1277" t="s">
        <v>1936</v>
      </c>
      <c r="I1277" t="s">
        <v>42</v>
      </c>
      <c r="J1277" t="s">
        <v>43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36</v>
      </c>
      <c r="Q1277" t="s">
        <v>61</v>
      </c>
      <c r="R1277">
        <v>0</v>
      </c>
      <c r="S1277" t="s">
        <v>147</v>
      </c>
      <c r="T1277" s="4"/>
      <c r="U1277" s="4"/>
    </row>
    <row r="1278" spans="3:21" x14ac:dyDescent="0.2">
      <c r="C1278" t="s">
        <v>1937</v>
      </c>
      <c r="J1278" t="s">
        <v>43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25</v>
      </c>
      <c r="Q1278" t="s">
        <v>1938</v>
      </c>
      <c r="R1278">
        <v>0</v>
      </c>
      <c r="S1278" t="s">
        <v>1939</v>
      </c>
      <c r="T1278" s="4"/>
      <c r="U1278" s="4"/>
    </row>
    <row r="1279" spans="3:21" x14ac:dyDescent="0.2">
      <c r="C1279" t="s">
        <v>1940</v>
      </c>
      <c r="I1279" t="s">
        <v>42</v>
      </c>
      <c r="J1279" t="s">
        <v>43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192</v>
      </c>
      <c r="Q1279" t="s">
        <v>50</v>
      </c>
      <c r="R1279">
        <v>0</v>
      </c>
      <c r="S1279" t="s">
        <v>57</v>
      </c>
      <c r="T1279" s="4"/>
      <c r="U1279" s="4"/>
    </row>
    <row r="1280" spans="3:21" x14ac:dyDescent="0.2">
      <c r="C1280" t="s">
        <v>1941</v>
      </c>
      <c r="I1280" t="s">
        <v>42</v>
      </c>
      <c r="J1280" t="s">
        <v>43</v>
      </c>
      <c r="K1280">
        <v>576</v>
      </c>
      <c r="L1280">
        <v>0</v>
      </c>
      <c r="M1280">
        <v>0</v>
      </c>
      <c r="N1280">
        <v>576</v>
      </c>
      <c r="O1280">
        <v>3</v>
      </c>
      <c r="P1280">
        <v>192</v>
      </c>
      <c r="Q1280" t="s">
        <v>50</v>
      </c>
      <c r="R1280">
        <v>0</v>
      </c>
      <c r="S1280" t="s">
        <v>623</v>
      </c>
      <c r="T1280" s="4"/>
      <c r="U1280" s="4"/>
    </row>
    <row r="1281" spans="3:21" x14ac:dyDescent="0.2">
      <c r="C1281" t="s">
        <v>1942</v>
      </c>
      <c r="I1281" t="s">
        <v>42</v>
      </c>
      <c r="J1281" t="s">
        <v>43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20</v>
      </c>
      <c r="Q1281" t="s">
        <v>50</v>
      </c>
      <c r="R1281">
        <v>0</v>
      </c>
      <c r="S1281" t="s">
        <v>57</v>
      </c>
      <c r="T1281" s="4"/>
      <c r="U1281" s="4"/>
    </row>
    <row r="1282" spans="3:21" x14ac:dyDescent="0.2">
      <c r="C1282" t="s">
        <v>1943</v>
      </c>
      <c r="I1282" t="s">
        <v>56</v>
      </c>
      <c r="J1282" t="s">
        <v>43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6</v>
      </c>
      <c r="Q1282" t="s">
        <v>44</v>
      </c>
      <c r="R1282">
        <v>0</v>
      </c>
      <c r="S1282" t="s">
        <v>94</v>
      </c>
      <c r="T1282" s="4"/>
      <c r="U1282" s="4"/>
    </row>
    <row r="1283" spans="3:21" x14ac:dyDescent="0.2">
      <c r="C1283" t="s">
        <v>1944</v>
      </c>
      <c r="I1283" t="s">
        <v>42</v>
      </c>
      <c r="J1283" t="s">
        <v>43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24</v>
      </c>
      <c r="Q1283" t="s">
        <v>44</v>
      </c>
      <c r="R1283">
        <v>0</v>
      </c>
      <c r="S1283" t="s">
        <v>94</v>
      </c>
      <c r="T1283" s="4"/>
      <c r="U1283" s="4"/>
    </row>
    <row r="1284" spans="3:21" x14ac:dyDescent="0.2">
      <c r="C1284" t="s">
        <v>1945</v>
      </c>
      <c r="I1284" t="s">
        <v>42</v>
      </c>
      <c r="J1284" t="s">
        <v>43</v>
      </c>
      <c r="K1284">
        <v>0</v>
      </c>
      <c r="L1284">
        <v>144</v>
      </c>
      <c r="M1284">
        <v>0</v>
      </c>
      <c r="N1284">
        <v>144</v>
      </c>
      <c r="O1284">
        <v>0</v>
      </c>
      <c r="P1284">
        <v>288</v>
      </c>
      <c r="Q1284" t="s">
        <v>50</v>
      </c>
      <c r="R1284">
        <v>144</v>
      </c>
      <c r="S1284" t="s">
        <v>1946</v>
      </c>
      <c r="T1284" s="4"/>
      <c r="U1284" s="4"/>
    </row>
    <row r="1285" spans="3:21" x14ac:dyDescent="0.2">
      <c r="C1285" t="s">
        <v>1947</v>
      </c>
      <c r="I1285" t="s">
        <v>56</v>
      </c>
      <c r="J1285" t="s">
        <v>43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24</v>
      </c>
      <c r="Q1285" t="s">
        <v>44</v>
      </c>
      <c r="R1285">
        <v>0</v>
      </c>
      <c r="S1285" t="s">
        <v>94</v>
      </c>
      <c r="T1285" s="4"/>
      <c r="U1285" s="4"/>
    </row>
    <row r="1286" spans="3:21" x14ac:dyDescent="0.2">
      <c r="C1286" t="s">
        <v>1948</v>
      </c>
      <c r="I1286" t="s">
        <v>56</v>
      </c>
      <c r="J1286" t="s">
        <v>43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24</v>
      </c>
      <c r="Q1286" t="s">
        <v>44</v>
      </c>
      <c r="R1286">
        <v>0</v>
      </c>
      <c r="S1286" t="s">
        <v>94</v>
      </c>
      <c r="T1286" s="4"/>
      <c r="U1286" s="4"/>
    </row>
    <row r="1287" spans="3:21" x14ac:dyDescent="0.2">
      <c r="C1287" t="s">
        <v>1949</v>
      </c>
      <c r="I1287" t="s">
        <v>56</v>
      </c>
      <c r="J1287" t="s">
        <v>43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24</v>
      </c>
      <c r="Q1287" t="s">
        <v>50</v>
      </c>
      <c r="R1287">
        <v>0</v>
      </c>
      <c r="S1287" t="s">
        <v>57</v>
      </c>
      <c r="T1287" s="4"/>
      <c r="U1287" s="4"/>
    </row>
    <row r="1288" spans="3:21" x14ac:dyDescent="0.2">
      <c r="C1288" t="s">
        <v>1950</v>
      </c>
      <c r="I1288" t="s">
        <v>42</v>
      </c>
      <c r="J1288" t="s">
        <v>43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24</v>
      </c>
      <c r="Q1288" t="s">
        <v>44</v>
      </c>
      <c r="R1288">
        <v>0</v>
      </c>
      <c r="S1288" t="s">
        <v>94</v>
      </c>
      <c r="T1288" s="4"/>
      <c r="U1288" s="4"/>
    </row>
    <row r="1289" spans="3:21" x14ac:dyDescent="0.2">
      <c r="C1289" t="s">
        <v>1951</v>
      </c>
      <c r="I1289" t="s">
        <v>42</v>
      </c>
      <c r="J1289" t="s">
        <v>43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24</v>
      </c>
      <c r="Q1289" t="s">
        <v>44</v>
      </c>
      <c r="R1289">
        <v>0</v>
      </c>
      <c r="S1289" t="s">
        <v>94</v>
      </c>
      <c r="T1289" s="4"/>
      <c r="U1289" s="4"/>
    </row>
    <row r="1290" spans="3:21" x14ac:dyDescent="0.2">
      <c r="C1290" t="s">
        <v>1952</v>
      </c>
      <c r="I1290" t="s">
        <v>42</v>
      </c>
      <c r="J1290" t="s">
        <v>43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24</v>
      </c>
      <c r="Q1290" t="s">
        <v>44</v>
      </c>
      <c r="R1290">
        <v>0</v>
      </c>
      <c r="S1290" t="s">
        <v>94</v>
      </c>
      <c r="T1290" s="4"/>
      <c r="U1290" s="4"/>
    </row>
    <row r="1291" spans="3:21" x14ac:dyDescent="0.2">
      <c r="C1291" t="s">
        <v>1953</v>
      </c>
      <c r="I1291" t="s">
        <v>42</v>
      </c>
      <c r="J1291" t="s">
        <v>43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24</v>
      </c>
      <c r="Q1291" t="s">
        <v>44</v>
      </c>
      <c r="R1291">
        <v>0</v>
      </c>
      <c r="S1291" t="s">
        <v>94</v>
      </c>
      <c r="T1291" s="4"/>
      <c r="U1291" s="4"/>
    </row>
    <row r="1292" spans="3:21" x14ac:dyDescent="0.2">
      <c r="C1292" t="s">
        <v>1954</v>
      </c>
      <c r="I1292" t="s">
        <v>42</v>
      </c>
      <c r="J1292" t="s">
        <v>43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24</v>
      </c>
      <c r="Q1292" t="s">
        <v>44</v>
      </c>
      <c r="R1292">
        <v>0</v>
      </c>
      <c r="S1292" t="s">
        <v>94</v>
      </c>
      <c r="T1292" s="4"/>
      <c r="U1292" s="4"/>
    </row>
    <row r="1293" spans="3:21" x14ac:dyDescent="0.2">
      <c r="C1293" t="s">
        <v>1955</v>
      </c>
      <c r="I1293" t="s">
        <v>42</v>
      </c>
      <c r="J1293" t="s">
        <v>43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24</v>
      </c>
      <c r="Q1293" t="s">
        <v>44</v>
      </c>
      <c r="R1293">
        <v>0</v>
      </c>
      <c r="S1293" t="s">
        <v>94</v>
      </c>
      <c r="T1293" s="4"/>
      <c r="U1293" s="4"/>
    </row>
    <row r="1294" spans="3:21" x14ac:dyDescent="0.2">
      <c r="C1294" t="s">
        <v>1956</v>
      </c>
      <c r="I1294" t="s">
        <v>42</v>
      </c>
      <c r="J1294" t="s">
        <v>43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24</v>
      </c>
      <c r="Q1294" t="s">
        <v>44</v>
      </c>
      <c r="R1294">
        <v>0</v>
      </c>
      <c r="S1294" t="s">
        <v>94</v>
      </c>
      <c r="T1294" s="4"/>
      <c r="U1294" s="4"/>
    </row>
    <row r="1295" spans="3:21" x14ac:dyDescent="0.2">
      <c r="C1295" t="s">
        <v>1957</v>
      </c>
      <c r="I1295" t="s">
        <v>42</v>
      </c>
      <c r="J1295" t="s">
        <v>43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20</v>
      </c>
      <c r="Q1295" t="s">
        <v>50</v>
      </c>
      <c r="R1295">
        <v>0</v>
      </c>
      <c r="S1295" t="s">
        <v>57</v>
      </c>
      <c r="T1295" s="4"/>
      <c r="U1295" s="4"/>
    </row>
    <row r="1296" spans="3:21" x14ac:dyDescent="0.2">
      <c r="C1296" t="s">
        <v>1958</v>
      </c>
      <c r="I1296" t="s">
        <v>42</v>
      </c>
      <c r="J1296" t="s">
        <v>43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5</v>
      </c>
      <c r="Q1296" t="s">
        <v>50</v>
      </c>
      <c r="R1296">
        <v>0</v>
      </c>
      <c r="S1296" t="s">
        <v>57</v>
      </c>
      <c r="T1296" s="4"/>
      <c r="U1296" s="4"/>
    </row>
    <row r="1297" spans="3:21" x14ac:dyDescent="0.2">
      <c r="C1297" t="s">
        <v>1959</v>
      </c>
      <c r="I1297" t="s">
        <v>42</v>
      </c>
      <c r="J1297" t="s">
        <v>43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30</v>
      </c>
      <c r="Q1297" t="s">
        <v>76</v>
      </c>
      <c r="R1297">
        <v>0</v>
      </c>
      <c r="S1297" t="s">
        <v>97</v>
      </c>
      <c r="T1297" s="4"/>
      <c r="U1297" s="4"/>
    </row>
    <row r="1298" spans="3:21" x14ac:dyDescent="0.2">
      <c r="C1298" t="s">
        <v>1960</v>
      </c>
      <c r="I1298" t="s">
        <v>56</v>
      </c>
      <c r="J1298" t="s">
        <v>43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2</v>
      </c>
      <c r="Q1298" t="s">
        <v>76</v>
      </c>
      <c r="R1298">
        <v>0</v>
      </c>
      <c r="S1298" t="s">
        <v>97</v>
      </c>
      <c r="T1298" s="4"/>
      <c r="U1298" s="4"/>
    </row>
    <row r="1299" spans="3:21" x14ac:dyDescent="0.2">
      <c r="C1299" t="s">
        <v>1961</v>
      </c>
      <c r="I1299" t="s">
        <v>56</v>
      </c>
      <c r="J1299" t="s">
        <v>43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20</v>
      </c>
      <c r="Q1299" t="s">
        <v>76</v>
      </c>
      <c r="R1299">
        <v>0</v>
      </c>
      <c r="S1299" t="s">
        <v>97</v>
      </c>
      <c r="T1299" s="4"/>
      <c r="U1299" s="4"/>
    </row>
    <row r="1300" spans="3:21" x14ac:dyDescent="0.2">
      <c r="C1300" t="s">
        <v>1962</v>
      </c>
      <c r="I1300" t="s">
        <v>56</v>
      </c>
      <c r="J1300" t="s">
        <v>43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20</v>
      </c>
      <c r="Q1300" t="s">
        <v>76</v>
      </c>
      <c r="R1300">
        <v>0</v>
      </c>
      <c r="S1300" t="s">
        <v>97</v>
      </c>
      <c r="T1300" s="4"/>
      <c r="U1300" s="4"/>
    </row>
    <row r="1301" spans="3:21" x14ac:dyDescent="0.2">
      <c r="C1301" t="s">
        <v>1963</v>
      </c>
      <c r="I1301" t="s">
        <v>56</v>
      </c>
      <c r="J1301" t="s">
        <v>43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20</v>
      </c>
      <c r="Q1301" t="s">
        <v>76</v>
      </c>
      <c r="R1301">
        <v>0</v>
      </c>
      <c r="S1301" t="s">
        <v>97</v>
      </c>
      <c r="T1301" s="4"/>
      <c r="U1301" s="4"/>
    </row>
    <row r="1302" spans="3:21" x14ac:dyDescent="0.2">
      <c r="C1302" t="s">
        <v>1964</v>
      </c>
      <c r="I1302" t="s">
        <v>56</v>
      </c>
      <c r="J1302" t="s">
        <v>43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20</v>
      </c>
      <c r="Q1302" t="s">
        <v>76</v>
      </c>
      <c r="R1302">
        <v>0</v>
      </c>
      <c r="S1302" t="s">
        <v>97</v>
      </c>
      <c r="T1302" s="4"/>
      <c r="U1302" s="4"/>
    </row>
    <row r="1303" spans="3:21" x14ac:dyDescent="0.2">
      <c r="C1303" t="s">
        <v>1965</v>
      </c>
      <c r="I1303" t="s">
        <v>42</v>
      </c>
      <c r="J1303" t="s">
        <v>43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30</v>
      </c>
      <c r="Q1303" t="s">
        <v>76</v>
      </c>
      <c r="R1303">
        <v>0</v>
      </c>
      <c r="S1303" t="s">
        <v>97</v>
      </c>
      <c r="T1303" s="4"/>
      <c r="U1303" s="4"/>
    </row>
    <row r="1304" spans="3:21" x14ac:dyDescent="0.2">
      <c r="C1304" t="s">
        <v>1966</v>
      </c>
      <c r="I1304" t="s">
        <v>56</v>
      </c>
      <c r="J1304" t="s">
        <v>43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20</v>
      </c>
      <c r="Q1304" t="s">
        <v>76</v>
      </c>
      <c r="R1304">
        <v>0</v>
      </c>
      <c r="S1304" t="s">
        <v>97</v>
      </c>
      <c r="T1304" s="4"/>
      <c r="U1304" s="4"/>
    </row>
    <row r="1305" spans="3:21" x14ac:dyDescent="0.2">
      <c r="C1305" t="s">
        <v>1967</v>
      </c>
      <c r="I1305" t="s">
        <v>56</v>
      </c>
      <c r="J1305" t="s">
        <v>43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80</v>
      </c>
      <c r="Q1305" t="s">
        <v>1384</v>
      </c>
      <c r="R1305">
        <v>0</v>
      </c>
      <c r="S1305" t="s">
        <v>1397</v>
      </c>
      <c r="T1305" s="4"/>
      <c r="U1305" s="4"/>
    </row>
    <row r="1306" spans="3:21" x14ac:dyDescent="0.2">
      <c r="C1306" t="s">
        <v>1968</v>
      </c>
      <c r="I1306" t="s">
        <v>56</v>
      </c>
      <c r="J1306" t="s">
        <v>43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60</v>
      </c>
      <c r="Q1306" t="s">
        <v>1384</v>
      </c>
      <c r="R1306">
        <v>0</v>
      </c>
      <c r="S1306" t="s">
        <v>1397</v>
      </c>
      <c r="T1306" s="4"/>
      <c r="U1306" s="4"/>
    </row>
    <row r="1307" spans="3:21" x14ac:dyDescent="0.2">
      <c r="C1307" t="s">
        <v>1969</v>
      </c>
      <c r="I1307" t="s">
        <v>56</v>
      </c>
      <c r="J1307" t="s">
        <v>43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80</v>
      </c>
      <c r="Q1307" t="s">
        <v>1384</v>
      </c>
      <c r="R1307">
        <v>0</v>
      </c>
      <c r="S1307" t="s">
        <v>1397</v>
      </c>
      <c r="T1307" s="4"/>
      <c r="U1307" s="4"/>
    </row>
    <row r="1308" spans="3:21" x14ac:dyDescent="0.2">
      <c r="C1308" t="s">
        <v>1970</v>
      </c>
      <c r="I1308" t="s">
        <v>56</v>
      </c>
      <c r="J1308" t="s">
        <v>43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4</v>
      </c>
      <c r="Q1308" t="s">
        <v>44</v>
      </c>
      <c r="R1308">
        <v>0</v>
      </c>
      <c r="S1308" t="s">
        <v>94</v>
      </c>
      <c r="T1308" s="4"/>
      <c r="U1308" s="4"/>
    </row>
    <row r="1309" spans="3:21" x14ac:dyDescent="0.2">
      <c r="C1309" t="s">
        <v>1971</v>
      </c>
      <c r="I1309" t="s">
        <v>42</v>
      </c>
      <c r="J1309" t="s">
        <v>43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144</v>
      </c>
      <c r="Q1309" t="s">
        <v>50</v>
      </c>
      <c r="R1309">
        <v>0</v>
      </c>
      <c r="S1309" t="s">
        <v>57</v>
      </c>
      <c r="T1309" s="4"/>
      <c r="U1309" s="4"/>
    </row>
    <row r="1310" spans="3:21" x14ac:dyDescent="0.2">
      <c r="C1310" t="s">
        <v>1972</v>
      </c>
      <c r="I1310" t="s">
        <v>42</v>
      </c>
      <c r="J1310" t="s">
        <v>43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72</v>
      </c>
      <c r="Q1310" t="s">
        <v>50</v>
      </c>
      <c r="R1310">
        <v>0</v>
      </c>
      <c r="S1310" t="s">
        <v>57</v>
      </c>
      <c r="T1310" s="4"/>
      <c r="U1310" s="4"/>
    </row>
    <row r="1311" spans="3:21" x14ac:dyDescent="0.2">
      <c r="C1311" t="s">
        <v>1973</v>
      </c>
      <c r="I1311" t="s">
        <v>42</v>
      </c>
      <c r="J1311" t="s">
        <v>43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72</v>
      </c>
      <c r="Q1311" t="s">
        <v>50</v>
      </c>
      <c r="R1311">
        <v>0</v>
      </c>
      <c r="S1311" t="s">
        <v>57</v>
      </c>
      <c r="T1311" s="4"/>
      <c r="U1311" s="4"/>
    </row>
    <row r="1312" spans="3:21" x14ac:dyDescent="0.2">
      <c r="C1312" t="s">
        <v>1974</v>
      </c>
      <c r="I1312" t="s">
        <v>42</v>
      </c>
      <c r="J1312" t="s">
        <v>43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24</v>
      </c>
      <c r="Q1312" t="s">
        <v>44</v>
      </c>
      <c r="R1312">
        <v>0</v>
      </c>
      <c r="S1312" t="s">
        <v>94</v>
      </c>
      <c r="T1312" s="4"/>
      <c r="U1312" s="4"/>
    </row>
    <row r="1313" spans="3:21" x14ac:dyDescent="0.2">
      <c r="C1313" t="s">
        <v>1975</v>
      </c>
      <c r="I1313" t="s">
        <v>42</v>
      </c>
      <c r="J1313" t="s">
        <v>43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144</v>
      </c>
      <c r="Q1313" t="s">
        <v>50</v>
      </c>
      <c r="R1313">
        <v>0</v>
      </c>
      <c r="S1313" t="s">
        <v>57</v>
      </c>
      <c r="T1313" s="4"/>
      <c r="U1313" s="4"/>
    </row>
    <row r="1314" spans="3:21" x14ac:dyDescent="0.2">
      <c r="C1314" t="s">
        <v>1976</v>
      </c>
      <c r="F1314" t="s">
        <v>54</v>
      </c>
      <c r="I1314" t="s">
        <v>56</v>
      </c>
      <c r="J1314" t="s">
        <v>43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144</v>
      </c>
      <c r="Q1314" t="s">
        <v>362</v>
      </c>
      <c r="R1314">
        <v>0</v>
      </c>
      <c r="S1314" t="s">
        <v>893</v>
      </c>
      <c r="T1314" s="4"/>
      <c r="U1314" s="4"/>
    </row>
    <row r="1315" spans="3:21" x14ac:dyDescent="0.2">
      <c r="C1315" t="s">
        <v>1977</v>
      </c>
      <c r="I1315" t="s">
        <v>136</v>
      </c>
      <c r="J1315" t="s">
        <v>43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12</v>
      </c>
      <c r="Q1315" t="s">
        <v>362</v>
      </c>
      <c r="R1315">
        <v>0</v>
      </c>
      <c r="S1315" t="s">
        <v>893</v>
      </c>
      <c r="T1315" s="4"/>
      <c r="U1315" s="4"/>
    </row>
    <row r="1316" spans="3:21" x14ac:dyDescent="0.2">
      <c r="C1316" t="s">
        <v>1978</v>
      </c>
      <c r="I1316" t="s">
        <v>136</v>
      </c>
      <c r="J1316" t="s">
        <v>43</v>
      </c>
      <c r="K1316">
        <v>24</v>
      </c>
      <c r="L1316">
        <v>0</v>
      </c>
      <c r="M1316">
        <v>0</v>
      </c>
      <c r="N1316">
        <v>24</v>
      </c>
      <c r="O1316">
        <v>2</v>
      </c>
      <c r="P1316">
        <v>12</v>
      </c>
      <c r="Q1316" t="s">
        <v>362</v>
      </c>
      <c r="R1316">
        <v>0</v>
      </c>
      <c r="S1316" t="s">
        <v>1979</v>
      </c>
      <c r="T1316" s="4"/>
      <c r="U1316" s="4"/>
    </row>
    <row r="1317" spans="3:21" x14ac:dyDescent="0.2">
      <c r="C1317" t="s">
        <v>1980</v>
      </c>
      <c r="I1317" t="s">
        <v>136</v>
      </c>
      <c r="J1317" t="s">
        <v>43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12</v>
      </c>
      <c r="Q1317" t="s">
        <v>362</v>
      </c>
      <c r="R1317">
        <v>0</v>
      </c>
      <c r="S1317" t="s">
        <v>893</v>
      </c>
      <c r="T1317" s="4"/>
      <c r="U1317" s="4"/>
    </row>
    <row r="1318" spans="3:21" x14ac:dyDescent="0.2">
      <c r="C1318" t="s">
        <v>1981</v>
      </c>
      <c r="I1318" t="s">
        <v>56</v>
      </c>
      <c r="J1318" t="s">
        <v>43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100</v>
      </c>
      <c r="Q1318" t="s">
        <v>50</v>
      </c>
      <c r="R1318">
        <v>0</v>
      </c>
      <c r="S1318" t="s">
        <v>57</v>
      </c>
      <c r="T1318" s="4"/>
      <c r="U1318" s="4"/>
    </row>
    <row r="1319" spans="3:21" x14ac:dyDescent="0.2">
      <c r="C1319" t="s">
        <v>1982</v>
      </c>
      <c r="I1319" t="s">
        <v>56</v>
      </c>
      <c r="J1319" t="s">
        <v>43</v>
      </c>
      <c r="K1319">
        <v>0</v>
      </c>
      <c r="L1319">
        <v>24</v>
      </c>
      <c r="M1319">
        <v>9</v>
      </c>
      <c r="N1319">
        <v>15</v>
      </c>
      <c r="O1319">
        <v>2</v>
      </c>
      <c r="P1319">
        <v>6</v>
      </c>
      <c r="Q1319" t="s">
        <v>50</v>
      </c>
      <c r="R1319">
        <v>3</v>
      </c>
      <c r="S1319" t="s">
        <v>1983</v>
      </c>
      <c r="T1319" s="4"/>
      <c r="U1319" s="4"/>
    </row>
    <row r="1320" spans="3:21" x14ac:dyDescent="0.2">
      <c r="C1320" t="s">
        <v>1984</v>
      </c>
      <c r="I1320" t="s">
        <v>42</v>
      </c>
      <c r="J1320" t="s">
        <v>43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12</v>
      </c>
      <c r="Q1320" t="s">
        <v>50</v>
      </c>
      <c r="R1320">
        <v>0</v>
      </c>
      <c r="S1320" t="s">
        <v>57</v>
      </c>
      <c r="T1320" s="4"/>
      <c r="U1320" s="4"/>
    </row>
    <row r="1321" spans="3:21" x14ac:dyDescent="0.2">
      <c r="C1321" t="s">
        <v>1985</v>
      </c>
      <c r="I1321" t="s">
        <v>42</v>
      </c>
      <c r="J1321" t="s">
        <v>43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12</v>
      </c>
      <c r="Q1321" t="s">
        <v>50</v>
      </c>
      <c r="R1321">
        <v>0</v>
      </c>
      <c r="S1321" t="s">
        <v>57</v>
      </c>
      <c r="T1321" s="4"/>
      <c r="U1321" s="4"/>
    </row>
    <row r="1322" spans="3:21" x14ac:dyDescent="0.2">
      <c r="C1322" t="s">
        <v>1986</v>
      </c>
      <c r="I1322" t="s">
        <v>42</v>
      </c>
      <c r="J1322" t="s">
        <v>43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6</v>
      </c>
      <c r="Q1322" t="s">
        <v>50</v>
      </c>
      <c r="R1322">
        <v>0</v>
      </c>
      <c r="S1322" t="s">
        <v>57</v>
      </c>
      <c r="T1322" s="4"/>
      <c r="U1322" s="4"/>
    </row>
    <row r="1323" spans="3:21" x14ac:dyDescent="0.2">
      <c r="C1323" t="s">
        <v>1987</v>
      </c>
      <c r="I1323" t="s">
        <v>808</v>
      </c>
      <c r="J1323" t="s">
        <v>43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30</v>
      </c>
      <c r="Q1323" t="s">
        <v>44</v>
      </c>
      <c r="R1323">
        <v>0</v>
      </c>
      <c r="S1323" t="s">
        <v>94</v>
      </c>
      <c r="T1323" s="4"/>
      <c r="U1323" s="4"/>
    </row>
    <row r="1324" spans="3:21" x14ac:dyDescent="0.2">
      <c r="C1324" t="s">
        <v>1988</v>
      </c>
      <c r="I1324" t="s">
        <v>42</v>
      </c>
      <c r="J1324" t="s">
        <v>43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100</v>
      </c>
      <c r="Q1324" t="s">
        <v>50</v>
      </c>
      <c r="R1324">
        <v>0</v>
      </c>
      <c r="S1324" t="s">
        <v>57</v>
      </c>
      <c r="T1324" s="4"/>
      <c r="U1324" s="4"/>
    </row>
    <row r="1325" spans="3:21" x14ac:dyDescent="0.2">
      <c r="C1325" t="s">
        <v>1989</v>
      </c>
      <c r="I1325" t="s">
        <v>49</v>
      </c>
      <c r="J1325" t="s">
        <v>43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240</v>
      </c>
      <c r="Q1325" t="s">
        <v>50</v>
      </c>
      <c r="R1325">
        <v>0</v>
      </c>
      <c r="S1325" t="s">
        <v>57</v>
      </c>
      <c r="T1325" s="4"/>
      <c r="U1325" s="4"/>
    </row>
    <row r="1326" spans="3:21" x14ac:dyDescent="0.2">
      <c r="C1326" t="s">
        <v>1990</v>
      </c>
      <c r="I1326" t="s">
        <v>49</v>
      </c>
      <c r="J1326" t="s">
        <v>43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120</v>
      </c>
      <c r="Q1326" t="s">
        <v>50</v>
      </c>
      <c r="R1326">
        <v>0</v>
      </c>
      <c r="S1326" t="s">
        <v>57</v>
      </c>
      <c r="T1326" s="4"/>
      <c r="U1326" s="4"/>
    </row>
    <row r="1327" spans="3:21" x14ac:dyDescent="0.2">
      <c r="C1327" t="s">
        <v>1991</v>
      </c>
      <c r="I1327" t="s">
        <v>42</v>
      </c>
      <c r="J1327" t="s">
        <v>43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100</v>
      </c>
      <c r="Q1327" t="s">
        <v>50</v>
      </c>
      <c r="R1327">
        <v>0</v>
      </c>
      <c r="S1327" t="s">
        <v>57</v>
      </c>
      <c r="T1327" s="4"/>
      <c r="U1327" s="4"/>
    </row>
    <row r="1328" spans="3:21" x14ac:dyDescent="0.2">
      <c r="C1328" t="s">
        <v>1992</v>
      </c>
      <c r="I1328" t="s">
        <v>56</v>
      </c>
      <c r="J1328" t="s">
        <v>43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48</v>
      </c>
      <c r="Q1328" t="s">
        <v>50</v>
      </c>
      <c r="R1328">
        <v>0</v>
      </c>
      <c r="S1328" t="s">
        <v>57</v>
      </c>
      <c r="T1328" s="4"/>
      <c r="U1328" s="4"/>
    </row>
    <row r="1329" spans="2:21" x14ac:dyDescent="0.2">
      <c r="C1329" t="s">
        <v>1993</v>
      </c>
      <c r="I1329" t="s">
        <v>42</v>
      </c>
      <c r="J1329" t="s">
        <v>43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48</v>
      </c>
      <c r="Q1329" t="s">
        <v>44</v>
      </c>
      <c r="R1329">
        <v>0</v>
      </c>
      <c r="S1329" t="s">
        <v>94</v>
      </c>
      <c r="T1329" s="4"/>
      <c r="U1329" s="4"/>
    </row>
    <row r="1330" spans="2:21" x14ac:dyDescent="0.2">
      <c r="C1330" t="s">
        <v>1994</v>
      </c>
      <c r="I1330" t="s">
        <v>42</v>
      </c>
      <c r="J1330" t="s">
        <v>43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36</v>
      </c>
      <c r="Q1330" t="s">
        <v>44</v>
      </c>
      <c r="R1330">
        <v>0</v>
      </c>
      <c r="S1330" t="s">
        <v>94</v>
      </c>
      <c r="T1330" s="4"/>
      <c r="U1330" s="4"/>
    </row>
    <row r="1331" spans="2:21" x14ac:dyDescent="0.2">
      <c r="C1331" t="s">
        <v>1995</v>
      </c>
      <c r="I1331" t="s">
        <v>42</v>
      </c>
      <c r="J1331" t="s">
        <v>43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48</v>
      </c>
      <c r="Q1331" t="s">
        <v>44</v>
      </c>
      <c r="R1331">
        <v>0</v>
      </c>
      <c r="S1331" t="s">
        <v>94</v>
      </c>
      <c r="T1331" s="4"/>
      <c r="U1331" s="4"/>
    </row>
    <row r="1332" spans="2:21" x14ac:dyDescent="0.2">
      <c r="C1332" t="s">
        <v>1996</v>
      </c>
      <c r="I1332" t="s">
        <v>42</v>
      </c>
      <c r="J1332" t="s">
        <v>43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48</v>
      </c>
      <c r="Q1332" t="s">
        <v>44</v>
      </c>
      <c r="R1332">
        <v>0</v>
      </c>
      <c r="S1332" t="s">
        <v>94</v>
      </c>
      <c r="T1332" s="4"/>
      <c r="U1332" s="4"/>
    </row>
    <row r="1333" spans="2:21" x14ac:dyDescent="0.2">
      <c r="C1333" t="s">
        <v>1997</v>
      </c>
      <c r="I1333" t="s">
        <v>56</v>
      </c>
      <c r="J1333" t="s">
        <v>43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48</v>
      </c>
      <c r="Q1333" t="s">
        <v>44</v>
      </c>
      <c r="R1333">
        <v>0</v>
      </c>
      <c r="S1333" t="s">
        <v>94</v>
      </c>
      <c r="T1333" s="4"/>
      <c r="U1333" s="4"/>
    </row>
    <row r="1334" spans="2:21" x14ac:dyDescent="0.2">
      <c r="C1334" t="s">
        <v>1998</v>
      </c>
      <c r="I1334" t="s">
        <v>56</v>
      </c>
      <c r="J1334" t="s">
        <v>43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48</v>
      </c>
      <c r="Q1334" t="s">
        <v>44</v>
      </c>
      <c r="R1334">
        <v>0</v>
      </c>
      <c r="S1334" t="s">
        <v>94</v>
      </c>
      <c r="T1334" s="4"/>
      <c r="U1334" s="4"/>
    </row>
    <row r="1335" spans="2:21" x14ac:dyDescent="0.2">
      <c r="B1335" t="s">
        <v>1884</v>
      </c>
      <c r="C1335" t="s">
        <v>1999</v>
      </c>
      <c r="I1335" t="s">
        <v>56</v>
      </c>
      <c r="J1335" t="s">
        <v>43</v>
      </c>
      <c r="K1335">
        <v>0</v>
      </c>
      <c r="N1335">
        <v>0</v>
      </c>
      <c r="P1335">
        <v>5</v>
      </c>
      <c r="Q1335" t="s">
        <v>44</v>
      </c>
      <c r="S1335" t="s">
        <v>2000</v>
      </c>
      <c r="T1335" s="4"/>
      <c r="U1335" s="4"/>
    </row>
    <row r="1336" spans="2:21" x14ac:dyDescent="0.2">
      <c r="B1336" t="s">
        <v>1884</v>
      </c>
      <c r="C1336" t="s">
        <v>2001</v>
      </c>
      <c r="I1336" t="s">
        <v>56</v>
      </c>
      <c r="J1336" t="s">
        <v>43</v>
      </c>
      <c r="K1336">
        <v>0</v>
      </c>
      <c r="N1336">
        <v>0</v>
      </c>
      <c r="P1336">
        <v>5</v>
      </c>
      <c r="Q1336" t="s">
        <v>44</v>
      </c>
      <c r="S1336" t="s">
        <v>2000</v>
      </c>
      <c r="T1336" s="4"/>
      <c r="U1336" s="4"/>
    </row>
    <row r="1337" spans="2:21" x14ac:dyDescent="0.2">
      <c r="B1337" t="s">
        <v>1884</v>
      </c>
      <c r="C1337" t="s">
        <v>2002</v>
      </c>
      <c r="I1337" t="s">
        <v>56</v>
      </c>
      <c r="J1337" t="s">
        <v>43</v>
      </c>
      <c r="K1337">
        <v>0</v>
      </c>
      <c r="N1337">
        <v>0</v>
      </c>
      <c r="P1337">
        <v>5</v>
      </c>
      <c r="Q1337" t="s">
        <v>44</v>
      </c>
      <c r="S1337" t="s">
        <v>2000</v>
      </c>
      <c r="T1337" s="4"/>
      <c r="U1337" s="4"/>
    </row>
    <row r="1338" spans="2:21" x14ac:dyDescent="0.2">
      <c r="B1338" t="s">
        <v>1884</v>
      </c>
      <c r="C1338" t="s">
        <v>2003</v>
      </c>
      <c r="I1338" t="s">
        <v>56</v>
      </c>
      <c r="J1338" t="s">
        <v>43</v>
      </c>
      <c r="K1338">
        <v>0</v>
      </c>
      <c r="N1338">
        <v>0</v>
      </c>
      <c r="P1338">
        <v>5</v>
      </c>
      <c r="Q1338" t="s">
        <v>44</v>
      </c>
      <c r="S1338" t="s">
        <v>2000</v>
      </c>
      <c r="T1338" s="4"/>
      <c r="U1338" s="4"/>
    </row>
    <row r="1339" spans="2:21" x14ac:dyDescent="0.2">
      <c r="B1339" t="s">
        <v>1884</v>
      </c>
      <c r="C1339" t="s">
        <v>2004</v>
      </c>
      <c r="I1339" t="s">
        <v>56</v>
      </c>
      <c r="J1339" t="s">
        <v>43</v>
      </c>
      <c r="K1339">
        <v>0</v>
      </c>
      <c r="N1339">
        <v>0</v>
      </c>
      <c r="P1339">
        <v>5</v>
      </c>
      <c r="Q1339" t="s">
        <v>44</v>
      </c>
      <c r="S1339" t="s">
        <v>2000</v>
      </c>
      <c r="T1339" s="4"/>
      <c r="U1339" s="4"/>
    </row>
    <row r="1340" spans="2:21" x14ac:dyDescent="0.2">
      <c r="B1340" t="s">
        <v>1884</v>
      </c>
      <c r="C1340" t="s">
        <v>2005</v>
      </c>
      <c r="I1340" t="s">
        <v>56</v>
      </c>
      <c r="J1340" t="s">
        <v>43</v>
      </c>
      <c r="K1340">
        <v>0</v>
      </c>
      <c r="N1340">
        <v>0</v>
      </c>
      <c r="P1340">
        <v>5</v>
      </c>
      <c r="Q1340" t="s">
        <v>44</v>
      </c>
      <c r="S1340" t="s">
        <v>2000</v>
      </c>
      <c r="T1340" s="4"/>
      <c r="U1340" s="4"/>
    </row>
    <row r="1341" spans="2:21" x14ac:dyDescent="0.2">
      <c r="B1341" t="s">
        <v>1884</v>
      </c>
      <c r="C1341" t="s">
        <v>2006</v>
      </c>
      <c r="I1341" t="s">
        <v>56</v>
      </c>
      <c r="J1341" t="s">
        <v>43</v>
      </c>
      <c r="K1341">
        <v>0</v>
      </c>
      <c r="N1341">
        <v>0</v>
      </c>
      <c r="P1341">
        <v>240</v>
      </c>
      <c r="Q1341" t="s">
        <v>1384</v>
      </c>
      <c r="S1341" t="s">
        <v>2007</v>
      </c>
      <c r="T1341" s="4"/>
      <c r="U1341" s="4"/>
    </row>
    <row r="1342" spans="2:21" x14ac:dyDescent="0.2">
      <c r="B1342" t="s">
        <v>1884</v>
      </c>
      <c r="C1342" t="s">
        <v>2008</v>
      </c>
      <c r="I1342" t="s">
        <v>56</v>
      </c>
      <c r="J1342" t="s">
        <v>43</v>
      </c>
      <c r="K1342">
        <v>0</v>
      </c>
      <c r="N1342">
        <v>0</v>
      </c>
      <c r="P1342">
        <v>480</v>
      </c>
      <c r="Q1342" t="s">
        <v>1384</v>
      </c>
      <c r="S1342" t="s">
        <v>2007</v>
      </c>
      <c r="T1342" s="4"/>
      <c r="U1342" s="4"/>
    </row>
    <row r="1343" spans="2:21" x14ac:dyDescent="0.2">
      <c r="B1343" t="s">
        <v>1884</v>
      </c>
      <c r="C1343" t="s">
        <v>2009</v>
      </c>
      <c r="I1343" t="s">
        <v>42</v>
      </c>
      <c r="J1343" t="s">
        <v>43</v>
      </c>
      <c r="K1343">
        <v>0</v>
      </c>
      <c r="N1343">
        <v>0</v>
      </c>
      <c r="P1343">
        <v>200</v>
      </c>
      <c r="Q1343" t="s">
        <v>50</v>
      </c>
      <c r="S1343" t="s">
        <v>2010</v>
      </c>
      <c r="T1343" s="4"/>
      <c r="U1343" s="4"/>
    </row>
    <row r="1344" spans="2:21" x14ac:dyDescent="0.2">
      <c r="B1344" t="s">
        <v>1884</v>
      </c>
      <c r="C1344" t="s">
        <v>2011</v>
      </c>
      <c r="I1344" t="s">
        <v>42</v>
      </c>
      <c r="J1344" t="s">
        <v>43</v>
      </c>
      <c r="K1344">
        <v>0</v>
      </c>
      <c r="N1344">
        <v>0</v>
      </c>
      <c r="P1344">
        <v>40</v>
      </c>
      <c r="Q1344" t="s">
        <v>71</v>
      </c>
      <c r="S1344" t="s">
        <v>2012</v>
      </c>
      <c r="T1344" s="4"/>
      <c r="U1344" s="4"/>
    </row>
    <row r="1345" spans="2:21" x14ac:dyDescent="0.2">
      <c r="B1345" t="s">
        <v>1884</v>
      </c>
      <c r="C1345" t="s">
        <v>2013</v>
      </c>
      <c r="I1345" t="s">
        <v>42</v>
      </c>
      <c r="J1345" t="s">
        <v>43</v>
      </c>
      <c r="K1345">
        <v>0</v>
      </c>
      <c r="N1345">
        <v>0</v>
      </c>
      <c r="P1345">
        <v>10</v>
      </c>
      <c r="Q1345" t="s">
        <v>61</v>
      </c>
      <c r="S1345" t="s">
        <v>2014</v>
      </c>
      <c r="T1345" s="4"/>
      <c r="U1345" s="4"/>
    </row>
    <row r="1346" spans="2:21" x14ac:dyDescent="0.2">
      <c r="B1346" t="s">
        <v>1884</v>
      </c>
      <c r="C1346" t="s">
        <v>2015</v>
      </c>
      <c r="I1346" t="s">
        <v>42</v>
      </c>
      <c r="J1346" t="s">
        <v>43</v>
      </c>
      <c r="K1346">
        <v>0</v>
      </c>
      <c r="N1346">
        <v>0</v>
      </c>
      <c r="P1346">
        <v>12</v>
      </c>
      <c r="Q1346" t="s">
        <v>61</v>
      </c>
      <c r="S1346" t="s">
        <v>2014</v>
      </c>
      <c r="T1346" s="4"/>
      <c r="U1346" s="4"/>
    </row>
    <row r="1347" spans="2:21" x14ac:dyDescent="0.2">
      <c r="B1347" t="s">
        <v>1884</v>
      </c>
      <c r="C1347" t="s">
        <v>2016</v>
      </c>
      <c r="I1347" t="s">
        <v>42</v>
      </c>
      <c r="J1347" t="s">
        <v>43</v>
      </c>
      <c r="K1347">
        <v>0</v>
      </c>
      <c r="N1347">
        <v>0</v>
      </c>
      <c r="P1347">
        <v>108</v>
      </c>
      <c r="Q1347" t="s">
        <v>362</v>
      </c>
      <c r="S1347" t="s">
        <v>2017</v>
      </c>
      <c r="T1347" s="4"/>
      <c r="U1347" s="4"/>
    </row>
    <row r="1348" spans="2:21" x14ac:dyDescent="0.2">
      <c r="B1348" t="s">
        <v>1884</v>
      </c>
      <c r="C1348" t="s">
        <v>2018</v>
      </c>
      <c r="I1348" t="s">
        <v>42</v>
      </c>
      <c r="J1348" t="s">
        <v>43</v>
      </c>
      <c r="K1348">
        <v>0</v>
      </c>
      <c r="N1348">
        <v>0</v>
      </c>
      <c r="P1348">
        <v>48</v>
      </c>
      <c r="Q1348" t="s">
        <v>362</v>
      </c>
      <c r="S1348" t="s">
        <v>2017</v>
      </c>
      <c r="T1348" s="4"/>
      <c r="U1348" s="4"/>
    </row>
    <row r="1349" spans="2:21" x14ac:dyDescent="0.2">
      <c r="B1349" t="s">
        <v>1884</v>
      </c>
      <c r="C1349" t="s">
        <v>2019</v>
      </c>
      <c r="J1349" t="s">
        <v>43</v>
      </c>
      <c r="K1349">
        <v>0</v>
      </c>
      <c r="N1349">
        <v>0</v>
      </c>
      <c r="P1349">
        <v>144</v>
      </c>
      <c r="Q1349" t="s">
        <v>44</v>
      </c>
      <c r="S1349" t="s">
        <v>2000</v>
      </c>
      <c r="T1349" s="4"/>
      <c r="U1349" s="4"/>
    </row>
    <row r="1350" spans="2:21" x14ac:dyDescent="0.2">
      <c r="B1350" t="s">
        <v>1884</v>
      </c>
      <c r="C1350" t="s">
        <v>2020</v>
      </c>
      <c r="J1350" t="s">
        <v>43</v>
      </c>
      <c r="K1350">
        <v>0</v>
      </c>
      <c r="N1350">
        <v>0</v>
      </c>
      <c r="P1350">
        <v>144</v>
      </c>
      <c r="Q1350" t="s">
        <v>44</v>
      </c>
      <c r="S1350" t="s">
        <v>2000</v>
      </c>
      <c r="T1350" s="4"/>
      <c r="U1350" s="4"/>
    </row>
    <row r="1351" spans="2:21" x14ac:dyDescent="0.2">
      <c r="B1351" t="s">
        <v>1884</v>
      </c>
      <c r="C1351" t="s">
        <v>2021</v>
      </c>
      <c r="J1351" t="s">
        <v>43</v>
      </c>
      <c r="K1351">
        <v>0</v>
      </c>
      <c r="N1351">
        <v>0</v>
      </c>
      <c r="P1351">
        <v>144</v>
      </c>
      <c r="Q1351" t="s">
        <v>44</v>
      </c>
      <c r="S1351" t="s">
        <v>2000</v>
      </c>
      <c r="T1351" s="4"/>
      <c r="U1351" s="4"/>
    </row>
    <row r="1352" spans="2:21" x14ac:dyDescent="0.2">
      <c r="B1352" t="s">
        <v>1884</v>
      </c>
      <c r="C1352" t="s">
        <v>2022</v>
      </c>
      <c r="J1352" t="s">
        <v>43</v>
      </c>
      <c r="K1352">
        <v>0</v>
      </c>
      <c r="N1352">
        <v>0</v>
      </c>
      <c r="P1352">
        <v>144</v>
      </c>
      <c r="Q1352" t="s">
        <v>44</v>
      </c>
      <c r="S1352" t="s">
        <v>2000</v>
      </c>
      <c r="T1352" s="4"/>
      <c r="U1352" s="4"/>
    </row>
    <row r="1353" spans="2:21" x14ac:dyDescent="0.2">
      <c r="B1353" t="s">
        <v>1884</v>
      </c>
      <c r="C1353" t="s">
        <v>2023</v>
      </c>
      <c r="J1353" t="s">
        <v>43</v>
      </c>
      <c r="K1353">
        <v>0</v>
      </c>
      <c r="N1353">
        <v>0</v>
      </c>
      <c r="P1353">
        <v>24</v>
      </c>
      <c r="Q1353" t="s">
        <v>50</v>
      </c>
      <c r="S1353" t="s">
        <v>2010</v>
      </c>
      <c r="T1353" s="4"/>
      <c r="U1353" s="4"/>
    </row>
    <row r="1354" spans="2:21" x14ac:dyDescent="0.2">
      <c r="B1354" t="s">
        <v>1884</v>
      </c>
      <c r="C1354" t="s">
        <v>2024</v>
      </c>
      <c r="J1354" t="s">
        <v>43</v>
      </c>
      <c r="K1354">
        <v>0</v>
      </c>
      <c r="N1354">
        <v>0</v>
      </c>
      <c r="P1354">
        <v>100</v>
      </c>
      <c r="Q1354" t="s">
        <v>50</v>
      </c>
      <c r="S1354" t="s">
        <v>2010</v>
      </c>
      <c r="T1354" s="4"/>
      <c r="U1354" s="4"/>
    </row>
    <row r="1355" spans="2:21" x14ac:dyDescent="0.2">
      <c r="B1355" t="s">
        <v>1884</v>
      </c>
      <c r="C1355" t="s">
        <v>2025</v>
      </c>
      <c r="J1355" t="s">
        <v>43</v>
      </c>
      <c r="K1355">
        <v>0</v>
      </c>
      <c r="N1355">
        <v>0</v>
      </c>
      <c r="P1355">
        <v>100</v>
      </c>
      <c r="Q1355" t="s">
        <v>50</v>
      </c>
      <c r="S1355" t="s">
        <v>2010</v>
      </c>
      <c r="T1355" s="4"/>
      <c r="U1355" s="4"/>
    </row>
    <row r="1356" spans="2:21" x14ac:dyDescent="0.2">
      <c r="B1356" t="s">
        <v>1884</v>
      </c>
      <c r="C1356" t="s">
        <v>2026</v>
      </c>
      <c r="J1356" t="s">
        <v>43</v>
      </c>
      <c r="K1356">
        <v>0</v>
      </c>
      <c r="N1356">
        <v>0</v>
      </c>
      <c r="P1356">
        <v>960</v>
      </c>
      <c r="Q1356" t="s">
        <v>50</v>
      </c>
      <c r="S1356" t="s">
        <v>2010</v>
      </c>
      <c r="T1356" s="4"/>
      <c r="U1356" s="4"/>
    </row>
    <row r="1357" spans="2:21" x14ac:dyDescent="0.2">
      <c r="B1357" t="s">
        <v>1884</v>
      </c>
      <c r="C1357" t="s">
        <v>2027</v>
      </c>
      <c r="J1357" t="s">
        <v>43</v>
      </c>
      <c r="K1357">
        <v>0</v>
      </c>
      <c r="N1357">
        <v>0</v>
      </c>
      <c r="P1357">
        <v>108</v>
      </c>
      <c r="Q1357" t="s">
        <v>44</v>
      </c>
      <c r="S1357" t="s">
        <v>2000</v>
      </c>
      <c r="T1357" s="4"/>
      <c r="U1357" s="4"/>
    </row>
    <row r="1358" spans="2:21" x14ac:dyDescent="0.2">
      <c r="B1358" t="s">
        <v>1884</v>
      </c>
      <c r="C1358" t="s">
        <v>2028</v>
      </c>
      <c r="I1358" t="s">
        <v>42</v>
      </c>
      <c r="J1358" t="s">
        <v>43</v>
      </c>
      <c r="K1358">
        <v>0</v>
      </c>
      <c r="N1358">
        <v>0</v>
      </c>
      <c r="P1358">
        <v>18</v>
      </c>
      <c r="Q1358" t="s">
        <v>362</v>
      </c>
      <c r="S1358" t="s">
        <v>2017</v>
      </c>
      <c r="T1358" s="4"/>
      <c r="U1358" s="4"/>
    </row>
    <row r="1359" spans="2:21" x14ac:dyDescent="0.2">
      <c r="C1359" t="s">
        <v>1996</v>
      </c>
      <c r="I1359" t="s">
        <v>42</v>
      </c>
      <c r="J1359" t="s">
        <v>43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48</v>
      </c>
      <c r="Q1359" t="s">
        <v>44</v>
      </c>
      <c r="R1359">
        <v>0</v>
      </c>
      <c r="S1359" t="s">
        <v>94</v>
      </c>
      <c r="T1359" s="4"/>
      <c r="U1359" s="4"/>
    </row>
    <row r="1360" spans="2:21" x14ac:dyDescent="0.2">
      <c r="C1360" t="s">
        <v>2029</v>
      </c>
      <c r="I1360" t="s">
        <v>42</v>
      </c>
      <c r="J1360" t="s">
        <v>43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48</v>
      </c>
      <c r="Q1360" t="s">
        <v>44</v>
      </c>
      <c r="R1360">
        <v>0</v>
      </c>
      <c r="S1360" t="s">
        <v>94</v>
      </c>
      <c r="T1360" s="4"/>
      <c r="U1360" s="4"/>
    </row>
    <row r="1361" spans="3:21" x14ac:dyDescent="0.2">
      <c r="C1361" t="s">
        <v>2030</v>
      </c>
      <c r="I1361" t="s">
        <v>42</v>
      </c>
      <c r="J1361" t="s">
        <v>43</v>
      </c>
      <c r="K1361">
        <v>0</v>
      </c>
      <c r="L1361">
        <v>30</v>
      </c>
      <c r="M1361">
        <v>0</v>
      </c>
      <c r="N1361">
        <v>30</v>
      </c>
      <c r="O1361">
        <v>1</v>
      </c>
      <c r="P1361">
        <v>30</v>
      </c>
      <c r="Q1361" t="s">
        <v>44</v>
      </c>
      <c r="R1361">
        <v>0</v>
      </c>
      <c r="S1361" t="s">
        <v>45</v>
      </c>
      <c r="T1361" s="4"/>
      <c r="U1361" s="4"/>
    </row>
    <row r="1362" spans="3:21" x14ac:dyDescent="0.2">
      <c r="C1362" t="s">
        <v>2031</v>
      </c>
      <c r="I1362" t="s">
        <v>42</v>
      </c>
      <c r="J1362" t="s">
        <v>43</v>
      </c>
      <c r="K1362">
        <v>-2</v>
      </c>
      <c r="L1362">
        <v>0</v>
      </c>
      <c r="M1362">
        <v>0</v>
      </c>
      <c r="N1362">
        <v>-2</v>
      </c>
      <c r="O1362">
        <v>0</v>
      </c>
      <c r="P1362">
        <v>60</v>
      </c>
      <c r="Q1362" t="s">
        <v>44</v>
      </c>
      <c r="R1362">
        <v>-2</v>
      </c>
      <c r="S1362" t="s">
        <v>1504</v>
      </c>
      <c r="T1362" s="4"/>
      <c r="U1362" s="4"/>
    </row>
    <row r="1363" spans="3:21" x14ac:dyDescent="0.2">
      <c r="C1363" t="s">
        <v>2032</v>
      </c>
      <c r="I1363" t="s">
        <v>42</v>
      </c>
      <c r="J1363" t="s">
        <v>43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30</v>
      </c>
      <c r="Q1363" t="s">
        <v>44</v>
      </c>
      <c r="R1363">
        <v>0</v>
      </c>
      <c r="S1363" t="s">
        <v>94</v>
      </c>
      <c r="T1363" s="4"/>
      <c r="U1363" s="4"/>
    </row>
    <row r="1364" spans="3:21" x14ac:dyDescent="0.2">
      <c r="C1364" t="s">
        <v>2033</v>
      </c>
      <c r="I1364" t="s">
        <v>42</v>
      </c>
      <c r="J1364" t="s">
        <v>43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24</v>
      </c>
      <c r="Q1364" t="s">
        <v>44</v>
      </c>
      <c r="R1364">
        <v>0</v>
      </c>
      <c r="S1364" t="s">
        <v>94</v>
      </c>
      <c r="T1364" s="4"/>
      <c r="U1364" s="4"/>
    </row>
    <row r="1365" spans="3:21" x14ac:dyDescent="0.2">
      <c r="C1365" t="s">
        <v>2034</v>
      </c>
      <c r="I1365" t="s">
        <v>42</v>
      </c>
      <c r="J1365" t="s">
        <v>43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30</v>
      </c>
      <c r="Q1365" t="s">
        <v>44</v>
      </c>
      <c r="R1365">
        <v>0</v>
      </c>
      <c r="S1365" t="s">
        <v>94</v>
      </c>
      <c r="T1365" s="4"/>
      <c r="U1365" s="4"/>
    </row>
    <row r="1366" spans="3:21" x14ac:dyDescent="0.2">
      <c r="C1366" t="s">
        <v>2035</v>
      </c>
      <c r="I1366" t="s">
        <v>42</v>
      </c>
      <c r="J1366" t="s">
        <v>43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120</v>
      </c>
      <c r="Q1366" t="s">
        <v>44</v>
      </c>
      <c r="R1366">
        <v>0</v>
      </c>
      <c r="S1366" t="s">
        <v>94</v>
      </c>
      <c r="T1366" s="4"/>
      <c r="U1366" s="4"/>
    </row>
    <row r="1367" spans="3:21" x14ac:dyDescent="0.2">
      <c r="C1367" t="s">
        <v>2036</v>
      </c>
      <c r="I1367" t="s">
        <v>42</v>
      </c>
      <c r="J1367" t="s">
        <v>43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36</v>
      </c>
      <c r="Q1367" t="s">
        <v>44</v>
      </c>
      <c r="R1367">
        <v>0</v>
      </c>
      <c r="S1367" t="s">
        <v>94</v>
      </c>
      <c r="T1367" s="4"/>
      <c r="U1367" s="4"/>
    </row>
    <row r="1368" spans="3:21" x14ac:dyDescent="0.2">
      <c r="C1368" t="s">
        <v>2037</v>
      </c>
      <c r="I1368" t="s">
        <v>56</v>
      </c>
      <c r="J1368" t="s">
        <v>43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36</v>
      </c>
      <c r="Q1368" t="s">
        <v>44</v>
      </c>
      <c r="R1368">
        <v>0</v>
      </c>
      <c r="S1368" t="s">
        <v>94</v>
      </c>
      <c r="T1368" s="4"/>
      <c r="U1368" s="4"/>
    </row>
    <row r="1369" spans="3:21" x14ac:dyDescent="0.2">
      <c r="C1369" t="s">
        <v>2038</v>
      </c>
      <c r="I1369" t="s">
        <v>56</v>
      </c>
      <c r="J1369" t="s">
        <v>43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36</v>
      </c>
      <c r="Q1369" t="s">
        <v>44</v>
      </c>
      <c r="R1369">
        <v>0</v>
      </c>
      <c r="S1369" t="s">
        <v>94</v>
      </c>
      <c r="T1369" s="4"/>
      <c r="U1369" s="4"/>
    </row>
    <row r="1370" spans="3:21" x14ac:dyDescent="0.2">
      <c r="C1370" t="s">
        <v>2039</v>
      </c>
      <c r="I1370" t="s">
        <v>56</v>
      </c>
      <c r="J1370" t="s">
        <v>43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48</v>
      </c>
      <c r="Q1370" t="s">
        <v>44</v>
      </c>
      <c r="R1370">
        <v>0</v>
      </c>
      <c r="S1370" t="s">
        <v>94</v>
      </c>
      <c r="T1370" s="4"/>
      <c r="U1370" s="4"/>
    </row>
    <row r="1371" spans="3:21" x14ac:dyDescent="0.2">
      <c r="C1371" t="s">
        <v>2040</v>
      </c>
      <c r="I1371" t="s">
        <v>56</v>
      </c>
      <c r="J1371" t="s">
        <v>43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48</v>
      </c>
      <c r="Q1371" t="s">
        <v>44</v>
      </c>
      <c r="R1371">
        <v>0</v>
      </c>
      <c r="S1371" t="s">
        <v>94</v>
      </c>
      <c r="T1371" s="4"/>
      <c r="U1371" s="4"/>
    </row>
    <row r="1372" spans="3:21" x14ac:dyDescent="0.2">
      <c r="C1372" t="s">
        <v>2041</v>
      </c>
      <c r="I1372" t="s">
        <v>56</v>
      </c>
      <c r="J1372" t="s">
        <v>43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48</v>
      </c>
      <c r="Q1372" t="s">
        <v>44</v>
      </c>
      <c r="R1372">
        <v>0</v>
      </c>
      <c r="S1372" t="s">
        <v>94</v>
      </c>
      <c r="T1372" s="4"/>
      <c r="U1372" s="4"/>
    </row>
    <row r="1373" spans="3:21" x14ac:dyDescent="0.2">
      <c r="C1373" t="s">
        <v>2042</v>
      </c>
      <c r="I1373" t="s">
        <v>56</v>
      </c>
      <c r="J1373" t="s">
        <v>43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36</v>
      </c>
      <c r="Q1373" t="s">
        <v>44</v>
      </c>
      <c r="R1373">
        <v>0</v>
      </c>
      <c r="S1373" t="s">
        <v>94</v>
      </c>
      <c r="T1373" s="4"/>
      <c r="U1373" s="4"/>
    </row>
    <row r="1374" spans="3:21" x14ac:dyDescent="0.2">
      <c r="C1374" t="s">
        <v>2043</v>
      </c>
      <c r="I1374" t="s">
        <v>56</v>
      </c>
      <c r="J1374" t="s">
        <v>43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36</v>
      </c>
      <c r="Q1374" t="s">
        <v>44</v>
      </c>
      <c r="R1374">
        <v>0</v>
      </c>
      <c r="S1374" t="s">
        <v>94</v>
      </c>
      <c r="T1374" s="4"/>
      <c r="U1374" s="4"/>
    </row>
    <row r="1375" spans="3:21" x14ac:dyDescent="0.2">
      <c r="C1375" t="s">
        <v>2044</v>
      </c>
      <c r="I1375" t="s">
        <v>56</v>
      </c>
      <c r="J1375" t="s">
        <v>43</v>
      </c>
      <c r="K1375">
        <v>0</v>
      </c>
      <c r="L1375">
        <v>0</v>
      </c>
      <c r="M1375">
        <v>0.5</v>
      </c>
      <c r="N1375">
        <v>-0.5</v>
      </c>
      <c r="O1375">
        <v>0</v>
      </c>
      <c r="P1375">
        <v>48</v>
      </c>
      <c r="Q1375" t="s">
        <v>44</v>
      </c>
      <c r="R1375">
        <v>-1</v>
      </c>
      <c r="S1375" t="s">
        <v>2045</v>
      </c>
      <c r="T1375" s="4"/>
      <c r="U1375" s="4"/>
    </row>
    <row r="1376" spans="3:21" x14ac:dyDescent="0.2">
      <c r="C1376" t="s">
        <v>2046</v>
      </c>
      <c r="I1376" t="s">
        <v>56</v>
      </c>
      <c r="J1376" t="s">
        <v>43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48</v>
      </c>
      <c r="Q1376" t="s">
        <v>44</v>
      </c>
      <c r="R1376">
        <v>0</v>
      </c>
      <c r="S1376" t="s">
        <v>94</v>
      </c>
      <c r="T1376" s="4"/>
      <c r="U1376" s="4"/>
    </row>
    <row r="1377" spans="1:21" x14ac:dyDescent="0.2">
      <c r="C1377" t="s">
        <v>2047</v>
      </c>
      <c r="J1377" t="s">
        <v>43</v>
      </c>
      <c r="K1377">
        <v>0</v>
      </c>
      <c r="L1377">
        <v>0</v>
      </c>
      <c r="M1377">
        <v>0</v>
      </c>
      <c r="N1377">
        <v>0</v>
      </c>
      <c r="O1377" t="e">
        <v>#DIV/0!</v>
      </c>
      <c r="P1377">
        <v>0</v>
      </c>
      <c r="R1377" t="e">
        <v>#DIV/0!</v>
      </c>
      <c r="S1377" t="e">
        <v>#DIV/0!</v>
      </c>
      <c r="T1377" s="4"/>
      <c r="U1377" s="4"/>
    </row>
    <row r="1378" spans="1:21" x14ac:dyDescent="0.2">
      <c r="C1378" t="s">
        <v>2048</v>
      </c>
      <c r="I1378" t="s">
        <v>56</v>
      </c>
      <c r="J1378" t="s">
        <v>43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48</v>
      </c>
      <c r="Q1378" t="s">
        <v>44</v>
      </c>
      <c r="R1378">
        <v>0</v>
      </c>
      <c r="S1378" t="s">
        <v>94</v>
      </c>
      <c r="T1378" s="4"/>
      <c r="U1378" s="4"/>
    </row>
    <row r="1379" spans="1:21" x14ac:dyDescent="0.2">
      <c r="C1379" t="s">
        <v>2049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10</v>
      </c>
      <c r="Q1379" t="s">
        <v>44</v>
      </c>
      <c r="R1379">
        <v>0</v>
      </c>
      <c r="S1379" t="s">
        <v>94</v>
      </c>
      <c r="T1379" s="4"/>
      <c r="U1379" s="4"/>
    </row>
    <row r="1380" spans="1:21" x14ac:dyDescent="0.2">
      <c r="A1380" t="s">
        <v>2059</v>
      </c>
      <c r="B1380" t="s">
        <v>2060</v>
      </c>
      <c r="C1380" t="s">
        <v>2061</v>
      </c>
      <c r="D1380" t="s">
        <v>66</v>
      </c>
      <c r="F1380" t="s">
        <v>2062</v>
      </c>
      <c r="G1380">
        <v>260</v>
      </c>
      <c r="H1380">
        <v>1</v>
      </c>
      <c r="J1380" t="s">
        <v>420</v>
      </c>
      <c r="K1380">
        <v>80</v>
      </c>
      <c r="L1380">
        <v>0</v>
      </c>
      <c r="M1380">
        <v>0</v>
      </c>
      <c r="N1380">
        <v>80</v>
      </c>
      <c r="O1380">
        <v>4</v>
      </c>
      <c r="P1380">
        <v>20</v>
      </c>
      <c r="Q1380" t="s">
        <v>44</v>
      </c>
      <c r="R1380">
        <v>0</v>
      </c>
      <c r="S1380" t="s">
        <v>2063</v>
      </c>
      <c r="T1380" s="4"/>
      <c r="U1380" s="4"/>
    </row>
    <row r="1381" spans="1:21" x14ac:dyDescent="0.2">
      <c r="A1381" t="s">
        <v>2059</v>
      </c>
      <c r="B1381" t="s">
        <v>2064</v>
      </c>
      <c r="C1381" t="s">
        <v>2065</v>
      </c>
      <c r="F1381" t="s">
        <v>2066</v>
      </c>
      <c r="G1381">
        <v>349</v>
      </c>
      <c r="H1381">
        <v>2</v>
      </c>
      <c r="I1381" t="s">
        <v>2067</v>
      </c>
      <c r="J1381" t="s">
        <v>2068</v>
      </c>
      <c r="K1381">
        <v>600</v>
      </c>
      <c r="L1381">
        <v>0</v>
      </c>
      <c r="M1381">
        <v>0</v>
      </c>
      <c r="N1381">
        <v>600</v>
      </c>
      <c r="O1381">
        <v>1</v>
      </c>
      <c r="P1381">
        <v>600</v>
      </c>
      <c r="Q1381" t="s">
        <v>50</v>
      </c>
      <c r="R1381">
        <v>0</v>
      </c>
      <c r="S1381" t="s">
        <v>613</v>
      </c>
      <c r="T1381" s="4"/>
      <c r="U1381" s="4"/>
    </row>
    <row r="1382" spans="1:21" x14ac:dyDescent="0.2">
      <c r="A1382" t="s">
        <v>2059</v>
      </c>
      <c r="F1382" t="s">
        <v>2066</v>
      </c>
      <c r="G1382" t="s">
        <v>2069</v>
      </c>
      <c r="H1382">
        <v>3</v>
      </c>
      <c r="I1382" t="s">
        <v>2070</v>
      </c>
      <c r="J1382" t="s">
        <v>2068</v>
      </c>
      <c r="K1382">
        <v>2400</v>
      </c>
      <c r="L1382">
        <v>0</v>
      </c>
      <c r="M1382">
        <v>0</v>
      </c>
      <c r="N1382">
        <v>2400</v>
      </c>
      <c r="O1382">
        <v>4</v>
      </c>
      <c r="P1382">
        <v>600</v>
      </c>
      <c r="Q1382" t="s">
        <v>50</v>
      </c>
      <c r="R1382">
        <v>0</v>
      </c>
      <c r="S1382" t="s">
        <v>2071</v>
      </c>
      <c r="T1382" s="4"/>
      <c r="U1382" s="4"/>
    </row>
    <row r="1383" spans="1:21" x14ac:dyDescent="0.2">
      <c r="A1383" t="s">
        <v>2059</v>
      </c>
      <c r="B1383" t="s">
        <v>2072</v>
      </c>
      <c r="C1383" t="s">
        <v>2073</v>
      </c>
      <c r="F1383" t="s">
        <v>2066</v>
      </c>
      <c r="G1383" t="s">
        <v>2074</v>
      </c>
      <c r="H1383">
        <v>4</v>
      </c>
      <c r="I1383" t="s">
        <v>2067</v>
      </c>
      <c r="J1383" t="s">
        <v>2068</v>
      </c>
      <c r="K1383">
        <v>600</v>
      </c>
      <c r="L1383">
        <v>0</v>
      </c>
      <c r="M1383">
        <v>0</v>
      </c>
      <c r="N1383">
        <v>600</v>
      </c>
      <c r="O1383">
        <v>1</v>
      </c>
      <c r="P1383">
        <v>600</v>
      </c>
      <c r="Q1383" t="s">
        <v>50</v>
      </c>
      <c r="R1383">
        <v>0</v>
      </c>
      <c r="S1383" t="s">
        <v>613</v>
      </c>
      <c r="T1383" s="4"/>
      <c r="U1383" s="4"/>
    </row>
    <row r="1384" spans="1:21" x14ac:dyDescent="0.2">
      <c r="A1384" t="s">
        <v>2059</v>
      </c>
      <c r="B1384" t="s">
        <v>2075</v>
      </c>
      <c r="C1384" t="s">
        <v>2076</v>
      </c>
      <c r="F1384" t="s">
        <v>2066</v>
      </c>
      <c r="G1384" t="s">
        <v>2077</v>
      </c>
      <c r="H1384">
        <v>5</v>
      </c>
      <c r="I1384" t="s">
        <v>2078</v>
      </c>
      <c r="J1384" t="s">
        <v>2068</v>
      </c>
      <c r="K1384">
        <v>3600</v>
      </c>
      <c r="L1384">
        <v>0</v>
      </c>
      <c r="M1384">
        <v>0</v>
      </c>
      <c r="N1384">
        <v>3600</v>
      </c>
      <c r="O1384">
        <v>9</v>
      </c>
      <c r="P1384">
        <v>400</v>
      </c>
      <c r="Q1384" t="s">
        <v>50</v>
      </c>
      <c r="R1384">
        <v>0</v>
      </c>
      <c r="S1384" t="s">
        <v>1277</v>
      </c>
      <c r="T1384" s="4"/>
      <c r="U1384" s="4"/>
    </row>
    <row r="1385" spans="1:21" x14ac:dyDescent="0.2">
      <c r="A1385" t="s">
        <v>2059</v>
      </c>
      <c r="B1385" t="s">
        <v>2079</v>
      </c>
      <c r="C1385" t="s">
        <v>2080</v>
      </c>
      <c r="D1385" t="s">
        <v>66</v>
      </c>
      <c r="F1385" t="s">
        <v>2066</v>
      </c>
      <c r="G1385" t="s">
        <v>2081</v>
      </c>
      <c r="H1385">
        <v>7</v>
      </c>
      <c r="I1385" t="s">
        <v>2082</v>
      </c>
      <c r="J1385" t="s">
        <v>2068</v>
      </c>
      <c r="K1385">
        <v>1200</v>
      </c>
      <c r="L1385">
        <v>0</v>
      </c>
      <c r="M1385">
        <v>0</v>
      </c>
      <c r="N1385">
        <v>1200</v>
      </c>
      <c r="O1385">
        <v>3</v>
      </c>
      <c r="P1385">
        <v>400</v>
      </c>
      <c r="Q1385" t="s">
        <v>50</v>
      </c>
      <c r="R1385">
        <v>0</v>
      </c>
      <c r="S1385" t="s">
        <v>623</v>
      </c>
      <c r="T1385" s="4"/>
      <c r="U1385" s="4"/>
    </row>
    <row r="1386" spans="1:21" x14ac:dyDescent="0.2">
      <c r="A1386" t="s">
        <v>2059</v>
      </c>
      <c r="B1386" t="s">
        <v>2083</v>
      </c>
      <c r="C1386" t="s">
        <v>2084</v>
      </c>
      <c r="D1386" t="s">
        <v>749</v>
      </c>
      <c r="F1386" t="s">
        <v>2066</v>
      </c>
      <c r="G1386" t="s">
        <v>2085</v>
      </c>
      <c r="H1386">
        <v>8</v>
      </c>
      <c r="I1386" t="s">
        <v>2082</v>
      </c>
      <c r="J1386" t="s">
        <v>2068</v>
      </c>
      <c r="K1386">
        <v>1200</v>
      </c>
      <c r="L1386">
        <v>0</v>
      </c>
      <c r="M1386">
        <v>36</v>
      </c>
      <c r="N1386">
        <v>1164</v>
      </c>
      <c r="O1386">
        <v>2</v>
      </c>
      <c r="P1386">
        <v>400</v>
      </c>
      <c r="Q1386" t="s">
        <v>50</v>
      </c>
      <c r="R1386">
        <v>364</v>
      </c>
      <c r="S1386" t="s">
        <v>2086</v>
      </c>
      <c r="T1386" s="4"/>
      <c r="U1386" s="4"/>
    </row>
    <row r="1387" spans="1:21" x14ac:dyDescent="0.2">
      <c r="A1387" t="s">
        <v>2059</v>
      </c>
      <c r="B1387" t="s">
        <v>2087</v>
      </c>
      <c r="C1387" t="s">
        <v>2088</v>
      </c>
      <c r="F1387" t="s">
        <v>48</v>
      </c>
      <c r="H1387">
        <v>10</v>
      </c>
      <c r="J1387" t="s">
        <v>420</v>
      </c>
      <c r="K1387">
        <v>10000</v>
      </c>
      <c r="L1387">
        <v>0</v>
      </c>
      <c r="M1387">
        <v>0</v>
      </c>
      <c r="N1387">
        <v>10000</v>
      </c>
      <c r="O1387">
        <v>25</v>
      </c>
      <c r="P1387">
        <v>400</v>
      </c>
      <c r="Q1387" t="s">
        <v>50</v>
      </c>
      <c r="R1387">
        <v>0</v>
      </c>
      <c r="S1387" t="s">
        <v>1283</v>
      </c>
      <c r="T1387" s="4"/>
      <c r="U1387" s="4"/>
    </row>
    <row r="1388" spans="1:21" x14ac:dyDescent="0.2">
      <c r="A1388" t="s">
        <v>2059</v>
      </c>
      <c r="B1388" t="s">
        <v>2089</v>
      </c>
      <c r="C1388" t="s">
        <v>2090</v>
      </c>
      <c r="F1388" t="s">
        <v>48</v>
      </c>
      <c r="G1388" t="s">
        <v>2091</v>
      </c>
      <c r="H1388">
        <v>11</v>
      </c>
      <c r="J1388" t="s">
        <v>420</v>
      </c>
      <c r="K1388">
        <v>6800</v>
      </c>
      <c r="L1388">
        <v>0</v>
      </c>
      <c r="M1388">
        <v>12</v>
      </c>
      <c r="N1388">
        <v>6788</v>
      </c>
      <c r="O1388">
        <v>16</v>
      </c>
      <c r="P1388">
        <v>400</v>
      </c>
      <c r="Q1388" t="s">
        <v>50</v>
      </c>
      <c r="R1388">
        <v>388</v>
      </c>
      <c r="S1388" t="s">
        <v>2092</v>
      </c>
      <c r="T1388" s="4"/>
      <c r="U1388" s="4"/>
    </row>
    <row r="1389" spans="1:21" x14ac:dyDescent="0.2">
      <c r="A1389" t="s">
        <v>2059</v>
      </c>
      <c r="B1389" t="s">
        <v>2093</v>
      </c>
      <c r="C1389" t="s">
        <v>2094</v>
      </c>
      <c r="F1389" t="s">
        <v>48</v>
      </c>
      <c r="G1389" t="s">
        <v>2095</v>
      </c>
      <c r="H1389">
        <v>12</v>
      </c>
      <c r="J1389" t="s">
        <v>420</v>
      </c>
      <c r="K1389">
        <v>7600</v>
      </c>
      <c r="L1389">
        <v>0</v>
      </c>
      <c r="M1389">
        <v>12</v>
      </c>
      <c r="N1389">
        <v>7588</v>
      </c>
      <c r="O1389">
        <v>18</v>
      </c>
      <c r="P1389">
        <v>400</v>
      </c>
      <c r="Q1389" t="s">
        <v>50</v>
      </c>
      <c r="R1389">
        <v>388</v>
      </c>
      <c r="S1389" t="s">
        <v>2096</v>
      </c>
      <c r="T1389" s="4"/>
      <c r="U1389" s="4"/>
    </row>
    <row r="1390" spans="1:21" x14ac:dyDescent="0.2">
      <c r="A1390" t="s">
        <v>2059</v>
      </c>
      <c r="B1390" t="s">
        <v>2097</v>
      </c>
      <c r="C1390" t="s">
        <v>2098</v>
      </c>
      <c r="F1390" t="s">
        <v>48</v>
      </c>
      <c r="G1390">
        <v>8125</v>
      </c>
      <c r="H1390">
        <v>13</v>
      </c>
      <c r="J1390" t="s">
        <v>420</v>
      </c>
      <c r="K1390">
        <v>48</v>
      </c>
      <c r="L1390">
        <v>0</v>
      </c>
      <c r="M1390">
        <v>0</v>
      </c>
      <c r="N1390">
        <v>48</v>
      </c>
      <c r="O1390">
        <v>2</v>
      </c>
      <c r="P1390">
        <v>24</v>
      </c>
      <c r="Q1390" t="s">
        <v>44</v>
      </c>
      <c r="R1390">
        <v>0</v>
      </c>
      <c r="S1390" t="s">
        <v>450</v>
      </c>
      <c r="T1390" s="4"/>
      <c r="U1390" s="4"/>
    </row>
    <row r="1391" spans="1:21" x14ac:dyDescent="0.2">
      <c r="A1391" t="s">
        <v>2059</v>
      </c>
      <c r="B1391" t="s">
        <v>2099</v>
      </c>
      <c r="C1391" t="s">
        <v>2100</v>
      </c>
      <c r="F1391" t="s">
        <v>48</v>
      </c>
      <c r="G1391">
        <v>8715</v>
      </c>
      <c r="H1391">
        <v>14</v>
      </c>
      <c r="J1391" t="s">
        <v>420</v>
      </c>
      <c r="K1391">
        <v>2280</v>
      </c>
      <c r="L1391">
        <v>0</v>
      </c>
      <c r="M1391">
        <v>0</v>
      </c>
      <c r="N1391">
        <v>2280</v>
      </c>
      <c r="O1391">
        <v>5</v>
      </c>
      <c r="P1391">
        <v>456</v>
      </c>
      <c r="Q1391" t="s">
        <v>50</v>
      </c>
      <c r="R1391">
        <v>0</v>
      </c>
      <c r="S1391" t="s">
        <v>1175</v>
      </c>
      <c r="T1391" s="4"/>
      <c r="U1391" s="4"/>
    </row>
    <row r="1392" spans="1:21" x14ac:dyDescent="0.2">
      <c r="A1392" t="s">
        <v>2059</v>
      </c>
      <c r="B1392" t="s">
        <v>2101</v>
      </c>
      <c r="C1392" t="s">
        <v>2102</v>
      </c>
      <c r="F1392" t="s">
        <v>48</v>
      </c>
      <c r="H1392">
        <v>9</v>
      </c>
      <c r="J1392" t="s">
        <v>420</v>
      </c>
      <c r="K1392">
        <v>8400</v>
      </c>
      <c r="L1392">
        <v>0</v>
      </c>
      <c r="M1392">
        <v>0</v>
      </c>
      <c r="N1392">
        <v>8400</v>
      </c>
      <c r="O1392">
        <v>21</v>
      </c>
      <c r="P1392">
        <v>400</v>
      </c>
      <c r="Q1392" t="s">
        <v>50</v>
      </c>
      <c r="R1392">
        <v>0</v>
      </c>
      <c r="S1392" t="s">
        <v>2103</v>
      </c>
      <c r="T1392" s="4"/>
      <c r="U1392" s="4"/>
    </row>
    <row r="1393" spans="1:21" x14ac:dyDescent="0.2">
      <c r="A1393" t="s">
        <v>2059</v>
      </c>
      <c r="H1393">
        <v>6</v>
      </c>
      <c r="T1393" s="4"/>
      <c r="U1393" s="4"/>
    </row>
    <row r="1394" spans="1:21" x14ac:dyDescent="0.2">
      <c r="A1394" t="s">
        <v>2104</v>
      </c>
      <c r="B1394" t="s">
        <v>2105</v>
      </c>
      <c r="C1394" t="s">
        <v>2106</v>
      </c>
      <c r="D1394" t="s">
        <v>2107</v>
      </c>
      <c r="E1394" t="s">
        <v>2108</v>
      </c>
      <c r="F1394" t="s">
        <v>2050</v>
      </c>
      <c r="H1394">
        <v>1</v>
      </c>
      <c r="I1394" t="s">
        <v>2109</v>
      </c>
      <c r="J1394" t="s">
        <v>420</v>
      </c>
      <c r="K1394">
        <v>48</v>
      </c>
      <c r="L1394">
        <v>0</v>
      </c>
      <c r="M1394">
        <v>12</v>
      </c>
      <c r="N1394">
        <v>36</v>
      </c>
      <c r="O1394">
        <v>0</v>
      </c>
      <c r="P1394">
        <v>60</v>
      </c>
      <c r="Q1394" t="s">
        <v>50</v>
      </c>
      <c r="R1394">
        <v>36</v>
      </c>
      <c r="S1394" t="s">
        <v>2110</v>
      </c>
      <c r="T1394" s="4">
        <v>45358</v>
      </c>
      <c r="U1394" s="4"/>
    </row>
    <row r="1395" spans="1:21" x14ac:dyDescent="0.2">
      <c r="A1395" t="s">
        <v>2104</v>
      </c>
      <c r="B1395" t="s">
        <v>2111</v>
      </c>
      <c r="C1395" t="s">
        <v>2112</v>
      </c>
      <c r="D1395" t="s">
        <v>2113</v>
      </c>
      <c r="F1395" t="s">
        <v>2050</v>
      </c>
      <c r="H1395">
        <v>10</v>
      </c>
      <c r="I1395" t="s">
        <v>2109</v>
      </c>
      <c r="J1395" t="s">
        <v>420</v>
      </c>
      <c r="K1395">
        <v>96</v>
      </c>
      <c r="L1395">
        <v>0</v>
      </c>
      <c r="M1395">
        <v>48</v>
      </c>
      <c r="N1395">
        <v>48</v>
      </c>
      <c r="O1395">
        <v>0</v>
      </c>
      <c r="P1395">
        <v>120</v>
      </c>
      <c r="Q1395" t="s">
        <v>50</v>
      </c>
      <c r="R1395">
        <v>48</v>
      </c>
      <c r="S1395" t="s">
        <v>2114</v>
      </c>
      <c r="T1395" s="4">
        <v>45360</v>
      </c>
      <c r="U1395" s="4"/>
    </row>
    <row r="1396" spans="1:21" x14ac:dyDescent="0.2">
      <c r="A1396" t="s">
        <v>2104</v>
      </c>
      <c r="B1396" t="s">
        <v>2115</v>
      </c>
      <c r="C1396" t="s">
        <v>2116</v>
      </c>
      <c r="D1396" t="s">
        <v>2117</v>
      </c>
      <c r="E1396" t="s">
        <v>2108</v>
      </c>
      <c r="F1396" t="s">
        <v>2050</v>
      </c>
      <c r="H1396">
        <v>2</v>
      </c>
      <c r="I1396" t="s">
        <v>2109</v>
      </c>
      <c r="J1396" t="s">
        <v>420</v>
      </c>
      <c r="K1396">
        <v>1584</v>
      </c>
      <c r="L1396">
        <v>0</v>
      </c>
      <c r="M1396">
        <v>0</v>
      </c>
      <c r="N1396">
        <v>1584</v>
      </c>
      <c r="O1396">
        <v>11</v>
      </c>
      <c r="P1396">
        <v>144</v>
      </c>
      <c r="Q1396" t="s">
        <v>50</v>
      </c>
      <c r="R1396">
        <v>0</v>
      </c>
      <c r="S1396" t="s">
        <v>2118</v>
      </c>
      <c r="T1396" s="4"/>
      <c r="U1396" s="4"/>
    </row>
    <row r="1397" spans="1:21" x14ac:dyDescent="0.2">
      <c r="A1397" t="s">
        <v>2104</v>
      </c>
      <c r="B1397" t="s">
        <v>2119</v>
      </c>
      <c r="C1397" t="s">
        <v>2120</v>
      </c>
      <c r="D1397" t="s">
        <v>2121</v>
      </c>
      <c r="F1397" t="s">
        <v>2050</v>
      </c>
      <c r="H1397">
        <v>11</v>
      </c>
      <c r="I1397" t="s">
        <v>2109</v>
      </c>
      <c r="J1397" t="s">
        <v>420</v>
      </c>
      <c r="K1397">
        <v>120</v>
      </c>
      <c r="L1397">
        <v>0</v>
      </c>
      <c r="M1397">
        <v>0</v>
      </c>
      <c r="N1397">
        <v>120</v>
      </c>
      <c r="O1397">
        <v>3</v>
      </c>
      <c r="P1397">
        <v>40</v>
      </c>
      <c r="Q1397" t="s">
        <v>50</v>
      </c>
      <c r="S1397" t="s">
        <v>2122</v>
      </c>
      <c r="T1397" s="4">
        <v>45360</v>
      </c>
      <c r="U1397" s="4"/>
    </row>
    <row r="1398" spans="1:21" x14ac:dyDescent="0.2">
      <c r="A1398" t="s">
        <v>2104</v>
      </c>
      <c r="B1398" t="s">
        <v>2123</v>
      </c>
      <c r="C1398" t="s">
        <v>2124</v>
      </c>
      <c r="D1398" t="s">
        <v>2125</v>
      </c>
      <c r="E1398" t="s">
        <v>2108</v>
      </c>
      <c r="F1398" t="s">
        <v>2050</v>
      </c>
      <c r="H1398">
        <v>3</v>
      </c>
      <c r="I1398" t="s">
        <v>2109</v>
      </c>
      <c r="J1398" t="s">
        <v>420</v>
      </c>
      <c r="K1398">
        <v>1152</v>
      </c>
      <c r="L1398">
        <v>0</v>
      </c>
      <c r="M1398">
        <v>360</v>
      </c>
      <c r="N1398">
        <v>792</v>
      </c>
      <c r="O1398">
        <v>5</v>
      </c>
      <c r="P1398">
        <v>144</v>
      </c>
      <c r="Q1398" t="s">
        <v>50</v>
      </c>
      <c r="R1398">
        <v>72</v>
      </c>
      <c r="S1398" t="s">
        <v>2126</v>
      </c>
      <c r="T1398" s="4"/>
      <c r="U1398" s="4"/>
    </row>
    <row r="1399" spans="1:21" x14ac:dyDescent="0.2">
      <c r="A1399" t="s">
        <v>2104</v>
      </c>
      <c r="B1399" t="s">
        <v>2127</v>
      </c>
      <c r="C1399" t="s">
        <v>2128</v>
      </c>
      <c r="D1399" t="s">
        <v>2129</v>
      </c>
      <c r="E1399" t="s">
        <v>2108</v>
      </c>
      <c r="F1399" t="s">
        <v>2050</v>
      </c>
      <c r="H1399">
        <v>4</v>
      </c>
      <c r="I1399" t="s">
        <v>2109</v>
      </c>
      <c r="J1399" t="s">
        <v>420</v>
      </c>
      <c r="K1399">
        <v>40</v>
      </c>
      <c r="L1399">
        <v>0</v>
      </c>
      <c r="M1399">
        <v>0</v>
      </c>
      <c r="N1399">
        <v>40</v>
      </c>
      <c r="O1399">
        <v>1</v>
      </c>
      <c r="P1399">
        <v>40</v>
      </c>
      <c r="Q1399" t="s">
        <v>50</v>
      </c>
      <c r="R1399">
        <v>0</v>
      </c>
      <c r="S1399" t="s">
        <v>613</v>
      </c>
      <c r="T1399" s="4"/>
      <c r="U1399" s="4"/>
    </row>
    <row r="1400" spans="1:21" x14ac:dyDescent="0.2">
      <c r="A1400" t="s">
        <v>2104</v>
      </c>
      <c r="B1400" t="s">
        <v>2130</v>
      </c>
      <c r="C1400" t="s">
        <v>2131</v>
      </c>
      <c r="D1400" t="s">
        <v>2132</v>
      </c>
      <c r="E1400" t="s">
        <v>2108</v>
      </c>
      <c r="F1400" t="s">
        <v>2050</v>
      </c>
      <c r="H1400">
        <v>5</v>
      </c>
      <c r="I1400" t="s">
        <v>2109</v>
      </c>
      <c r="J1400" t="s">
        <v>420</v>
      </c>
      <c r="K1400">
        <v>1580</v>
      </c>
      <c r="L1400">
        <v>0</v>
      </c>
      <c r="M1400">
        <v>36</v>
      </c>
      <c r="N1400">
        <v>1544</v>
      </c>
      <c r="O1400">
        <v>2</v>
      </c>
      <c r="P1400">
        <v>720</v>
      </c>
      <c r="Q1400" t="s">
        <v>50</v>
      </c>
      <c r="R1400">
        <v>104</v>
      </c>
      <c r="S1400" t="s">
        <v>2133</v>
      </c>
      <c r="T1400" s="4"/>
      <c r="U1400" s="4"/>
    </row>
    <row r="1401" spans="1:21" x14ac:dyDescent="0.2">
      <c r="A1401" t="s">
        <v>2104</v>
      </c>
      <c r="B1401" t="s">
        <v>2134</v>
      </c>
      <c r="C1401" t="s">
        <v>2135</v>
      </c>
      <c r="D1401" t="s">
        <v>2136</v>
      </c>
      <c r="E1401" t="s">
        <v>2108</v>
      </c>
      <c r="F1401" t="s">
        <v>2050</v>
      </c>
      <c r="H1401">
        <v>6</v>
      </c>
      <c r="I1401" t="s">
        <v>2109</v>
      </c>
      <c r="J1401" t="s">
        <v>420</v>
      </c>
      <c r="K1401">
        <v>1308</v>
      </c>
      <c r="L1401">
        <v>0</v>
      </c>
      <c r="M1401">
        <v>36</v>
      </c>
      <c r="N1401">
        <v>1272</v>
      </c>
      <c r="O1401">
        <v>8</v>
      </c>
      <c r="P1401">
        <v>144</v>
      </c>
      <c r="Q1401" t="s">
        <v>50</v>
      </c>
      <c r="R1401">
        <v>120</v>
      </c>
      <c r="S1401" t="s">
        <v>2137</v>
      </c>
      <c r="T1401" s="4">
        <v>45358</v>
      </c>
      <c r="U1401" s="4"/>
    </row>
    <row r="1402" spans="1:21" x14ac:dyDescent="0.2">
      <c r="A1402" t="s">
        <v>2104</v>
      </c>
      <c r="B1402" t="s">
        <v>2138</v>
      </c>
      <c r="C1402" t="s">
        <v>2139</v>
      </c>
      <c r="D1402" t="s">
        <v>2140</v>
      </c>
      <c r="E1402" t="s">
        <v>2108</v>
      </c>
      <c r="F1402" t="s">
        <v>2050</v>
      </c>
      <c r="H1402">
        <v>7</v>
      </c>
      <c r="I1402" t="s">
        <v>2109</v>
      </c>
      <c r="J1402" t="s">
        <v>420</v>
      </c>
      <c r="K1402">
        <v>1536</v>
      </c>
      <c r="L1402">
        <v>0</v>
      </c>
      <c r="M1402">
        <v>156</v>
      </c>
      <c r="N1402">
        <v>1380</v>
      </c>
      <c r="O1402">
        <v>9</v>
      </c>
      <c r="P1402">
        <v>144</v>
      </c>
      <c r="Q1402" t="s">
        <v>50</v>
      </c>
      <c r="R1402">
        <v>84</v>
      </c>
      <c r="S1402" t="s">
        <v>2141</v>
      </c>
      <c r="T1402" s="4"/>
      <c r="U1402" s="4"/>
    </row>
    <row r="1403" spans="1:21" x14ac:dyDescent="0.2">
      <c r="A1403" t="s">
        <v>2104</v>
      </c>
      <c r="B1403" t="s">
        <v>2142</v>
      </c>
      <c r="C1403" t="s">
        <v>2143</v>
      </c>
      <c r="D1403" t="s">
        <v>2144</v>
      </c>
      <c r="E1403" t="s">
        <v>2108</v>
      </c>
      <c r="F1403" t="s">
        <v>2050</v>
      </c>
      <c r="H1403">
        <v>8</v>
      </c>
      <c r="I1403" t="s">
        <v>2109</v>
      </c>
      <c r="J1403" t="s">
        <v>420</v>
      </c>
      <c r="K1403">
        <v>864</v>
      </c>
      <c r="L1403">
        <v>0</v>
      </c>
      <c r="M1403">
        <v>0</v>
      </c>
      <c r="N1403">
        <v>864</v>
      </c>
      <c r="O1403">
        <v>6</v>
      </c>
      <c r="P1403">
        <v>144</v>
      </c>
      <c r="Q1403" t="s">
        <v>50</v>
      </c>
      <c r="R1403">
        <v>0</v>
      </c>
      <c r="S1403" t="s">
        <v>1274</v>
      </c>
      <c r="T1403" s="4"/>
      <c r="U1403" s="4"/>
    </row>
    <row r="1404" spans="1:21" x14ac:dyDescent="0.2">
      <c r="A1404" t="s">
        <v>2104</v>
      </c>
      <c r="B1404" t="s">
        <v>2145</v>
      </c>
      <c r="C1404" t="s">
        <v>2146</v>
      </c>
      <c r="D1404" t="s">
        <v>2147</v>
      </c>
      <c r="F1404" t="s">
        <v>2050</v>
      </c>
      <c r="H1404">
        <v>9</v>
      </c>
      <c r="I1404" t="s">
        <v>2109</v>
      </c>
      <c r="J1404" t="s">
        <v>420</v>
      </c>
      <c r="K1404">
        <v>144</v>
      </c>
      <c r="L1404">
        <v>0</v>
      </c>
      <c r="M1404">
        <v>0</v>
      </c>
      <c r="N1404">
        <v>144</v>
      </c>
      <c r="O1404">
        <v>1</v>
      </c>
      <c r="P1404">
        <v>144</v>
      </c>
      <c r="Q1404" t="s">
        <v>50</v>
      </c>
      <c r="R1404">
        <v>0</v>
      </c>
      <c r="S1404" t="s">
        <v>613</v>
      </c>
      <c r="T1404" s="4">
        <v>45360</v>
      </c>
      <c r="U1404" s="4"/>
    </row>
    <row r="1405" spans="1:21" x14ac:dyDescent="0.2">
      <c r="A1405" t="s">
        <v>2148</v>
      </c>
      <c r="B1405" t="s">
        <v>2149</v>
      </c>
      <c r="C1405" t="s">
        <v>2150</v>
      </c>
      <c r="E1405" t="s">
        <v>2151</v>
      </c>
      <c r="F1405" t="s">
        <v>48</v>
      </c>
      <c r="G1405">
        <v>107</v>
      </c>
      <c r="H1405">
        <v>1</v>
      </c>
      <c r="J1405" t="s">
        <v>420</v>
      </c>
      <c r="K1405">
        <v>14200</v>
      </c>
      <c r="L1405">
        <v>0</v>
      </c>
      <c r="M1405">
        <v>0</v>
      </c>
      <c r="N1405">
        <v>14200</v>
      </c>
      <c r="O1405">
        <v>142</v>
      </c>
      <c r="P1405">
        <v>100</v>
      </c>
      <c r="Q1405" t="s">
        <v>44</v>
      </c>
      <c r="R1405">
        <v>0</v>
      </c>
      <c r="S1405" t="s">
        <v>2152</v>
      </c>
      <c r="T1405" s="4"/>
      <c r="U1405" s="4"/>
    </row>
    <row r="1406" spans="1:21" x14ac:dyDescent="0.2">
      <c r="A1406" t="s">
        <v>2148</v>
      </c>
      <c r="B1406" t="s">
        <v>2153</v>
      </c>
      <c r="C1406" t="s">
        <v>2154</v>
      </c>
      <c r="E1406" t="s">
        <v>2155</v>
      </c>
      <c r="F1406" t="s">
        <v>48</v>
      </c>
      <c r="G1406" t="s">
        <v>2156</v>
      </c>
      <c r="H1406">
        <v>10</v>
      </c>
      <c r="J1406" t="s">
        <v>420</v>
      </c>
      <c r="K1406">
        <v>90</v>
      </c>
      <c r="L1406">
        <v>0</v>
      </c>
      <c r="M1406">
        <v>0</v>
      </c>
      <c r="N1406">
        <v>90</v>
      </c>
      <c r="O1406">
        <v>1</v>
      </c>
      <c r="P1406">
        <v>90</v>
      </c>
      <c r="Q1406" t="s">
        <v>44</v>
      </c>
      <c r="R1406">
        <v>0</v>
      </c>
      <c r="S1406" t="s">
        <v>45</v>
      </c>
      <c r="T1406" s="4"/>
      <c r="U1406" s="4"/>
    </row>
    <row r="1407" spans="1:21" x14ac:dyDescent="0.2">
      <c r="A1407" t="s">
        <v>2148</v>
      </c>
      <c r="B1407" t="s">
        <v>2157</v>
      </c>
      <c r="C1407" t="s">
        <v>2158</v>
      </c>
      <c r="E1407" t="s">
        <v>2159</v>
      </c>
      <c r="F1407" t="s">
        <v>48</v>
      </c>
      <c r="G1407">
        <v>106</v>
      </c>
      <c r="H1407">
        <v>11</v>
      </c>
      <c r="J1407" t="s">
        <v>420</v>
      </c>
      <c r="K1407">
        <v>784</v>
      </c>
      <c r="L1407">
        <v>0</v>
      </c>
      <c r="M1407">
        <v>0</v>
      </c>
      <c r="N1407">
        <v>784</v>
      </c>
      <c r="O1407">
        <v>1</v>
      </c>
      <c r="P1407">
        <v>784</v>
      </c>
      <c r="Q1407" t="s">
        <v>44</v>
      </c>
      <c r="R1407">
        <v>0</v>
      </c>
      <c r="S1407" t="s">
        <v>45</v>
      </c>
      <c r="T1407" s="4"/>
      <c r="U1407" s="4"/>
    </row>
    <row r="1408" spans="1:21" x14ac:dyDescent="0.2">
      <c r="A1408" t="s">
        <v>2148</v>
      </c>
      <c r="B1408" t="s">
        <v>2160</v>
      </c>
      <c r="C1408" t="s">
        <v>2161</v>
      </c>
      <c r="E1408" t="s">
        <v>2162</v>
      </c>
      <c r="F1408" t="s">
        <v>48</v>
      </c>
      <c r="H1408">
        <v>12</v>
      </c>
      <c r="J1408" t="s">
        <v>420</v>
      </c>
      <c r="K1408">
        <v>50</v>
      </c>
      <c r="L1408">
        <v>0</v>
      </c>
      <c r="M1408">
        <v>0</v>
      </c>
      <c r="N1408">
        <v>50</v>
      </c>
      <c r="O1408">
        <v>1</v>
      </c>
      <c r="P1408">
        <v>50</v>
      </c>
      <c r="Q1408" t="s">
        <v>44</v>
      </c>
      <c r="R1408">
        <v>0</v>
      </c>
      <c r="S1408" t="s">
        <v>45</v>
      </c>
      <c r="T1408" s="4"/>
      <c r="U1408" s="4"/>
    </row>
    <row r="1409" spans="1:21" x14ac:dyDescent="0.2">
      <c r="A1409" t="s">
        <v>2148</v>
      </c>
      <c r="B1409" t="s">
        <v>2163</v>
      </c>
      <c r="C1409" t="s">
        <v>2164</v>
      </c>
      <c r="E1409" t="s">
        <v>2165</v>
      </c>
      <c r="F1409" t="s">
        <v>48</v>
      </c>
      <c r="G1409">
        <v>106</v>
      </c>
      <c r="H1409">
        <v>14</v>
      </c>
      <c r="J1409" t="s">
        <v>420</v>
      </c>
      <c r="K1409">
        <v>2000</v>
      </c>
      <c r="L1409">
        <v>0</v>
      </c>
      <c r="M1409">
        <v>0</v>
      </c>
      <c r="N1409">
        <v>2000</v>
      </c>
      <c r="O1409">
        <v>4</v>
      </c>
      <c r="P1409">
        <v>500</v>
      </c>
      <c r="Q1409" t="s">
        <v>44</v>
      </c>
      <c r="R1409">
        <v>0</v>
      </c>
      <c r="S1409" t="s">
        <v>2063</v>
      </c>
      <c r="T1409" s="4"/>
      <c r="U1409" s="4"/>
    </row>
    <row r="1410" spans="1:21" x14ac:dyDescent="0.2">
      <c r="A1410" t="s">
        <v>2148</v>
      </c>
      <c r="B1410" t="s">
        <v>2166</v>
      </c>
      <c r="C1410" t="s">
        <v>2167</v>
      </c>
      <c r="E1410" t="s">
        <v>2168</v>
      </c>
      <c r="F1410" t="s">
        <v>48</v>
      </c>
      <c r="G1410">
        <v>2000</v>
      </c>
      <c r="H1410">
        <v>15</v>
      </c>
      <c r="J1410" t="s">
        <v>420</v>
      </c>
      <c r="K1410">
        <v>2760</v>
      </c>
      <c r="L1410">
        <v>0</v>
      </c>
      <c r="M1410">
        <v>0</v>
      </c>
      <c r="N1410">
        <v>2760</v>
      </c>
      <c r="O1410">
        <v>12</v>
      </c>
      <c r="P1410">
        <v>230</v>
      </c>
      <c r="Q1410" t="s">
        <v>44</v>
      </c>
      <c r="R1410">
        <v>0</v>
      </c>
      <c r="S1410" t="s">
        <v>2169</v>
      </c>
      <c r="T1410" s="4"/>
      <c r="U1410" s="4"/>
    </row>
    <row r="1411" spans="1:21" x14ac:dyDescent="0.2">
      <c r="A1411" t="s">
        <v>2148</v>
      </c>
      <c r="B1411" t="s">
        <v>2170</v>
      </c>
      <c r="C1411" t="s">
        <v>2171</v>
      </c>
      <c r="F1411" t="s">
        <v>48</v>
      </c>
      <c r="G1411" t="s">
        <v>2172</v>
      </c>
      <c r="H1411">
        <v>16</v>
      </c>
      <c r="J1411" t="s">
        <v>420</v>
      </c>
      <c r="K1411">
        <v>42</v>
      </c>
      <c r="L1411">
        <v>0</v>
      </c>
      <c r="M1411">
        <v>0</v>
      </c>
      <c r="N1411">
        <v>42</v>
      </c>
      <c r="O1411">
        <v>1</v>
      </c>
      <c r="P1411">
        <v>42</v>
      </c>
      <c r="Q1411" t="s">
        <v>44</v>
      </c>
      <c r="R1411">
        <v>0</v>
      </c>
      <c r="S1411" t="s">
        <v>45</v>
      </c>
      <c r="T1411" s="4"/>
      <c r="U1411" s="4"/>
    </row>
    <row r="1412" spans="1:21" x14ac:dyDescent="0.2">
      <c r="A1412" t="s">
        <v>2148</v>
      </c>
      <c r="B1412" t="s">
        <v>2173</v>
      </c>
      <c r="C1412" t="s">
        <v>2174</v>
      </c>
      <c r="F1412" t="s">
        <v>48</v>
      </c>
      <c r="G1412">
        <v>56</v>
      </c>
      <c r="H1412">
        <v>17</v>
      </c>
      <c r="J1412" t="s">
        <v>420</v>
      </c>
      <c r="K1412">
        <v>1750</v>
      </c>
      <c r="L1412">
        <v>0</v>
      </c>
      <c r="M1412">
        <v>0</v>
      </c>
      <c r="N1412">
        <v>1750</v>
      </c>
      <c r="O1412">
        <v>14</v>
      </c>
      <c r="P1412">
        <v>125</v>
      </c>
      <c r="Q1412" t="s">
        <v>44</v>
      </c>
      <c r="R1412">
        <v>0</v>
      </c>
      <c r="S1412" t="s">
        <v>2175</v>
      </c>
      <c r="T1412" s="4"/>
      <c r="U1412" s="4"/>
    </row>
    <row r="1413" spans="1:21" x14ac:dyDescent="0.2">
      <c r="A1413" t="s">
        <v>2148</v>
      </c>
      <c r="B1413" t="s">
        <v>2176</v>
      </c>
      <c r="C1413" t="s">
        <v>2177</v>
      </c>
      <c r="D1413" t="s">
        <v>749</v>
      </c>
      <c r="F1413" t="s">
        <v>48</v>
      </c>
      <c r="G1413">
        <v>58</v>
      </c>
      <c r="H1413">
        <v>18</v>
      </c>
      <c r="J1413" t="s">
        <v>420</v>
      </c>
      <c r="K1413">
        <v>875</v>
      </c>
      <c r="L1413">
        <v>0</v>
      </c>
      <c r="M1413">
        <v>0</v>
      </c>
      <c r="N1413">
        <v>875</v>
      </c>
      <c r="O1413">
        <v>7</v>
      </c>
      <c r="P1413">
        <v>125</v>
      </c>
      <c r="Q1413" t="s">
        <v>44</v>
      </c>
      <c r="R1413">
        <v>0</v>
      </c>
      <c r="S1413" t="s">
        <v>227</v>
      </c>
      <c r="T1413" s="4"/>
      <c r="U1413" s="4"/>
    </row>
    <row r="1414" spans="1:21" x14ac:dyDescent="0.2">
      <c r="A1414" t="s">
        <v>2148</v>
      </c>
      <c r="B1414" t="s">
        <v>2178</v>
      </c>
      <c r="C1414" t="s">
        <v>2179</v>
      </c>
      <c r="F1414" t="s">
        <v>48</v>
      </c>
      <c r="H1414">
        <v>19</v>
      </c>
      <c r="J1414" t="s">
        <v>420</v>
      </c>
      <c r="K1414">
        <v>2400</v>
      </c>
      <c r="L1414">
        <v>0</v>
      </c>
      <c r="M1414">
        <v>0</v>
      </c>
      <c r="N1414">
        <v>2400</v>
      </c>
      <c r="O1414">
        <v>2</v>
      </c>
      <c r="P1414">
        <v>1200</v>
      </c>
      <c r="Q1414" t="s">
        <v>50</v>
      </c>
      <c r="R1414">
        <v>0</v>
      </c>
      <c r="S1414" t="s">
        <v>1162</v>
      </c>
      <c r="T1414" s="4"/>
      <c r="U1414" s="4"/>
    </row>
    <row r="1415" spans="1:21" x14ac:dyDescent="0.2">
      <c r="A1415" t="s">
        <v>2148</v>
      </c>
      <c r="B1415" t="s">
        <v>2180</v>
      </c>
      <c r="C1415" t="s">
        <v>2181</v>
      </c>
      <c r="D1415" t="s">
        <v>749</v>
      </c>
      <c r="E1415" t="s">
        <v>2168</v>
      </c>
      <c r="F1415" t="s">
        <v>48</v>
      </c>
      <c r="H1415">
        <v>2</v>
      </c>
      <c r="J1415" t="s">
        <v>420</v>
      </c>
      <c r="K1415">
        <v>180</v>
      </c>
      <c r="L1415">
        <v>0</v>
      </c>
      <c r="M1415">
        <v>0</v>
      </c>
      <c r="N1415">
        <v>180</v>
      </c>
      <c r="O1415">
        <v>3</v>
      </c>
      <c r="P1415">
        <v>60</v>
      </c>
      <c r="Q1415" t="s">
        <v>44</v>
      </c>
      <c r="R1415">
        <v>0</v>
      </c>
      <c r="S1415" t="s">
        <v>2182</v>
      </c>
      <c r="T1415" s="4"/>
      <c r="U1415" s="4"/>
    </row>
    <row r="1416" spans="1:21" x14ac:dyDescent="0.2">
      <c r="A1416" t="s">
        <v>2148</v>
      </c>
      <c r="B1416" t="s">
        <v>2183</v>
      </c>
      <c r="C1416" t="s">
        <v>2184</v>
      </c>
      <c r="E1416" t="s">
        <v>2168</v>
      </c>
      <c r="F1416" t="s">
        <v>48</v>
      </c>
      <c r="G1416" t="s">
        <v>2185</v>
      </c>
      <c r="H1416">
        <v>20</v>
      </c>
      <c r="J1416" t="s">
        <v>420</v>
      </c>
      <c r="K1416">
        <v>3000</v>
      </c>
      <c r="L1416">
        <v>0</v>
      </c>
      <c r="M1416">
        <v>0</v>
      </c>
      <c r="N1416">
        <v>3000</v>
      </c>
      <c r="O1416">
        <v>6</v>
      </c>
      <c r="P1416">
        <v>500</v>
      </c>
      <c r="Q1416" t="s">
        <v>50</v>
      </c>
      <c r="R1416">
        <v>0</v>
      </c>
      <c r="S1416" t="s">
        <v>1274</v>
      </c>
      <c r="T1416" s="4"/>
      <c r="U1416" s="4"/>
    </row>
    <row r="1417" spans="1:21" x14ac:dyDescent="0.2">
      <c r="A1417" t="s">
        <v>2148</v>
      </c>
      <c r="B1417" t="s">
        <v>2186</v>
      </c>
      <c r="C1417" t="s">
        <v>2187</v>
      </c>
      <c r="D1417" t="s">
        <v>66</v>
      </c>
      <c r="E1417" t="s">
        <v>2165</v>
      </c>
      <c r="F1417" t="s">
        <v>48</v>
      </c>
      <c r="H1417">
        <v>21</v>
      </c>
      <c r="J1417" t="s">
        <v>420</v>
      </c>
      <c r="K1417">
        <v>240</v>
      </c>
      <c r="L1417">
        <v>0</v>
      </c>
      <c r="M1417">
        <v>0</v>
      </c>
      <c r="N1417">
        <v>240</v>
      </c>
      <c r="O1417">
        <v>2</v>
      </c>
      <c r="P1417">
        <v>120</v>
      </c>
      <c r="Q1417" t="s">
        <v>44</v>
      </c>
      <c r="R1417">
        <v>0</v>
      </c>
      <c r="S1417" t="s">
        <v>450</v>
      </c>
      <c r="T1417" s="4"/>
      <c r="U1417" s="4"/>
    </row>
    <row r="1418" spans="1:21" x14ac:dyDescent="0.2">
      <c r="A1418" t="s">
        <v>2148</v>
      </c>
      <c r="B1418" t="s">
        <v>2188</v>
      </c>
      <c r="C1418" t="s">
        <v>2189</v>
      </c>
      <c r="D1418" t="s">
        <v>66</v>
      </c>
      <c r="E1418" t="s">
        <v>2159</v>
      </c>
      <c r="F1418" t="s">
        <v>48</v>
      </c>
      <c r="H1418">
        <v>22</v>
      </c>
      <c r="J1418" t="s">
        <v>420</v>
      </c>
      <c r="K1418">
        <v>600</v>
      </c>
      <c r="L1418">
        <v>0</v>
      </c>
      <c r="M1418">
        <v>0</v>
      </c>
      <c r="N1418">
        <v>600</v>
      </c>
      <c r="O1418">
        <v>5</v>
      </c>
      <c r="P1418">
        <v>120</v>
      </c>
      <c r="Q1418" t="s">
        <v>44</v>
      </c>
      <c r="R1418">
        <v>0</v>
      </c>
      <c r="S1418" t="s">
        <v>230</v>
      </c>
      <c r="T1418" s="4"/>
      <c r="U1418" s="4"/>
    </row>
    <row r="1419" spans="1:21" x14ac:dyDescent="0.2">
      <c r="A1419" t="s">
        <v>2148</v>
      </c>
      <c r="B1419" t="s">
        <v>2190</v>
      </c>
      <c r="C1419" t="s">
        <v>2191</v>
      </c>
      <c r="D1419" t="s">
        <v>945</v>
      </c>
      <c r="E1419" t="s">
        <v>2159</v>
      </c>
      <c r="F1419" t="s">
        <v>48</v>
      </c>
      <c r="H1419">
        <v>23</v>
      </c>
      <c r="J1419" t="s">
        <v>420</v>
      </c>
      <c r="K1419">
        <v>600</v>
      </c>
      <c r="L1419">
        <v>0</v>
      </c>
      <c r="M1419">
        <v>0</v>
      </c>
      <c r="N1419">
        <v>600</v>
      </c>
      <c r="O1419">
        <v>5</v>
      </c>
      <c r="P1419">
        <v>120</v>
      </c>
      <c r="Q1419" t="s">
        <v>44</v>
      </c>
      <c r="R1419">
        <v>0</v>
      </c>
      <c r="S1419" t="s">
        <v>230</v>
      </c>
      <c r="T1419" s="4"/>
      <c r="U1419" s="4"/>
    </row>
    <row r="1420" spans="1:21" x14ac:dyDescent="0.2">
      <c r="A1420" t="s">
        <v>2148</v>
      </c>
      <c r="B1420" t="s">
        <v>2192</v>
      </c>
      <c r="C1420" t="s">
        <v>2193</v>
      </c>
      <c r="D1420" t="s">
        <v>749</v>
      </c>
      <c r="E1420" t="s">
        <v>2159</v>
      </c>
      <c r="F1420" t="s">
        <v>48</v>
      </c>
      <c r="H1420">
        <v>24</v>
      </c>
      <c r="J1420" t="s">
        <v>420</v>
      </c>
      <c r="K1420">
        <v>864</v>
      </c>
      <c r="L1420">
        <v>0</v>
      </c>
      <c r="M1420">
        <v>0</v>
      </c>
      <c r="N1420">
        <v>864</v>
      </c>
      <c r="O1420">
        <v>9</v>
      </c>
      <c r="P1420">
        <v>96</v>
      </c>
      <c r="Q1420" t="s">
        <v>44</v>
      </c>
      <c r="R1420">
        <v>0</v>
      </c>
      <c r="S1420" t="s">
        <v>2194</v>
      </c>
      <c r="T1420" s="4"/>
      <c r="U1420" s="4"/>
    </row>
    <row r="1421" spans="1:21" x14ac:dyDescent="0.2">
      <c r="A1421" t="s">
        <v>2148</v>
      </c>
      <c r="B1421" t="s">
        <v>2195</v>
      </c>
      <c r="C1421" t="s">
        <v>2196</v>
      </c>
      <c r="D1421" t="s">
        <v>749</v>
      </c>
      <c r="E1421" t="s">
        <v>2159</v>
      </c>
      <c r="F1421" t="s">
        <v>48</v>
      </c>
      <c r="H1421">
        <v>13</v>
      </c>
      <c r="J1421" t="s">
        <v>420</v>
      </c>
      <c r="K1421">
        <v>1000</v>
      </c>
      <c r="L1421">
        <v>0</v>
      </c>
      <c r="M1421">
        <v>0</v>
      </c>
      <c r="N1421">
        <v>1000</v>
      </c>
      <c r="O1421">
        <v>1</v>
      </c>
      <c r="P1421">
        <v>1000</v>
      </c>
      <c r="Q1421" t="s">
        <v>50</v>
      </c>
      <c r="R1421">
        <v>0</v>
      </c>
      <c r="S1421" t="s">
        <v>613</v>
      </c>
      <c r="T1421" s="4"/>
      <c r="U1421" s="4"/>
    </row>
    <row r="1422" spans="1:21" x14ac:dyDescent="0.2">
      <c r="A1422" t="s">
        <v>2148</v>
      </c>
      <c r="B1422" t="s">
        <v>2197</v>
      </c>
      <c r="C1422" t="s">
        <v>2198</v>
      </c>
      <c r="D1422" t="s">
        <v>749</v>
      </c>
      <c r="E1422" t="s">
        <v>2199</v>
      </c>
      <c r="F1422" t="s">
        <v>48</v>
      </c>
      <c r="H1422">
        <v>3</v>
      </c>
      <c r="J1422" t="s">
        <v>420</v>
      </c>
      <c r="K1422">
        <v>120</v>
      </c>
      <c r="L1422">
        <v>0</v>
      </c>
      <c r="M1422">
        <v>0</v>
      </c>
      <c r="N1422">
        <v>120</v>
      </c>
      <c r="O1422">
        <v>2</v>
      </c>
      <c r="P1422">
        <v>60</v>
      </c>
      <c r="Q1422" t="s">
        <v>44</v>
      </c>
      <c r="R1422">
        <v>0</v>
      </c>
      <c r="S1422" t="s">
        <v>450</v>
      </c>
      <c r="T1422" s="4"/>
      <c r="U1422" s="4"/>
    </row>
    <row r="1423" spans="1:21" x14ac:dyDescent="0.2">
      <c r="A1423" t="s">
        <v>2148</v>
      </c>
      <c r="B1423" t="s">
        <v>2200</v>
      </c>
      <c r="C1423" t="s">
        <v>2201</v>
      </c>
      <c r="E1423" t="s">
        <v>2159</v>
      </c>
      <c r="F1423" t="s">
        <v>48</v>
      </c>
      <c r="G1423">
        <v>106</v>
      </c>
      <c r="H1423">
        <v>4</v>
      </c>
      <c r="J1423" t="s">
        <v>420</v>
      </c>
      <c r="K1423">
        <v>784</v>
      </c>
      <c r="L1423">
        <v>0</v>
      </c>
      <c r="M1423">
        <v>0</v>
      </c>
      <c r="N1423">
        <v>784</v>
      </c>
      <c r="O1423">
        <v>1</v>
      </c>
      <c r="P1423">
        <v>784</v>
      </c>
      <c r="Q1423" t="s">
        <v>44</v>
      </c>
      <c r="R1423">
        <v>0</v>
      </c>
      <c r="S1423" t="s">
        <v>45</v>
      </c>
      <c r="T1423" s="4"/>
      <c r="U1423" s="4"/>
    </row>
    <row r="1424" spans="1:21" x14ac:dyDescent="0.2">
      <c r="A1424" t="s">
        <v>2148</v>
      </c>
      <c r="B1424" t="s">
        <v>2202</v>
      </c>
      <c r="C1424" t="s">
        <v>2203</v>
      </c>
      <c r="D1424" t="s">
        <v>749</v>
      </c>
      <c r="E1424" t="s">
        <v>2168</v>
      </c>
      <c r="F1424" t="s">
        <v>48</v>
      </c>
      <c r="H1424">
        <v>5</v>
      </c>
      <c r="J1424" t="s">
        <v>420</v>
      </c>
      <c r="K1424">
        <v>360</v>
      </c>
      <c r="L1424">
        <v>0</v>
      </c>
      <c r="M1424">
        <v>0</v>
      </c>
      <c r="N1424">
        <v>360</v>
      </c>
      <c r="O1424">
        <v>6</v>
      </c>
      <c r="P1424">
        <v>60</v>
      </c>
      <c r="Q1424" t="s">
        <v>44</v>
      </c>
      <c r="R1424">
        <v>0</v>
      </c>
      <c r="S1424" t="s">
        <v>2204</v>
      </c>
      <c r="T1424" s="4"/>
      <c r="U1424" s="4"/>
    </row>
    <row r="1425" spans="1:21" x14ac:dyDescent="0.2">
      <c r="A1425" t="s">
        <v>2148</v>
      </c>
      <c r="B1425" t="s">
        <v>2205</v>
      </c>
      <c r="C1425" t="s">
        <v>2206</v>
      </c>
      <c r="D1425" t="s">
        <v>749</v>
      </c>
      <c r="E1425" t="s">
        <v>2207</v>
      </c>
      <c r="F1425" t="s">
        <v>48</v>
      </c>
      <c r="H1425">
        <v>6</v>
      </c>
      <c r="J1425" t="s">
        <v>420</v>
      </c>
      <c r="K1425">
        <v>240</v>
      </c>
      <c r="L1425">
        <v>0</v>
      </c>
      <c r="M1425">
        <v>0</v>
      </c>
      <c r="N1425">
        <v>240</v>
      </c>
      <c r="O1425">
        <v>4</v>
      </c>
      <c r="P1425">
        <v>60</v>
      </c>
      <c r="Q1425" t="s">
        <v>44</v>
      </c>
      <c r="R1425">
        <v>0</v>
      </c>
      <c r="S1425" t="s">
        <v>2063</v>
      </c>
      <c r="T1425" s="4"/>
      <c r="U1425" s="4"/>
    </row>
    <row r="1426" spans="1:21" x14ac:dyDescent="0.2">
      <c r="A1426" t="s">
        <v>2148</v>
      </c>
      <c r="B1426" t="s">
        <v>2208</v>
      </c>
      <c r="C1426" t="s">
        <v>2209</v>
      </c>
      <c r="D1426" t="s">
        <v>749</v>
      </c>
      <c r="E1426" t="s">
        <v>2199</v>
      </c>
      <c r="F1426" t="s">
        <v>48</v>
      </c>
      <c r="H1426">
        <v>7</v>
      </c>
      <c r="J1426" t="s">
        <v>420</v>
      </c>
      <c r="K1426">
        <v>360</v>
      </c>
      <c r="L1426">
        <v>0</v>
      </c>
      <c r="M1426">
        <v>0</v>
      </c>
      <c r="N1426">
        <v>360</v>
      </c>
      <c r="O1426">
        <v>6</v>
      </c>
      <c r="P1426">
        <v>60</v>
      </c>
      <c r="Q1426" t="s">
        <v>44</v>
      </c>
      <c r="R1426">
        <v>0</v>
      </c>
      <c r="S1426" t="s">
        <v>2204</v>
      </c>
      <c r="T1426" s="4"/>
      <c r="U1426" s="4"/>
    </row>
    <row r="1427" spans="1:21" x14ac:dyDescent="0.2">
      <c r="A1427" t="s">
        <v>2148</v>
      </c>
      <c r="B1427" t="s">
        <v>2210</v>
      </c>
      <c r="C1427" t="s">
        <v>2211</v>
      </c>
      <c r="D1427" t="s">
        <v>945</v>
      </c>
      <c r="E1427" t="s">
        <v>2165</v>
      </c>
      <c r="F1427" t="s">
        <v>48</v>
      </c>
      <c r="H1427">
        <v>8</v>
      </c>
      <c r="J1427" t="s">
        <v>420</v>
      </c>
      <c r="K1427">
        <v>120</v>
      </c>
      <c r="L1427">
        <v>0</v>
      </c>
      <c r="M1427">
        <v>0</v>
      </c>
      <c r="N1427">
        <v>120</v>
      </c>
      <c r="O1427">
        <v>1</v>
      </c>
      <c r="P1427">
        <v>120</v>
      </c>
      <c r="Q1427" t="s">
        <v>44</v>
      </c>
      <c r="R1427">
        <v>0</v>
      </c>
      <c r="S1427" t="s">
        <v>45</v>
      </c>
      <c r="T1427" s="4"/>
      <c r="U1427" s="4"/>
    </row>
    <row r="1428" spans="1:21" x14ac:dyDescent="0.2">
      <c r="A1428" t="s">
        <v>2148</v>
      </c>
      <c r="B1428" t="s">
        <v>2212</v>
      </c>
      <c r="C1428" t="s">
        <v>2213</v>
      </c>
      <c r="E1428" t="s">
        <v>2155</v>
      </c>
      <c r="F1428" t="s">
        <v>48</v>
      </c>
      <c r="G1428" t="s">
        <v>2214</v>
      </c>
      <c r="H1428">
        <v>9</v>
      </c>
      <c r="J1428" t="s">
        <v>420</v>
      </c>
      <c r="K1428">
        <v>90</v>
      </c>
      <c r="L1428">
        <v>0</v>
      </c>
      <c r="M1428">
        <v>0</v>
      </c>
      <c r="N1428">
        <v>90</v>
      </c>
      <c r="O1428">
        <v>1</v>
      </c>
      <c r="P1428">
        <v>90</v>
      </c>
      <c r="Q1428" t="s">
        <v>44</v>
      </c>
      <c r="R1428">
        <v>0</v>
      </c>
      <c r="S1428" t="s">
        <v>45</v>
      </c>
      <c r="T1428" s="4"/>
      <c r="U1428" s="4"/>
    </row>
    <row r="1429" spans="1:21" x14ac:dyDescent="0.2">
      <c r="A1429" t="s">
        <v>2215</v>
      </c>
      <c r="B1429" t="s">
        <v>2216</v>
      </c>
      <c r="C1429" t="s">
        <v>2217</v>
      </c>
      <c r="E1429" t="s">
        <v>2218</v>
      </c>
      <c r="F1429" t="s">
        <v>48</v>
      </c>
      <c r="H1429">
        <v>1</v>
      </c>
      <c r="J1429" t="s">
        <v>420</v>
      </c>
      <c r="K1429">
        <v>60</v>
      </c>
      <c r="L1429">
        <v>0</v>
      </c>
      <c r="M1429">
        <v>0</v>
      </c>
      <c r="N1429">
        <v>60</v>
      </c>
      <c r="O1429">
        <v>1</v>
      </c>
      <c r="P1429">
        <v>60</v>
      </c>
      <c r="Q1429" t="s">
        <v>50</v>
      </c>
      <c r="R1429">
        <v>0</v>
      </c>
      <c r="S1429" t="s">
        <v>613</v>
      </c>
      <c r="T1429" s="4"/>
      <c r="U1429" s="4"/>
    </row>
    <row r="1430" spans="1:21" x14ac:dyDescent="0.2">
      <c r="A1430" t="s">
        <v>2215</v>
      </c>
      <c r="B1430" t="s">
        <v>2219</v>
      </c>
      <c r="C1430" t="s">
        <v>2220</v>
      </c>
      <c r="F1430" t="s">
        <v>48</v>
      </c>
      <c r="H1430">
        <v>10</v>
      </c>
      <c r="J1430" t="s">
        <v>420</v>
      </c>
      <c r="K1430">
        <v>-24</v>
      </c>
      <c r="L1430">
        <v>0</v>
      </c>
      <c r="M1430">
        <v>0</v>
      </c>
      <c r="N1430">
        <v>-24</v>
      </c>
      <c r="O1430">
        <v>0</v>
      </c>
      <c r="P1430">
        <v>120</v>
      </c>
      <c r="Q1430" t="s">
        <v>50</v>
      </c>
      <c r="R1430">
        <v>-24</v>
      </c>
      <c r="S1430" t="s">
        <v>2221</v>
      </c>
      <c r="T1430" s="4">
        <v>45363</v>
      </c>
      <c r="U1430" s="4"/>
    </row>
    <row r="1431" spans="1:21" x14ac:dyDescent="0.2">
      <c r="A1431" t="s">
        <v>2215</v>
      </c>
      <c r="B1431" t="s">
        <v>2222</v>
      </c>
      <c r="C1431" t="s">
        <v>2223</v>
      </c>
      <c r="F1431" t="s">
        <v>48</v>
      </c>
      <c r="G1431">
        <v>2960</v>
      </c>
      <c r="H1431">
        <v>11</v>
      </c>
      <c r="J1431" t="s">
        <v>420</v>
      </c>
      <c r="K1431">
        <v>-12</v>
      </c>
      <c r="L1431">
        <v>0</v>
      </c>
      <c r="M1431">
        <v>6</v>
      </c>
      <c r="N1431">
        <v>-18</v>
      </c>
      <c r="O1431">
        <v>0</v>
      </c>
      <c r="P1431">
        <v>260</v>
      </c>
      <c r="Q1431" t="s">
        <v>50</v>
      </c>
      <c r="R1431">
        <v>-18</v>
      </c>
      <c r="S1431" t="s">
        <v>2224</v>
      </c>
      <c r="T1431" s="4">
        <v>45371</v>
      </c>
      <c r="U1431" s="4"/>
    </row>
    <row r="1432" spans="1:21" x14ac:dyDescent="0.2">
      <c r="A1432" t="s">
        <v>2215</v>
      </c>
      <c r="B1432" t="s">
        <v>2225</v>
      </c>
      <c r="C1432" t="s">
        <v>2226</v>
      </c>
      <c r="F1432" t="s">
        <v>48</v>
      </c>
      <c r="H1432">
        <v>2</v>
      </c>
      <c r="J1432" t="s">
        <v>420</v>
      </c>
      <c r="K1432">
        <v>160</v>
      </c>
      <c r="L1432">
        <v>0</v>
      </c>
      <c r="M1432">
        <v>0</v>
      </c>
      <c r="N1432">
        <v>160</v>
      </c>
      <c r="O1432">
        <v>1</v>
      </c>
      <c r="P1432">
        <v>160</v>
      </c>
      <c r="Q1432" t="s">
        <v>50</v>
      </c>
      <c r="R1432">
        <v>0</v>
      </c>
      <c r="S1432" t="s">
        <v>613</v>
      </c>
      <c r="T1432" s="4"/>
      <c r="U1432" s="4"/>
    </row>
    <row r="1433" spans="1:21" x14ac:dyDescent="0.2">
      <c r="A1433" t="s">
        <v>2215</v>
      </c>
      <c r="B1433" t="s">
        <v>2227</v>
      </c>
      <c r="C1433" t="s">
        <v>2228</v>
      </c>
      <c r="E1433" t="s">
        <v>2218</v>
      </c>
      <c r="F1433" t="s">
        <v>48</v>
      </c>
      <c r="G1433" t="s">
        <v>2229</v>
      </c>
      <c r="H1433">
        <v>3</v>
      </c>
      <c r="J1433" t="s">
        <v>420</v>
      </c>
      <c r="K1433">
        <v>240</v>
      </c>
      <c r="L1433">
        <v>0</v>
      </c>
      <c r="M1433">
        <v>0</v>
      </c>
      <c r="N1433">
        <v>240</v>
      </c>
      <c r="O1433">
        <v>2</v>
      </c>
      <c r="P1433">
        <v>120</v>
      </c>
      <c r="Q1433" t="s">
        <v>50</v>
      </c>
      <c r="R1433">
        <v>0</v>
      </c>
      <c r="S1433" t="s">
        <v>1162</v>
      </c>
      <c r="T1433" s="4"/>
      <c r="U1433" s="4"/>
    </row>
    <row r="1434" spans="1:21" x14ac:dyDescent="0.2">
      <c r="A1434" t="s">
        <v>2215</v>
      </c>
      <c r="B1434" t="s">
        <v>2230</v>
      </c>
      <c r="C1434" t="s">
        <v>2231</v>
      </c>
      <c r="F1434" t="s">
        <v>48</v>
      </c>
      <c r="H1434">
        <v>4</v>
      </c>
      <c r="J1434" t="s">
        <v>420</v>
      </c>
      <c r="K1434">
        <v>600</v>
      </c>
      <c r="L1434">
        <v>0</v>
      </c>
      <c r="M1434">
        <v>0</v>
      </c>
      <c r="N1434">
        <v>600</v>
      </c>
      <c r="O1434">
        <v>2</v>
      </c>
      <c r="P1434">
        <v>300</v>
      </c>
      <c r="Q1434" t="s">
        <v>50</v>
      </c>
      <c r="R1434">
        <v>0</v>
      </c>
      <c r="S1434" t="s">
        <v>1162</v>
      </c>
      <c r="T1434" s="4"/>
      <c r="U1434" s="4"/>
    </row>
    <row r="1435" spans="1:21" x14ac:dyDescent="0.2">
      <c r="A1435" t="s">
        <v>2215</v>
      </c>
      <c r="B1435" t="s">
        <v>2232</v>
      </c>
      <c r="C1435" t="s">
        <v>2233</v>
      </c>
      <c r="E1435" t="s">
        <v>2234</v>
      </c>
      <c r="F1435" t="s">
        <v>48</v>
      </c>
      <c r="G1435">
        <v>513</v>
      </c>
      <c r="H1435">
        <v>5</v>
      </c>
      <c r="J1435" t="s">
        <v>420</v>
      </c>
      <c r="K1435">
        <v>800</v>
      </c>
      <c r="L1435">
        <v>0</v>
      </c>
      <c r="M1435">
        <v>0</v>
      </c>
      <c r="N1435">
        <v>800</v>
      </c>
      <c r="O1435">
        <v>4</v>
      </c>
      <c r="P1435">
        <v>200</v>
      </c>
      <c r="Q1435" t="s">
        <v>50</v>
      </c>
      <c r="R1435">
        <v>0</v>
      </c>
      <c r="S1435" t="s">
        <v>2071</v>
      </c>
      <c r="T1435" s="4"/>
      <c r="U1435" s="4"/>
    </row>
    <row r="1436" spans="1:21" x14ac:dyDescent="0.2">
      <c r="A1436" t="s">
        <v>2215</v>
      </c>
      <c r="B1436" t="s">
        <v>2235</v>
      </c>
      <c r="C1436" t="s">
        <v>2236</v>
      </c>
      <c r="D1436" t="s">
        <v>66</v>
      </c>
      <c r="E1436" t="s">
        <v>2237</v>
      </c>
      <c r="F1436" t="s">
        <v>48</v>
      </c>
      <c r="H1436">
        <v>6</v>
      </c>
      <c r="J1436" t="s">
        <v>420</v>
      </c>
      <c r="K1436">
        <v>246</v>
      </c>
      <c r="L1436">
        <v>0</v>
      </c>
      <c r="M1436">
        <v>0</v>
      </c>
      <c r="N1436">
        <v>246</v>
      </c>
      <c r="O1436">
        <v>0</v>
      </c>
      <c r="P1436">
        <v>270</v>
      </c>
      <c r="Q1436" t="s">
        <v>50</v>
      </c>
      <c r="R1436">
        <v>246</v>
      </c>
      <c r="S1436" t="s">
        <v>2238</v>
      </c>
      <c r="T1436" s="4">
        <v>45364</v>
      </c>
      <c r="U1436" s="4"/>
    </row>
    <row r="1437" spans="1:21" x14ac:dyDescent="0.2">
      <c r="A1437" t="s">
        <v>2215</v>
      </c>
      <c r="B1437" t="s">
        <v>2239</v>
      </c>
      <c r="C1437" t="s">
        <v>2240</v>
      </c>
      <c r="E1437" t="s">
        <v>2241</v>
      </c>
      <c r="F1437" t="s">
        <v>48</v>
      </c>
      <c r="G1437">
        <v>335</v>
      </c>
      <c r="H1437">
        <v>7</v>
      </c>
      <c r="J1437" t="s">
        <v>420</v>
      </c>
      <c r="K1437">
        <v>148</v>
      </c>
      <c r="L1437">
        <v>0</v>
      </c>
      <c r="M1437">
        <v>12</v>
      </c>
      <c r="N1437">
        <v>136</v>
      </c>
      <c r="O1437">
        <v>0</v>
      </c>
      <c r="P1437">
        <v>160</v>
      </c>
      <c r="Q1437" t="s">
        <v>50</v>
      </c>
      <c r="R1437">
        <v>136</v>
      </c>
      <c r="S1437" t="s">
        <v>2242</v>
      </c>
      <c r="T1437" s="4"/>
      <c r="U1437" s="4"/>
    </row>
    <row r="1438" spans="1:21" x14ac:dyDescent="0.2">
      <c r="A1438" t="s">
        <v>2215</v>
      </c>
      <c r="B1438" t="s">
        <v>2243</v>
      </c>
      <c r="C1438" t="s">
        <v>2244</v>
      </c>
      <c r="D1438" t="s">
        <v>749</v>
      </c>
      <c r="F1438" t="s">
        <v>48</v>
      </c>
      <c r="G1438" t="s">
        <v>2245</v>
      </c>
      <c r="H1438">
        <v>8</v>
      </c>
      <c r="J1438" t="s">
        <v>420</v>
      </c>
      <c r="K1438">
        <v>240</v>
      </c>
      <c r="L1438">
        <v>0</v>
      </c>
      <c r="M1438">
        <v>16</v>
      </c>
      <c r="N1438">
        <v>224</v>
      </c>
      <c r="O1438">
        <v>3</v>
      </c>
      <c r="P1438">
        <v>60</v>
      </c>
      <c r="Q1438" t="s">
        <v>50</v>
      </c>
      <c r="R1438">
        <v>44</v>
      </c>
      <c r="S1438" t="s">
        <v>2246</v>
      </c>
      <c r="T1438" s="4">
        <v>45363</v>
      </c>
      <c r="U1438" s="4"/>
    </row>
    <row r="1439" spans="1:21" x14ac:dyDescent="0.2">
      <c r="A1439" t="s">
        <v>2215</v>
      </c>
      <c r="B1439" t="s">
        <v>2247</v>
      </c>
      <c r="C1439" t="s">
        <v>2248</v>
      </c>
      <c r="F1439" t="s">
        <v>48</v>
      </c>
      <c r="G1439" t="s">
        <v>2249</v>
      </c>
      <c r="H1439">
        <v>9</v>
      </c>
      <c r="J1439" t="s">
        <v>420</v>
      </c>
      <c r="K1439">
        <v>324</v>
      </c>
      <c r="L1439">
        <v>0</v>
      </c>
      <c r="M1439">
        <v>40</v>
      </c>
      <c r="N1439">
        <v>284</v>
      </c>
      <c r="O1439">
        <v>2</v>
      </c>
      <c r="P1439">
        <v>108</v>
      </c>
      <c r="Q1439" t="s">
        <v>50</v>
      </c>
      <c r="R1439">
        <v>68</v>
      </c>
      <c r="S1439" t="s">
        <v>2250</v>
      </c>
      <c r="T1439" s="4">
        <v>45363</v>
      </c>
      <c r="U1439" s="4"/>
    </row>
    <row r="1440" spans="1:21" x14ac:dyDescent="0.2">
      <c r="A1440" t="s">
        <v>2215</v>
      </c>
      <c r="B1440" t="s">
        <v>2251</v>
      </c>
      <c r="C1440" t="s">
        <v>2252</v>
      </c>
      <c r="F1440" t="s">
        <v>48</v>
      </c>
      <c r="G1440" t="s">
        <v>2253</v>
      </c>
      <c r="H1440">
        <v>12</v>
      </c>
      <c r="J1440" t="s">
        <v>420</v>
      </c>
      <c r="K1440">
        <v>168</v>
      </c>
      <c r="L1440">
        <v>0</v>
      </c>
      <c r="M1440">
        <v>0</v>
      </c>
      <c r="N1440">
        <v>168</v>
      </c>
      <c r="O1440">
        <v>1</v>
      </c>
      <c r="P1440">
        <v>90</v>
      </c>
      <c r="Q1440" t="s">
        <v>50</v>
      </c>
      <c r="R1440">
        <v>78</v>
      </c>
      <c r="S1440" t="s">
        <v>2254</v>
      </c>
      <c r="T1440" s="4">
        <v>45372</v>
      </c>
      <c r="U1440" s="4"/>
    </row>
    <row r="1441" spans="1:21" x14ac:dyDescent="0.2">
      <c r="A1441" t="s">
        <v>37</v>
      </c>
      <c r="C1441" t="s">
        <v>2255</v>
      </c>
      <c r="G1441">
        <v>372</v>
      </c>
      <c r="H1441">
        <v>10</v>
      </c>
      <c r="J1441" t="s">
        <v>420</v>
      </c>
      <c r="K1441">
        <v>17</v>
      </c>
      <c r="L1441">
        <v>0</v>
      </c>
      <c r="M1441">
        <v>0</v>
      </c>
      <c r="N1441">
        <v>17</v>
      </c>
      <c r="O1441">
        <v>1</v>
      </c>
      <c r="P1441">
        <v>17</v>
      </c>
      <c r="Q1441" t="s">
        <v>61</v>
      </c>
      <c r="R1441">
        <v>0</v>
      </c>
      <c r="S1441" t="s">
        <v>1375</v>
      </c>
      <c r="T1441" s="4"/>
      <c r="U1441" s="4"/>
    </row>
    <row r="1442" spans="1:21" x14ac:dyDescent="0.2">
      <c r="A1442" t="s">
        <v>37</v>
      </c>
      <c r="C1442" t="s">
        <v>2256</v>
      </c>
      <c r="G1442">
        <v>906</v>
      </c>
      <c r="H1442">
        <v>11</v>
      </c>
      <c r="J1442" t="s">
        <v>420</v>
      </c>
      <c r="K1442">
        <v>192</v>
      </c>
      <c r="L1442">
        <v>0</v>
      </c>
      <c r="M1442">
        <v>0</v>
      </c>
      <c r="N1442">
        <v>192</v>
      </c>
      <c r="O1442">
        <v>4</v>
      </c>
      <c r="P1442">
        <v>48</v>
      </c>
      <c r="Q1442" t="s">
        <v>61</v>
      </c>
      <c r="R1442">
        <v>0</v>
      </c>
      <c r="S1442" t="s">
        <v>2257</v>
      </c>
      <c r="T1442" s="4"/>
      <c r="U1442" s="4"/>
    </row>
    <row r="1443" spans="1:21" x14ac:dyDescent="0.2">
      <c r="A1443" t="s">
        <v>37</v>
      </c>
      <c r="C1443" t="s">
        <v>2258</v>
      </c>
      <c r="G1443">
        <v>376</v>
      </c>
      <c r="H1443">
        <v>12</v>
      </c>
      <c r="J1443" t="s">
        <v>420</v>
      </c>
      <c r="K1443">
        <v>144</v>
      </c>
      <c r="L1443">
        <v>0</v>
      </c>
      <c r="M1443">
        <v>0</v>
      </c>
      <c r="N1443">
        <v>144</v>
      </c>
      <c r="O1443">
        <v>2</v>
      </c>
      <c r="P1443">
        <v>72</v>
      </c>
      <c r="Q1443" t="s">
        <v>61</v>
      </c>
      <c r="R1443">
        <v>0</v>
      </c>
      <c r="S1443" t="s">
        <v>62</v>
      </c>
      <c r="T1443" s="4"/>
      <c r="U1443" s="4"/>
    </row>
    <row r="1444" spans="1:21" x14ac:dyDescent="0.2">
      <c r="A1444" t="s">
        <v>37</v>
      </c>
      <c r="C1444" t="s">
        <v>2259</v>
      </c>
      <c r="G1444">
        <v>351</v>
      </c>
      <c r="H1444">
        <v>13</v>
      </c>
      <c r="J1444" t="s">
        <v>420</v>
      </c>
      <c r="K1444">
        <v>240</v>
      </c>
      <c r="L1444">
        <v>0</v>
      </c>
      <c r="M1444">
        <v>0</v>
      </c>
      <c r="N1444">
        <v>240</v>
      </c>
      <c r="O1444">
        <v>2</v>
      </c>
      <c r="P1444">
        <v>120</v>
      </c>
      <c r="Q1444" t="s">
        <v>44</v>
      </c>
      <c r="R1444">
        <v>0</v>
      </c>
      <c r="S1444" t="s">
        <v>450</v>
      </c>
      <c r="T1444" s="4"/>
      <c r="U1444" s="4"/>
    </row>
    <row r="1445" spans="1:21" x14ac:dyDescent="0.2">
      <c r="A1445" t="s">
        <v>37</v>
      </c>
      <c r="C1445" t="s">
        <v>2260</v>
      </c>
      <c r="G1445">
        <v>215</v>
      </c>
      <c r="H1445">
        <v>14</v>
      </c>
      <c r="J1445" t="s">
        <v>420</v>
      </c>
      <c r="K1445">
        <v>144</v>
      </c>
      <c r="L1445">
        <v>0</v>
      </c>
      <c r="M1445">
        <v>0</v>
      </c>
      <c r="N1445">
        <v>144</v>
      </c>
      <c r="O1445">
        <v>1</v>
      </c>
      <c r="P1445">
        <v>144</v>
      </c>
      <c r="Q1445" t="s">
        <v>362</v>
      </c>
      <c r="R1445">
        <v>0</v>
      </c>
      <c r="S1445" t="s">
        <v>2261</v>
      </c>
      <c r="T1445" s="4"/>
      <c r="U1445" s="4"/>
    </row>
    <row r="1446" spans="1:21" x14ac:dyDescent="0.2">
      <c r="A1446" t="s">
        <v>37</v>
      </c>
      <c r="C1446" t="s">
        <v>2262</v>
      </c>
      <c r="G1446">
        <v>135</v>
      </c>
      <c r="H1446">
        <v>15</v>
      </c>
      <c r="J1446" t="s">
        <v>420</v>
      </c>
      <c r="K1446">
        <v>648</v>
      </c>
      <c r="L1446">
        <v>0</v>
      </c>
      <c r="M1446">
        <v>0</v>
      </c>
      <c r="N1446">
        <v>648</v>
      </c>
      <c r="O1446">
        <v>18</v>
      </c>
      <c r="P1446">
        <v>36</v>
      </c>
      <c r="Q1446" t="s">
        <v>61</v>
      </c>
      <c r="R1446">
        <v>0</v>
      </c>
      <c r="S1446" t="s">
        <v>2263</v>
      </c>
      <c r="T1446" s="4"/>
      <c r="U1446" s="4"/>
    </row>
    <row r="1447" spans="1:21" x14ac:dyDescent="0.2">
      <c r="A1447" t="s">
        <v>37</v>
      </c>
      <c r="C1447" t="s">
        <v>2264</v>
      </c>
      <c r="E1447" t="s">
        <v>2265</v>
      </c>
      <c r="G1447" t="s">
        <v>2266</v>
      </c>
      <c r="H1447">
        <v>16</v>
      </c>
      <c r="J1447" t="s">
        <v>420</v>
      </c>
      <c r="K1447">
        <v>120</v>
      </c>
      <c r="L1447">
        <v>0</v>
      </c>
      <c r="M1447">
        <v>0</v>
      </c>
      <c r="N1447">
        <v>120</v>
      </c>
      <c r="O1447">
        <v>2</v>
      </c>
      <c r="P1447">
        <v>60</v>
      </c>
      <c r="Q1447" t="s">
        <v>61</v>
      </c>
      <c r="R1447">
        <v>0</v>
      </c>
      <c r="S1447" t="s">
        <v>62</v>
      </c>
      <c r="T1447" s="4"/>
      <c r="U1447" s="4"/>
    </row>
    <row r="1448" spans="1:21" x14ac:dyDescent="0.2">
      <c r="A1448" t="s">
        <v>37</v>
      </c>
      <c r="C1448" t="s">
        <v>2267</v>
      </c>
      <c r="G1448">
        <v>469</v>
      </c>
      <c r="H1448">
        <v>17</v>
      </c>
      <c r="J1448" t="s">
        <v>420</v>
      </c>
      <c r="K1448">
        <v>48</v>
      </c>
      <c r="L1448">
        <v>0</v>
      </c>
      <c r="M1448">
        <v>0</v>
      </c>
      <c r="N1448">
        <v>48</v>
      </c>
      <c r="O1448">
        <v>1</v>
      </c>
      <c r="P1448">
        <v>48</v>
      </c>
      <c r="Q1448" t="s">
        <v>50</v>
      </c>
      <c r="R1448">
        <v>0</v>
      </c>
      <c r="S1448" t="s">
        <v>613</v>
      </c>
      <c r="T1448" s="4"/>
      <c r="U1448" s="4"/>
    </row>
    <row r="1449" spans="1:21" x14ac:dyDescent="0.2">
      <c r="A1449" t="s">
        <v>37</v>
      </c>
      <c r="C1449" t="s">
        <v>2268</v>
      </c>
      <c r="G1449" t="s">
        <v>2269</v>
      </c>
      <c r="H1449">
        <v>18</v>
      </c>
      <c r="J1449" t="s">
        <v>420</v>
      </c>
      <c r="K1449">
        <v>48</v>
      </c>
      <c r="L1449">
        <v>0</v>
      </c>
      <c r="M1449">
        <v>0</v>
      </c>
      <c r="N1449">
        <v>48</v>
      </c>
      <c r="O1449">
        <v>1</v>
      </c>
      <c r="P1449">
        <v>48</v>
      </c>
      <c r="Q1449" t="s">
        <v>61</v>
      </c>
      <c r="R1449">
        <v>0</v>
      </c>
      <c r="S1449" t="s">
        <v>1375</v>
      </c>
      <c r="T1449" s="4"/>
      <c r="U1449" s="4"/>
    </row>
    <row r="1450" spans="1:21" x14ac:dyDescent="0.2">
      <c r="A1450" t="s">
        <v>37</v>
      </c>
      <c r="C1450" t="s">
        <v>2270</v>
      </c>
      <c r="G1450" t="s">
        <v>2271</v>
      </c>
      <c r="H1450">
        <v>19</v>
      </c>
      <c r="J1450" t="s">
        <v>420</v>
      </c>
      <c r="K1450">
        <v>30</v>
      </c>
      <c r="L1450">
        <v>0</v>
      </c>
      <c r="M1450">
        <v>0</v>
      </c>
      <c r="N1450">
        <v>30</v>
      </c>
      <c r="O1450">
        <v>3</v>
      </c>
      <c r="P1450">
        <v>10</v>
      </c>
      <c r="Q1450" t="s">
        <v>44</v>
      </c>
      <c r="R1450">
        <v>0</v>
      </c>
      <c r="S1450" t="s">
        <v>2182</v>
      </c>
      <c r="T1450" s="4"/>
      <c r="U1450" s="4"/>
    </row>
    <row r="1451" spans="1:21" x14ac:dyDescent="0.2">
      <c r="A1451" t="s">
        <v>37</v>
      </c>
      <c r="C1451" t="s">
        <v>2272</v>
      </c>
      <c r="G1451">
        <v>3749</v>
      </c>
      <c r="H1451">
        <v>20</v>
      </c>
      <c r="J1451" t="s">
        <v>420</v>
      </c>
      <c r="K1451">
        <v>60</v>
      </c>
      <c r="L1451">
        <v>0</v>
      </c>
      <c r="M1451">
        <v>0</v>
      </c>
      <c r="N1451">
        <v>60</v>
      </c>
      <c r="O1451">
        <v>2</v>
      </c>
      <c r="P1451">
        <v>30</v>
      </c>
      <c r="Q1451" t="s">
        <v>61</v>
      </c>
      <c r="R1451">
        <v>0</v>
      </c>
      <c r="S1451" t="s">
        <v>62</v>
      </c>
      <c r="T1451" s="4"/>
      <c r="U1451" s="4"/>
    </row>
    <row r="1452" spans="1:21" x14ac:dyDescent="0.2">
      <c r="A1452" t="s">
        <v>37</v>
      </c>
      <c r="C1452" t="s">
        <v>2273</v>
      </c>
      <c r="H1452">
        <v>21</v>
      </c>
      <c r="J1452" t="s">
        <v>420</v>
      </c>
      <c r="K1452">
        <v>384</v>
      </c>
      <c r="L1452">
        <v>0</v>
      </c>
      <c r="M1452">
        <v>0</v>
      </c>
      <c r="N1452">
        <v>384</v>
      </c>
      <c r="O1452">
        <v>8</v>
      </c>
      <c r="P1452">
        <v>48</v>
      </c>
      <c r="Q1452" t="s">
        <v>61</v>
      </c>
      <c r="R1452">
        <v>0</v>
      </c>
      <c r="S1452" t="s">
        <v>2274</v>
      </c>
      <c r="T1452" s="4"/>
      <c r="U1452" s="4"/>
    </row>
    <row r="1453" spans="1:21" x14ac:dyDescent="0.2">
      <c r="A1453" t="s">
        <v>37</v>
      </c>
      <c r="C1453" t="s">
        <v>2275</v>
      </c>
      <c r="G1453" t="s">
        <v>2276</v>
      </c>
      <c r="H1453">
        <v>22</v>
      </c>
      <c r="J1453" t="s">
        <v>420</v>
      </c>
      <c r="K1453">
        <v>960</v>
      </c>
      <c r="L1453">
        <v>0</v>
      </c>
      <c r="M1453">
        <v>0</v>
      </c>
      <c r="N1453">
        <v>960</v>
      </c>
      <c r="O1453">
        <v>1</v>
      </c>
      <c r="P1453">
        <v>960</v>
      </c>
      <c r="Q1453" t="s">
        <v>50</v>
      </c>
      <c r="R1453">
        <v>0</v>
      </c>
      <c r="S1453" t="s">
        <v>613</v>
      </c>
      <c r="T1453" s="4"/>
      <c r="U1453" s="4"/>
    </row>
    <row r="1454" spans="1:21" x14ac:dyDescent="0.2">
      <c r="A1454" t="s">
        <v>37</v>
      </c>
      <c r="C1454" t="s">
        <v>2277</v>
      </c>
      <c r="G1454">
        <v>527</v>
      </c>
      <c r="H1454">
        <v>23</v>
      </c>
      <c r="J1454" t="s">
        <v>420</v>
      </c>
      <c r="K1454">
        <v>36</v>
      </c>
      <c r="L1454">
        <v>0</v>
      </c>
      <c r="M1454">
        <v>0</v>
      </c>
      <c r="N1454">
        <v>36</v>
      </c>
      <c r="O1454">
        <v>1</v>
      </c>
      <c r="P1454">
        <v>36</v>
      </c>
      <c r="Q1454" t="s">
        <v>61</v>
      </c>
      <c r="R1454">
        <v>0</v>
      </c>
      <c r="S1454" t="s">
        <v>1375</v>
      </c>
      <c r="T1454" s="4"/>
      <c r="U1454" s="4"/>
    </row>
    <row r="1455" spans="1:21" x14ac:dyDescent="0.2">
      <c r="A1455" t="s">
        <v>37</v>
      </c>
      <c r="C1455" t="s">
        <v>2278</v>
      </c>
      <c r="G1455">
        <v>3009</v>
      </c>
      <c r="H1455">
        <v>24</v>
      </c>
      <c r="J1455" t="s">
        <v>420</v>
      </c>
      <c r="K1455">
        <v>80</v>
      </c>
      <c r="L1455">
        <v>0</v>
      </c>
      <c r="M1455">
        <v>0</v>
      </c>
      <c r="N1455">
        <v>80</v>
      </c>
      <c r="O1455">
        <v>2</v>
      </c>
      <c r="P1455">
        <v>40</v>
      </c>
      <c r="Q1455" t="s">
        <v>2279</v>
      </c>
      <c r="R1455">
        <v>0</v>
      </c>
      <c r="S1455" t="s">
        <v>2280</v>
      </c>
      <c r="T1455" s="4"/>
      <c r="U1455" s="4"/>
    </row>
    <row r="1456" spans="1:21" x14ac:dyDescent="0.2">
      <c r="A1456" t="s">
        <v>37</v>
      </c>
      <c r="C1456" t="s">
        <v>2281</v>
      </c>
      <c r="G1456">
        <v>6024</v>
      </c>
      <c r="H1456">
        <v>25</v>
      </c>
      <c r="J1456" t="s">
        <v>420</v>
      </c>
      <c r="K1456">
        <v>40</v>
      </c>
      <c r="L1456">
        <v>0</v>
      </c>
      <c r="M1456">
        <v>0</v>
      </c>
      <c r="N1456">
        <v>40</v>
      </c>
      <c r="O1456">
        <v>1</v>
      </c>
      <c r="P1456">
        <v>40</v>
      </c>
      <c r="Q1456" t="s">
        <v>61</v>
      </c>
      <c r="R1456">
        <v>0</v>
      </c>
      <c r="S1456" t="s">
        <v>1375</v>
      </c>
      <c r="T1456" s="4"/>
      <c r="U1456" s="4"/>
    </row>
    <row r="1457" spans="1:21" x14ac:dyDescent="0.2">
      <c r="A1457" t="s">
        <v>37</v>
      </c>
      <c r="C1457" t="s">
        <v>2282</v>
      </c>
      <c r="G1457">
        <v>203</v>
      </c>
      <c r="H1457">
        <v>26</v>
      </c>
      <c r="J1457" t="s">
        <v>420</v>
      </c>
      <c r="K1457">
        <v>2280</v>
      </c>
      <c r="L1457">
        <v>0</v>
      </c>
      <c r="M1457">
        <v>0</v>
      </c>
      <c r="N1457">
        <v>2280</v>
      </c>
      <c r="O1457">
        <v>19</v>
      </c>
      <c r="P1457">
        <v>120</v>
      </c>
      <c r="Q1457" t="s">
        <v>2279</v>
      </c>
      <c r="R1457">
        <v>0</v>
      </c>
      <c r="S1457" t="s">
        <v>2283</v>
      </c>
      <c r="T1457" s="4"/>
      <c r="U1457" s="4"/>
    </row>
    <row r="1458" spans="1:21" x14ac:dyDescent="0.2">
      <c r="A1458" t="s">
        <v>37</v>
      </c>
      <c r="C1458" t="s">
        <v>2284</v>
      </c>
      <c r="G1458">
        <v>324</v>
      </c>
      <c r="H1458">
        <v>27</v>
      </c>
      <c r="J1458" t="s">
        <v>420</v>
      </c>
      <c r="K1458">
        <v>360</v>
      </c>
      <c r="L1458">
        <v>0</v>
      </c>
      <c r="M1458">
        <v>0</v>
      </c>
      <c r="N1458">
        <v>360</v>
      </c>
      <c r="O1458">
        <v>4</v>
      </c>
      <c r="P1458">
        <v>90</v>
      </c>
      <c r="Q1458" t="s">
        <v>2279</v>
      </c>
      <c r="R1458">
        <v>0</v>
      </c>
      <c r="S1458" t="s">
        <v>2285</v>
      </c>
      <c r="T1458" s="4"/>
      <c r="U1458" s="4"/>
    </row>
    <row r="1459" spans="1:21" x14ac:dyDescent="0.2">
      <c r="A1459" t="s">
        <v>37</v>
      </c>
      <c r="C1459" t="s">
        <v>2286</v>
      </c>
      <c r="G1459">
        <v>6512</v>
      </c>
      <c r="H1459">
        <v>28</v>
      </c>
      <c r="J1459" t="s">
        <v>420</v>
      </c>
      <c r="K1459">
        <v>480</v>
      </c>
      <c r="L1459">
        <v>0</v>
      </c>
      <c r="M1459">
        <v>0</v>
      </c>
      <c r="N1459">
        <v>480</v>
      </c>
      <c r="O1459">
        <v>1</v>
      </c>
      <c r="P1459">
        <v>480</v>
      </c>
      <c r="Q1459" t="s">
        <v>50</v>
      </c>
      <c r="R1459">
        <v>0</v>
      </c>
      <c r="S1459" t="s">
        <v>613</v>
      </c>
      <c r="T1459" s="4"/>
      <c r="U1459" s="4"/>
    </row>
    <row r="1460" spans="1:21" x14ac:dyDescent="0.2">
      <c r="A1460" t="s">
        <v>37</v>
      </c>
      <c r="C1460" t="s">
        <v>2287</v>
      </c>
      <c r="G1460" t="s">
        <v>2288</v>
      </c>
      <c r="H1460">
        <v>29</v>
      </c>
      <c r="J1460" t="s">
        <v>420</v>
      </c>
      <c r="K1460">
        <v>72</v>
      </c>
      <c r="L1460">
        <v>0</v>
      </c>
      <c r="M1460">
        <v>0</v>
      </c>
      <c r="N1460">
        <v>72</v>
      </c>
      <c r="O1460">
        <v>2</v>
      </c>
      <c r="P1460">
        <v>36</v>
      </c>
      <c r="Q1460" t="s">
        <v>2279</v>
      </c>
      <c r="R1460">
        <v>0</v>
      </c>
      <c r="S1460" t="s">
        <v>2280</v>
      </c>
      <c r="T1460" s="4"/>
      <c r="U1460" s="4"/>
    </row>
    <row r="1461" spans="1:21" x14ac:dyDescent="0.2">
      <c r="A1461" t="s">
        <v>37</v>
      </c>
      <c r="C1461" t="s">
        <v>2289</v>
      </c>
      <c r="G1461">
        <v>2177</v>
      </c>
      <c r="H1461">
        <v>3</v>
      </c>
      <c r="J1461" t="s">
        <v>420</v>
      </c>
      <c r="K1461">
        <v>8160</v>
      </c>
      <c r="L1461">
        <v>0</v>
      </c>
      <c r="M1461">
        <v>0</v>
      </c>
      <c r="N1461">
        <v>8160</v>
      </c>
      <c r="O1461">
        <v>136</v>
      </c>
      <c r="P1461">
        <v>60</v>
      </c>
      <c r="Q1461" t="s">
        <v>44</v>
      </c>
      <c r="R1461">
        <v>0</v>
      </c>
      <c r="S1461" t="s">
        <v>2290</v>
      </c>
      <c r="T1461" s="4"/>
      <c r="U1461" s="4"/>
    </row>
    <row r="1462" spans="1:21" x14ac:dyDescent="0.2">
      <c r="A1462" t="s">
        <v>37</v>
      </c>
      <c r="C1462" t="s">
        <v>2291</v>
      </c>
      <c r="G1462">
        <v>231</v>
      </c>
      <c r="H1462">
        <v>30</v>
      </c>
      <c r="J1462" t="s">
        <v>420</v>
      </c>
      <c r="K1462">
        <v>6120</v>
      </c>
      <c r="L1462">
        <v>0</v>
      </c>
      <c r="M1462">
        <v>0</v>
      </c>
      <c r="N1462">
        <v>6120</v>
      </c>
      <c r="O1462">
        <v>51</v>
      </c>
      <c r="P1462">
        <v>120</v>
      </c>
      <c r="Q1462" t="s">
        <v>61</v>
      </c>
      <c r="R1462">
        <v>0</v>
      </c>
      <c r="S1462" t="s">
        <v>2292</v>
      </c>
      <c r="T1462" s="4"/>
      <c r="U1462" s="4"/>
    </row>
    <row r="1463" spans="1:21" x14ac:dyDescent="0.2">
      <c r="A1463" t="s">
        <v>37</v>
      </c>
      <c r="B1463" t="s">
        <v>2293</v>
      </c>
      <c r="C1463" t="s">
        <v>2294</v>
      </c>
      <c r="F1463" t="s">
        <v>48</v>
      </c>
      <c r="G1463">
        <v>378</v>
      </c>
      <c r="H1463">
        <v>4</v>
      </c>
      <c r="J1463" t="s">
        <v>420</v>
      </c>
      <c r="K1463">
        <v>58</v>
      </c>
      <c r="L1463">
        <v>0</v>
      </c>
      <c r="M1463">
        <v>3</v>
      </c>
      <c r="N1463">
        <v>55</v>
      </c>
      <c r="O1463">
        <v>0</v>
      </c>
      <c r="P1463">
        <v>58</v>
      </c>
      <c r="Q1463" t="s">
        <v>61</v>
      </c>
      <c r="R1463">
        <v>55</v>
      </c>
      <c r="S1463" t="s">
        <v>2295</v>
      </c>
      <c r="T1463" s="4"/>
      <c r="U1463" s="4"/>
    </row>
    <row r="1464" spans="1:21" x14ac:dyDescent="0.2">
      <c r="A1464" t="s">
        <v>37</v>
      </c>
      <c r="C1464" t="s">
        <v>2296</v>
      </c>
      <c r="G1464">
        <v>9938</v>
      </c>
      <c r="H1464">
        <v>5</v>
      </c>
      <c r="J1464" t="s">
        <v>420</v>
      </c>
      <c r="K1464">
        <v>300</v>
      </c>
      <c r="L1464">
        <v>0</v>
      </c>
      <c r="M1464">
        <v>0</v>
      </c>
      <c r="N1464">
        <v>300</v>
      </c>
      <c r="O1464">
        <v>2</v>
      </c>
      <c r="P1464">
        <v>150</v>
      </c>
      <c r="Q1464" t="s">
        <v>61</v>
      </c>
      <c r="R1464">
        <v>0</v>
      </c>
      <c r="S1464" t="s">
        <v>62</v>
      </c>
      <c r="T1464" s="4"/>
      <c r="U1464" s="4"/>
    </row>
    <row r="1465" spans="1:21" x14ac:dyDescent="0.2">
      <c r="A1465" t="s">
        <v>37</v>
      </c>
      <c r="C1465" t="s">
        <v>2297</v>
      </c>
      <c r="G1465">
        <v>804</v>
      </c>
      <c r="H1465">
        <v>6</v>
      </c>
      <c r="J1465" t="s">
        <v>420</v>
      </c>
      <c r="K1465">
        <v>384</v>
      </c>
      <c r="L1465">
        <v>0</v>
      </c>
      <c r="M1465">
        <v>0</v>
      </c>
      <c r="N1465">
        <v>384</v>
      </c>
      <c r="O1465">
        <v>8</v>
      </c>
      <c r="P1465">
        <v>48</v>
      </c>
      <c r="Q1465" t="s">
        <v>44</v>
      </c>
      <c r="R1465">
        <v>0</v>
      </c>
      <c r="S1465" t="s">
        <v>2298</v>
      </c>
      <c r="T1465" s="4"/>
      <c r="U1465" s="4"/>
    </row>
    <row r="1466" spans="1:21" x14ac:dyDescent="0.2">
      <c r="A1466" t="s">
        <v>37</v>
      </c>
      <c r="C1466" t="s">
        <v>2299</v>
      </c>
      <c r="H1466">
        <v>7</v>
      </c>
      <c r="J1466" t="s">
        <v>420</v>
      </c>
      <c r="K1466">
        <v>7200</v>
      </c>
      <c r="L1466">
        <v>0</v>
      </c>
      <c r="M1466">
        <v>0</v>
      </c>
      <c r="N1466">
        <v>7200</v>
      </c>
      <c r="O1466">
        <v>3</v>
      </c>
      <c r="P1466">
        <v>2400</v>
      </c>
      <c r="Q1466" t="s">
        <v>50</v>
      </c>
      <c r="R1466">
        <v>0</v>
      </c>
      <c r="S1466" t="s">
        <v>623</v>
      </c>
      <c r="T1466" s="4"/>
      <c r="U1466" s="4"/>
    </row>
    <row r="1467" spans="1:21" x14ac:dyDescent="0.2">
      <c r="A1467" t="s">
        <v>37</v>
      </c>
      <c r="C1467" t="s">
        <v>2300</v>
      </c>
      <c r="G1467">
        <v>46508</v>
      </c>
      <c r="H1467">
        <v>8</v>
      </c>
      <c r="J1467" t="s">
        <v>420</v>
      </c>
      <c r="K1467">
        <v>1760</v>
      </c>
      <c r="L1467">
        <v>0</v>
      </c>
      <c r="M1467">
        <v>0</v>
      </c>
      <c r="N1467">
        <v>1760</v>
      </c>
      <c r="O1467">
        <v>22</v>
      </c>
      <c r="P1467">
        <v>80</v>
      </c>
      <c r="Q1467" t="s">
        <v>61</v>
      </c>
      <c r="R1467">
        <v>0</v>
      </c>
      <c r="S1467" t="s">
        <v>2301</v>
      </c>
      <c r="T1467" s="4"/>
      <c r="U1467" s="4"/>
    </row>
    <row r="1468" spans="1:21" x14ac:dyDescent="0.2">
      <c r="A1468" t="s">
        <v>37</v>
      </c>
      <c r="C1468" t="s">
        <v>2302</v>
      </c>
      <c r="E1468" t="s">
        <v>2303</v>
      </c>
      <c r="G1468">
        <v>340</v>
      </c>
      <c r="H1468">
        <v>9</v>
      </c>
      <c r="J1468" t="s">
        <v>420</v>
      </c>
      <c r="K1468">
        <v>600</v>
      </c>
      <c r="L1468">
        <v>0</v>
      </c>
      <c r="M1468">
        <v>0</v>
      </c>
      <c r="N1468">
        <v>600</v>
      </c>
      <c r="O1468">
        <v>10</v>
      </c>
      <c r="P1468">
        <v>60</v>
      </c>
      <c r="Q1468" t="s">
        <v>61</v>
      </c>
      <c r="R1468">
        <v>0</v>
      </c>
      <c r="S1468" t="s">
        <v>2304</v>
      </c>
      <c r="T1468" s="4"/>
      <c r="U1468" s="4"/>
    </row>
    <row r="1469" spans="1:21" x14ac:dyDescent="0.2">
      <c r="A1469" t="s">
        <v>37</v>
      </c>
      <c r="B1469" t="s">
        <v>2305</v>
      </c>
      <c r="C1469" t="s">
        <v>2306</v>
      </c>
      <c r="E1469" t="s">
        <v>2218</v>
      </c>
      <c r="F1469" t="s">
        <v>2307</v>
      </c>
      <c r="G1469">
        <v>30</v>
      </c>
      <c r="H1469">
        <v>31</v>
      </c>
      <c r="J1469" t="s">
        <v>420</v>
      </c>
      <c r="K1469">
        <v>96</v>
      </c>
      <c r="L1469">
        <v>0</v>
      </c>
      <c r="M1469">
        <v>0</v>
      </c>
      <c r="N1469">
        <v>96</v>
      </c>
      <c r="O1469">
        <v>2</v>
      </c>
      <c r="P1469">
        <v>48</v>
      </c>
      <c r="Q1469" t="s">
        <v>61</v>
      </c>
      <c r="R1469">
        <v>0</v>
      </c>
      <c r="S1469" t="s">
        <v>62</v>
      </c>
      <c r="T1469" s="4"/>
      <c r="U1469" s="4"/>
    </row>
    <row r="1470" spans="1:21" x14ac:dyDescent="0.2">
      <c r="A1470" t="s">
        <v>37</v>
      </c>
      <c r="B1470" t="s">
        <v>2308</v>
      </c>
      <c r="C1470" t="s">
        <v>2309</v>
      </c>
      <c r="E1470" t="s">
        <v>2265</v>
      </c>
      <c r="F1470" t="s">
        <v>2307</v>
      </c>
      <c r="G1470">
        <v>38</v>
      </c>
      <c r="H1470">
        <v>32</v>
      </c>
      <c r="J1470" t="s">
        <v>420</v>
      </c>
      <c r="K1470">
        <v>14976</v>
      </c>
      <c r="L1470">
        <v>0</v>
      </c>
      <c r="M1470">
        <v>0</v>
      </c>
      <c r="N1470">
        <v>14976</v>
      </c>
      <c r="O1470">
        <v>13</v>
      </c>
      <c r="P1470">
        <v>1152</v>
      </c>
      <c r="Q1470" t="s">
        <v>50</v>
      </c>
      <c r="R1470">
        <v>0</v>
      </c>
      <c r="S1470" t="s">
        <v>2310</v>
      </c>
      <c r="T1470" s="4"/>
      <c r="U1470" s="4"/>
    </row>
    <row r="1471" spans="1:21" x14ac:dyDescent="0.2">
      <c r="A1471" t="s">
        <v>37</v>
      </c>
      <c r="B1471" t="s">
        <v>2311</v>
      </c>
      <c r="C1471" t="s">
        <v>2312</v>
      </c>
      <c r="E1471" t="s">
        <v>2303</v>
      </c>
      <c r="F1471" t="s">
        <v>2313</v>
      </c>
      <c r="G1471">
        <v>393</v>
      </c>
      <c r="H1471">
        <v>33</v>
      </c>
      <c r="J1471" t="s">
        <v>420</v>
      </c>
      <c r="K1471">
        <v>360</v>
      </c>
      <c r="L1471">
        <v>0</v>
      </c>
      <c r="M1471">
        <v>0</v>
      </c>
      <c r="N1471">
        <v>360</v>
      </c>
      <c r="O1471">
        <v>2</v>
      </c>
      <c r="P1471">
        <v>180</v>
      </c>
      <c r="Q1471" t="s">
        <v>61</v>
      </c>
      <c r="R1471">
        <v>0</v>
      </c>
      <c r="S1471" t="s">
        <v>62</v>
      </c>
      <c r="T1471" s="4"/>
      <c r="U1471" s="4"/>
    </row>
    <row r="1472" spans="1:21" x14ac:dyDescent="0.2">
      <c r="A1472" t="s">
        <v>37</v>
      </c>
      <c r="B1472" t="s">
        <v>2314</v>
      </c>
      <c r="C1472" t="s">
        <v>2315</v>
      </c>
      <c r="F1472" t="s">
        <v>2313</v>
      </c>
      <c r="G1472">
        <v>395</v>
      </c>
      <c r="H1472">
        <v>34</v>
      </c>
      <c r="J1472" t="s">
        <v>420</v>
      </c>
      <c r="K1472">
        <v>358</v>
      </c>
      <c r="L1472">
        <v>0</v>
      </c>
      <c r="M1472">
        <v>0</v>
      </c>
      <c r="N1472">
        <v>358</v>
      </c>
      <c r="O1472">
        <v>1</v>
      </c>
      <c r="P1472">
        <v>180</v>
      </c>
      <c r="Q1472" t="s">
        <v>61</v>
      </c>
      <c r="R1472">
        <v>178</v>
      </c>
      <c r="S1472" t="s">
        <v>2316</v>
      </c>
      <c r="T1472" s="4"/>
      <c r="U1472" s="4"/>
    </row>
    <row r="1473" spans="1:21" x14ac:dyDescent="0.2">
      <c r="A1473" t="s">
        <v>37</v>
      </c>
      <c r="B1473" t="s">
        <v>2317</v>
      </c>
      <c r="C1473" t="s">
        <v>2318</v>
      </c>
      <c r="E1473" t="s">
        <v>2319</v>
      </c>
      <c r="F1473" t="s">
        <v>2313</v>
      </c>
      <c r="G1473" t="s">
        <v>2320</v>
      </c>
      <c r="H1473">
        <v>35</v>
      </c>
      <c r="J1473" t="s">
        <v>420</v>
      </c>
      <c r="K1473">
        <v>312</v>
      </c>
      <c r="L1473">
        <v>0</v>
      </c>
      <c r="M1473">
        <v>0</v>
      </c>
      <c r="N1473">
        <v>312</v>
      </c>
      <c r="O1473">
        <v>13</v>
      </c>
      <c r="P1473">
        <v>24</v>
      </c>
      <c r="Q1473" t="s">
        <v>61</v>
      </c>
      <c r="R1473">
        <v>0</v>
      </c>
      <c r="S1473" t="s">
        <v>2321</v>
      </c>
      <c r="T1473" s="4"/>
      <c r="U1473" s="4"/>
    </row>
    <row r="1474" spans="1:21" x14ac:dyDescent="0.2">
      <c r="A1474" t="s">
        <v>37</v>
      </c>
      <c r="B1474" t="s">
        <v>2322</v>
      </c>
      <c r="C1474" t="s">
        <v>2323</v>
      </c>
      <c r="F1474" t="s">
        <v>2324</v>
      </c>
      <c r="H1474">
        <v>153</v>
      </c>
      <c r="I1474" t="s">
        <v>2325</v>
      </c>
      <c r="J1474" t="s">
        <v>420</v>
      </c>
      <c r="K1474">
        <v>3366</v>
      </c>
      <c r="L1474">
        <v>0</v>
      </c>
      <c r="M1474">
        <v>739</v>
      </c>
      <c r="N1474">
        <v>2627</v>
      </c>
      <c r="O1474">
        <v>18</v>
      </c>
      <c r="P1474">
        <v>144</v>
      </c>
      <c r="Q1474" t="s">
        <v>61</v>
      </c>
      <c r="R1474">
        <v>35</v>
      </c>
      <c r="S1474" t="s">
        <v>2326</v>
      </c>
      <c r="T1474" s="4">
        <v>45357</v>
      </c>
      <c r="U1474" s="4" t="s">
        <v>2327</v>
      </c>
    </row>
    <row r="1475" spans="1:21" x14ac:dyDescent="0.2">
      <c r="A1475" t="s">
        <v>37</v>
      </c>
      <c r="B1475" t="s">
        <v>2328</v>
      </c>
      <c r="C1475" t="s">
        <v>2329</v>
      </c>
      <c r="E1475" t="s">
        <v>2330</v>
      </c>
      <c r="F1475" t="s">
        <v>2324</v>
      </c>
      <c r="G1475">
        <v>387</v>
      </c>
      <c r="H1475">
        <v>36</v>
      </c>
      <c r="J1475" t="s">
        <v>420</v>
      </c>
      <c r="K1475">
        <v>10080</v>
      </c>
      <c r="L1475">
        <v>0</v>
      </c>
      <c r="M1475">
        <v>0</v>
      </c>
      <c r="N1475">
        <v>10080</v>
      </c>
      <c r="O1475">
        <v>7</v>
      </c>
      <c r="P1475">
        <v>1440</v>
      </c>
      <c r="Q1475" t="s">
        <v>50</v>
      </c>
      <c r="R1475">
        <v>0</v>
      </c>
      <c r="S1475" t="s">
        <v>2331</v>
      </c>
      <c r="T1475" s="4"/>
      <c r="U1475" s="4"/>
    </row>
    <row r="1476" spans="1:21" x14ac:dyDescent="0.2">
      <c r="A1476" t="s">
        <v>37</v>
      </c>
      <c r="B1476" t="s">
        <v>2332</v>
      </c>
      <c r="C1476" t="s">
        <v>2333</v>
      </c>
      <c r="F1476" t="s">
        <v>2066</v>
      </c>
      <c r="H1476">
        <v>158</v>
      </c>
      <c r="I1476" t="s">
        <v>2334</v>
      </c>
      <c r="J1476" t="s">
        <v>2068</v>
      </c>
      <c r="K1476">
        <v>-6</v>
      </c>
      <c r="L1476">
        <v>0</v>
      </c>
      <c r="M1476">
        <v>0</v>
      </c>
      <c r="N1476">
        <v>-6</v>
      </c>
      <c r="O1476">
        <v>0</v>
      </c>
      <c r="P1476">
        <v>96</v>
      </c>
      <c r="Q1476" t="s">
        <v>50</v>
      </c>
      <c r="R1476">
        <v>-6</v>
      </c>
      <c r="S1476" t="s">
        <v>505</v>
      </c>
      <c r="T1476" s="4">
        <v>45370</v>
      </c>
      <c r="U1476" s="4"/>
    </row>
    <row r="1477" spans="1:21" x14ac:dyDescent="0.2">
      <c r="A1477" t="s">
        <v>37</v>
      </c>
      <c r="B1477" t="s">
        <v>2335</v>
      </c>
      <c r="C1477" t="s">
        <v>2336</v>
      </c>
      <c r="F1477" t="s">
        <v>2066</v>
      </c>
      <c r="G1477">
        <v>7809</v>
      </c>
      <c r="H1477">
        <v>160</v>
      </c>
      <c r="I1477" t="s">
        <v>2334</v>
      </c>
      <c r="J1477" t="s">
        <v>2068</v>
      </c>
      <c r="K1477">
        <v>-6</v>
      </c>
      <c r="L1477">
        <v>0</v>
      </c>
      <c r="M1477">
        <v>0</v>
      </c>
      <c r="N1477">
        <v>-6</v>
      </c>
      <c r="O1477">
        <v>0</v>
      </c>
      <c r="P1477">
        <v>144</v>
      </c>
      <c r="Q1477" t="s">
        <v>50</v>
      </c>
      <c r="R1477">
        <v>-6</v>
      </c>
      <c r="S1477" t="s">
        <v>505</v>
      </c>
      <c r="T1477" s="4">
        <v>45370</v>
      </c>
      <c r="U1477" s="4"/>
    </row>
    <row r="1478" spans="1:21" x14ac:dyDescent="0.2">
      <c r="A1478" t="s">
        <v>37</v>
      </c>
      <c r="B1478" t="s">
        <v>2337</v>
      </c>
      <c r="C1478" t="s">
        <v>2338</v>
      </c>
      <c r="F1478" t="s">
        <v>2066</v>
      </c>
      <c r="G1478" t="s">
        <v>2339</v>
      </c>
      <c r="H1478">
        <v>37</v>
      </c>
      <c r="I1478" t="s">
        <v>2340</v>
      </c>
      <c r="J1478" t="s">
        <v>2068</v>
      </c>
      <c r="K1478">
        <v>1794</v>
      </c>
      <c r="L1478">
        <v>0</v>
      </c>
      <c r="M1478">
        <v>60</v>
      </c>
      <c r="N1478">
        <v>1734</v>
      </c>
      <c r="O1478">
        <v>14</v>
      </c>
      <c r="P1478">
        <v>120</v>
      </c>
      <c r="Q1478" t="s">
        <v>50</v>
      </c>
      <c r="R1478">
        <v>54</v>
      </c>
      <c r="S1478" t="s">
        <v>2341</v>
      </c>
      <c r="T1478" s="4">
        <v>45371</v>
      </c>
      <c r="U1478" s="4"/>
    </row>
    <row r="1479" spans="1:21" x14ac:dyDescent="0.2">
      <c r="A1479" t="s">
        <v>37</v>
      </c>
      <c r="B1479" t="s">
        <v>2342</v>
      </c>
      <c r="C1479" t="s">
        <v>2343</v>
      </c>
      <c r="F1479" t="s">
        <v>2066</v>
      </c>
      <c r="G1479" t="s">
        <v>2344</v>
      </c>
      <c r="H1479">
        <v>38</v>
      </c>
      <c r="I1479" t="s">
        <v>2340</v>
      </c>
      <c r="J1479" t="s">
        <v>2068</v>
      </c>
      <c r="K1479">
        <v>3000</v>
      </c>
      <c r="L1479">
        <v>0</v>
      </c>
      <c r="M1479">
        <v>3</v>
      </c>
      <c r="N1479">
        <v>2997</v>
      </c>
      <c r="O1479">
        <v>24</v>
      </c>
      <c r="P1479">
        <v>120</v>
      </c>
      <c r="Q1479" t="s">
        <v>50</v>
      </c>
      <c r="R1479">
        <v>117</v>
      </c>
      <c r="S1479" t="s">
        <v>2345</v>
      </c>
      <c r="T1479" s="4"/>
      <c r="U1479" s="4"/>
    </row>
    <row r="1480" spans="1:21" x14ac:dyDescent="0.2">
      <c r="A1480" t="s">
        <v>37</v>
      </c>
      <c r="B1480" t="s">
        <v>2346</v>
      </c>
      <c r="C1480" t="s">
        <v>2347</v>
      </c>
      <c r="F1480" t="s">
        <v>2066</v>
      </c>
      <c r="G1480">
        <v>3006</v>
      </c>
      <c r="H1480">
        <v>39</v>
      </c>
      <c r="I1480" t="s">
        <v>2348</v>
      </c>
      <c r="J1480" t="s">
        <v>2068</v>
      </c>
      <c r="K1480">
        <v>5936</v>
      </c>
      <c r="L1480">
        <v>0</v>
      </c>
      <c r="M1480">
        <v>112</v>
      </c>
      <c r="N1480">
        <v>5824</v>
      </c>
      <c r="O1480">
        <v>2</v>
      </c>
      <c r="P1480">
        <v>2016</v>
      </c>
      <c r="Q1480" t="s">
        <v>50</v>
      </c>
      <c r="R1480">
        <v>1792</v>
      </c>
      <c r="S1480" t="s">
        <v>2349</v>
      </c>
      <c r="T1480" s="4"/>
      <c r="U1480" s="4"/>
    </row>
    <row r="1481" spans="1:21" x14ac:dyDescent="0.2">
      <c r="A1481" t="s">
        <v>37</v>
      </c>
      <c r="B1481" t="s">
        <v>2350</v>
      </c>
      <c r="C1481" t="s">
        <v>2351</v>
      </c>
      <c r="F1481" t="s">
        <v>2066</v>
      </c>
      <c r="G1481" t="s">
        <v>2352</v>
      </c>
      <c r="H1481">
        <v>40</v>
      </c>
      <c r="I1481" t="s">
        <v>2353</v>
      </c>
      <c r="J1481" t="s">
        <v>2068</v>
      </c>
      <c r="K1481">
        <v>12960</v>
      </c>
      <c r="L1481">
        <v>0</v>
      </c>
      <c r="M1481">
        <v>0</v>
      </c>
      <c r="N1481">
        <v>12960</v>
      </c>
      <c r="O1481">
        <v>3</v>
      </c>
      <c r="P1481">
        <v>4320</v>
      </c>
      <c r="Q1481" t="s">
        <v>50</v>
      </c>
      <c r="R1481">
        <v>0</v>
      </c>
      <c r="S1481" t="s">
        <v>623</v>
      </c>
      <c r="T1481" s="4"/>
      <c r="U1481" s="4"/>
    </row>
    <row r="1482" spans="1:21" x14ac:dyDescent="0.2">
      <c r="A1482" t="s">
        <v>37</v>
      </c>
      <c r="B1482" t="s">
        <v>2354</v>
      </c>
      <c r="C1482" t="s">
        <v>2355</v>
      </c>
      <c r="F1482" t="s">
        <v>2066</v>
      </c>
      <c r="G1482" t="s">
        <v>2356</v>
      </c>
      <c r="H1482">
        <v>41</v>
      </c>
      <c r="I1482" t="s">
        <v>2357</v>
      </c>
      <c r="J1482" t="s">
        <v>2068</v>
      </c>
      <c r="K1482">
        <v>19487</v>
      </c>
      <c r="L1482">
        <v>0</v>
      </c>
      <c r="M1482">
        <v>0</v>
      </c>
      <c r="N1482">
        <v>19487</v>
      </c>
      <c r="O1482">
        <v>6</v>
      </c>
      <c r="P1482">
        <v>2784</v>
      </c>
      <c r="Q1482" t="s">
        <v>50</v>
      </c>
      <c r="R1482">
        <v>2783</v>
      </c>
      <c r="S1482" t="s">
        <v>2358</v>
      </c>
      <c r="T1482" s="4"/>
      <c r="U1482" s="4"/>
    </row>
    <row r="1483" spans="1:21" x14ac:dyDescent="0.2">
      <c r="A1483" t="s">
        <v>37</v>
      </c>
      <c r="B1483" t="s">
        <v>2359</v>
      </c>
      <c r="C1483" t="s">
        <v>2360</v>
      </c>
      <c r="F1483" t="s">
        <v>2066</v>
      </c>
      <c r="G1483" t="s">
        <v>2361</v>
      </c>
      <c r="H1483">
        <v>42</v>
      </c>
      <c r="I1483" t="s">
        <v>2357</v>
      </c>
      <c r="J1483" t="s">
        <v>2068</v>
      </c>
      <c r="K1483">
        <v>5184</v>
      </c>
      <c r="L1483">
        <v>0</v>
      </c>
      <c r="M1483">
        <v>0</v>
      </c>
      <c r="N1483">
        <v>5184</v>
      </c>
      <c r="O1483">
        <v>3</v>
      </c>
      <c r="P1483">
        <v>1728</v>
      </c>
      <c r="Q1483" t="s">
        <v>50</v>
      </c>
      <c r="R1483">
        <v>0</v>
      </c>
      <c r="S1483" t="s">
        <v>623</v>
      </c>
      <c r="T1483" s="4"/>
      <c r="U1483" s="4"/>
    </row>
    <row r="1484" spans="1:21" x14ac:dyDescent="0.2">
      <c r="A1484" t="s">
        <v>37</v>
      </c>
      <c r="B1484" t="s">
        <v>2362</v>
      </c>
      <c r="C1484" t="s">
        <v>2363</v>
      </c>
      <c r="F1484" t="s">
        <v>2066</v>
      </c>
      <c r="G1484" t="s">
        <v>2364</v>
      </c>
      <c r="H1484">
        <v>43</v>
      </c>
      <c r="I1484" t="s">
        <v>2348</v>
      </c>
      <c r="J1484" t="s">
        <v>2068</v>
      </c>
      <c r="K1484">
        <v>31104</v>
      </c>
      <c r="L1484">
        <v>0</v>
      </c>
      <c r="M1484">
        <v>0</v>
      </c>
      <c r="N1484">
        <v>31104</v>
      </c>
      <c r="O1484">
        <v>12</v>
      </c>
      <c r="P1484">
        <v>2592</v>
      </c>
      <c r="Q1484" t="s">
        <v>50</v>
      </c>
      <c r="R1484">
        <v>0</v>
      </c>
      <c r="S1484" t="s">
        <v>2365</v>
      </c>
      <c r="T1484" s="4"/>
      <c r="U1484" s="4"/>
    </row>
    <row r="1485" spans="1:21" x14ac:dyDescent="0.2">
      <c r="A1485" t="s">
        <v>37</v>
      </c>
      <c r="B1485" t="s">
        <v>2366</v>
      </c>
      <c r="C1485" t="s">
        <v>2367</v>
      </c>
      <c r="F1485" t="s">
        <v>2066</v>
      </c>
      <c r="G1485">
        <v>1868</v>
      </c>
      <c r="H1485">
        <v>44</v>
      </c>
      <c r="I1485" t="s">
        <v>2368</v>
      </c>
      <c r="J1485" t="s">
        <v>2068</v>
      </c>
      <c r="K1485">
        <v>8064</v>
      </c>
      <c r="L1485">
        <v>0</v>
      </c>
      <c r="M1485">
        <v>84</v>
      </c>
      <c r="N1485">
        <v>7980</v>
      </c>
      <c r="O1485">
        <v>3</v>
      </c>
      <c r="P1485">
        <v>2016</v>
      </c>
      <c r="Q1485" t="s">
        <v>50</v>
      </c>
      <c r="R1485">
        <v>1932</v>
      </c>
      <c r="S1485" t="s">
        <v>2369</v>
      </c>
      <c r="T1485" s="4"/>
      <c r="U1485" s="4"/>
    </row>
    <row r="1486" spans="1:21" x14ac:dyDescent="0.2">
      <c r="A1486" t="s">
        <v>37</v>
      </c>
      <c r="B1486" t="s">
        <v>2370</v>
      </c>
      <c r="C1486" t="s">
        <v>2371</v>
      </c>
      <c r="F1486" t="s">
        <v>2066</v>
      </c>
      <c r="G1486">
        <v>655</v>
      </c>
      <c r="H1486">
        <v>45</v>
      </c>
      <c r="I1486" t="s">
        <v>2340</v>
      </c>
      <c r="J1486" t="s">
        <v>2068</v>
      </c>
      <c r="K1486">
        <v>288</v>
      </c>
      <c r="L1486">
        <v>0</v>
      </c>
      <c r="M1486">
        <v>0</v>
      </c>
      <c r="N1486">
        <v>288</v>
      </c>
      <c r="O1486">
        <v>2</v>
      </c>
      <c r="P1486">
        <v>144</v>
      </c>
      <c r="Q1486" t="s">
        <v>50</v>
      </c>
      <c r="R1486">
        <v>0</v>
      </c>
      <c r="S1486" t="s">
        <v>1162</v>
      </c>
      <c r="T1486" s="4"/>
      <c r="U1486" s="4"/>
    </row>
    <row r="1487" spans="1:21" x14ac:dyDescent="0.2">
      <c r="A1487" t="s">
        <v>37</v>
      </c>
      <c r="B1487" t="s">
        <v>2372</v>
      </c>
      <c r="C1487" t="s">
        <v>2373</v>
      </c>
      <c r="F1487" t="s">
        <v>2066</v>
      </c>
      <c r="G1487">
        <v>6600</v>
      </c>
      <c r="H1487">
        <v>46</v>
      </c>
      <c r="I1487" t="s">
        <v>2374</v>
      </c>
      <c r="J1487" t="s">
        <v>2068</v>
      </c>
      <c r="K1487">
        <v>2016</v>
      </c>
      <c r="L1487">
        <v>0</v>
      </c>
      <c r="M1487">
        <v>3</v>
      </c>
      <c r="N1487">
        <v>2013</v>
      </c>
      <c r="O1487">
        <v>13</v>
      </c>
      <c r="P1487">
        <v>144</v>
      </c>
      <c r="Q1487" t="s">
        <v>50</v>
      </c>
      <c r="R1487">
        <v>141</v>
      </c>
      <c r="S1487" t="s">
        <v>2375</v>
      </c>
      <c r="T1487" s="4"/>
      <c r="U1487" s="4"/>
    </row>
    <row r="1488" spans="1:21" x14ac:dyDescent="0.2">
      <c r="A1488" t="s">
        <v>37</v>
      </c>
      <c r="B1488" t="s">
        <v>2376</v>
      </c>
      <c r="C1488" t="s">
        <v>2377</v>
      </c>
      <c r="F1488" t="s">
        <v>2066</v>
      </c>
      <c r="G1488" t="s">
        <v>2378</v>
      </c>
      <c r="H1488">
        <v>47</v>
      </c>
      <c r="I1488" t="s">
        <v>2334</v>
      </c>
      <c r="J1488" t="s">
        <v>2068</v>
      </c>
      <c r="K1488">
        <v>2154</v>
      </c>
      <c r="L1488">
        <v>0</v>
      </c>
      <c r="M1488">
        <v>0</v>
      </c>
      <c r="N1488">
        <v>2154</v>
      </c>
      <c r="O1488">
        <v>14</v>
      </c>
      <c r="P1488">
        <v>144</v>
      </c>
      <c r="Q1488" t="s">
        <v>50</v>
      </c>
      <c r="R1488">
        <v>138</v>
      </c>
      <c r="S1488" t="s">
        <v>2379</v>
      </c>
      <c r="T1488" s="4"/>
      <c r="U1488" s="4"/>
    </row>
    <row r="1489" spans="1:21" x14ac:dyDescent="0.2">
      <c r="A1489" t="s">
        <v>37</v>
      </c>
      <c r="B1489" t="s">
        <v>2380</v>
      </c>
      <c r="C1489" t="s">
        <v>2381</v>
      </c>
      <c r="F1489" t="s">
        <v>2066</v>
      </c>
      <c r="G1489">
        <v>6613</v>
      </c>
      <c r="H1489">
        <v>48</v>
      </c>
      <c r="I1489" t="s">
        <v>2340</v>
      </c>
      <c r="J1489" t="s">
        <v>2068</v>
      </c>
      <c r="K1489">
        <v>1920</v>
      </c>
      <c r="L1489">
        <v>0</v>
      </c>
      <c r="M1489">
        <v>0</v>
      </c>
      <c r="N1489">
        <v>1920</v>
      </c>
      <c r="O1489">
        <v>20</v>
      </c>
      <c r="P1489">
        <v>96</v>
      </c>
      <c r="Q1489" t="s">
        <v>50</v>
      </c>
      <c r="R1489">
        <v>0</v>
      </c>
      <c r="S1489" t="s">
        <v>575</v>
      </c>
      <c r="T1489" s="4"/>
      <c r="U1489" s="4"/>
    </row>
    <row r="1490" spans="1:21" x14ac:dyDescent="0.2">
      <c r="A1490" t="s">
        <v>37</v>
      </c>
      <c r="B1490" t="s">
        <v>2382</v>
      </c>
      <c r="C1490" t="s">
        <v>2383</v>
      </c>
      <c r="F1490" t="s">
        <v>2066</v>
      </c>
      <c r="G1490" t="s">
        <v>2384</v>
      </c>
      <c r="H1490">
        <v>49</v>
      </c>
      <c r="I1490" t="s">
        <v>2334</v>
      </c>
      <c r="J1490" t="s">
        <v>2068</v>
      </c>
      <c r="K1490">
        <v>1008</v>
      </c>
      <c r="L1490">
        <v>0</v>
      </c>
      <c r="M1490">
        <v>60</v>
      </c>
      <c r="N1490">
        <v>948</v>
      </c>
      <c r="O1490">
        <v>6</v>
      </c>
      <c r="P1490">
        <v>144</v>
      </c>
      <c r="Q1490" t="s">
        <v>50</v>
      </c>
      <c r="R1490">
        <v>84</v>
      </c>
      <c r="S1490" t="s">
        <v>2385</v>
      </c>
      <c r="T1490" s="4"/>
      <c r="U1490" s="4"/>
    </row>
    <row r="1491" spans="1:21" x14ac:dyDescent="0.2">
      <c r="A1491" t="s">
        <v>37</v>
      </c>
      <c r="B1491" t="s">
        <v>2386</v>
      </c>
      <c r="C1491" t="s">
        <v>2387</v>
      </c>
      <c r="F1491" t="s">
        <v>2066</v>
      </c>
      <c r="G1491" t="s">
        <v>2388</v>
      </c>
      <c r="H1491">
        <v>50</v>
      </c>
      <c r="I1491" t="s">
        <v>2334</v>
      </c>
      <c r="J1491" t="s">
        <v>2068</v>
      </c>
      <c r="K1491">
        <v>1290</v>
      </c>
      <c r="L1491">
        <v>0</v>
      </c>
      <c r="M1491">
        <v>60</v>
      </c>
      <c r="N1491">
        <v>1230</v>
      </c>
      <c r="O1491">
        <v>8</v>
      </c>
      <c r="P1491">
        <v>144</v>
      </c>
      <c r="Q1491" t="s">
        <v>50</v>
      </c>
      <c r="R1491">
        <v>78</v>
      </c>
      <c r="S1491" t="s">
        <v>2389</v>
      </c>
      <c r="T1491" s="4"/>
      <c r="U1491" s="4"/>
    </row>
    <row r="1492" spans="1:21" x14ac:dyDescent="0.2">
      <c r="A1492" t="s">
        <v>37</v>
      </c>
      <c r="B1492" t="s">
        <v>2390</v>
      </c>
      <c r="C1492" t="s">
        <v>2391</v>
      </c>
      <c r="F1492" t="s">
        <v>2066</v>
      </c>
      <c r="G1492" t="s">
        <v>2392</v>
      </c>
      <c r="H1492">
        <v>51</v>
      </c>
      <c r="I1492" t="s">
        <v>2334</v>
      </c>
      <c r="J1492" t="s">
        <v>2068</v>
      </c>
      <c r="K1492">
        <v>1578</v>
      </c>
      <c r="L1492">
        <v>0</v>
      </c>
      <c r="M1492">
        <v>0</v>
      </c>
      <c r="N1492">
        <v>1578</v>
      </c>
      <c r="O1492">
        <v>10</v>
      </c>
      <c r="P1492">
        <v>144</v>
      </c>
      <c r="Q1492" t="s">
        <v>50</v>
      </c>
      <c r="R1492">
        <v>138</v>
      </c>
      <c r="S1492" t="s">
        <v>2393</v>
      </c>
      <c r="T1492" s="4"/>
      <c r="U1492" s="4"/>
    </row>
    <row r="1493" spans="1:21" x14ac:dyDescent="0.2">
      <c r="A1493" t="s">
        <v>37</v>
      </c>
      <c r="B1493" t="s">
        <v>2394</v>
      </c>
      <c r="C1493" t="s">
        <v>2395</v>
      </c>
      <c r="F1493" t="s">
        <v>2066</v>
      </c>
      <c r="G1493">
        <v>7712</v>
      </c>
      <c r="H1493">
        <v>52</v>
      </c>
      <c r="I1493" t="s">
        <v>2067</v>
      </c>
      <c r="J1493" t="s">
        <v>2068</v>
      </c>
      <c r="K1493">
        <v>192</v>
      </c>
      <c r="L1493">
        <v>0</v>
      </c>
      <c r="M1493">
        <v>0</v>
      </c>
      <c r="N1493">
        <v>192</v>
      </c>
      <c r="O1493">
        <v>1</v>
      </c>
      <c r="P1493">
        <v>192</v>
      </c>
      <c r="Q1493" t="s">
        <v>50</v>
      </c>
      <c r="R1493">
        <v>0</v>
      </c>
      <c r="S1493" t="s">
        <v>613</v>
      </c>
      <c r="T1493" s="4"/>
      <c r="U1493" s="4"/>
    </row>
    <row r="1494" spans="1:21" x14ac:dyDescent="0.2">
      <c r="A1494" t="s">
        <v>37</v>
      </c>
      <c r="B1494" t="s">
        <v>2396</v>
      </c>
      <c r="C1494" t="s">
        <v>2397</v>
      </c>
      <c r="F1494" t="s">
        <v>2066</v>
      </c>
      <c r="G1494">
        <v>8095</v>
      </c>
      <c r="H1494">
        <v>53</v>
      </c>
      <c r="I1494" t="s">
        <v>2340</v>
      </c>
      <c r="J1494" t="s">
        <v>2068</v>
      </c>
      <c r="K1494">
        <v>5088</v>
      </c>
      <c r="L1494">
        <v>0</v>
      </c>
      <c r="M1494">
        <v>0</v>
      </c>
      <c r="N1494">
        <v>5088</v>
      </c>
      <c r="O1494">
        <v>2</v>
      </c>
      <c r="P1494">
        <v>1728</v>
      </c>
      <c r="Q1494" t="s">
        <v>50</v>
      </c>
      <c r="R1494">
        <v>1632</v>
      </c>
      <c r="S1494" t="s">
        <v>2398</v>
      </c>
      <c r="T1494" s="4"/>
      <c r="U1494" s="4"/>
    </row>
    <row r="1495" spans="1:21" x14ac:dyDescent="0.2">
      <c r="A1495" t="s">
        <v>37</v>
      </c>
      <c r="B1495" t="s">
        <v>2399</v>
      </c>
      <c r="C1495" t="s">
        <v>2400</v>
      </c>
      <c r="F1495" t="s">
        <v>2066</v>
      </c>
      <c r="G1495">
        <v>8096</v>
      </c>
      <c r="H1495">
        <v>54</v>
      </c>
      <c r="I1495" t="s">
        <v>2340</v>
      </c>
      <c r="J1495" t="s">
        <v>2068</v>
      </c>
      <c r="K1495">
        <v>23328</v>
      </c>
      <c r="L1495">
        <v>0</v>
      </c>
      <c r="M1495">
        <v>144</v>
      </c>
      <c r="N1495">
        <v>23184</v>
      </c>
      <c r="O1495">
        <v>8</v>
      </c>
      <c r="P1495">
        <v>2592</v>
      </c>
      <c r="Q1495" t="s">
        <v>50</v>
      </c>
      <c r="R1495">
        <v>2448</v>
      </c>
      <c r="S1495" t="s">
        <v>2401</v>
      </c>
      <c r="T1495" s="4"/>
      <c r="U1495" s="4"/>
    </row>
    <row r="1496" spans="1:21" x14ac:dyDescent="0.2">
      <c r="A1496" t="s">
        <v>37</v>
      </c>
      <c r="B1496" t="s">
        <v>2402</v>
      </c>
      <c r="C1496" t="s">
        <v>2403</v>
      </c>
      <c r="F1496" t="s">
        <v>2066</v>
      </c>
      <c r="G1496">
        <v>814</v>
      </c>
      <c r="H1496">
        <v>55</v>
      </c>
      <c r="I1496" t="s">
        <v>2404</v>
      </c>
      <c r="J1496" t="s">
        <v>2068</v>
      </c>
      <c r="K1496">
        <v>714</v>
      </c>
      <c r="L1496">
        <v>0</v>
      </c>
      <c r="M1496">
        <v>123</v>
      </c>
      <c r="N1496">
        <v>591</v>
      </c>
      <c r="O1496">
        <v>4</v>
      </c>
      <c r="P1496">
        <v>144</v>
      </c>
      <c r="Q1496" t="s">
        <v>50</v>
      </c>
      <c r="R1496">
        <v>15</v>
      </c>
      <c r="S1496" t="s">
        <v>2405</v>
      </c>
      <c r="T1496" s="4"/>
      <c r="U1496" s="4"/>
    </row>
    <row r="1497" spans="1:21" x14ac:dyDescent="0.2">
      <c r="A1497" t="s">
        <v>37</v>
      </c>
      <c r="B1497" t="s">
        <v>2406</v>
      </c>
      <c r="C1497" t="s">
        <v>2407</v>
      </c>
      <c r="F1497" t="s">
        <v>2066</v>
      </c>
      <c r="G1497">
        <v>8608</v>
      </c>
      <c r="H1497">
        <v>56</v>
      </c>
      <c r="I1497" t="s">
        <v>2357</v>
      </c>
      <c r="J1497" t="s">
        <v>2068</v>
      </c>
      <c r="K1497">
        <v>354</v>
      </c>
      <c r="L1497">
        <v>0</v>
      </c>
      <c r="M1497">
        <v>3</v>
      </c>
      <c r="N1497">
        <v>351</v>
      </c>
      <c r="O1497">
        <v>2</v>
      </c>
      <c r="P1497">
        <v>120</v>
      </c>
      <c r="Q1497" t="s">
        <v>50</v>
      </c>
      <c r="R1497">
        <v>111</v>
      </c>
      <c r="S1497" t="s">
        <v>2408</v>
      </c>
      <c r="T1497" s="4"/>
      <c r="U1497" s="4"/>
    </row>
    <row r="1498" spans="1:21" x14ac:dyDescent="0.2">
      <c r="A1498" t="s">
        <v>37</v>
      </c>
      <c r="B1498" t="s">
        <v>2409</v>
      </c>
      <c r="C1498" t="s">
        <v>2410</v>
      </c>
      <c r="F1498" t="s">
        <v>2066</v>
      </c>
      <c r="G1498">
        <v>8692</v>
      </c>
      <c r="H1498">
        <v>57</v>
      </c>
      <c r="I1498" t="s">
        <v>2411</v>
      </c>
      <c r="J1498" t="s">
        <v>2068</v>
      </c>
      <c r="K1498">
        <v>120</v>
      </c>
      <c r="L1498">
        <v>0</v>
      </c>
      <c r="M1498">
        <v>0</v>
      </c>
      <c r="N1498">
        <v>120</v>
      </c>
      <c r="O1498">
        <v>1</v>
      </c>
      <c r="P1498">
        <v>120</v>
      </c>
      <c r="Q1498" t="s">
        <v>50</v>
      </c>
      <c r="R1498">
        <v>0</v>
      </c>
      <c r="S1498" t="s">
        <v>613</v>
      </c>
      <c r="T1498" s="4"/>
      <c r="U1498" s="4"/>
    </row>
    <row r="1499" spans="1:21" x14ac:dyDescent="0.2">
      <c r="A1499" t="s">
        <v>37</v>
      </c>
      <c r="B1499" t="s">
        <v>2412</v>
      </c>
      <c r="C1499" t="s">
        <v>2413</v>
      </c>
      <c r="F1499" t="s">
        <v>2066</v>
      </c>
      <c r="G1499">
        <v>8809</v>
      </c>
      <c r="H1499">
        <v>59</v>
      </c>
      <c r="I1499" t="s">
        <v>2348</v>
      </c>
      <c r="J1499" t="s">
        <v>2068</v>
      </c>
      <c r="K1499">
        <v>25776</v>
      </c>
      <c r="L1499">
        <v>0</v>
      </c>
      <c r="M1499">
        <v>0</v>
      </c>
      <c r="N1499">
        <v>25776</v>
      </c>
      <c r="O1499">
        <v>11</v>
      </c>
      <c r="P1499">
        <v>2160</v>
      </c>
      <c r="Q1499" t="s">
        <v>50</v>
      </c>
      <c r="R1499">
        <v>2016</v>
      </c>
      <c r="S1499" t="s">
        <v>2414</v>
      </c>
      <c r="T1499" s="4"/>
      <c r="U1499" s="4"/>
    </row>
    <row r="1500" spans="1:21" x14ac:dyDescent="0.2">
      <c r="A1500" t="s">
        <v>37</v>
      </c>
      <c r="B1500" t="s">
        <v>2415</v>
      </c>
      <c r="C1500" t="s">
        <v>2416</v>
      </c>
      <c r="F1500" t="s">
        <v>2066</v>
      </c>
      <c r="G1500">
        <v>8810</v>
      </c>
      <c r="H1500">
        <v>60</v>
      </c>
      <c r="I1500" t="s">
        <v>2348</v>
      </c>
      <c r="J1500" t="s">
        <v>2068</v>
      </c>
      <c r="K1500">
        <v>23327</v>
      </c>
      <c r="L1500">
        <v>0</v>
      </c>
      <c r="M1500">
        <v>144</v>
      </c>
      <c r="N1500">
        <v>23183</v>
      </c>
      <c r="O1500">
        <v>8</v>
      </c>
      <c r="P1500">
        <v>2592</v>
      </c>
      <c r="Q1500" t="s">
        <v>50</v>
      </c>
      <c r="R1500">
        <v>2447</v>
      </c>
      <c r="S1500" t="s">
        <v>2417</v>
      </c>
      <c r="T1500" s="4">
        <v>45371</v>
      </c>
      <c r="U1500" s="4"/>
    </row>
    <row r="1501" spans="1:21" x14ac:dyDescent="0.2">
      <c r="A1501" t="s">
        <v>37</v>
      </c>
      <c r="B1501" t="s">
        <v>2418</v>
      </c>
      <c r="C1501" t="s">
        <v>2419</v>
      </c>
      <c r="F1501" t="s">
        <v>2066</v>
      </c>
      <c r="G1501">
        <v>8811</v>
      </c>
      <c r="H1501">
        <v>61</v>
      </c>
      <c r="I1501" t="s">
        <v>2368</v>
      </c>
      <c r="J1501" t="s">
        <v>2068</v>
      </c>
      <c r="K1501">
        <v>18143</v>
      </c>
      <c r="L1501">
        <v>0</v>
      </c>
      <c r="M1501">
        <v>144</v>
      </c>
      <c r="N1501">
        <v>17999</v>
      </c>
      <c r="O1501">
        <v>6</v>
      </c>
      <c r="P1501">
        <v>2592</v>
      </c>
      <c r="Q1501" t="s">
        <v>50</v>
      </c>
      <c r="R1501">
        <v>2447</v>
      </c>
      <c r="S1501" t="s">
        <v>2420</v>
      </c>
      <c r="T1501" s="4"/>
      <c r="U1501" s="4"/>
    </row>
    <row r="1502" spans="1:21" x14ac:dyDescent="0.2">
      <c r="A1502" t="s">
        <v>37</v>
      </c>
      <c r="B1502" t="s">
        <v>2421</v>
      </c>
      <c r="C1502" t="s">
        <v>2422</v>
      </c>
      <c r="F1502" t="s">
        <v>2066</v>
      </c>
      <c r="G1502">
        <v>9022</v>
      </c>
      <c r="H1502">
        <v>62</v>
      </c>
      <c r="I1502" t="s">
        <v>2423</v>
      </c>
      <c r="J1502" t="s">
        <v>2068</v>
      </c>
      <c r="K1502">
        <v>2466</v>
      </c>
      <c r="L1502">
        <v>0</v>
      </c>
      <c r="M1502">
        <v>63</v>
      </c>
      <c r="N1502">
        <v>2403</v>
      </c>
      <c r="O1502">
        <v>12</v>
      </c>
      <c r="P1502">
        <v>192</v>
      </c>
      <c r="Q1502" t="s">
        <v>50</v>
      </c>
      <c r="R1502">
        <v>99</v>
      </c>
      <c r="S1502" t="s">
        <v>2424</v>
      </c>
      <c r="T1502" s="4">
        <v>45369</v>
      </c>
      <c r="U1502" s="4"/>
    </row>
    <row r="1503" spans="1:21" x14ac:dyDescent="0.2">
      <c r="A1503" t="s">
        <v>37</v>
      </c>
      <c r="B1503" t="s">
        <v>2425</v>
      </c>
      <c r="C1503" t="s">
        <v>2426</v>
      </c>
      <c r="F1503" t="s">
        <v>2066</v>
      </c>
      <c r="G1503">
        <v>906</v>
      </c>
      <c r="H1503">
        <v>63</v>
      </c>
      <c r="I1503" t="s">
        <v>2340</v>
      </c>
      <c r="J1503" t="s">
        <v>2068</v>
      </c>
      <c r="K1503">
        <v>1410</v>
      </c>
      <c r="L1503">
        <v>0</v>
      </c>
      <c r="M1503">
        <v>66</v>
      </c>
      <c r="N1503">
        <v>1344</v>
      </c>
      <c r="O1503">
        <v>11</v>
      </c>
      <c r="P1503">
        <v>120</v>
      </c>
      <c r="Q1503" t="s">
        <v>50</v>
      </c>
      <c r="R1503">
        <v>24</v>
      </c>
      <c r="S1503" t="s">
        <v>2427</v>
      </c>
      <c r="T1503" s="4"/>
      <c r="U1503" s="4"/>
    </row>
    <row r="1504" spans="1:21" x14ac:dyDescent="0.2">
      <c r="A1504" t="s">
        <v>37</v>
      </c>
      <c r="B1504" t="s">
        <v>2428</v>
      </c>
      <c r="C1504" t="s">
        <v>2429</v>
      </c>
      <c r="F1504" t="s">
        <v>2066</v>
      </c>
      <c r="G1504">
        <v>6601</v>
      </c>
      <c r="H1504">
        <v>64</v>
      </c>
      <c r="I1504" t="s">
        <v>2430</v>
      </c>
      <c r="J1504" t="s">
        <v>2068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120</v>
      </c>
      <c r="Q1504" t="s">
        <v>50</v>
      </c>
      <c r="R1504">
        <v>0</v>
      </c>
      <c r="S1504" t="s">
        <v>57</v>
      </c>
      <c r="T1504" s="4">
        <v>45369</v>
      </c>
      <c r="U1504" s="4"/>
    </row>
    <row r="1505" spans="1:21" x14ac:dyDescent="0.2">
      <c r="A1505" t="s">
        <v>37</v>
      </c>
      <c r="B1505" t="s">
        <v>2431</v>
      </c>
      <c r="C1505" t="s">
        <v>2432</v>
      </c>
      <c r="F1505" t="s">
        <v>2066</v>
      </c>
      <c r="G1505">
        <v>344</v>
      </c>
      <c r="H1505">
        <v>65</v>
      </c>
      <c r="I1505" t="s">
        <v>2070</v>
      </c>
      <c r="J1505" t="s">
        <v>2068</v>
      </c>
      <c r="K1505">
        <v>165</v>
      </c>
      <c r="L1505">
        <v>0</v>
      </c>
      <c r="M1505">
        <v>5</v>
      </c>
      <c r="N1505">
        <v>160</v>
      </c>
      <c r="O1505">
        <v>2</v>
      </c>
      <c r="P1505">
        <v>55</v>
      </c>
      <c r="Q1505" t="s">
        <v>61</v>
      </c>
      <c r="R1505">
        <v>50</v>
      </c>
      <c r="S1505" t="s">
        <v>2433</v>
      </c>
      <c r="T1505" s="4">
        <v>45399</v>
      </c>
      <c r="U1505" s="4">
        <v>45399</v>
      </c>
    </row>
    <row r="1506" spans="1:21" x14ac:dyDescent="0.2">
      <c r="A1506" t="s">
        <v>37</v>
      </c>
      <c r="B1506" t="s">
        <v>2434</v>
      </c>
      <c r="C1506" t="s">
        <v>2435</v>
      </c>
      <c r="F1506" t="s">
        <v>2066</v>
      </c>
      <c r="G1506" t="s">
        <v>2436</v>
      </c>
      <c r="H1506">
        <v>66</v>
      </c>
      <c r="I1506" t="s">
        <v>2437</v>
      </c>
      <c r="J1506" t="s">
        <v>2068</v>
      </c>
      <c r="K1506">
        <v>2160</v>
      </c>
      <c r="L1506">
        <v>0</v>
      </c>
      <c r="M1506">
        <v>0</v>
      </c>
      <c r="N1506">
        <v>2160</v>
      </c>
      <c r="O1506">
        <v>1</v>
      </c>
      <c r="P1506">
        <v>2160</v>
      </c>
      <c r="Q1506" t="s">
        <v>50</v>
      </c>
      <c r="R1506">
        <v>0</v>
      </c>
      <c r="S1506" t="s">
        <v>613</v>
      </c>
      <c r="T1506" s="4"/>
      <c r="U1506" s="4"/>
    </row>
    <row r="1507" spans="1:21" x14ac:dyDescent="0.2">
      <c r="A1507" t="s">
        <v>37</v>
      </c>
      <c r="B1507" t="s">
        <v>2438</v>
      </c>
      <c r="C1507" t="s">
        <v>2439</v>
      </c>
      <c r="F1507" t="s">
        <v>2066</v>
      </c>
      <c r="G1507" t="s">
        <v>2440</v>
      </c>
      <c r="H1507">
        <v>67</v>
      </c>
      <c r="I1507" t="s">
        <v>2357</v>
      </c>
      <c r="J1507" t="s">
        <v>2068</v>
      </c>
      <c r="K1507">
        <v>6400</v>
      </c>
      <c r="L1507">
        <v>0</v>
      </c>
      <c r="M1507">
        <v>160</v>
      </c>
      <c r="N1507">
        <v>6240</v>
      </c>
      <c r="O1507">
        <v>1</v>
      </c>
      <c r="P1507">
        <v>3200</v>
      </c>
      <c r="Q1507" t="s">
        <v>50</v>
      </c>
      <c r="R1507">
        <v>3040</v>
      </c>
      <c r="S1507" t="s">
        <v>2441</v>
      </c>
      <c r="T1507" s="4"/>
      <c r="U1507" s="4"/>
    </row>
    <row r="1508" spans="1:21" x14ac:dyDescent="0.2">
      <c r="A1508" t="s">
        <v>37</v>
      </c>
      <c r="B1508" t="s">
        <v>2442</v>
      </c>
      <c r="C1508" t="s">
        <v>2443</v>
      </c>
      <c r="F1508" t="s">
        <v>2066</v>
      </c>
      <c r="G1508" t="s">
        <v>2444</v>
      </c>
      <c r="H1508">
        <v>68</v>
      </c>
      <c r="I1508" t="s">
        <v>2430</v>
      </c>
      <c r="J1508" t="s">
        <v>2068</v>
      </c>
      <c r="K1508">
        <v>2694</v>
      </c>
      <c r="L1508">
        <v>0</v>
      </c>
      <c r="M1508">
        <v>0</v>
      </c>
      <c r="N1508">
        <v>2694</v>
      </c>
      <c r="O1508">
        <v>0</v>
      </c>
      <c r="P1508">
        <v>2700</v>
      </c>
      <c r="Q1508" t="s">
        <v>50</v>
      </c>
      <c r="R1508">
        <v>2694</v>
      </c>
      <c r="S1508" t="s">
        <v>2445</v>
      </c>
      <c r="T1508" s="4"/>
      <c r="U1508" s="4"/>
    </row>
    <row r="1509" spans="1:21" x14ac:dyDescent="0.2">
      <c r="A1509" t="s">
        <v>37</v>
      </c>
      <c r="B1509" t="s">
        <v>2446</v>
      </c>
      <c r="C1509" t="s">
        <v>2447</v>
      </c>
      <c r="F1509" t="s">
        <v>2066</v>
      </c>
      <c r="G1509" t="s">
        <v>2448</v>
      </c>
      <c r="H1509">
        <v>69</v>
      </c>
      <c r="I1509" t="s">
        <v>2067</v>
      </c>
      <c r="J1509" t="s">
        <v>2068</v>
      </c>
      <c r="K1509">
        <v>180</v>
      </c>
      <c r="L1509">
        <v>0</v>
      </c>
      <c r="M1509">
        <v>0</v>
      </c>
      <c r="N1509">
        <v>180</v>
      </c>
      <c r="O1509">
        <v>1</v>
      </c>
      <c r="P1509">
        <v>180</v>
      </c>
      <c r="Q1509" t="s">
        <v>50</v>
      </c>
      <c r="R1509">
        <v>0</v>
      </c>
      <c r="S1509" t="s">
        <v>613</v>
      </c>
      <c r="T1509" s="4">
        <v>45369</v>
      </c>
      <c r="U1509" s="4"/>
    </row>
    <row r="1510" spans="1:21" x14ac:dyDescent="0.2">
      <c r="A1510" t="s">
        <v>37</v>
      </c>
      <c r="B1510" t="s">
        <v>2449</v>
      </c>
      <c r="C1510" t="s">
        <v>2450</v>
      </c>
      <c r="F1510" t="s">
        <v>2066</v>
      </c>
      <c r="G1510" t="s">
        <v>2451</v>
      </c>
      <c r="H1510">
        <v>70</v>
      </c>
      <c r="I1510" t="s">
        <v>2348</v>
      </c>
      <c r="J1510" t="s">
        <v>2068</v>
      </c>
      <c r="K1510">
        <v>21600</v>
      </c>
      <c r="L1510">
        <v>0</v>
      </c>
      <c r="M1510">
        <v>0</v>
      </c>
      <c r="N1510">
        <v>21600</v>
      </c>
      <c r="O1510">
        <v>10</v>
      </c>
      <c r="P1510">
        <v>2160</v>
      </c>
      <c r="Q1510" t="s">
        <v>50</v>
      </c>
      <c r="R1510">
        <v>0</v>
      </c>
      <c r="S1510" t="s">
        <v>1618</v>
      </c>
      <c r="T1510" s="4"/>
      <c r="U1510" s="4"/>
    </row>
    <row r="1511" spans="1:21" x14ac:dyDescent="0.2">
      <c r="A1511" t="s">
        <v>37</v>
      </c>
      <c r="B1511" t="s">
        <v>2452</v>
      </c>
      <c r="C1511" t="s">
        <v>2453</v>
      </c>
      <c r="F1511" t="s">
        <v>2066</v>
      </c>
      <c r="G1511">
        <v>371</v>
      </c>
      <c r="H1511">
        <v>71</v>
      </c>
      <c r="I1511" t="s">
        <v>2070</v>
      </c>
      <c r="J1511" t="s">
        <v>2068</v>
      </c>
      <c r="K1511">
        <v>27540</v>
      </c>
      <c r="L1511">
        <v>0</v>
      </c>
      <c r="M1511">
        <v>0</v>
      </c>
      <c r="N1511">
        <v>27540</v>
      </c>
      <c r="O1511">
        <v>17</v>
      </c>
      <c r="P1511">
        <v>1620</v>
      </c>
      <c r="Q1511" t="s">
        <v>50</v>
      </c>
      <c r="R1511">
        <v>0</v>
      </c>
      <c r="S1511" t="s">
        <v>2454</v>
      </c>
      <c r="T1511" s="4"/>
      <c r="U1511" s="4"/>
    </row>
    <row r="1512" spans="1:21" x14ac:dyDescent="0.2">
      <c r="A1512" t="s">
        <v>37</v>
      </c>
      <c r="B1512" t="s">
        <v>2455</v>
      </c>
      <c r="C1512" t="s">
        <v>2456</v>
      </c>
      <c r="F1512" t="s">
        <v>2066</v>
      </c>
      <c r="G1512">
        <v>8807</v>
      </c>
      <c r="H1512">
        <v>72</v>
      </c>
      <c r="I1512" t="s">
        <v>2348</v>
      </c>
      <c r="J1512" t="s">
        <v>2068</v>
      </c>
      <c r="K1512">
        <v>21600</v>
      </c>
      <c r="L1512">
        <v>0</v>
      </c>
      <c r="M1512">
        <v>0</v>
      </c>
      <c r="N1512">
        <v>21600</v>
      </c>
      <c r="O1512">
        <v>10</v>
      </c>
      <c r="P1512">
        <v>2160</v>
      </c>
      <c r="Q1512" t="s">
        <v>50</v>
      </c>
      <c r="R1512">
        <v>0</v>
      </c>
      <c r="S1512" t="s">
        <v>1618</v>
      </c>
      <c r="T1512" s="4"/>
      <c r="U1512" s="4"/>
    </row>
    <row r="1513" spans="1:21" x14ac:dyDescent="0.2">
      <c r="A1513" t="s">
        <v>37</v>
      </c>
      <c r="B1513" t="s">
        <v>2457</v>
      </c>
      <c r="C1513" t="s">
        <v>2458</v>
      </c>
      <c r="F1513" t="s">
        <v>2066</v>
      </c>
      <c r="G1513">
        <v>930</v>
      </c>
      <c r="H1513">
        <v>73</v>
      </c>
      <c r="I1513" t="s">
        <v>2437</v>
      </c>
      <c r="J1513" t="s">
        <v>2068</v>
      </c>
      <c r="K1513">
        <v>2304</v>
      </c>
      <c r="L1513">
        <v>0</v>
      </c>
      <c r="M1513">
        <v>0</v>
      </c>
      <c r="N1513">
        <v>2304</v>
      </c>
      <c r="O1513">
        <v>1</v>
      </c>
      <c r="P1513">
        <v>2304</v>
      </c>
      <c r="Q1513" t="s">
        <v>50</v>
      </c>
      <c r="R1513">
        <v>0</v>
      </c>
      <c r="S1513" t="s">
        <v>613</v>
      </c>
      <c r="T1513" s="4"/>
      <c r="U1513" s="4"/>
    </row>
    <row r="1514" spans="1:21" x14ac:dyDescent="0.2">
      <c r="A1514" t="s">
        <v>37</v>
      </c>
      <c r="B1514" t="s">
        <v>2459</v>
      </c>
      <c r="C1514" t="s">
        <v>2460</v>
      </c>
      <c r="E1514" t="s">
        <v>2461</v>
      </c>
      <c r="F1514" t="s">
        <v>48</v>
      </c>
      <c r="G1514">
        <v>166</v>
      </c>
      <c r="H1514">
        <v>1</v>
      </c>
      <c r="J1514" t="s">
        <v>420</v>
      </c>
      <c r="K1514">
        <v>-1</v>
      </c>
      <c r="L1514">
        <v>0</v>
      </c>
      <c r="M1514">
        <v>0</v>
      </c>
      <c r="N1514">
        <v>-1</v>
      </c>
      <c r="O1514">
        <v>0</v>
      </c>
      <c r="P1514" t="s">
        <v>254</v>
      </c>
      <c r="Q1514" t="s">
        <v>61</v>
      </c>
      <c r="R1514">
        <v>-1</v>
      </c>
      <c r="S1514" t="s">
        <v>2462</v>
      </c>
      <c r="T1514" s="4">
        <v>45366</v>
      </c>
      <c r="U1514" s="4"/>
    </row>
    <row r="1515" spans="1:21" x14ac:dyDescent="0.2">
      <c r="A1515" t="s">
        <v>37</v>
      </c>
      <c r="B1515" t="s">
        <v>2463</v>
      </c>
      <c r="C1515" t="s">
        <v>2464</v>
      </c>
      <c r="F1515" t="s">
        <v>48</v>
      </c>
      <c r="G1515" t="s">
        <v>2465</v>
      </c>
      <c r="H1515">
        <v>100</v>
      </c>
      <c r="J1515" t="s">
        <v>420</v>
      </c>
      <c r="K1515">
        <v>864</v>
      </c>
      <c r="L1515">
        <v>0</v>
      </c>
      <c r="M1515">
        <v>0</v>
      </c>
      <c r="N1515">
        <v>864</v>
      </c>
      <c r="O1515">
        <v>9</v>
      </c>
      <c r="P1515">
        <v>96</v>
      </c>
      <c r="Q1515" t="s">
        <v>50</v>
      </c>
      <c r="R1515">
        <v>0</v>
      </c>
      <c r="S1515" t="s">
        <v>1277</v>
      </c>
      <c r="T1515" s="4"/>
      <c r="U1515" s="4"/>
    </row>
    <row r="1516" spans="1:21" x14ac:dyDescent="0.2">
      <c r="A1516" t="s">
        <v>37</v>
      </c>
      <c r="B1516" t="s">
        <v>2466</v>
      </c>
      <c r="C1516" t="s">
        <v>2467</v>
      </c>
      <c r="E1516" t="s">
        <v>2468</v>
      </c>
      <c r="F1516" t="s">
        <v>48</v>
      </c>
      <c r="G1516" t="s">
        <v>2469</v>
      </c>
      <c r="H1516">
        <v>101</v>
      </c>
      <c r="J1516" t="s">
        <v>420</v>
      </c>
      <c r="K1516">
        <v>720</v>
      </c>
      <c r="L1516">
        <v>0</v>
      </c>
      <c r="M1516">
        <v>0</v>
      </c>
      <c r="N1516">
        <v>720</v>
      </c>
      <c r="O1516">
        <v>10</v>
      </c>
      <c r="P1516">
        <v>72</v>
      </c>
      <c r="Q1516" t="s">
        <v>50</v>
      </c>
      <c r="R1516">
        <v>0</v>
      </c>
      <c r="S1516" t="s">
        <v>1618</v>
      </c>
      <c r="T1516" s="4"/>
      <c r="U1516" s="4"/>
    </row>
    <row r="1517" spans="1:21" x14ac:dyDescent="0.2">
      <c r="A1517" t="s">
        <v>37</v>
      </c>
      <c r="B1517" t="s">
        <v>2470</v>
      </c>
      <c r="C1517" t="s">
        <v>2471</v>
      </c>
      <c r="E1517" t="s">
        <v>2472</v>
      </c>
      <c r="F1517" t="s">
        <v>48</v>
      </c>
      <c r="G1517" t="s">
        <v>222</v>
      </c>
      <c r="H1517">
        <v>102</v>
      </c>
      <c r="J1517" t="s">
        <v>420</v>
      </c>
      <c r="K1517">
        <v>120</v>
      </c>
      <c r="L1517">
        <v>0</v>
      </c>
      <c r="M1517">
        <v>0</v>
      </c>
      <c r="N1517">
        <v>120</v>
      </c>
      <c r="O1517">
        <v>1</v>
      </c>
      <c r="P1517">
        <v>120</v>
      </c>
      <c r="Q1517" t="s">
        <v>50</v>
      </c>
      <c r="R1517">
        <v>0</v>
      </c>
      <c r="S1517" t="s">
        <v>613</v>
      </c>
      <c r="T1517" s="4"/>
      <c r="U1517" s="4"/>
    </row>
    <row r="1518" spans="1:21" x14ac:dyDescent="0.2">
      <c r="A1518" t="s">
        <v>37</v>
      </c>
      <c r="B1518" t="s">
        <v>2473</v>
      </c>
      <c r="C1518" t="s">
        <v>2474</v>
      </c>
      <c r="E1518" t="s">
        <v>2475</v>
      </c>
      <c r="F1518" t="s">
        <v>48</v>
      </c>
      <c r="G1518">
        <v>8005</v>
      </c>
      <c r="H1518">
        <v>103</v>
      </c>
      <c r="J1518" t="s">
        <v>420</v>
      </c>
      <c r="K1518">
        <v>5520</v>
      </c>
      <c r="L1518">
        <v>0</v>
      </c>
      <c r="M1518">
        <v>0</v>
      </c>
      <c r="N1518">
        <v>5520</v>
      </c>
      <c r="O1518">
        <v>46</v>
      </c>
      <c r="P1518">
        <v>120</v>
      </c>
      <c r="Q1518" t="s">
        <v>50</v>
      </c>
      <c r="R1518">
        <v>0</v>
      </c>
      <c r="S1518" t="s">
        <v>2476</v>
      </c>
      <c r="T1518" s="4"/>
      <c r="U1518" s="4"/>
    </row>
    <row r="1519" spans="1:21" x14ac:dyDescent="0.2">
      <c r="A1519" t="s">
        <v>37</v>
      </c>
      <c r="B1519" t="s">
        <v>2477</v>
      </c>
      <c r="C1519" t="s">
        <v>2478</v>
      </c>
      <c r="F1519" t="s">
        <v>48</v>
      </c>
      <c r="G1519">
        <v>908</v>
      </c>
      <c r="H1519">
        <v>104</v>
      </c>
      <c r="J1519" t="s">
        <v>420</v>
      </c>
      <c r="K1519">
        <v>40</v>
      </c>
      <c r="L1519">
        <v>0</v>
      </c>
      <c r="M1519">
        <v>0</v>
      </c>
      <c r="N1519">
        <v>40</v>
      </c>
      <c r="O1519">
        <v>1</v>
      </c>
      <c r="P1519">
        <v>40</v>
      </c>
      <c r="Q1519" t="s">
        <v>61</v>
      </c>
      <c r="R1519">
        <v>0</v>
      </c>
      <c r="S1519" t="s">
        <v>1375</v>
      </c>
      <c r="T1519" s="4"/>
      <c r="U1519" s="4"/>
    </row>
    <row r="1520" spans="1:21" x14ac:dyDescent="0.2">
      <c r="A1520" t="s">
        <v>37</v>
      </c>
      <c r="B1520" t="s">
        <v>2479</v>
      </c>
      <c r="C1520" t="s">
        <v>2480</v>
      </c>
      <c r="E1520" t="s">
        <v>2481</v>
      </c>
      <c r="F1520" t="s">
        <v>48</v>
      </c>
      <c r="G1520">
        <v>6</v>
      </c>
      <c r="H1520">
        <v>105</v>
      </c>
      <c r="J1520" t="s">
        <v>420</v>
      </c>
      <c r="K1520">
        <v>2880</v>
      </c>
      <c r="L1520">
        <v>0</v>
      </c>
      <c r="M1520">
        <v>0</v>
      </c>
      <c r="N1520">
        <v>2880</v>
      </c>
      <c r="O1520">
        <v>2</v>
      </c>
      <c r="P1520">
        <v>1440</v>
      </c>
      <c r="Q1520" t="s">
        <v>50</v>
      </c>
      <c r="R1520">
        <v>0</v>
      </c>
      <c r="S1520" t="s">
        <v>1162</v>
      </c>
      <c r="T1520" s="4"/>
      <c r="U1520" s="4"/>
    </row>
    <row r="1521" spans="1:21" x14ac:dyDescent="0.2">
      <c r="A1521" t="s">
        <v>37</v>
      </c>
      <c r="B1521" t="s">
        <v>2482</v>
      </c>
      <c r="C1521" t="s">
        <v>2483</v>
      </c>
      <c r="E1521" t="s">
        <v>2218</v>
      </c>
      <c r="F1521" t="s">
        <v>48</v>
      </c>
      <c r="G1521">
        <v>6023</v>
      </c>
      <c r="H1521">
        <v>106</v>
      </c>
      <c r="J1521" t="s">
        <v>420</v>
      </c>
      <c r="K1521">
        <v>10512</v>
      </c>
      <c r="L1521">
        <v>0</v>
      </c>
      <c r="M1521">
        <v>2</v>
      </c>
      <c r="N1521">
        <v>10510</v>
      </c>
      <c r="O1521">
        <v>145</v>
      </c>
      <c r="P1521">
        <v>72</v>
      </c>
      <c r="Q1521" t="s">
        <v>44</v>
      </c>
      <c r="R1521">
        <v>70</v>
      </c>
      <c r="S1521" t="s">
        <v>2484</v>
      </c>
      <c r="T1521" s="4">
        <v>45364</v>
      </c>
      <c r="U1521" s="4"/>
    </row>
    <row r="1522" spans="1:21" x14ac:dyDescent="0.2">
      <c r="A1522" t="s">
        <v>37</v>
      </c>
      <c r="B1522" t="s">
        <v>2485</v>
      </c>
      <c r="C1522" t="s">
        <v>2486</v>
      </c>
      <c r="E1522" t="s">
        <v>2475</v>
      </c>
      <c r="F1522" t="s">
        <v>48</v>
      </c>
      <c r="G1522">
        <v>3281</v>
      </c>
      <c r="H1522">
        <v>107</v>
      </c>
      <c r="J1522" t="s">
        <v>420</v>
      </c>
      <c r="K1522">
        <v>1872</v>
      </c>
      <c r="L1522">
        <v>0</v>
      </c>
      <c r="M1522">
        <v>0</v>
      </c>
      <c r="N1522">
        <v>1872</v>
      </c>
      <c r="O1522">
        <v>13</v>
      </c>
      <c r="P1522">
        <v>144</v>
      </c>
      <c r="Q1522" t="s">
        <v>44</v>
      </c>
      <c r="R1522">
        <v>0</v>
      </c>
      <c r="S1522" t="s">
        <v>2487</v>
      </c>
      <c r="T1522" s="4"/>
      <c r="U1522" s="4"/>
    </row>
    <row r="1523" spans="1:21" x14ac:dyDescent="0.2">
      <c r="A1523" t="s">
        <v>37</v>
      </c>
      <c r="B1523" t="s">
        <v>2488</v>
      </c>
      <c r="C1523" t="s">
        <v>2489</v>
      </c>
      <c r="E1523" t="s">
        <v>2490</v>
      </c>
      <c r="F1523" t="s">
        <v>48</v>
      </c>
      <c r="G1523" t="s">
        <v>2491</v>
      </c>
      <c r="H1523">
        <v>108</v>
      </c>
      <c r="J1523" t="s">
        <v>420</v>
      </c>
      <c r="K1523">
        <v>240</v>
      </c>
      <c r="L1523">
        <v>0</v>
      </c>
      <c r="M1523">
        <v>0</v>
      </c>
      <c r="N1523">
        <v>240</v>
      </c>
      <c r="O1523">
        <v>4</v>
      </c>
      <c r="P1523">
        <v>60</v>
      </c>
      <c r="Q1523" t="s">
        <v>44</v>
      </c>
      <c r="R1523">
        <v>0</v>
      </c>
      <c r="S1523" t="s">
        <v>2063</v>
      </c>
      <c r="T1523" s="4"/>
      <c r="U1523" s="4"/>
    </row>
    <row r="1524" spans="1:21" x14ac:dyDescent="0.2">
      <c r="A1524" t="s">
        <v>37</v>
      </c>
      <c r="B1524" t="s">
        <v>2492</v>
      </c>
      <c r="C1524" t="s">
        <v>2493</v>
      </c>
      <c r="E1524" t="s">
        <v>2218</v>
      </c>
      <c r="F1524" t="s">
        <v>48</v>
      </c>
      <c r="G1524" t="s">
        <v>2494</v>
      </c>
      <c r="H1524">
        <v>109</v>
      </c>
      <c r="J1524" t="s">
        <v>420</v>
      </c>
      <c r="K1524">
        <v>288</v>
      </c>
      <c r="L1524">
        <v>0</v>
      </c>
      <c r="M1524">
        <v>0</v>
      </c>
      <c r="N1524">
        <v>288</v>
      </c>
      <c r="O1524">
        <v>4</v>
      </c>
      <c r="P1524">
        <v>72</v>
      </c>
      <c r="Q1524" t="s">
        <v>61</v>
      </c>
      <c r="R1524">
        <v>0</v>
      </c>
      <c r="S1524" t="s">
        <v>2257</v>
      </c>
      <c r="T1524" s="4"/>
      <c r="U1524" s="4"/>
    </row>
    <row r="1525" spans="1:21" x14ac:dyDescent="0.2">
      <c r="A1525" t="s">
        <v>37</v>
      </c>
      <c r="B1525" t="s">
        <v>2495</v>
      </c>
      <c r="C1525" t="s">
        <v>2496</v>
      </c>
      <c r="E1525" t="s">
        <v>2481</v>
      </c>
      <c r="F1525" t="s">
        <v>48</v>
      </c>
      <c r="G1525">
        <v>8865</v>
      </c>
      <c r="H1525">
        <v>110</v>
      </c>
      <c r="J1525" t="s">
        <v>420</v>
      </c>
      <c r="K1525">
        <v>90</v>
      </c>
      <c r="L1525">
        <v>0</v>
      </c>
      <c r="M1525">
        <v>0</v>
      </c>
      <c r="N1525">
        <v>90</v>
      </c>
      <c r="O1525">
        <v>2</v>
      </c>
      <c r="P1525">
        <v>45</v>
      </c>
      <c r="Q1525" t="s">
        <v>61</v>
      </c>
      <c r="R1525">
        <v>0</v>
      </c>
      <c r="S1525" t="s">
        <v>62</v>
      </c>
      <c r="T1525" s="4"/>
      <c r="U1525" s="4"/>
    </row>
    <row r="1526" spans="1:21" x14ac:dyDescent="0.2">
      <c r="A1526" t="s">
        <v>37</v>
      </c>
      <c r="B1526" t="s">
        <v>2497</v>
      </c>
      <c r="C1526" t="s">
        <v>2498</v>
      </c>
      <c r="F1526" t="s">
        <v>48</v>
      </c>
      <c r="G1526">
        <v>51102</v>
      </c>
      <c r="H1526">
        <v>111</v>
      </c>
      <c r="J1526" t="s">
        <v>420</v>
      </c>
      <c r="K1526">
        <v>960</v>
      </c>
      <c r="L1526">
        <v>0</v>
      </c>
      <c r="M1526">
        <v>0</v>
      </c>
      <c r="N1526">
        <v>960</v>
      </c>
      <c r="O1526">
        <v>2</v>
      </c>
      <c r="P1526">
        <v>480</v>
      </c>
      <c r="Q1526" t="s">
        <v>50</v>
      </c>
      <c r="R1526">
        <v>0</v>
      </c>
      <c r="S1526" t="s">
        <v>1162</v>
      </c>
      <c r="T1526" s="4"/>
      <c r="U1526" s="4"/>
    </row>
    <row r="1527" spans="1:21" x14ac:dyDescent="0.2">
      <c r="A1527" t="s">
        <v>37</v>
      </c>
      <c r="B1527" t="s">
        <v>2499</v>
      </c>
      <c r="C1527" t="s">
        <v>2500</v>
      </c>
      <c r="E1527" t="s">
        <v>2330</v>
      </c>
      <c r="F1527" t="s">
        <v>48</v>
      </c>
      <c r="G1527">
        <v>385</v>
      </c>
      <c r="H1527">
        <v>112</v>
      </c>
      <c r="J1527" t="s">
        <v>420</v>
      </c>
      <c r="K1527">
        <v>900</v>
      </c>
      <c r="L1527">
        <v>0</v>
      </c>
      <c r="M1527">
        <v>0</v>
      </c>
      <c r="N1527">
        <v>900</v>
      </c>
      <c r="O1527">
        <v>15</v>
      </c>
      <c r="P1527">
        <v>60</v>
      </c>
      <c r="Q1527" t="s">
        <v>61</v>
      </c>
      <c r="R1527">
        <v>0</v>
      </c>
      <c r="S1527" t="s">
        <v>2501</v>
      </c>
      <c r="T1527" s="4"/>
      <c r="U1527" s="4"/>
    </row>
    <row r="1528" spans="1:21" x14ac:dyDescent="0.2">
      <c r="A1528" t="s">
        <v>37</v>
      </c>
      <c r="B1528" t="s">
        <v>2502</v>
      </c>
      <c r="C1528" t="s">
        <v>2503</v>
      </c>
      <c r="F1528" t="s">
        <v>48</v>
      </c>
      <c r="G1528">
        <v>2169</v>
      </c>
      <c r="H1528">
        <v>113</v>
      </c>
      <c r="J1528" t="s">
        <v>420</v>
      </c>
      <c r="K1528">
        <v>288</v>
      </c>
      <c r="L1528">
        <v>0</v>
      </c>
      <c r="M1528">
        <v>0</v>
      </c>
      <c r="N1528">
        <v>288</v>
      </c>
      <c r="O1528">
        <v>3</v>
      </c>
      <c r="P1528">
        <v>96</v>
      </c>
      <c r="Q1528" t="s">
        <v>61</v>
      </c>
      <c r="R1528">
        <v>0</v>
      </c>
      <c r="S1528" t="s">
        <v>1670</v>
      </c>
      <c r="T1528" s="4"/>
      <c r="U1528" s="4"/>
    </row>
    <row r="1529" spans="1:21" x14ac:dyDescent="0.2">
      <c r="A1529" t="s">
        <v>37</v>
      </c>
      <c r="B1529" t="s">
        <v>2504</v>
      </c>
      <c r="C1529" t="s">
        <v>2505</v>
      </c>
      <c r="E1529" t="s">
        <v>2506</v>
      </c>
      <c r="F1529" t="s">
        <v>48</v>
      </c>
      <c r="G1529">
        <v>815</v>
      </c>
      <c r="H1529">
        <v>114</v>
      </c>
      <c r="J1529" t="s">
        <v>420</v>
      </c>
      <c r="K1529">
        <v>216</v>
      </c>
      <c r="L1529">
        <v>0</v>
      </c>
      <c r="M1529">
        <v>0</v>
      </c>
      <c r="N1529">
        <v>216</v>
      </c>
      <c r="O1529">
        <v>3</v>
      </c>
      <c r="P1529">
        <v>72</v>
      </c>
      <c r="Q1529" t="s">
        <v>44</v>
      </c>
      <c r="R1529">
        <v>0</v>
      </c>
      <c r="S1529" t="s">
        <v>2182</v>
      </c>
      <c r="T1529" s="4"/>
      <c r="U1529" s="4"/>
    </row>
    <row r="1530" spans="1:21" x14ac:dyDescent="0.2">
      <c r="A1530" t="s">
        <v>37</v>
      </c>
      <c r="B1530" t="s">
        <v>2507</v>
      </c>
      <c r="C1530" t="s">
        <v>2508</v>
      </c>
      <c r="E1530" t="s">
        <v>2509</v>
      </c>
      <c r="F1530" t="s">
        <v>48</v>
      </c>
      <c r="G1530">
        <v>819</v>
      </c>
      <c r="H1530">
        <v>115</v>
      </c>
      <c r="J1530" t="s">
        <v>420</v>
      </c>
      <c r="K1530">
        <v>192</v>
      </c>
      <c r="L1530">
        <v>0</v>
      </c>
      <c r="M1530">
        <v>0</v>
      </c>
      <c r="N1530">
        <v>192</v>
      </c>
      <c r="O1530">
        <v>2</v>
      </c>
      <c r="P1530">
        <v>96</v>
      </c>
      <c r="Q1530" t="s">
        <v>44</v>
      </c>
      <c r="R1530">
        <v>0</v>
      </c>
      <c r="S1530" t="s">
        <v>450</v>
      </c>
      <c r="T1530" s="4"/>
      <c r="U1530" s="4"/>
    </row>
    <row r="1531" spans="1:21" x14ac:dyDescent="0.2">
      <c r="A1531" t="s">
        <v>37</v>
      </c>
      <c r="B1531" t="s">
        <v>2510</v>
      </c>
      <c r="C1531" t="s">
        <v>2511</v>
      </c>
      <c r="E1531" t="s">
        <v>2207</v>
      </c>
      <c r="F1531" t="s">
        <v>48</v>
      </c>
      <c r="G1531">
        <v>653</v>
      </c>
      <c r="H1531">
        <v>116</v>
      </c>
      <c r="J1531" t="s">
        <v>420</v>
      </c>
      <c r="K1531">
        <v>2304</v>
      </c>
      <c r="L1531">
        <v>0</v>
      </c>
      <c r="M1531">
        <v>0</v>
      </c>
      <c r="N1531">
        <v>2304</v>
      </c>
      <c r="O1531">
        <v>2</v>
      </c>
      <c r="P1531">
        <v>1152</v>
      </c>
      <c r="Q1531" t="s">
        <v>50</v>
      </c>
      <c r="R1531">
        <v>0</v>
      </c>
      <c r="S1531" t="s">
        <v>1162</v>
      </c>
      <c r="T1531" s="4"/>
      <c r="U1531" s="4"/>
    </row>
    <row r="1532" spans="1:21" x14ac:dyDescent="0.2">
      <c r="A1532" t="s">
        <v>37</v>
      </c>
      <c r="B1532" t="s">
        <v>2512</v>
      </c>
      <c r="C1532" t="s">
        <v>2513</v>
      </c>
      <c r="F1532" t="s">
        <v>48</v>
      </c>
      <c r="G1532">
        <v>6611</v>
      </c>
      <c r="H1532">
        <v>117</v>
      </c>
      <c r="J1532" t="s">
        <v>420</v>
      </c>
      <c r="K1532">
        <v>120</v>
      </c>
      <c r="L1532">
        <v>0</v>
      </c>
      <c r="M1532">
        <v>0</v>
      </c>
      <c r="N1532">
        <v>120</v>
      </c>
      <c r="O1532">
        <v>2</v>
      </c>
      <c r="P1532">
        <v>60</v>
      </c>
      <c r="Q1532" t="s">
        <v>61</v>
      </c>
      <c r="R1532">
        <v>0</v>
      </c>
      <c r="S1532" t="s">
        <v>62</v>
      </c>
      <c r="T1532" s="4"/>
      <c r="U1532" s="4"/>
    </row>
    <row r="1533" spans="1:21" x14ac:dyDescent="0.2">
      <c r="A1533" t="s">
        <v>37</v>
      </c>
      <c r="B1533" t="s">
        <v>2514</v>
      </c>
      <c r="C1533" t="s">
        <v>2515</v>
      </c>
      <c r="E1533" t="s">
        <v>2165</v>
      </c>
      <c r="F1533" t="s">
        <v>48</v>
      </c>
      <c r="G1533">
        <v>101</v>
      </c>
      <c r="H1533">
        <v>118</v>
      </c>
      <c r="J1533" t="s">
        <v>420</v>
      </c>
      <c r="K1533">
        <v>384</v>
      </c>
      <c r="L1533">
        <v>0</v>
      </c>
      <c r="M1533">
        <v>0</v>
      </c>
      <c r="N1533">
        <v>384</v>
      </c>
      <c r="O1533">
        <v>8</v>
      </c>
      <c r="P1533">
        <v>48</v>
      </c>
      <c r="Q1533" t="s">
        <v>61</v>
      </c>
      <c r="R1533">
        <v>0</v>
      </c>
      <c r="S1533" t="s">
        <v>2274</v>
      </c>
      <c r="T1533" s="4"/>
      <c r="U1533" s="4"/>
    </row>
    <row r="1534" spans="1:21" x14ac:dyDescent="0.2">
      <c r="A1534" t="s">
        <v>37</v>
      </c>
      <c r="B1534" t="s">
        <v>2516</v>
      </c>
      <c r="C1534" t="s">
        <v>2517</v>
      </c>
      <c r="E1534" t="s">
        <v>2518</v>
      </c>
      <c r="F1534" t="s">
        <v>48</v>
      </c>
      <c r="G1534">
        <v>7528</v>
      </c>
      <c r="H1534">
        <v>119</v>
      </c>
      <c r="J1534" t="s">
        <v>420</v>
      </c>
      <c r="K1534">
        <v>96</v>
      </c>
      <c r="L1534">
        <v>0</v>
      </c>
      <c r="M1534">
        <v>0</v>
      </c>
      <c r="N1534">
        <v>96</v>
      </c>
      <c r="O1534">
        <v>4</v>
      </c>
      <c r="P1534">
        <v>24</v>
      </c>
      <c r="Q1534" t="s">
        <v>2519</v>
      </c>
      <c r="R1534">
        <v>0</v>
      </c>
      <c r="S1534" t="s">
        <v>2520</v>
      </c>
      <c r="T1534" s="4"/>
      <c r="U1534" s="4"/>
    </row>
    <row r="1535" spans="1:21" x14ac:dyDescent="0.2">
      <c r="A1535" t="s">
        <v>37</v>
      </c>
      <c r="B1535" t="s">
        <v>2521</v>
      </c>
      <c r="C1535" t="s">
        <v>2522</v>
      </c>
      <c r="E1535" t="s">
        <v>2523</v>
      </c>
      <c r="F1535" t="s">
        <v>48</v>
      </c>
      <c r="G1535">
        <v>859</v>
      </c>
      <c r="H1535">
        <v>120</v>
      </c>
      <c r="J1535" t="s">
        <v>420</v>
      </c>
      <c r="K1535">
        <v>10</v>
      </c>
      <c r="L1535">
        <v>0</v>
      </c>
      <c r="M1535">
        <v>0</v>
      </c>
      <c r="N1535">
        <v>10</v>
      </c>
      <c r="O1535">
        <v>2</v>
      </c>
      <c r="P1535">
        <v>5</v>
      </c>
      <c r="Q1535" t="s">
        <v>76</v>
      </c>
      <c r="R1535">
        <v>0</v>
      </c>
      <c r="S1535" t="s">
        <v>1357</v>
      </c>
      <c r="T1535" s="4"/>
      <c r="U1535" s="4"/>
    </row>
    <row r="1536" spans="1:21" x14ac:dyDescent="0.2">
      <c r="A1536" t="s">
        <v>37</v>
      </c>
      <c r="B1536" t="s">
        <v>2524</v>
      </c>
      <c r="C1536" t="s">
        <v>2525</v>
      </c>
      <c r="F1536" t="s">
        <v>48</v>
      </c>
      <c r="G1536">
        <v>20160</v>
      </c>
      <c r="H1536">
        <v>121</v>
      </c>
      <c r="J1536" t="s">
        <v>420</v>
      </c>
      <c r="K1536">
        <v>72</v>
      </c>
      <c r="L1536">
        <v>0</v>
      </c>
      <c r="M1536">
        <v>0</v>
      </c>
      <c r="N1536">
        <v>72</v>
      </c>
      <c r="O1536">
        <v>2</v>
      </c>
      <c r="P1536">
        <v>36</v>
      </c>
      <c r="Q1536" t="s">
        <v>61</v>
      </c>
      <c r="R1536">
        <v>0</v>
      </c>
      <c r="S1536" t="s">
        <v>62</v>
      </c>
      <c r="T1536" s="4"/>
      <c r="U1536" s="4"/>
    </row>
    <row r="1537" spans="1:21" x14ac:dyDescent="0.2">
      <c r="A1537" t="s">
        <v>37</v>
      </c>
      <c r="B1537" t="s">
        <v>2526</v>
      </c>
      <c r="C1537" t="s">
        <v>2527</v>
      </c>
      <c r="F1537" t="s">
        <v>48</v>
      </c>
      <c r="G1537" t="s">
        <v>2528</v>
      </c>
      <c r="H1537">
        <v>122</v>
      </c>
      <c r="J1537" t="s">
        <v>420</v>
      </c>
      <c r="K1537">
        <v>56</v>
      </c>
      <c r="L1537">
        <v>0</v>
      </c>
      <c r="M1537">
        <v>24</v>
      </c>
      <c r="N1537">
        <v>32</v>
      </c>
      <c r="O1537">
        <v>0</v>
      </c>
      <c r="P1537">
        <v>60</v>
      </c>
      <c r="Q1537" t="s">
        <v>61</v>
      </c>
      <c r="R1537">
        <v>32</v>
      </c>
      <c r="S1537" t="s">
        <v>2529</v>
      </c>
      <c r="T1537" s="4"/>
      <c r="U1537" s="4"/>
    </row>
    <row r="1538" spans="1:21" x14ac:dyDescent="0.2">
      <c r="A1538" t="s">
        <v>37</v>
      </c>
      <c r="B1538" t="s">
        <v>2530</v>
      </c>
      <c r="C1538" t="s">
        <v>2531</v>
      </c>
      <c r="F1538" t="s">
        <v>48</v>
      </c>
      <c r="G1538" t="s">
        <v>2532</v>
      </c>
      <c r="H1538">
        <v>123</v>
      </c>
      <c r="J1538" t="s">
        <v>420</v>
      </c>
      <c r="K1538">
        <v>176</v>
      </c>
      <c r="L1538">
        <v>0</v>
      </c>
      <c r="M1538">
        <v>24</v>
      </c>
      <c r="N1538">
        <v>152</v>
      </c>
      <c r="O1538">
        <v>2</v>
      </c>
      <c r="P1538">
        <v>60</v>
      </c>
      <c r="Q1538" t="s">
        <v>61</v>
      </c>
      <c r="R1538">
        <v>32</v>
      </c>
      <c r="S1538" t="s">
        <v>2533</v>
      </c>
      <c r="T1538" s="4"/>
      <c r="U1538" s="4"/>
    </row>
    <row r="1539" spans="1:21" x14ac:dyDescent="0.2">
      <c r="A1539" t="s">
        <v>37</v>
      </c>
      <c r="B1539" t="s">
        <v>2534</v>
      </c>
      <c r="C1539" t="s">
        <v>2535</v>
      </c>
      <c r="E1539" t="s">
        <v>2536</v>
      </c>
      <c r="F1539" t="s">
        <v>48</v>
      </c>
      <c r="G1539" t="s">
        <v>2537</v>
      </c>
      <c r="H1539">
        <v>124</v>
      </c>
      <c r="J1539" t="s">
        <v>420</v>
      </c>
      <c r="K1539">
        <v>60</v>
      </c>
      <c r="L1539">
        <v>0</v>
      </c>
      <c r="M1539">
        <v>0</v>
      </c>
      <c r="N1539">
        <v>60</v>
      </c>
      <c r="O1539">
        <v>1</v>
      </c>
      <c r="P1539">
        <v>60</v>
      </c>
      <c r="Q1539" t="s">
        <v>61</v>
      </c>
      <c r="R1539">
        <v>0</v>
      </c>
      <c r="S1539" t="s">
        <v>1375</v>
      </c>
      <c r="T1539" s="4"/>
      <c r="U1539" s="4"/>
    </row>
    <row r="1540" spans="1:21" x14ac:dyDescent="0.2">
      <c r="A1540" t="s">
        <v>37</v>
      </c>
      <c r="B1540" t="s">
        <v>2538</v>
      </c>
      <c r="C1540" t="s">
        <v>2539</v>
      </c>
      <c r="E1540" t="s">
        <v>2540</v>
      </c>
      <c r="F1540" t="s">
        <v>48</v>
      </c>
      <c r="G1540">
        <v>3006</v>
      </c>
      <c r="H1540">
        <v>125</v>
      </c>
      <c r="J1540" t="s">
        <v>420</v>
      </c>
      <c r="K1540">
        <v>96</v>
      </c>
      <c r="L1540">
        <v>0</v>
      </c>
      <c r="M1540">
        <v>0</v>
      </c>
      <c r="N1540">
        <v>96</v>
      </c>
      <c r="O1540">
        <v>2</v>
      </c>
      <c r="P1540">
        <v>48</v>
      </c>
      <c r="Q1540" t="s">
        <v>2279</v>
      </c>
      <c r="R1540">
        <v>0</v>
      </c>
      <c r="S1540" t="s">
        <v>2280</v>
      </c>
      <c r="T1540" s="4"/>
      <c r="U1540" s="4"/>
    </row>
    <row r="1541" spans="1:21" x14ac:dyDescent="0.2">
      <c r="A1541" t="s">
        <v>37</v>
      </c>
      <c r="B1541" t="s">
        <v>2541</v>
      </c>
      <c r="C1541" t="s">
        <v>2542</v>
      </c>
      <c r="E1541" t="s">
        <v>2543</v>
      </c>
      <c r="F1541" t="s">
        <v>48</v>
      </c>
      <c r="G1541">
        <v>9040</v>
      </c>
      <c r="H1541">
        <v>126</v>
      </c>
      <c r="J1541" t="s">
        <v>420</v>
      </c>
      <c r="K1541">
        <v>288</v>
      </c>
      <c r="L1541">
        <v>0</v>
      </c>
      <c r="M1541">
        <v>0</v>
      </c>
      <c r="N1541">
        <v>288</v>
      </c>
      <c r="O1541">
        <v>2</v>
      </c>
      <c r="P1541">
        <v>144</v>
      </c>
      <c r="Q1541" t="s">
        <v>50</v>
      </c>
      <c r="R1541">
        <v>0</v>
      </c>
      <c r="S1541" t="s">
        <v>1162</v>
      </c>
      <c r="T1541" s="4"/>
      <c r="U1541" s="4"/>
    </row>
    <row r="1542" spans="1:21" x14ac:dyDescent="0.2">
      <c r="A1542" t="s">
        <v>37</v>
      </c>
      <c r="B1542" t="s">
        <v>2544</v>
      </c>
      <c r="C1542" t="s">
        <v>2545</v>
      </c>
      <c r="E1542" t="s">
        <v>2543</v>
      </c>
      <c r="F1542" t="s">
        <v>48</v>
      </c>
      <c r="G1542">
        <v>9040</v>
      </c>
      <c r="H1542">
        <v>127</v>
      </c>
      <c r="J1542" t="s">
        <v>420</v>
      </c>
      <c r="K1542">
        <v>126</v>
      </c>
      <c r="L1542">
        <v>0</v>
      </c>
      <c r="M1542">
        <v>0</v>
      </c>
      <c r="N1542">
        <v>126</v>
      </c>
      <c r="O1542">
        <v>1</v>
      </c>
      <c r="P1542">
        <v>126</v>
      </c>
      <c r="Q1542" t="s">
        <v>50</v>
      </c>
      <c r="R1542">
        <v>0</v>
      </c>
      <c r="S1542" t="s">
        <v>613</v>
      </c>
      <c r="T1542" s="4"/>
      <c r="U1542" s="4"/>
    </row>
    <row r="1543" spans="1:21" x14ac:dyDescent="0.2">
      <c r="A1543" t="s">
        <v>37</v>
      </c>
      <c r="B1543" t="s">
        <v>2546</v>
      </c>
      <c r="C1543" t="s">
        <v>2547</v>
      </c>
      <c r="E1543" t="s">
        <v>2548</v>
      </c>
      <c r="F1543" t="s">
        <v>48</v>
      </c>
      <c r="G1543">
        <v>9102</v>
      </c>
      <c r="H1543">
        <v>128</v>
      </c>
      <c r="J1543" t="s">
        <v>420</v>
      </c>
      <c r="K1543">
        <v>96</v>
      </c>
      <c r="L1543">
        <v>0</v>
      </c>
      <c r="M1543">
        <v>0</v>
      </c>
      <c r="N1543">
        <v>96</v>
      </c>
      <c r="O1543">
        <v>2</v>
      </c>
      <c r="P1543">
        <v>48</v>
      </c>
      <c r="Q1543" t="s">
        <v>61</v>
      </c>
      <c r="R1543">
        <v>0</v>
      </c>
      <c r="S1543" t="s">
        <v>62</v>
      </c>
      <c r="T1543" s="4"/>
      <c r="U1543" s="4"/>
    </row>
    <row r="1544" spans="1:21" x14ac:dyDescent="0.2">
      <c r="A1544" t="s">
        <v>37</v>
      </c>
      <c r="B1544" t="s">
        <v>2549</v>
      </c>
      <c r="C1544" t="s">
        <v>2550</v>
      </c>
      <c r="E1544" t="s">
        <v>2551</v>
      </c>
      <c r="F1544" t="s">
        <v>48</v>
      </c>
      <c r="G1544" t="s">
        <v>2552</v>
      </c>
      <c r="H1544">
        <v>150</v>
      </c>
      <c r="I1544" t="s">
        <v>2553</v>
      </c>
      <c r="J1544" t="s">
        <v>420</v>
      </c>
      <c r="K1544">
        <v>2</v>
      </c>
      <c r="L1544">
        <v>0</v>
      </c>
      <c r="M1544">
        <v>0</v>
      </c>
      <c r="N1544">
        <v>2</v>
      </c>
      <c r="O1544">
        <v>0</v>
      </c>
      <c r="P1544">
        <v>24</v>
      </c>
      <c r="Q1544" t="s">
        <v>2554</v>
      </c>
      <c r="R1544">
        <v>2</v>
      </c>
      <c r="S1544" t="s">
        <v>2555</v>
      </c>
      <c r="T1544" s="4">
        <v>45356</v>
      </c>
      <c r="U1544" s="4">
        <v>45380</v>
      </c>
    </row>
    <row r="1545" spans="1:21" x14ac:dyDescent="0.2">
      <c r="A1545" t="s">
        <v>37</v>
      </c>
      <c r="B1545" t="s">
        <v>2556</v>
      </c>
      <c r="C1545" t="s">
        <v>2557</v>
      </c>
      <c r="E1545" t="s">
        <v>2551</v>
      </c>
      <c r="F1545" t="s">
        <v>48</v>
      </c>
      <c r="G1545" t="s">
        <v>2558</v>
      </c>
      <c r="H1545">
        <v>151</v>
      </c>
      <c r="I1545" t="s">
        <v>2553</v>
      </c>
      <c r="J1545" t="s">
        <v>420</v>
      </c>
      <c r="K1545">
        <v>3</v>
      </c>
      <c r="L1545">
        <v>0</v>
      </c>
      <c r="M1545">
        <v>53</v>
      </c>
      <c r="N1545">
        <v>-50</v>
      </c>
      <c r="O1545">
        <v>-2</v>
      </c>
      <c r="P1545">
        <v>24</v>
      </c>
      <c r="Q1545" t="s">
        <v>2554</v>
      </c>
      <c r="R1545">
        <v>-2</v>
      </c>
      <c r="S1545" t="s">
        <v>2559</v>
      </c>
      <c r="T1545" s="4">
        <v>45356</v>
      </c>
      <c r="U1545" s="4">
        <v>45380</v>
      </c>
    </row>
    <row r="1546" spans="1:21" x14ac:dyDescent="0.2">
      <c r="A1546" t="s">
        <v>37</v>
      </c>
      <c r="B1546" t="s">
        <v>2560</v>
      </c>
      <c r="C1546" t="s">
        <v>2561</v>
      </c>
      <c r="E1546" t="s">
        <v>2551</v>
      </c>
      <c r="F1546" t="s">
        <v>48</v>
      </c>
      <c r="G1546" t="s">
        <v>2562</v>
      </c>
      <c r="H1546">
        <v>152</v>
      </c>
      <c r="I1546" t="s">
        <v>2553</v>
      </c>
      <c r="J1546" t="s">
        <v>420</v>
      </c>
      <c r="K1546">
        <v>21</v>
      </c>
      <c r="L1546">
        <v>0</v>
      </c>
      <c r="M1546">
        <v>0</v>
      </c>
      <c r="N1546">
        <v>21</v>
      </c>
      <c r="O1546">
        <v>0</v>
      </c>
      <c r="P1546" t="s">
        <v>254</v>
      </c>
      <c r="Q1546" t="s">
        <v>50</v>
      </c>
      <c r="R1546">
        <v>21</v>
      </c>
      <c r="S1546" t="s">
        <v>2563</v>
      </c>
      <c r="T1546" s="4"/>
      <c r="U1546" s="4">
        <v>45380</v>
      </c>
    </row>
    <row r="1547" spans="1:21" x14ac:dyDescent="0.2">
      <c r="A1547" t="s">
        <v>37</v>
      </c>
      <c r="B1547" t="s">
        <v>2564</v>
      </c>
      <c r="C1547" t="s">
        <v>2565</v>
      </c>
      <c r="F1547" t="s">
        <v>48</v>
      </c>
      <c r="G1547" t="s">
        <v>2566</v>
      </c>
      <c r="H1547">
        <v>154</v>
      </c>
      <c r="I1547" t="s">
        <v>2553</v>
      </c>
      <c r="J1547" t="s">
        <v>420</v>
      </c>
      <c r="K1547">
        <v>16</v>
      </c>
      <c r="L1547">
        <v>0</v>
      </c>
      <c r="M1547">
        <v>0</v>
      </c>
      <c r="N1547">
        <v>16</v>
      </c>
      <c r="O1547">
        <v>0</v>
      </c>
      <c r="P1547" t="s">
        <v>254</v>
      </c>
      <c r="Q1547" t="s">
        <v>50</v>
      </c>
      <c r="R1547">
        <v>16</v>
      </c>
      <c r="S1547" t="s">
        <v>2567</v>
      </c>
      <c r="T1547" s="4"/>
      <c r="U1547" s="4">
        <v>45380</v>
      </c>
    </row>
    <row r="1548" spans="1:21" x14ac:dyDescent="0.2">
      <c r="A1548" t="s">
        <v>37</v>
      </c>
      <c r="B1548" t="s">
        <v>2568</v>
      </c>
      <c r="C1548" t="s">
        <v>2569</v>
      </c>
      <c r="F1548" t="s">
        <v>48</v>
      </c>
      <c r="G1548">
        <v>37</v>
      </c>
      <c r="H1548">
        <v>155</v>
      </c>
      <c r="I1548" t="s">
        <v>2570</v>
      </c>
      <c r="J1548" t="s">
        <v>420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72</v>
      </c>
      <c r="Q1548" t="s">
        <v>50</v>
      </c>
      <c r="R1548">
        <v>0</v>
      </c>
      <c r="S1548" t="s">
        <v>57</v>
      </c>
      <c r="T1548" s="4">
        <v>45362</v>
      </c>
      <c r="U1548" s="4">
        <v>45380</v>
      </c>
    </row>
    <row r="1549" spans="1:21" x14ac:dyDescent="0.2">
      <c r="A1549" t="s">
        <v>37</v>
      </c>
      <c r="B1549" t="s">
        <v>2571</v>
      </c>
      <c r="C1549" t="s">
        <v>2572</v>
      </c>
      <c r="F1549" t="s">
        <v>48</v>
      </c>
      <c r="G1549">
        <v>9</v>
      </c>
      <c r="H1549">
        <v>156</v>
      </c>
      <c r="I1549" t="s">
        <v>2570</v>
      </c>
      <c r="J1549" t="s">
        <v>420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72</v>
      </c>
      <c r="Q1549" t="s">
        <v>50</v>
      </c>
      <c r="R1549">
        <v>0</v>
      </c>
      <c r="S1549" t="s">
        <v>57</v>
      </c>
      <c r="T1549" s="4">
        <v>45362</v>
      </c>
      <c r="U1549" s="4">
        <v>45380</v>
      </c>
    </row>
    <row r="1550" spans="1:21" x14ac:dyDescent="0.2">
      <c r="A1550" t="s">
        <v>37</v>
      </c>
      <c r="B1550" t="s">
        <v>2573</v>
      </c>
      <c r="C1550" t="s">
        <v>2574</v>
      </c>
      <c r="F1550" t="s">
        <v>48</v>
      </c>
      <c r="H1550">
        <v>159</v>
      </c>
      <c r="J1550" t="s">
        <v>420</v>
      </c>
      <c r="K1550">
        <v>-6</v>
      </c>
      <c r="L1550">
        <v>0</v>
      </c>
      <c r="M1550">
        <v>0</v>
      </c>
      <c r="N1550">
        <v>-6</v>
      </c>
      <c r="O1550">
        <v>0</v>
      </c>
      <c r="P1550">
        <v>96</v>
      </c>
      <c r="Q1550" t="s">
        <v>50</v>
      </c>
      <c r="R1550">
        <v>-6</v>
      </c>
      <c r="S1550" t="s">
        <v>505</v>
      </c>
      <c r="T1550" s="4">
        <v>45370</v>
      </c>
      <c r="U1550" s="4"/>
    </row>
    <row r="1551" spans="1:21" x14ac:dyDescent="0.2">
      <c r="A1551" t="s">
        <v>37</v>
      </c>
      <c r="B1551" t="s">
        <v>2575</v>
      </c>
      <c r="C1551" t="s">
        <v>2576</v>
      </c>
      <c r="E1551" t="s">
        <v>2577</v>
      </c>
      <c r="F1551" t="s">
        <v>48</v>
      </c>
      <c r="G1551">
        <v>839</v>
      </c>
      <c r="H1551">
        <v>74</v>
      </c>
      <c r="J1551" t="s">
        <v>420</v>
      </c>
      <c r="K1551">
        <v>276</v>
      </c>
      <c r="L1551">
        <v>0</v>
      </c>
      <c r="M1551">
        <v>0</v>
      </c>
      <c r="N1551">
        <v>276</v>
      </c>
      <c r="O1551">
        <v>5</v>
      </c>
      <c r="P1551">
        <v>48</v>
      </c>
      <c r="Q1551" t="s">
        <v>44</v>
      </c>
      <c r="R1551">
        <v>36</v>
      </c>
      <c r="S1551" t="s">
        <v>2578</v>
      </c>
      <c r="T1551" s="4"/>
      <c r="U1551" s="4"/>
    </row>
    <row r="1552" spans="1:21" x14ac:dyDescent="0.2">
      <c r="A1552" t="s">
        <v>37</v>
      </c>
      <c r="B1552" t="s">
        <v>2579</v>
      </c>
      <c r="C1552" t="s">
        <v>2580</v>
      </c>
      <c r="E1552" t="s">
        <v>2207</v>
      </c>
      <c r="F1552" t="s">
        <v>48</v>
      </c>
      <c r="G1552">
        <v>1083</v>
      </c>
      <c r="H1552">
        <v>75</v>
      </c>
      <c r="J1552" t="s">
        <v>420</v>
      </c>
      <c r="K1552">
        <v>192</v>
      </c>
      <c r="L1552">
        <v>0</v>
      </c>
      <c r="M1552">
        <v>0</v>
      </c>
      <c r="N1552">
        <v>192</v>
      </c>
      <c r="O1552">
        <v>4</v>
      </c>
      <c r="P1552">
        <v>48</v>
      </c>
      <c r="Q1552" t="s">
        <v>61</v>
      </c>
      <c r="R1552">
        <v>0</v>
      </c>
      <c r="S1552" t="s">
        <v>2257</v>
      </c>
      <c r="T1552" s="4"/>
      <c r="U1552" s="4"/>
    </row>
    <row r="1553" spans="1:21" x14ac:dyDescent="0.2">
      <c r="A1553" t="s">
        <v>37</v>
      </c>
      <c r="B1553" t="s">
        <v>2581</v>
      </c>
      <c r="C1553" t="s">
        <v>2582</v>
      </c>
      <c r="E1553" t="s">
        <v>2218</v>
      </c>
      <c r="F1553" t="s">
        <v>48</v>
      </c>
      <c r="G1553" t="s">
        <v>2583</v>
      </c>
      <c r="H1553">
        <v>76</v>
      </c>
      <c r="J1553" t="s">
        <v>420</v>
      </c>
      <c r="K1553">
        <v>30</v>
      </c>
      <c r="L1553">
        <v>0</v>
      </c>
      <c r="M1553">
        <v>0</v>
      </c>
      <c r="N1553">
        <v>30</v>
      </c>
      <c r="O1553">
        <v>1</v>
      </c>
      <c r="P1553">
        <v>30</v>
      </c>
      <c r="Q1553" t="s">
        <v>61</v>
      </c>
      <c r="R1553">
        <v>0</v>
      </c>
      <c r="S1553" t="s">
        <v>1375</v>
      </c>
      <c r="T1553" s="4"/>
      <c r="U1553" s="4"/>
    </row>
    <row r="1554" spans="1:21" x14ac:dyDescent="0.2">
      <c r="A1554" t="s">
        <v>37</v>
      </c>
      <c r="B1554" t="s">
        <v>2584</v>
      </c>
      <c r="C1554" t="s">
        <v>2585</v>
      </c>
      <c r="E1554" t="s">
        <v>2586</v>
      </c>
      <c r="F1554" t="s">
        <v>48</v>
      </c>
      <c r="G1554">
        <v>8188</v>
      </c>
      <c r="H1554">
        <v>77</v>
      </c>
      <c r="J1554" t="s">
        <v>420</v>
      </c>
      <c r="K1554">
        <v>5184</v>
      </c>
      <c r="L1554">
        <v>0</v>
      </c>
      <c r="M1554">
        <v>0</v>
      </c>
      <c r="N1554">
        <v>5184</v>
      </c>
      <c r="O1554">
        <v>3</v>
      </c>
      <c r="P1554">
        <v>1728</v>
      </c>
      <c r="Q1554" t="s">
        <v>50</v>
      </c>
      <c r="R1554">
        <v>0</v>
      </c>
      <c r="S1554" t="s">
        <v>623</v>
      </c>
      <c r="T1554" s="4"/>
      <c r="U1554" s="4"/>
    </row>
    <row r="1555" spans="1:21" x14ac:dyDescent="0.2">
      <c r="A1555" t="s">
        <v>37</v>
      </c>
      <c r="B1555" t="s">
        <v>2587</v>
      </c>
      <c r="C1555" t="s">
        <v>2588</v>
      </c>
      <c r="E1555" t="s">
        <v>2207</v>
      </c>
      <c r="F1555" t="s">
        <v>48</v>
      </c>
      <c r="G1555">
        <v>208</v>
      </c>
      <c r="H1555">
        <v>78</v>
      </c>
      <c r="J1555" t="s">
        <v>420</v>
      </c>
      <c r="K1555">
        <v>40</v>
      </c>
      <c r="L1555">
        <v>0</v>
      </c>
      <c r="M1555">
        <v>0</v>
      </c>
      <c r="N1555">
        <v>40</v>
      </c>
      <c r="O1555">
        <v>1</v>
      </c>
      <c r="P1555">
        <v>40</v>
      </c>
      <c r="Q1555" t="s">
        <v>61</v>
      </c>
      <c r="R1555">
        <v>0</v>
      </c>
      <c r="S1555" t="s">
        <v>1375</v>
      </c>
      <c r="T1555" s="4"/>
      <c r="U1555" s="4"/>
    </row>
    <row r="1556" spans="1:21" x14ac:dyDescent="0.2">
      <c r="A1556" t="s">
        <v>37</v>
      </c>
      <c r="B1556" t="s">
        <v>2589</v>
      </c>
      <c r="C1556" t="s">
        <v>2590</v>
      </c>
      <c r="F1556" t="s">
        <v>48</v>
      </c>
      <c r="G1556">
        <v>346</v>
      </c>
      <c r="H1556">
        <v>79</v>
      </c>
      <c r="J1556" t="s">
        <v>420</v>
      </c>
      <c r="K1556">
        <v>1440</v>
      </c>
      <c r="L1556">
        <v>0</v>
      </c>
      <c r="M1556">
        <v>0</v>
      </c>
      <c r="N1556">
        <v>1440</v>
      </c>
      <c r="O1556">
        <v>16</v>
      </c>
      <c r="P1556">
        <v>90</v>
      </c>
      <c r="Q1556" t="s">
        <v>61</v>
      </c>
      <c r="R1556">
        <v>0</v>
      </c>
      <c r="S1556" t="s">
        <v>2591</v>
      </c>
      <c r="T1556" s="4"/>
      <c r="U1556" s="4"/>
    </row>
    <row r="1557" spans="1:21" x14ac:dyDescent="0.2">
      <c r="A1557" t="s">
        <v>37</v>
      </c>
      <c r="B1557" t="s">
        <v>2592</v>
      </c>
      <c r="C1557" t="s">
        <v>2593</v>
      </c>
      <c r="E1557" t="s">
        <v>2594</v>
      </c>
      <c r="F1557" t="s">
        <v>48</v>
      </c>
      <c r="G1557" t="s">
        <v>2595</v>
      </c>
      <c r="H1557">
        <v>80</v>
      </c>
      <c r="J1557" t="s">
        <v>420</v>
      </c>
      <c r="K1557">
        <v>72</v>
      </c>
      <c r="L1557">
        <v>0</v>
      </c>
      <c r="M1557">
        <v>0</v>
      </c>
      <c r="N1557">
        <v>72</v>
      </c>
      <c r="O1557">
        <v>2</v>
      </c>
      <c r="P1557">
        <v>36</v>
      </c>
      <c r="Q1557" t="s">
        <v>61</v>
      </c>
      <c r="R1557">
        <v>0</v>
      </c>
      <c r="S1557" t="s">
        <v>62</v>
      </c>
      <c r="T1557" s="4"/>
      <c r="U1557" s="4"/>
    </row>
    <row r="1558" spans="1:21" x14ac:dyDescent="0.2">
      <c r="A1558" t="s">
        <v>37</v>
      </c>
      <c r="B1558" t="s">
        <v>2596</v>
      </c>
      <c r="C1558" t="s">
        <v>2597</v>
      </c>
      <c r="E1558" t="s">
        <v>2598</v>
      </c>
      <c r="F1558" t="s">
        <v>48</v>
      </c>
      <c r="G1558">
        <v>1382</v>
      </c>
      <c r="H1558">
        <v>81</v>
      </c>
      <c r="J1558" t="s">
        <v>420</v>
      </c>
      <c r="K1558">
        <v>360</v>
      </c>
      <c r="L1558">
        <v>0</v>
      </c>
      <c r="M1558">
        <v>0</v>
      </c>
      <c r="N1558">
        <v>360</v>
      </c>
      <c r="O1558">
        <v>1</v>
      </c>
      <c r="P1558">
        <v>360</v>
      </c>
      <c r="Q1558" t="s">
        <v>44</v>
      </c>
      <c r="R1558">
        <v>0</v>
      </c>
      <c r="S1558" t="s">
        <v>45</v>
      </c>
      <c r="T1558" s="4"/>
      <c r="U1558" s="4"/>
    </row>
    <row r="1559" spans="1:21" x14ac:dyDescent="0.2">
      <c r="A1559" t="s">
        <v>37</v>
      </c>
      <c r="B1559" t="s">
        <v>2599</v>
      </c>
      <c r="C1559" t="s">
        <v>2600</v>
      </c>
      <c r="E1559" t="s">
        <v>2330</v>
      </c>
      <c r="F1559" t="s">
        <v>48</v>
      </c>
      <c r="G1559" t="s">
        <v>2601</v>
      </c>
      <c r="H1559">
        <v>82</v>
      </c>
      <c r="J1559" t="s">
        <v>420</v>
      </c>
      <c r="K1559">
        <v>2295</v>
      </c>
      <c r="L1559">
        <v>0</v>
      </c>
      <c r="M1559">
        <v>0</v>
      </c>
      <c r="N1559">
        <v>2295</v>
      </c>
      <c r="O1559">
        <v>17</v>
      </c>
      <c r="P1559">
        <v>135</v>
      </c>
      <c r="Q1559" t="s">
        <v>44</v>
      </c>
      <c r="R1559">
        <v>0</v>
      </c>
      <c r="S1559" t="s">
        <v>2602</v>
      </c>
      <c r="T1559" s="4"/>
      <c r="U1559" s="4"/>
    </row>
    <row r="1560" spans="1:21" x14ac:dyDescent="0.2">
      <c r="A1560" t="s">
        <v>37</v>
      </c>
      <c r="B1560" t="s">
        <v>2603</v>
      </c>
      <c r="C1560" t="s">
        <v>2604</v>
      </c>
      <c r="E1560" t="s">
        <v>2605</v>
      </c>
      <c r="F1560" t="s">
        <v>48</v>
      </c>
      <c r="G1560">
        <v>32</v>
      </c>
      <c r="H1560">
        <v>83</v>
      </c>
      <c r="J1560" t="s">
        <v>420</v>
      </c>
      <c r="K1560">
        <v>640</v>
      </c>
      <c r="L1560">
        <v>0</v>
      </c>
      <c r="M1560">
        <v>0</v>
      </c>
      <c r="N1560">
        <v>640</v>
      </c>
      <c r="O1560">
        <v>2</v>
      </c>
      <c r="P1560">
        <v>320</v>
      </c>
      <c r="Q1560" t="s">
        <v>44</v>
      </c>
      <c r="R1560">
        <v>0</v>
      </c>
      <c r="S1560" t="s">
        <v>450</v>
      </c>
      <c r="T1560" s="4"/>
      <c r="U1560" s="4"/>
    </row>
    <row r="1561" spans="1:21" x14ac:dyDescent="0.2">
      <c r="A1561" t="s">
        <v>37</v>
      </c>
      <c r="B1561" t="s">
        <v>2606</v>
      </c>
      <c r="C1561" t="s">
        <v>2607</v>
      </c>
      <c r="F1561" t="s">
        <v>48</v>
      </c>
      <c r="G1561" t="s">
        <v>2608</v>
      </c>
      <c r="H1561">
        <v>84</v>
      </c>
      <c r="J1561" t="s">
        <v>420</v>
      </c>
      <c r="K1561">
        <v>90</v>
      </c>
      <c r="L1561">
        <v>0</v>
      </c>
      <c r="M1561">
        <v>0</v>
      </c>
      <c r="N1561">
        <v>90</v>
      </c>
      <c r="O1561">
        <v>1</v>
      </c>
      <c r="P1561">
        <v>90</v>
      </c>
      <c r="Q1561" t="s">
        <v>44</v>
      </c>
      <c r="R1561">
        <v>0</v>
      </c>
      <c r="S1561" t="s">
        <v>45</v>
      </c>
      <c r="T1561" s="4"/>
      <c r="U1561" s="4"/>
    </row>
    <row r="1562" spans="1:21" x14ac:dyDescent="0.2">
      <c r="A1562" t="s">
        <v>37</v>
      </c>
      <c r="B1562" t="s">
        <v>2609</v>
      </c>
      <c r="C1562" t="s">
        <v>2610</v>
      </c>
      <c r="E1562" t="s">
        <v>2611</v>
      </c>
      <c r="F1562" t="s">
        <v>48</v>
      </c>
      <c r="G1562">
        <v>2535</v>
      </c>
      <c r="H1562">
        <v>85</v>
      </c>
      <c r="J1562" t="s">
        <v>420</v>
      </c>
      <c r="K1562">
        <v>180</v>
      </c>
      <c r="L1562">
        <v>0</v>
      </c>
      <c r="M1562">
        <v>0</v>
      </c>
      <c r="N1562">
        <v>180</v>
      </c>
      <c r="O1562">
        <v>3</v>
      </c>
      <c r="P1562">
        <v>60</v>
      </c>
      <c r="Q1562" t="s">
        <v>44</v>
      </c>
      <c r="R1562">
        <v>0</v>
      </c>
      <c r="S1562" t="s">
        <v>2182</v>
      </c>
      <c r="T1562" s="4"/>
      <c r="U1562" s="4"/>
    </row>
    <row r="1563" spans="1:21" x14ac:dyDescent="0.2">
      <c r="A1563" t="s">
        <v>37</v>
      </c>
      <c r="B1563" t="s">
        <v>2612</v>
      </c>
      <c r="C1563" t="s">
        <v>2613</v>
      </c>
      <c r="E1563" t="s">
        <v>2614</v>
      </c>
      <c r="F1563" t="s">
        <v>48</v>
      </c>
      <c r="G1563">
        <v>4</v>
      </c>
      <c r="H1563">
        <v>86</v>
      </c>
      <c r="J1563" t="s">
        <v>420</v>
      </c>
      <c r="K1563">
        <v>384</v>
      </c>
      <c r="L1563">
        <v>0</v>
      </c>
      <c r="M1563">
        <v>0</v>
      </c>
      <c r="N1563">
        <v>384</v>
      </c>
      <c r="O1563">
        <v>4</v>
      </c>
      <c r="P1563">
        <v>96</v>
      </c>
      <c r="Q1563" t="s">
        <v>50</v>
      </c>
      <c r="R1563">
        <v>0</v>
      </c>
      <c r="S1563" t="s">
        <v>2071</v>
      </c>
      <c r="T1563" s="4"/>
      <c r="U1563" s="4"/>
    </row>
    <row r="1564" spans="1:21" x14ac:dyDescent="0.2">
      <c r="A1564" t="s">
        <v>37</v>
      </c>
      <c r="B1564" t="s">
        <v>2615</v>
      </c>
      <c r="C1564" t="s">
        <v>2616</v>
      </c>
      <c r="E1564" t="s">
        <v>2617</v>
      </c>
      <c r="F1564" t="s">
        <v>48</v>
      </c>
      <c r="G1564">
        <v>613</v>
      </c>
      <c r="H1564">
        <v>87</v>
      </c>
      <c r="J1564" t="s">
        <v>420</v>
      </c>
      <c r="K1564">
        <v>576</v>
      </c>
      <c r="L1564">
        <v>0</v>
      </c>
      <c r="M1564">
        <v>0</v>
      </c>
      <c r="N1564">
        <v>576</v>
      </c>
      <c r="O1564">
        <v>8</v>
      </c>
      <c r="P1564">
        <v>72</v>
      </c>
      <c r="Q1564" t="s">
        <v>50</v>
      </c>
      <c r="R1564">
        <v>0</v>
      </c>
      <c r="S1564" t="s">
        <v>2618</v>
      </c>
      <c r="T1564" s="4"/>
      <c r="U1564" s="4"/>
    </row>
    <row r="1565" spans="1:21" x14ac:dyDescent="0.2">
      <c r="A1565" t="s">
        <v>37</v>
      </c>
      <c r="B1565" t="s">
        <v>2619</v>
      </c>
      <c r="C1565" t="s">
        <v>2620</v>
      </c>
      <c r="F1565" t="s">
        <v>48</v>
      </c>
      <c r="G1565">
        <v>9103</v>
      </c>
      <c r="H1565">
        <v>88</v>
      </c>
      <c r="J1565" t="s">
        <v>420</v>
      </c>
      <c r="K1565">
        <v>360</v>
      </c>
      <c r="L1565">
        <v>0</v>
      </c>
      <c r="M1565">
        <v>0</v>
      </c>
      <c r="N1565">
        <v>360</v>
      </c>
      <c r="O1565">
        <v>5</v>
      </c>
      <c r="P1565">
        <v>72</v>
      </c>
      <c r="Q1565" t="s">
        <v>50</v>
      </c>
      <c r="R1565">
        <v>0</v>
      </c>
      <c r="S1565" t="s">
        <v>1175</v>
      </c>
      <c r="T1565" s="4"/>
      <c r="U1565" s="4"/>
    </row>
    <row r="1566" spans="1:21" x14ac:dyDescent="0.2">
      <c r="A1566" t="s">
        <v>37</v>
      </c>
      <c r="B1566" t="s">
        <v>2621</v>
      </c>
      <c r="C1566" t="s">
        <v>2622</v>
      </c>
      <c r="E1566" t="s">
        <v>2623</v>
      </c>
      <c r="F1566" t="s">
        <v>48</v>
      </c>
      <c r="G1566">
        <v>601</v>
      </c>
      <c r="H1566">
        <v>89</v>
      </c>
      <c r="J1566" t="s">
        <v>420</v>
      </c>
      <c r="K1566">
        <v>768</v>
      </c>
      <c r="L1566">
        <v>0</v>
      </c>
      <c r="M1566">
        <v>0</v>
      </c>
      <c r="N1566">
        <v>768</v>
      </c>
      <c r="O1566">
        <v>8</v>
      </c>
      <c r="P1566">
        <v>96</v>
      </c>
      <c r="Q1566" t="s">
        <v>50</v>
      </c>
      <c r="R1566">
        <v>0</v>
      </c>
      <c r="S1566" t="s">
        <v>2618</v>
      </c>
      <c r="T1566" s="4"/>
      <c r="U1566" s="4"/>
    </row>
    <row r="1567" spans="1:21" x14ac:dyDescent="0.2">
      <c r="A1567" t="s">
        <v>37</v>
      </c>
      <c r="B1567" t="s">
        <v>2624</v>
      </c>
      <c r="C1567" t="s">
        <v>2625</v>
      </c>
      <c r="F1567" t="s">
        <v>48</v>
      </c>
      <c r="G1567">
        <v>612</v>
      </c>
      <c r="H1567">
        <v>90</v>
      </c>
      <c r="J1567" t="s">
        <v>420</v>
      </c>
      <c r="K1567">
        <v>612</v>
      </c>
      <c r="L1567">
        <v>0</v>
      </c>
      <c r="M1567">
        <v>0</v>
      </c>
      <c r="N1567">
        <v>612</v>
      </c>
      <c r="O1567">
        <v>17</v>
      </c>
      <c r="P1567">
        <v>36</v>
      </c>
      <c r="Q1567" t="s">
        <v>50</v>
      </c>
      <c r="R1567">
        <v>0</v>
      </c>
      <c r="S1567" t="s">
        <v>2454</v>
      </c>
      <c r="T1567" s="4"/>
      <c r="U1567" s="4"/>
    </row>
    <row r="1568" spans="1:21" x14ac:dyDescent="0.2">
      <c r="A1568" t="s">
        <v>37</v>
      </c>
      <c r="B1568" t="s">
        <v>2626</v>
      </c>
      <c r="C1568" t="s">
        <v>2627</v>
      </c>
      <c r="E1568" t="s">
        <v>2628</v>
      </c>
      <c r="F1568" t="s">
        <v>48</v>
      </c>
      <c r="G1568">
        <v>6516</v>
      </c>
      <c r="H1568">
        <v>91</v>
      </c>
      <c r="J1568" t="s">
        <v>420</v>
      </c>
      <c r="K1568">
        <v>288</v>
      </c>
      <c r="L1568">
        <v>0</v>
      </c>
      <c r="M1568">
        <v>0</v>
      </c>
      <c r="N1568">
        <v>288</v>
      </c>
      <c r="O1568">
        <v>3</v>
      </c>
      <c r="P1568">
        <v>96</v>
      </c>
      <c r="Q1568" t="s">
        <v>50</v>
      </c>
      <c r="R1568">
        <v>0</v>
      </c>
      <c r="S1568" t="s">
        <v>623</v>
      </c>
      <c r="T1568" s="4"/>
      <c r="U1568" s="4"/>
    </row>
    <row r="1569" spans="1:21" x14ac:dyDescent="0.2">
      <c r="A1569" t="s">
        <v>37</v>
      </c>
      <c r="B1569" t="s">
        <v>2629</v>
      </c>
      <c r="C1569" t="s">
        <v>2630</v>
      </c>
      <c r="F1569" t="s">
        <v>48</v>
      </c>
      <c r="G1569">
        <v>3852</v>
      </c>
      <c r="H1569">
        <v>92</v>
      </c>
      <c r="J1569" t="s">
        <v>420</v>
      </c>
      <c r="K1569">
        <v>192</v>
      </c>
      <c r="L1569">
        <v>0</v>
      </c>
      <c r="M1569">
        <v>0</v>
      </c>
      <c r="N1569">
        <v>192</v>
      </c>
      <c r="O1569">
        <v>3</v>
      </c>
      <c r="P1569">
        <v>64</v>
      </c>
      <c r="Q1569" t="s">
        <v>61</v>
      </c>
      <c r="R1569">
        <v>0</v>
      </c>
      <c r="S1569" t="s">
        <v>1670</v>
      </c>
      <c r="T1569" s="4"/>
      <c r="U1569" s="4"/>
    </row>
    <row r="1570" spans="1:21" x14ac:dyDescent="0.2">
      <c r="A1570" t="s">
        <v>37</v>
      </c>
      <c r="B1570" t="s">
        <v>2631</v>
      </c>
      <c r="C1570" t="s">
        <v>2632</v>
      </c>
      <c r="E1570" t="s">
        <v>2633</v>
      </c>
      <c r="F1570" t="s">
        <v>48</v>
      </c>
      <c r="G1570">
        <v>7923</v>
      </c>
      <c r="H1570">
        <v>93</v>
      </c>
      <c r="J1570" t="s">
        <v>420</v>
      </c>
      <c r="K1570">
        <v>1728</v>
      </c>
      <c r="L1570">
        <v>0</v>
      </c>
      <c r="M1570">
        <v>0</v>
      </c>
      <c r="N1570">
        <v>1728</v>
      </c>
      <c r="O1570">
        <v>12</v>
      </c>
      <c r="P1570">
        <v>144</v>
      </c>
      <c r="Q1570" t="s">
        <v>50</v>
      </c>
      <c r="R1570">
        <v>0</v>
      </c>
      <c r="S1570" t="s">
        <v>2365</v>
      </c>
      <c r="T1570" s="4"/>
      <c r="U1570" s="4"/>
    </row>
    <row r="1571" spans="1:21" x14ac:dyDescent="0.2">
      <c r="A1571" t="s">
        <v>37</v>
      </c>
      <c r="B1571" t="s">
        <v>2634</v>
      </c>
      <c r="C1571" t="s">
        <v>2635</v>
      </c>
      <c r="E1571" t="s">
        <v>2636</v>
      </c>
      <c r="F1571" t="s">
        <v>48</v>
      </c>
      <c r="G1571">
        <v>826</v>
      </c>
      <c r="H1571">
        <v>94</v>
      </c>
      <c r="J1571" t="s">
        <v>420</v>
      </c>
      <c r="K1571">
        <v>3960</v>
      </c>
      <c r="L1571">
        <v>0</v>
      </c>
      <c r="M1571">
        <v>3</v>
      </c>
      <c r="N1571">
        <v>3957</v>
      </c>
      <c r="O1571">
        <v>21</v>
      </c>
      <c r="P1571">
        <v>180</v>
      </c>
      <c r="Q1571" t="s">
        <v>50</v>
      </c>
      <c r="R1571">
        <v>177</v>
      </c>
      <c r="S1571" t="s">
        <v>2637</v>
      </c>
      <c r="T1571" s="4"/>
      <c r="U1571" s="4"/>
    </row>
    <row r="1572" spans="1:21" x14ac:dyDescent="0.2">
      <c r="A1572" t="s">
        <v>37</v>
      </c>
      <c r="B1572" t="s">
        <v>2638</v>
      </c>
      <c r="C1572" t="s">
        <v>2639</v>
      </c>
      <c r="E1572" t="s">
        <v>2640</v>
      </c>
      <c r="F1572" t="s">
        <v>48</v>
      </c>
      <c r="G1572">
        <v>9163</v>
      </c>
      <c r="H1572">
        <v>95</v>
      </c>
      <c r="J1572" t="s">
        <v>420</v>
      </c>
      <c r="K1572">
        <v>1002</v>
      </c>
      <c r="L1572">
        <v>0</v>
      </c>
      <c r="M1572">
        <v>0</v>
      </c>
      <c r="N1572">
        <v>1002</v>
      </c>
      <c r="O1572">
        <v>6</v>
      </c>
      <c r="P1572">
        <v>144</v>
      </c>
      <c r="Q1572" t="s">
        <v>50</v>
      </c>
      <c r="R1572">
        <v>138</v>
      </c>
      <c r="S1572" t="s">
        <v>2641</v>
      </c>
      <c r="T1572" s="4"/>
      <c r="U1572" s="4"/>
    </row>
    <row r="1573" spans="1:21" x14ac:dyDescent="0.2">
      <c r="A1573" t="s">
        <v>37</v>
      </c>
      <c r="B1573" t="s">
        <v>2642</v>
      </c>
      <c r="C1573" t="s">
        <v>2643</v>
      </c>
      <c r="F1573" t="s">
        <v>48</v>
      </c>
      <c r="G1573">
        <v>9233</v>
      </c>
      <c r="H1573">
        <v>96</v>
      </c>
      <c r="J1573" t="s">
        <v>420</v>
      </c>
      <c r="K1573">
        <v>2304</v>
      </c>
      <c r="L1573">
        <v>0</v>
      </c>
      <c r="M1573">
        <v>0</v>
      </c>
      <c r="N1573">
        <v>2304</v>
      </c>
      <c r="O1573">
        <v>16</v>
      </c>
      <c r="P1573">
        <v>144</v>
      </c>
      <c r="Q1573" t="s">
        <v>50</v>
      </c>
      <c r="R1573">
        <v>0</v>
      </c>
      <c r="S1573" t="s">
        <v>2644</v>
      </c>
      <c r="T1573" s="4"/>
      <c r="U1573" s="4"/>
    </row>
    <row r="1574" spans="1:21" x14ac:dyDescent="0.2">
      <c r="A1574" t="s">
        <v>37</v>
      </c>
      <c r="B1574" t="s">
        <v>2645</v>
      </c>
      <c r="C1574" t="s">
        <v>2646</v>
      </c>
      <c r="E1574" t="s">
        <v>2594</v>
      </c>
      <c r="F1574" t="s">
        <v>48</v>
      </c>
      <c r="G1574" t="s">
        <v>2647</v>
      </c>
      <c r="H1574">
        <v>97</v>
      </c>
      <c r="J1574" t="s">
        <v>420</v>
      </c>
      <c r="K1574">
        <v>1440</v>
      </c>
      <c r="L1574">
        <v>0</v>
      </c>
      <c r="M1574">
        <v>0</v>
      </c>
      <c r="N1574">
        <v>1440</v>
      </c>
      <c r="O1574">
        <v>15</v>
      </c>
      <c r="P1574">
        <v>96</v>
      </c>
      <c r="Q1574" t="s">
        <v>50</v>
      </c>
      <c r="R1574">
        <v>0</v>
      </c>
      <c r="S1574" t="s">
        <v>2648</v>
      </c>
      <c r="T1574" s="4"/>
      <c r="U1574" s="4"/>
    </row>
    <row r="1575" spans="1:21" x14ac:dyDescent="0.2">
      <c r="A1575" t="s">
        <v>37</v>
      </c>
      <c r="B1575" t="s">
        <v>2649</v>
      </c>
      <c r="C1575" t="s">
        <v>2650</v>
      </c>
      <c r="F1575" t="s">
        <v>48</v>
      </c>
      <c r="G1575" t="s">
        <v>2651</v>
      </c>
      <c r="H1575">
        <v>98</v>
      </c>
      <c r="J1575" t="s">
        <v>420</v>
      </c>
      <c r="K1575">
        <v>192</v>
      </c>
      <c r="L1575">
        <v>0</v>
      </c>
      <c r="M1575">
        <v>0</v>
      </c>
      <c r="N1575">
        <v>192</v>
      </c>
      <c r="O1575">
        <v>2</v>
      </c>
      <c r="P1575">
        <v>96</v>
      </c>
      <c r="Q1575" t="s">
        <v>50</v>
      </c>
      <c r="R1575">
        <v>0</v>
      </c>
      <c r="S1575" t="s">
        <v>1162</v>
      </c>
      <c r="T1575" s="4"/>
      <c r="U1575" s="4"/>
    </row>
    <row r="1576" spans="1:21" x14ac:dyDescent="0.2">
      <c r="A1576" t="s">
        <v>37</v>
      </c>
      <c r="B1576" t="s">
        <v>2652</v>
      </c>
      <c r="C1576" t="s">
        <v>2653</v>
      </c>
      <c r="F1576" t="s">
        <v>48</v>
      </c>
      <c r="G1576" t="s">
        <v>2654</v>
      </c>
      <c r="H1576">
        <v>99</v>
      </c>
      <c r="J1576" t="s">
        <v>420</v>
      </c>
      <c r="K1576">
        <v>180</v>
      </c>
      <c r="L1576">
        <v>0</v>
      </c>
      <c r="M1576">
        <v>0</v>
      </c>
      <c r="N1576">
        <v>180</v>
      </c>
      <c r="O1576">
        <v>1</v>
      </c>
      <c r="P1576">
        <v>180</v>
      </c>
      <c r="Q1576" t="s">
        <v>50</v>
      </c>
      <c r="R1576">
        <v>0</v>
      </c>
      <c r="S1576" t="s">
        <v>613</v>
      </c>
      <c r="T1576" s="4"/>
      <c r="U1576" s="4"/>
    </row>
    <row r="1577" spans="1:21" x14ac:dyDescent="0.2">
      <c r="A1577" t="s">
        <v>37</v>
      </c>
      <c r="B1577" t="s">
        <v>2655</v>
      </c>
      <c r="C1577" t="s">
        <v>2656</v>
      </c>
      <c r="E1577" t="s">
        <v>2481</v>
      </c>
      <c r="F1577" t="s">
        <v>2657</v>
      </c>
      <c r="G1577">
        <v>831</v>
      </c>
      <c r="H1577">
        <v>129</v>
      </c>
      <c r="J1577" t="s">
        <v>420</v>
      </c>
      <c r="K1577">
        <v>478</v>
      </c>
      <c r="L1577">
        <v>0</v>
      </c>
      <c r="M1577">
        <v>6</v>
      </c>
      <c r="N1577">
        <v>472</v>
      </c>
      <c r="O1577">
        <v>3</v>
      </c>
      <c r="P1577">
        <v>120</v>
      </c>
      <c r="Q1577" t="s">
        <v>61</v>
      </c>
      <c r="R1577">
        <v>112</v>
      </c>
      <c r="S1577" t="s">
        <v>2658</v>
      </c>
      <c r="T1577" s="4">
        <v>45371</v>
      </c>
      <c r="U1577" s="4"/>
    </row>
    <row r="1578" spans="1:21" x14ac:dyDescent="0.2">
      <c r="A1578" t="s">
        <v>37</v>
      </c>
      <c r="B1578" t="s">
        <v>2659</v>
      </c>
      <c r="C1578" t="s">
        <v>2660</v>
      </c>
      <c r="E1578" t="s">
        <v>2661</v>
      </c>
      <c r="F1578" t="s">
        <v>2657</v>
      </c>
      <c r="G1578">
        <v>845</v>
      </c>
      <c r="H1578">
        <v>130</v>
      </c>
      <c r="J1578" t="s">
        <v>420</v>
      </c>
      <c r="K1578">
        <v>359</v>
      </c>
      <c r="L1578">
        <v>0</v>
      </c>
      <c r="M1578">
        <v>0</v>
      </c>
      <c r="N1578">
        <v>359</v>
      </c>
      <c r="O1578">
        <v>2</v>
      </c>
      <c r="P1578">
        <v>120</v>
      </c>
      <c r="Q1578" t="s">
        <v>61</v>
      </c>
      <c r="R1578">
        <v>119</v>
      </c>
      <c r="S1578" t="s">
        <v>2662</v>
      </c>
      <c r="T1578" s="4"/>
      <c r="U1578" s="4"/>
    </row>
    <row r="1579" spans="1:21" x14ac:dyDescent="0.2">
      <c r="A1579" t="s">
        <v>37</v>
      </c>
      <c r="B1579" t="s">
        <v>2663</v>
      </c>
      <c r="C1579" t="s">
        <v>2664</v>
      </c>
      <c r="E1579" t="s">
        <v>2665</v>
      </c>
      <c r="F1579" t="s">
        <v>2657</v>
      </c>
      <c r="G1579">
        <v>846</v>
      </c>
      <c r="H1579">
        <v>131</v>
      </c>
      <c r="J1579" t="s">
        <v>420</v>
      </c>
      <c r="K1579">
        <v>718</v>
      </c>
      <c r="L1579">
        <v>0</v>
      </c>
      <c r="M1579">
        <v>6</v>
      </c>
      <c r="N1579">
        <v>712</v>
      </c>
      <c r="O1579">
        <v>5</v>
      </c>
      <c r="P1579">
        <v>120</v>
      </c>
      <c r="Q1579" t="s">
        <v>61</v>
      </c>
      <c r="R1579">
        <v>112</v>
      </c>
      <c r="S1579" t="s">
        <v>2666</v>
      </c>
      <c r="T1579" s="4"/>
      <c r="U1579" s="4"/>
    </row>
    <row r="1580" spans="1:21" x14ac:dyDescent="0.2">
      <c r="A1580" t="s">
        <v>37</v>
      </c>
      <c r="B1580" t="s">
        <v>2667</v>
      </c>
      <c r="C1580" t="s">
        <v>2668</v>
      </c>
      <c r="E1580" t="s">
        <v>2669</v>
      </c>
      <c r="F1580" t="s">
        <v>2657</v>
      </c>
      <c r="G1580">
        <v>847</v>
      </c>
      <c r="H1580">
        <v>132</v>
      </c>
      <c r="J1580" t="s">
        <v>420</v>
      </c>
      <c r="K1580">
        <v>480</v>
      </c>
      <c r="L1580">
        <v>0</v>
      </c>
      <c r="M1580">
        <v>0</v>
      </c>
      <c r="N1580">
        <v>480</v>
      </c>
      <c r="O1580">
        <v>4</v>
      </c>
      <c r="P1580">
        <v>120</v>
      </c>
      <c r="Q1580" t="s">
        <v>61</v>
      </c>
      <c r="R1580">
        <v>0</v>
      </c>
      <c r="S1580" t="s">
        <v>2257</v>
      </c>
      <c r="T1580" s="4"/>
      <c r="U1580" s="4"/>
    </row>
    <row r="1581" spans="1:21" x14ac:dyDescent="0.2">
      <c r="A1581" t="s">
        <v>37</v>
      </c>
      <c r="B1581" t="s">
        <v>2670</v>
      </c>
      <c r="C1581" t="s">
        <v>2671</v>
      </c>
      <c r="E1581" t="s">
        <v>2672</v>
      </c>
      <c r="F1581" t="s">
        <v>2657</v>
      </c>
      <c r="G1581">
        <v>849</v>
      </c>
      <c r="H1581">
        <v>133</v>
      </c>
      <c r="J1581" t="s">
        <v>420</v>
      </c>
      <c r="K1581">
        <v>480</v>
      </c>
      <c r="L1581">
        <v>0</v>
      </c>
      <c r="M1581">
        <v>0</v>
      </c>
      <c r="N1581">
        <v>480</v>
      </c>
      <c r="O1581">
        <v>4</v>
      </c>
      <c r="P1581">
        <v>120</v>
      </c>
      <c r="Q1581" t="s">
        <v>61</v>
      </c>
      <c r="R1581">
        <v>0</v>
      </c>
      <c r="S1581" t="s">
        <v>2257</v>
      </c>
      <c r="T1581" s="4"/>
      <c r="U1581" s="4"/>
    </row>
    <row r="1582" spans="1:21" x14ac:dyDescent="0.2">
      <c r="A1582" t="s">
        <v>37</v>
      </c>
      <c r="B1582" t="s">
        <v>2673</v>
      </c>
      <c r="C1582" t="s">
        <v>2674</v>
      </c>
      <c r="E1582" t="s">
        <v>2675</v>
      </c>
      <c r="F1582" t="s">
        <v>2657</v>
      </c>
      <c r="G1582">
        <v>851</v>
      </c>
      <c r="H1582">
        <v>134</v>
      </c>
      <c r="J1582" t="s">
        <v>420</v>
      </c>
      <c r="K1582">
        <v>118</v>
      </c>
      <c r="L1582">
        <v>0</v>
      </c>
      <c r="M1582">
        <v>11</v>
      </c>
      <c r="N1582">
        <v>107</v>
      </c>
      <c r="O1582">
        <v>0</v>
      </c>
      <c r="P1582">
        <v>120</v>
      </c>
      <c r="Q1582" t="s">
        <v>61</v>
      </c>
      <c r="R1582">
        <v>107</v>
      </c>
      <c r="S1582" t="s">
        <v>2676</v>
      </c>
      <c r="T1582" s="4"/>
      <c r="U1582" s="4"/>
    </row>
    <row r="1583" spans="1:21" x14ac:dyDescent="0.2">
      <c r="A1583" t="s">
        <v>37</v>
      </c>
      <c r="B1583" t="s">
        <v>2677</v>
      </c>
      <c r="C1583" t="s">
        <v>2678</v>
      </c>
      <c r="E1583" t="s">
        <v>2679</v>
      </c>
      <c r="F1583" t="s">
        <v>2657</v>
      </c>
      <c r="G1583">
        <v>856</v>
      </c>
      <c r="H1583">
        <v>135</v>
      </c>
      <c r="J1583" t="s">
        <v>420</v>
      </c>
      <c r="K1583">
        <v>480</v>
      </c>
      <c r="L1583">
        <v>0</v>
      </c>
      <c r="M1583">
        <v>0</v>
      </c>
      <c r="N1583">
        <v>480</v>
      </c>
      <c r="O1583">
        <v>4</v>
      </c>
      <c r="P1583">
        <v>120</v>
      </c>
      <c r="Q1583" t="s">
        <v>61</v>
      </c>
      <c r="R1583">
        <v>0</v>
      </c>
      <c r="S1583" t="s">
        <v>2257</v>
      </c>
      <c r="T1583" s="4"/>
      <c r="U1583" s="4"/>
    </row>
    <row r="1584" spans="1:21" x14ac:dyDescent="0.2">
      <c r="A1584" t="s">
        <v>37</v>
      </c>
      <c r="B1584" t="s">
        <v>2680</v>
      </c>
      <c r="C1584" t="s">
        <v>2681</v>
      </c>
      <c r="E1584" t="s">
        <v>2682</v>
      </c>
      <c r="F1584" t="s">
        <v>2657</v>
      </c>
      <c r="G1584">
        <v>823</v>
      </c>
      <c r="H1584">
        <v>136</v>
      </c>
      <c r="J1584" t="s">
        <v>420</v>
      </c>
      <c r="K1584">
        <v>358</v>
      </c>
      <c r="L1584">
        <v>0</v>
      </c>
      <c r="M1584">
        <v>5</v>
      </c>
      <c r="N1584">
        <v>353</v>
      </c>
      <c r="O1584">
        <v>2</v>
      </c>
      <c r="P1584">
        <v>120</v>
      </c>
      <c r="Q1584" t="s">
        <v>61</v>
      </c>
      <c r="R1584">
        <v>113</v>
      </c>
      <c r="S1584" t="s">
        <v>2683</v>
      </c>
      <c r="T1584" s="4">
        <v>45371</v>
      </c>
      <c r="U1584" s="4"/>
    </row>
    <row r="1585" spans="1:21" x14ac:dyDescent="0.2">
      <c r="A1585" t="s">
        <v>37</v>
      </c>
      <c r="B1585" t="s">
        <v>2684</v>
      </c>
      <c r="C1585" t="s">
        <v>2685</v>
      </c>
      <c r="E1585" t="s">
        <v>2686</v>
      </c>
      <c r="F1585" t="s">
        <v>2657</v>
      </c>
      <c r="G1585">
        <v>825</v>
      </c>
      <c r="H1585">
        <v>137</v>
      </c>
      <c r="J1585" t="s">
        <v>420</v>
      </c>
      <c r="K1585">
        <v>116</v>
      </c>
      <c r="L1585">
        <v>0</v>
      </c>
      <c r="M1585">
        <v>0</v>
      </c>
      <c r="N1585">
        <v>116</v>
      </c>
      <c r="O1585">
        <v>0</v>
      </c>
      <c r="P1585">
        <v>120</v>
      </c>
      <c r="Q1585" t="s">
        <v>61</v>
      </c>
      <c r="R1585">
        <v>116</v>
      </c>
      <c r="S1585" t="s">
        <v>2687</v>
      </c>
      <c r="T1585" s="4">
        <v>45371</v>
      </c>
      <c r="U1585" s="4"/>
    </row>
    <row r="1586" spans="1:21" x14ac:dyDescent="0.2">
      <c r="A1586" t="s">
        <v>37</v>
      </c>
      <c r="B1586" t="s">
        <v>2688</v>
      </c>
      <c r="C1586" t="s">
        <v>2689</v>
      </c>
      <c r="E1586" t="s">
        <v>2690</v>
      </c>
      <c r="F1586" t="s">
        <v>2657</v>
      </c>
      <c r="G1586">
        <v>827</v>
      </c>
      <c r="H1586">
        <v>138</v>
      </c>
      <c r="J1586" t="s">
        <v>420</v>
      </c>
      <c r="K1586">
        <v>480</v>
      </c>
      <c r="L1586">
        <v>0</v>
      </c>
      <c r="M1586">
        <v>0</v>
      </c>
      <c r="N1586">
        <v>480</v>
      </c>
      <c r="O1586">
        <v>4</v>
      </c>
      <c r="P1586">
        <v>120</v>
      </c>
      <c r="Q1586" t="s">
        <v>61</v>
      </c>
      <c r="R1586">
        <v>0</v>
      </c>
      <c r="S1586" t="s">
        <v>2257</v>
      </c>
      <c r="T1586" s="4"/>
      <c r="U1586" s="4"/>
    </row>
    <row r="1587" spans="1:21" x14ac:dyDescent="0.2">
      <c r="A1587" t="s">
        <v>37</v>
      </c>
      <c r="B1587" t="s">
        <v>2691</v>
      </c>
      <c r="C1587" t="s">
        <v>2692</v>
      </c>
      <c r="E1587" t="s">
        <v>2693</v>
      </c>
      <c r="F1587" t="s">
        <v>2657</v>
      </c>
      <c r="G1587">
        <v>830</v>
      </c>
      <c r="H1587">
        <v>139</v>
      </c>
      <c r="J1587" t="s">
        <v>420</v>
      </c>
      <c r="K1587">
        <v>360</v>
      </c>
      <c r="L1587">
        <v>0</v>
      </c>
      <c r="M1587">
        <v>5</v>
      </c>
      <c r="N1587">
        <v>355</v>
      </c>
      <c r="O1587">
        <v>2</v>
      </c>
      <c r="P1587">
        <v>120</v>
      </c>
      <c r="Q1587" t="s">
        <v>61</v>
      </c>
      <c r="R1587">
        <v>115</v>
      </c>
      <c r="S1587" t="s">
        <v>2694</v>
      </c>
      <c r="T1587" s="4"/>
      <c r="U1587" s="4"/>
    </row>
    <row r="1588" spans="1:21" x14ac:dyDescent="0.2">
      <c r="A1588" t="s">
        <v>37</v>
      </c>
      <c r="B1588" t="s">
        <v>2695</v>
      </c>
      <c r="C1588" t="s">
        <v>2696</v>
      </c>
      <c r="F1588" t="s">
        <v>2697</v>
      </c>
      <c r="G1588">
        <v>6029</v>
      </c>
      <c r="H1588">
        <v>140</v>
      </c>
      <c r="J1588" t="s">
        <v>420</v>
      </c>
      <c r="K1588">
        <v>40</v>
      </c>
      <c r="L1588">
        <v>0</v>
      </c>
      <c r="M1588">
        <v>0</v>
      </c>
      <c r="N1588">
        <v>40</v>
      </c>
      <c r="O1588">
        <v>1</v>
      </c>
      <c r="P1588">
        <v>40</v>
      </c>
      <c r="Q1588" t="s">
        <v>44</v>
      </c>
      <c r="R1588">
        <v>0</v>
      </c>
      <c r="S1588" t="s">
        <v>45</v>
      </c>
      <c r="T1588" s="4"/>
      <c r="U1588" s="4"/>
    </row>
    <row r="1589" spans="1:21" x14ac:dyDescent="0.2">
      <c r="A1589" t="s">
        <v>37</v>
      </c>
      <c r="B1589" t="s">
        <v>2698</v>
      </c>
      <c r="C1589" t="s">
        <v>2699</v>
      </c>
      <c r="F1589" t="s">
        <v>2697</v>
      </c>
      <c r="G1589">
        <v>6029</v>
      </c>
      <c r="H1589">
        <v>141</v>
      </c>
      <c r="J1589" t="s">
        <v>420</v>
      </c>
      <c r="K1589">
        <v>24</v>
      </c>
      <c r="L1589">
        <v>0</v>
      </c>
      <c r="M1589">
        <v>0</v>
      </c>
      <c r="N1589">
        <v>24</v>
      </c>
      <c r="O1589">
        <v>1</v>
      </c>
      <c r="P1589">
        <v>24</v>
      </c>
      <c r="Q1589" t="s">
        <v>61</v>
      </c>
      <c r="R1589">
        <v>0</v>
      </c>
      <c r="S1589" t="s">
        <v>1375</v>
      </c>
      <c r="T1589" s="4"/>
      <c r="U1589" s="4"/>
    </row>
    <row r="1590" spans="1:21" x14ac:dyDescent="0.2">
      <c r="A1590" t="s">
        <v>37</v>
      </c>
      <c r="B1590" t="s">
        <v>2700</v>
      </c>
      <c r="C1590" t="s">
        <v>2701</v>
      </c>
      <c r="E1590" t="s">
        <v>2702</v>
      </c>
      <c r="F1590" t="s">
        <v>2697</v>
      </c>
      <c r="G1590">
        <v>8042</v>
      </c>
      <c r="H1590">
        <v>142</v>
      </c>
      <c r="J1590" t="s">
        <v>420</v>
      </c>
      <c r="K1590">
        <v>48</v>
      </c>
      <c r="L1590">
        <v>0</v>
      </c>
      <c r="M1590">
        <v>1</v>
      </c>
      <c r="N1590">
        <v>47</v>
      </c>
      <c r="O1590">
        <v>1</v>
      </c>
      <c r="P1590">
        <v>24</v>
      </c>
      <c r="Q1590" t="s">
        <v>61</v>
      </c>
      <c r="R1590">
        <v>23</v>
      </c>
      <c r="S1590" t="s">
        <v>2703</v>
      </c>
      <c r="T1590" s="4"/>
      <c r="U1590" s="4"/>
    </row>
    <row r="1591" spans="1:21" x14ac:dyDescent="0.2">
      <c r="A1591" t="s">
        <v>37</v>
      </c>
      <c r="B1591" t="s">
        <v>2704</v>
      </c>
      <c r="C1591" t="s">
        <v>2705</v>
      </c>
      <c r="E1591" t="s">
        <v>2319</v>
      </c>
      <c r="F1591" t="s">
        <v>2697</v>
      </c>
      <c r="G1591">
        <v>847</v>
      </c>
      <c r="H1591">
        <v>143</v>
      </c>
      <c r="J1591" t="s">
        <v>420</v>
      </c>
      <c r="K1591">
        <v>96</v>
      </c>
      <c r="L1591">
        <v>0</v>
      </c>
      <c r="M1591">
        <v>1</v>
      </c>
      <c r="N1591">
        <v>95</v>
      </c>
      <c r="O1591">
        <v>1</v>
      </c>
      <c r="P1591">
        <v>48</v>
      </c>
      <c r="Q1591" t="s">
        <v>61</v>
      </c>
      <c r="R1591">
        <v>47</v>
      </c>
      <c r="S1591" t="s">
        <v>2706</v>
      </c>
      <c r="T1591" s="4"/>
      <c r="U1591" s="4"/>
    </row>
    <row r="1592" spans="1:21" x14ac:dyDescent="0.2">
      <c r="A1592" t="s">
        <v>37</v>
      </c>
      <c r="B1592" t="s">
        <v>2707</v>
      </c>
      <c r="C1592" t="s">
        <v>2708</v>
      </c>
      <c r="F1592" t="s">
        <v>2697</v>
      </c>
      <c r="G1592" t="s">
        <v>2709</v>
      </c>
      <c r="H1592">
        <v>144</v>
      </c>
      <c r="I1592" t="s">
        <v>2334</v>
      </c>
      <c r="J1592" t="s">
        <v>2068</v>
      </c>
      <c r="K1592">
        <v>2010</v>
      </c>
      <c r="L1592">
        <v>0</v>
      </c>
      <c r="M1592">
        <v>0</v>
      </c>
      <c r="N1592">
        <v>2010</v>
      </c>
      <c r="O1592">
        <v>13</v>
      </c>
      <c r="P1592">
        <v>144</v>
      </c>
      <c r="Q1592" t="s">
        <v>50</v>
      </c>
      <c r="R1592">
        <v>138</v>
      </c>
      <c r="S1592" t="s">
        <v>2710</v>
      </c>
      <c r="T1592" s="4"/>
      <c r="U1592" s="4"/>
    </row>
    <row r="1593" spans="1:21" x14ac:dyDescent="0.2">
      <c r="A1593" t="s">
        <v>37</v>
      </c>
      <c r="B1593" t="s">
        <v>2711</v>
      </c>
      <c r="C1593" t="s">
        <v>2712</v>
      </c>
      <c r="F1593" t="s">
        <v>2697</v>
      </c>
      <c r="G1593">
        <v>894</v>
      </c>
      <c r="H1593">
        <v>145</v>
      </c>
      <c r="J1593" t="s">
        <v>420</v>
      </c>
      <c r="K1593">
        <v>192</v>
      </c>
      <c r="L1593">
        <v>0</v>
      </c>
      <c r="M1593">
        <v>0</v>
      </c>
      <c r="N1593">
        <v>192</v>
      </c>
      <c r="O1593">
        <v>2</v>
      </c>
      <c r="P1593">
        <v>96</v>
      </c>
      <c r="Q1593" t="s">
        <v>44</v>
      </c>
      <c r="R1593">
        <v>0</v>
      </c>
      <c r="S1593" t="s">
        <v>450</v>
      </c>
      <c r="T1593" s="4"/>
      <c r="U1593" s="4"/>
    </row>
    <row r="1594" spans="1:21" x14ac:dyDescent="0.2">
      <c r="A1594" t="s">
        <v>37</v>
      </c>
      <c r="B1594" t="s">
        <v>2713</v>
      </c>
      <c r="C1594" t="s">
        <v>2714</v>
      </c>
      <c r="E1594" t="s">
        <v>2715</v>
      </c>
      <c r="F1594" t="s">
        <v>342</v>
      </c>
      <c r="G1594">
        <v>987</v>
      </c>
      <c r="H1594">
        <v>146</v>
      </c>
      <c r="J1594" t="s">
        <v>420</v>
      </c>
      <c r="K1594">
        <v>1188</v>
      </c>
      <c r="L1594">
        <v>0</v>
      </c>
      <c r="M1594">
        <v>0</v>
      </c>
      <c r="N1594">
        <v>1188</v>
      </c>
      <c r="O1594">
        <v>33</v>
      </c>
      <c r="P1594">
        <v>36</v>
      </c>
      <c r="Q1594" t="s">
        <v>44</v>
      </c>
      <c r="R1594">
        <v>0</v>
      </c>
      <c r="S1594" t="s">
        <v>2716</v>
      </c>
      <c r="T1594" s="4"/>
      <c r="U1594" s="4"/>
    </row>
    <row r="1595" spans="1:21" x14ac:dyDescent="0.2">
      <c r="A1595" t="s">
        <v>37</v>
      </c>
      <c r="B1595" t="s">
        <v>2717</v>
      </c>
      <c r="C1595" t="s">
        <v>2718</v>
      </c>
      <c r="E1595" t="s">
        <v>2617</v>
      </c>
      <c r="F1595" t="s">
        <v>2719</v>
      </c>
      <c r="G1595">
        <v>531</v>
      </c>
      <c r="H1595">
        <v>147</v>
      </c>
      <c r="J1595" t="s">
        <v>420</v>
      </c>
      <c r="K1595">
        <v>119</v>
      </c>
      <c r="L1595">
        <v>0</v>
      </c>
      <c r="M1595">
        <v>0</v>
      </c>
      <c r="N1595">
        <v>119</v>
      </c>
      <c r="O1595">
        <v>1</v>
      </c>
      <c r="P1595">
        <v>60</v>
      </c>
      <c r="Q1595" t="s">
        <v>44</v>
      </c>
      <c r="R1595">
        <v>59</v>
      </c>
      <c r="S1595" t="s">
        <v>2720</v>
      </c>
      <c r="T1595" s="4">
        <v>45371</v>
      </c>
      <c r="U1595" s="4"/>
    </row>
    <row r="1596" spans="1:21" x14ac:dyDescent="0.2">
      <c r="A1596" t="s">
        <v>37</v>
      </c>
      <c r="B1596" t="s">
        <v>2721</v>
      </c>
      <c r="C1596" t="s">
        <v>2722</v>
      </c>
      <c r="E1596" t="s">
        <v>2723</v>
      </c>
      <c r="F1596" t="s">
        <v>2719</v>
      </c>
      <c r="G1596">
        <v>544</v>
      </c>
      <c r="H1596">
        <v>148</v>
      </c>
      <c r="J1596" t="s">
        <v>420</v>
      </c>
      <c r="K1596">
        <v>20</v>
      </c>
      <c r="L1596">
        <v>0</v>
      </c>
      <c r="M1596">
        <v>0</v>
      </c>
      <c r="N1596">
        <v>20</v>
      </c>
      <c r="O1596">
        <v>1</v>
      </c>
      <c r="P1596">
        <v>20</v>
      </c>
      <c r="Q1596" t="s">
        <v>61</v>
      </c>
      <c r="R1596">
        <v>0</v>
      </c>
      <c r="S1596" t="s">
        <v>1375</v>
      </c>
      <c r="T1596" s="4"/>
      <c r="U1596" s="4"/>
    </row>
    <row r="1597" spans="1:21" x14ac:dyDescent="0.2">
      <c r="A1597" t="s">
        <v>37</v>
      </c>
      <c r="B1597" t="s">
        <v>2724</v>
      </c>
      <c r="C1597" t="s">
        <v>2725</v>
      </c>
      <c r="E1597" t="s">
        <v>2218</v>
      </c>
      <c r="F1597" t="s">
        <v>1183</v>
      </c>
      <c r="G1597">
        <v>910</v>
      </c>
      <c r="H1597">
        <v>149</v>
      </c>
      <c r="J1597" t="s">
        <v>420</v>
      </c>
      <c r="K1597">
        <v>240</v>
      </c>
      <c r="L1597">
        <v>0</v>
      </c>
      <c r="M1597">
        <v>0</v>
      </c>
      <c r="N1597">
        <v>240</v>
      </c>
      <c r="O1597">
        <v>5</v>
      </c>
      <c r="P1597">
        <v>48</v>
      </c>
      <c r="Q1597" t="s">
        <v>61</v>
      </c>
      <c r="R1597">
        <v>0</v>
      </c>
      <c r="S1597" t="s">
        <v>2726</v>
      </c>
      <c r="T1597" s="4"/>
      <c r="U1597" s="4"/>
    </row>
    <row r="1598" spans="1:21" x14ac:dyDescent="0.2">
      <c r="A1598" t="s">
        <v>37</v>
      </c>
      <c r="B1598" t="s">
        <v>2727</v>
      </c>
      <c r="C1598" t="s">
        <v>2728</v>
      </c>
      <c r="E1598" t="s">
        <v>2729</v>
      </c>
      <c r="F1598" t="s">
        <v>2730</v>
      </c>
      <c r="G1598">
        <v>5227</v>
      </c>
      <c r="H1598">
        <v>157</v>
      </c>
      <c r="J1598" t="s">
        <v>420</v>
      </c>
      <c r="K1598">
        <v>480</v>
      </c>
      <c r="L1598">
        <v>0</v>
      </c>
      <c r="M1598">
        <v>0</v>
      </c>
      <c r="N1598">
        <v>480</v>
      </c>
      <c r="O1598">
        <v>4</v>
      </c>
      <c r="P1598">
        <v>120</v>
      </c>
      <c r="Q1598" t="s">
        <v>50</v>
      </c>
      <c r="R1598">
        <v>0</v>
      </c>
      <c r="S1598" t="s">
        <v>2071</v>
      </c>
      <c r="T1598" s="4"/>
      <c r="U1598" s="4"/>
    </row>
    <row r="1599" spans="1:21" x14ac:dyDescent="0.2">
      <c r="A1599" t="s">
        <v>37</v>
      </c>
      <c r="B1599" t="s">
        <v>2731</v>
      </c>
      <c r="C1599" t="s">
        <v>2732</v>
      </c>
      <c r="F1599" t="s">
        <v>48</v>
      </c>
      <c r="G1599">
        <v>7</v>
      </c>
      <c r="H1599">
        <v>158</v>
      </c>
      <c r="I1599" t="s">
        <v>2570</v>
      </c>
      <c r="J1599" t="s">
        <v>420</v>
      </c>
      <c r="L1599">
        <v>1404.6666660000001</v>
      </c>
      <c r="M1599">
        <v>0</v>
      </c>
      <c r="N1599">
        <v>1404.6666660000001</v>
      </c>
      <c r="O1599">
        <v>14</v>
      </c>
      <c r="P1599">
        <v>96</v>
      </c>
      <c r="Q1599" t="s">
        <v>50</v>
      </c>
      <c r="R1599">
        <v>61</v>
      </c>
      <c r="S1599" t="s">
        <v>2733</v>
      </c>
      <c r="T1599" s="4">
        <v>45405</v>
      </c>
      <c r="U1599" s="4"/>
    </row>
    <row r="1600" spans="1:21" x14ac:dyDescent="0.2">
      <c r="A1600" t="s">
        <v>2734</v>
      </c>
      <c r="C1600" t="s">
        <v>2735</v>
      </c>
      <c r="H1600">
        <v>1</v>
      </c>
      <c r="J1600" t="s">
        <v>420</v>
      </c>
      <c r="K1600">
        <v>3700</v>
      </c>
      <c r="L1600">
        <v>0</v>
      </c>
      <c r="M1600">
        <v>0</v>
      </c>
      <c r="N1600">
        <v>3700</v>
      </c>
      <c r="O1600">
        <v>37</v>
      </c>
      <c r="P1600">
        <v>100</v>
      </c>
      <c r="Q1600" t="s">
        <v>2736</v>
      </c>
      <c r="R1600">
        <v>0</v>
      </c>
      <c r="S1600" t="s">
        <v>2737</v>
      </c>
      <c r="T1600" s="4"/>
      <c r="U1600" s="4"/>
    </row>
    <row r="1601" spans="1:21" x14ac:dyDescent="0.2">
      <c r="A1601" t="s">
        <v>2734</v>
      </c>
      <c r="C1601" t="s">
        <v>2738</v>
      </c>
      <c r="H1601">
        <v>2</v>
      </c>
      <c r="J1601" t="s">
        <v>420</v>
      </c>
      <c r="K1601">
        <v>600</v>
      </c>
      <c r="L1601">
        <v>0</v>
      </c>
      <c r="M1601">
        <v>0</v>
      </c>
      <c r="N1601">
        <v>600</v>
      </c>
      <c r="O1601">
        <v>4</v>
      </c>
      <c r="P1601">
        <v>150</v>
      </c>
      <c r="Q1601" t="s">
        <v>2736</v>
      </c>
      <c r="R1601">
        <v>0</v>
      </c>
      <c r="S1601" t="s">
        <v>2739</v>
      </c>
      <c r="T1601" s="4"/>
      <c r="U1601" s="4"/>
    </row>
    <row r="1602" spans="1:21" x14ac:dyDescent="0.2">
      <c r="A1602" t="s">
        <v>2734</v>
      </c>
      <c r="C1602" t="s">
        <v>2740</v>
      </c>
      <c r="H1602">
        <v>31</v>
      </c>
      <c r="J1602" t="s">
        <v>420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50</v>
      </c>
      <c r="Q1602" t="s">
        <v>2736</v>
      </c>
      <c r="R1602">
        <v>0</v>
      </c>
      <c r="S1602" t="s">
        <v>2741</v>
      </c>
      <c r="T1602" s="4"/>
      <c r="U1602" s="4"/>
    </row>
    <row r="1603" spans="1:21" x14ac:dyDescent="0.2">
      <c r="A1603" t="s">
        <v>2734</v>
      </c>
      <c r="B1603" t="s">
        <v>2742</v>
      </c>
      <c r="C1603" t="s">
        <v>2743</v>
      </c>
      <c r="F1603" t="s">
        <v>2744</v>
      </c>
      <c r="G1603">
        <v>100178</v>
      </c>
      <c r="H1603">
        <v>32</v>
      </c>
      <c r="J1603" t="s">
        <v>420</v>
      </c>
      <c r="K1603">
        <v>0</v>
      </c>
      <c r="L1603">
        <v>0</v>
      </c>
      <c r="M1603">
        <v>2</v>
      </c>
      <c r="N1603">
        <v>-2</v>
      </c>
      <c r="O1603">
        <v>0</v>
      </c>
      <c r="P1603">
        <v>100</v>
      </c>
      <c r="Q1603" t="s">
        <v>2736</v>
      </c>
      <c r="R1603">
        <v>-2</v>
      </c>
      <c r="S1603" t="s">
        <v>2745</v>
      </c>
      <c r="T1603" s="4">
        <v>45414</v>
      </c>
      <c r="U1603" s="4"/>
    </row>
    <row r="1604" spans="1:21" x14ac:dyDescent="0.2">
      <c r="A1604" t="s">
        <v>2734</v>
      </c>
      <c r="C1604" t="s">
        <v>2746</v>
      </c>
      <c r="H1604">
        <v>33</v>
      </c>
      <c r="J1604" t="s">
        <v>420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100</v>
      </c>
      <c r="Q1604" t="s">
        <v>2736</v>
      </c>
      <c r="R1604">
        <v>0</v>
      </c>
      <c r="S1604" t="s">
        <v>2741</v>
      </c>
      <c r="T1604" s="4"/>
      <c r="U1604" s="4"/>
    </row>
    <row r="1605" spans="1:21" x14ac:dyDescent="0.2">
      <c r="A1605" t="s">
        <v>2734</v>
      </c>
      <c r="C1605" t="s">
        <v>2747</v>
      </c>
      <c r="H1605">
        <v>34</v>
      </c>
      <c r="J1605" t="s">
        <v>420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180</v>
      </c>
      <c r="Q1605" t="s">
        <v>2736</v>
      </c>
      <c r="R1605">
        <v>0</v>
      </c>
      <c r="S1605" t="s">
        <v>2741</v>
      </c>
      <c r="T1605" s="4"/>
      <c r="U1605" s="4"/>
    </row>
    <row r="1606" spans="1:21" x14ac:dyDescent="0.2">
      <c r="A1606" t="s">
        <v>2734</v>
      </c>
      <c r="C1606" t="s">
        <v>2748</v>
      </c>
      <c r="H1606">
        <v>35</v>
      </c>
      <c r="J1606" t="s">
        <v>420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100</v>
      </c>
      <c r="Q1606" t="s">
        <v>2736</v>
      </c>
      <c r="R1606">
        <v>0</v>
      </c>
      <c r="S1606" t="s">
        <v>2741</v>
      </c>
      <c r="T1606" s="4"/>
      <c r="U1606" s="4"/>
    </row>
    <row r="1607" spans="1:21" x14ac:dyDescent="0.2">
      <c r="A1607" t="s">
        <v>2734</v>
      </c>
      <c r="C1607" t="s">
        <v>2749</v>
      </c>
      <c r="H1607">
        <v>36</v>
      </c>
      <c r="J1607" t="s">
        <v>420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2000</v>
      </c>
      <c r="Q1607" t="s">
        <v>2736</v>
      </c>
      <c r="R1607">
        <v>0</v>
      </c>
      <c r="S1607" t="s">
        <v>2741</v>
      </c>
      <c r="T1607" s="4"/>
      <c r="U1607" s="4"/>
    </row>
    <row r="1608" spans="1:21" x14ac:dyDescent="0.2">
      <c r="A1608" t="s">
        <v>2734</v>
      </c>
      <c r="C1608" t="s">
        <v>2750</v>
      </c>
      <c r="H1608">
        <v>37</v>
      </c>
      <c r="J1608" t="s">
        <v>420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50</v>
      </c>
      <c r="Q1608" t="s">
        <v>2736</v>
      </c>
      <c r="R1608">
        <v>0</v>
      </c>
      <c r="S1608" t="s">
        <v>2741</v>
      </c>
      <c r="T1608" s="4"/>
      <c r="U1608" s="4"/>
    </row>
    <row r="1609" spans="1:21" x14ac:dyDescent="0.2">
      <c r="A1609" t="s">
        <v>2734</v>
      </c>
      <c r="C1609" t="s">
        <v>2751</v>
      </c>
      <c r="H1609">
        <v>38</v>
      </c>
      <c r="J1609" t="s">
        <v>420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50</v>
      </c>
      <c r="Q1609" t="s">
        <v>2736</v>
      </c>
      <c r="R1609">
        <v>0</v>
      </c>
      <c r="S1609" t="s">
        <v>2741</v>
      </c>
      <c r="T1609" s="4"/>
      <c r="U1609" s="4"/>
    </row>
    <row r="1610" spans="1:21" x14ac:dyDescent="0.2">
      <c r="A1610" t="s">
        <v>2734</v>
      </c>
      <c r="C1610" t="s">
        <v>2752</v>
      </c>
      <c r="H1610">
        <v>43</v>
      </c>
      <c r="J1610" t="s">
        <v>420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60</v>
      </c>
      <c r="Q1610" t="s">
        <v>2736</v>
      </c>
      <c r="R1610">
        <v>0</v>
      </c>
      <c r="S1610" t="s">
        <v>2741</v>
      </c>
      <c r="T1610" s="4"/>
      <c r="U1610" s="4"/>
    </row>
    <row r="1611" spans="1:21" x14ac:dyDescent="0.2">
      <c r="A1611" t="s">
        <v>2734</v>
      </c>
      <c r="B1611" t="s">
        <v>2753</v>
      </c>
      <c r="C1611" t="s">
        <v>2754</v>
      </c>
      <c r="F1611" t="s">
        <v>2755</v>
      </c>
      <c r="G1611">
        <v>3200</v>
      </c>
      <c r="H1611">
        <v>44</v>
      </c>
      <c r="J1611" t="s">
        <v>420</v>
      </c>
      <c r="K1611">
        <v>0</v>
      </c>
      <c r="L1611">
        <v>0</v>
      </c>
      <c r="M1611">
        <v>2</v>
      </c>
      <c r="N1611">
        <v>-2</v>
      </c>
      <c r="O1611">
        <v>0</v>
      </c>
      <c r="P1611">
        <v>50</v>
      </c>
      <c r="Q1611" t="s">
        <v>2736</v>
      </c>
      <c r="R1611">
        <v>-2</v>
      </c>
      <c r="S1611" t="s">
        <v>2745</v>
      </c>
      <c r="T1611" s="4">
        <v>45414</v>
      </c>
      <c r="U1611" s="4"/>
    </row>
    <row r="1612" spans="1:21" x14ac:dyDescent="0.2">
      <c r="A1612" t="s">
        <v>2734</v>
      </c>
      <c r="C1612" t="s">
        <v>2756</v>
      </c>
      <c r="H1612">
        <v>45</v>
      </c>
      <c r="J1612" t="s">
        <v>420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80</v>
      </c>
      <c r="Q1612" t="s">
        <v>2736</v>
      </c>
      <c r="R1612">
        <v>0</v>
      </c>
      <c r="S1612" t="s">
        <v>2741</v>
      </c>
      <c r="T1612" s="4"/>
      <c r="U1612" s="4"/>
    </row>
    <row r="1613" spans="1:21" x14ac:dyDescent="0.2">
      <c r="A1613" t="s">
        <v>2734</v>
      </c>
      <c r="C1613" t="s">
        <v>2757</v>
      </c>
      <c r="H1613">
        <v>46</v>
      </c>
      <c r="J1613" t="s">
        <v>420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50</v>
      </c>
      <c r="Q1613" t="s">
        <v>2736</v>
      </c>
      <c r="R1613">
        <v>0</v>
      </c>
      <c r="S1613" t="s">
        <v>2741</v>
      </c>
      <c r="T1613" s="4"/>
      <c r="U1613" s="4"/>
    </row>
    <row r="1614" spans="1:21" x14ac:dyDescent="0.2">
      <c r="A1614" t="s">
        <v>2734</v>
      </c>
      <c r="B1614" t="s">
        <v>2758</v>
      </c>
      <c r="C1614" t="s">
        <v>2759</v>
      </c>
      <c r="E1614" t="s">
        <v>2218</v>
      </c>
      <c r="F1614" t="s">
        <v>2744</v>
      </c>
      <c r="G1614">
        <v>3200</v>
      </c>
      <c r="H1614">
        <v>10</v>
      </c>
      <c r="J1614" t="s">
        <v>420</v>
      </c>
      <c r="K1614">
        <v>30</v>
      </c>
      <c r="L1614">
        <v>0</v>
      </c>
      <c r="M1614">
        <v>31</v>
      </c>
      <c r="N1614">
        <v>-1</v>
      </c>
      <c r="O1614">
        <v>0</v>
      </c>
      <c r="P1614">
        <v>40</v>
      </c>
      <c r="Q1614" t="s">
        <v>2736</v>
      </c>
      <c r="R1614">
        <v>-1</v>
      </c>
      <c r="S1614" t="s">
        <v>2760</v>
      </c>
      <c r="T1614" s="4"/>
      <c r="U1614" s="4"/>
    </row>
    <row r="1615" spans="1:21" x14ac:dyDescent="0.2">
      <c r="A1615" t="s">
        <v>2734</v>
      </c>
      <c r="B1615" t="s">
        <v>2761</v>
      </c>
      <c r="C1615" t="s">
        <v>2762</v>
      </c>
      <c r="E1615" t="s">
        <v>2218</v>
      </c>
      <c r="F1615" t="s">
        <v>2744</v>
      </c>
      <c r="G1615">
        <v>100192</v>
      </c>
      <c r="H1615">
        <v>11</v>
      </c>
      <c r="J1615" t="s">
        <v>420</v>
      </c>
      <c r="K1615">
        <v>100</v>
      </c>
      <c r="L1615">
        <v>0</v>
      </c>
      <c r="M1615">
        <v>0</v>
      </c>
      <c r="N1615">
        <v>100</v>
      </c>
      <c r="O1615">
        <v>1</v>
      </c>
      <c r="P1615">
        <v>100</v>
      </c>
      <c r="Q1615" t="s">
        <v>2736</v>
      </c>
      <c r="R1615">
        <v>0</v>
      </c>
      <c r="S1615" t="s">
        <v>2763</v>
      </c>
      <c r="T1615" s="4"/>
      <c r="U1615" s="4"/>
    </row>
    <row r="1616" spans="1:21" x14ac:dyDescent="0.2">
      <c r="A1616" t="s">
        <v>2734</v>
      </c>
      <c r="B1616" t="s">
        <v>2764</v>
      </c>
      <c r="C1616" t="s">
        <v>2765</v>
      </c>
      <c r="E1616" t="s">
        <v>2766</v>
      </c>
      <c r="F1616" t="s">
        <v>2744</v>
      </c>
      <c r="G1616">
        <v>1002</v>
      </c>
      <c r="H1616">
        <v>12</v>
      </c>
      <c r="J1616" t="s">
        <v>420</v>
      </c>
      <c r="K1616">
        <v>1200</v>
      </c>
      <c r="L1616">
        <v>0</v>
      </c>
      <c r="M1616">
        <v>0</v>
      </c>
      <c r="N1616">
        <v>1200</v>
      </c>
      <c r="O1616">
        <v>12</v>
      </c>
      <c r="P1616">
        <v>100</v>
      </c>
      <c r="Q1616" t="s">
        <v>2736</v>
      </c>
      <c r="R1616">
        <v>0</v>
      </c>
      <c r="S1616" t="s">
        <v>2767</v>
      </c>
      <c r="T1616" s="4"/>
      <c r="U1616" s="4"/>
    </row>
    <row r="1617" spans="1:21" x14ac:dyDescent="0.2">
      <c r="A1617" t="s">
        <v>2734</v>
      </c>
      <c r="B1617" t="s">
        <v>2768</v>
      </c>
      <c r="C1617" t="s">
        <v>2769</v>
      </c>
      <c r="E1617" t="s">
        <v>2770</v>
      </c>
      <c r="F1617" t="s">
        <v>2744</v>
      </c>
      <c r="G1617">
        <v>10023</v>
      </c>
      <c r="H1617">
        <v>13</v>
      </c>
      <c r="J1617" t="s">
        <v>420</v>
      </c>
      <c r="K1617">
        <v>1700</v>
      </c>
      <c r="L1617">
        <v>0</v>
      </c>
      <c r="M1617">
        <v>0</v>
      </c>
      <c r="N1617">
        <v>1700</v>
      </c>
      <c r="O1617">
        <v>17</v>
      </c>
      <c r="P1617">
        <v>100</v>
      </c>
      <c r="Q1617" t="s">
        <v>2736</v>
      </c>
      <c r="R1617">
        <v>0</v>
      </c>
      <c r="S1617" t="s">
        <v>2771</v>
      </c>
      <c r="T1617" s="4"/>
      <c r="U1617" s="4"/>
    </row>
    <row r="1618" spans="1:21" x14ac:dyDescent="0.2">
      <c r="A1618" t="s">
        <v>2734</v>
      </c>
      <c r="B1618" t="s">
        <v>2772</v>
      </c>
      <c r="C1618" t="s">
        <v>2773</v>
      </c>
      <c r="E1618" t="s">
        <v>2218</v>
      </c>
      <c r="F1618" t="s">
        <v>2744</v>
      </c>
      <c r="G1618">
        <v>10025</v>
      </c>
      <c r="H1618">
        <v>14</v>
      </c>
      <c r="J1618" t="s">
        <v>420</v>
      </c>
      <c r="K1618">
        <v>900</v>
      </c>
      <c r="L1618">
        <v>0</v>
      </c>
      <c r="M1618">
        <v>0</v>
      </c>
      <c r="N1618">
        <v>900</v>
      </c>
      <c r="O1618">
        <v>9</v>
      </c>
      <c r="P1618">
        <v>100</v>
      </c>
      <c r="Q1618" t="s">
        <v>2736</v>
      </c>
      <c r="R1618">
        <v>0</v>
      </c>
      <c r="S1618" t="s">
        <v>2774</v>
      </c>
      <c r="T1618" s="4"/>
      <c r="U1618" s="4"/>
    </row>
    <row r="1619" spans="1:21" x14ac:dyDescent="0.2">
      <c r="A1619" t="s">
        <v>2734</v>
      </c>
      <c r="B1619" t="s">
        <v>2775</v>
      </c>
      <c r="C1619" t="s">
        <v>2776</v>
      </c>
      <c r="E1619" t="s">
        <v>2218</v>
      </c>
      <c r="F1619" t="s">
        <v>2744</v>
      </c>
      <c r="G1619">
        <v>1003</v>
      </c>
      <c r="H1619">
        <v>15</v>
      </c>
      <c r="J1619" t="s">
        <v>420</v>
      </c>
      <c r="K1619">
        <v>1100</v>
      </c>
      <c r="L1619">
        <v>0</v>
      </c>
      <c r="M1619">
        <v>2</v>
      </c>
      <c r="N1619">
        <v>1098</v>
      </c>
      <c r="O1619">
        <v>10</v>
      </c>
      <c r="P1619">
        <v>100</v>
      </c>
      <c r="Q1619" t="s">
        <v>2736</v>
      </c>
      <c r="R1619">
        <v>98</v>
      </c>
      <c r="S1619" t="s">
        <v>2777</v>
      </c>
      <c r="T1619" s="4"/>
      <c r="U1619" s="4"/>
    </row>
    <row r="1620" spans="1:21" x14ac:dyDescent="0.2">
      <c r="A1620" t="s">
        <v>2734</v>
      </c>
      <c r="B1620" t="s">
        <v>2778</v>
      </c>
      <c r="C1620" t="s">
        <v>2779</v>
      </c>
      <c r="E1620" t="s">
        <v>2770</v>
      </c>
      <c r="F1620" t="s">
        <v>2744</v>
      </c>
      <c r="G1620">
        <v>1005</v>
      </c>
      <c r="H1620">
        <v>16</v>
      </c>
      <c r="J1620" t="s">
        <v>420</v>
      </c>
      <c r="K1620">
        <v>900</v>
      </c>
      <c r="L1620">
        <v>0</v>
      </c>
      <c r="M1620">
        <v>2</v>
      </c>
      <c r="N1620">
        <v>898</v>
      </c>
      <c r="O1620">
        <v>8</v>
      </c>
      <c r="P1620">
        <v>100</v>
      </c>
      <c r="Q1620" t="s">
        <v>2736</v>
      </c>
      <c r="R1620">
        <v>98</v>
      </c>
      <c r="S1620" t="s">
        <v>2780</v>
      </c>
      <c r="T1620" s="4"/>
      <c r="U1620" s="4"/>
    </row>
    <row r="1621" spans="1:21" x14ac:dyDescent="0.2">
      <c r="A1621" t="s">
        <v>2734</v>
      </c>
      <c r="B1621" t="s">
        <v>2781</v>
      </c>
      <c r="C1621" t="s">
        <v>2782</v>
      </c>
      <c r="E1621" t="s">
        <v>2218</v>
      </c>
      <c r="F1621" t="s">
        <v>2744</v>
      </c>
      <c r="G1621">
        <v>1006</v>
      </c>
      <c r="H1621">
        <v>17</v>
      </c>
      <c r="J1621" t="s">
        <v>420</v>
      </c>
      <c r="K1621">
        <v>900</v>
      </c>
      <c r="L1621">
        <v>0</v>
      </c>
      <c r="M1621">
        <v>2</v>
      </c>
      <c r="N1621">
        <v>898</v>
      </c>
      <c r="O1621">
        <v>8</v>
      </c>
      <c r="P1621">
        <v>100</v>
      </c>
      <c r="Q1621" t="s">
        <v>2736</v>
      </c>
      <c r="R1621">
        <v>98</v>
      </c>
      <c r="S1621" t="s">
        <v>2780</v>
      </c>
      <c r="T1621" s="4"/>
      <c r="U1621" s="4"/>
    </row>
    <row r="1622" spans="1:21" x14ac:dyDescent="0.2">
      <c r="A1622" t="s">
        <v>2734</v>
      </c>
      <c r="B1622" t="s">
        <v>2783</v>
      </c>
      <c r="C1622" t="s">
        <v>2784</v>
      </c>
      <c r="E1622" t="s">
        <v>2218</v>
      </c>
      <c r="F1622" t="s">
        <v>2744</v>
      </c>
      <c r="G1622">
        <v>1007</v>
      </c>
      <c r="H1622">
        <v>18</v>
      </c>
      <c r="J1622" t="s">
        <v>420</v>
      </c>
      <c r="K1622">
        <v>800</v>
      </c>
      <c r="L1622">
        <v>0</v>
      </c>
      <c r="M1622">
        <v>2</v>
      </c>
      <c r="N1622">
        <v>798</v>
      </c>
      <c r="O1622">
        <v>7</v>
      </c>
      <c r="P1622">
        <v>100</v>
      </c>
      <c r="Q1622" t="s">
        <v>2736</v>
      </c>
      <c r="R1622">
        <v>98</v>
      </c>
      <c r="S1622" t="s">
        <v>2785</v>
      </c>
      <c r="T1622" s="4"/>
      <c r="U1622" s="4"/>
    </row>
    <row r="1623" spans="1:21" x14ac:dyDescent="0.2">
      <c r="A1623" t="s">
        <v>2734</v>
      </c>
      <c r="B1623" t="s">
        <v>2786</v>
      </c>
      <c r="C1623" t="s">
        <v>2787</v>
      </c>
      <c r="E1623" t="s">
        <v>2218</v>
      </c>
      <c r="F1623" t="s">
        <v>2744</v>
      </c>
      <c r="G1623">
        <v>10010</v>
      </c>
      <c r="H1623">
        <v>4</v>
      </c>
      <c r="J1623" t="s">
        <v>420</v>
      </c>
      <c r="K1623">
        <v>800</v>
      </c>
      <c r="L1623">
        <v>0</v>
      </c>
      <c r="M1623">
        <v>0</v>
      </c>
      <c r="N1623">
        <v>800</v>
      </c>
      <c r="O1623">
        <v>8</v>
      </c>
      <c r="P1623">
        <v>100</v>
      </c>
      <c r="Q1623" t="s">
        <v>2736</v>
      </c>
      <c r="R1623">
        <v>0</v>
      </c>
      <c r="S1623" t="s">
        <v>2788</v>
      </c>
      <c r="T1623" s="4"/>
      <c r="U1623" s="4"/>
    </row>
    <row r="1624" spans="1:21" x14ac:dyDescent="0.2">
      <c r="A1624" t="s">
        <v>2734</v>
      </c>
      <c r="B1624" t="s">
        <v>2789</v>
      </c>
      <c r="C1624" t="s">
        <v>2790</v>
      </c>
      <c r="E1624" t="s">
        <v>2791</v>
      </c>
      <c r="F1624" t="s">
        <v>2744</v>
      </c>
      <c r="G1624" t="s">
        <v>2792</v>
      </c>
      <c r="H1624">
        <v>47</v>
      </c>
      <c r="J1624" t="s">
        <v>420</v>
      </c>
      <c r="K1624">
        <v>-10</v>
      </c>
      <c r="L1624">
        <v>72</v>
      </c>
      <c r="M1624">
        <v>63</v>
      </c>
      <c r="N1624">
        <v>-1</v>
      </c>
      <c r="O1624">
        <v>0</v>
      </c>
      <c r="P1624">
        <v>72</v>
      </c>
      <c r="Q1624" t="s">
        <v>2736</v>
      </c>
      <c r="R1624">
        <v>-1</v>
      </c>
      <c r="S1624" t="s">
        <v>2760</v>
      </c>
      <c r="T1624" s="4">
        <v>45370</v>
      </c>
      <c r="U1624" s="4"/>
    </row>
    <row r="1625" spans="1:21" x14ac:dyDescent="0.2">
      <c r="A1625" t="s">
        <v>2734</v>
      </c>
      <c r="B1625" t="s">
        <v>2793</v>
      </c>
      <c r="C1625" t="s">
        <v>2794</v>
      </c>
      <c r="E1625" t="s">
        <v>2218</v>
      </c>
      <c r="F1625" t="s">
        <v>2744</v>
      </c>
      <c r="G1625">
        <v>1008</v>
      </c>
      <c r="H1625">
        <v>5</v>
      </c>
      <c r="J1625" t="s">
        <v>420</v>
      </c>
      <c r="K1625">
        <v>700</v>
      </c>
      <c r="L1625">
        <v>0</v>
      </c>
      <c r="M1625">
        <v>0</v>
      </c>
      <c r="N1625">
        <v>700</v>
      </c>
      <c r="O1625">
        <v>7</v>
      </c>
      <c r="P1625">
        <v>100</v>
      </c>
      <c r="Q1625" t="s">
        <v>2736</v>
      </c>
      <c r="R1625">
        <v>0</v>
      </c>
      <c r="S1625" t="s">
        <v>2795</v>
      </c>
      <c r="T1625" s="4"/>
      <c r="U1625" s="4"/>
    </row>
    <row r="1626" spans="1:21" x14ac:dyDescent="0.2">
      <c r="A1626" t="s">
        <v>2734</v>
      </c>
      <c r="B1626" t="s">
        <v>2796</v>
      </c>
      <c r="C1626" t="s">
        <v>2797</v>
      </c>
      <c r="E1626" t="s">
        <v>2218</v>
      </c>
      <c r="F1626" t="s">
        <v>2744</v>
      </c>
      <c r="G1626">
        <v>10082</v>
      </c>
      <c r="H1626">
        <v>6</v>
      </c>
      <c r="J1626" t="s">
        <v>420</v>
      </c>
      <c r="K1626">
        <v>1000</v>
      </c>
      <c r="L1626">
        <v>0</v>
      </c>
      <c r="M1626">
        <v>0</v>
      </c>
      <c r="N1626">
        <v>1000</v>
      </c>
      <c r="O1626">
        <v>10</v>
      </c>
      <c r="P1626">
        <v>100</v>
      </c>
      <c r="Q1626" t="s">
        <v>2736</v>
      </c>
      <c r="R1626">
        <v>0</v>
      </c>
      <c r="S1626" t="s">
        <v>2798</v>
      </c>
      <c r="T1626" s="4"/>
      <c r="U1626" s="4"/>
    </row>
    <row r="1627" spans="1:21" x14ac:dyDescent="0.2">
      <c r="A1627" t="s">
        <v>2734</v>
      </c>
      <c r="B1627" t="s">
        <v>2799</v>
      </c>
      <c r="C1627" t="s">
        <v>2800</v>
      </c>
      <c r="E1627" t="s">
        <v>2801</v>
      </c>
      <c r="F1627" t="s">
        <v>2744</v>
      </c>
      <c r="G1627">
        <v>1009</v>
      </c>
      <c r="H1627">
        <v>7</v>
      </c>
      <c r="J1627" t="s">
        <v>420</v>
      </c>
      <c r="K1627">
        <v>600</v>
      </c>
      <c r="L1627">
        <v>0</v>
      </c>
      <c r="M1627">
        <v>0</v>
      </c>
      <c r="N1627">
        <v>600</v>
      </c>
      <c r="O1627">
        <v>6</v>
      </c>
      <c r="P1627">
        <v>100</v>
      </c>
      <c r="Q1627" t="s">
        <v>2736</v>
      </c>
      <c r="R1627">
        <v>0</v>
      </c>
      <c r="S1627" t="s">
        <v>2802</v>
      </c>
      <c r="T1627" s="4"/>
      <c r="U1627" s="4"/>
    </row>
    <row r="1628" spans="1:21" x14ac:dyDescent="0.2">
      <c r="A1628" t="s">
        <v>2734</v>
      </c>
      <c r="B1628" t="s">
        <v>2803</v>
      </c>
      <c r="C1628" t="s">
        <v>2804</v>
      </c>
      <c r="E1628" t="s">
        <v>2770</v>
      </c>
      <c r="F1628" t="s">
        <v>2744</v>
      </c>
      <c r="G1628">
        <v>10092</v>
      </c>
      <c r="H1628">
        <v>8</v>
      </c>
      <c r="J1628" t="s">
        <v>420</v>
      </c>
      <c r="K1628">
        <v>700</v>
      </c>
      <c r="L1628">
        <v>0</v>
      </c>
      <c r="M1628">
        <v>0</v>
      </c>
      <c r="N1628">
        <v>700</v>
      </c>
      <c r="O1628">
        <v>7</v>
      </c>
      <c r="P1628">
        <v>100</v>
      </c>
      <c r="Q1628" t="s">
        <v>2736</v>
      </c>
      <c r="R1628">
        <v>0</v>
      </c>
      <c r="S1628" t="s">
        <v>2795</v>
      </c>
      <c r="T1628" s="4"/>
      <c r="U1628" s="4"/>
    </row>
    <row r="1629" spans="1:21" x14ac:dyDescent="0.2">
      <c r="A1629" t="s">
        <v>2734</v>
      </c>
      <c r="B1629" t="s">
        <v>2805</v>
      </c>
      <c r="C1629" t="s">
        <v>2806</v>
      </c>
      <c r="E1629" t="s">
        <v>2218</v>
      </c>
      <c r="F1629" t="s">
        <v>2744</v>
      </c>
      <c r="G1629">
        <v>1808</v>
      </c>
      <c r="H1629">
        <v>9</v>
      </c>
      <c r="J1629" t="s">
        <v>420</v>
      </c>
      <c r="K1629">
        <v>100</v>
      </c>
      <c r="L1629">
        <v>0</v>
      </c>
      <c r="M1629">
        <v>0</v>
      </c>
      <c r="N1629">
        <v>100</v>
      </c>
      <c r="O1629">
        <v>1</v>
      </c>
      <c r="P1629">
        <v>100</v>
      </c>
      <c r="Q1629" t="s">
        <v>2736</v>
      </c>
      <c r="R1629">
        <v>0</v>
      </c>
      <c r="S1629" t="s">
        <v>2763</v>
      </c>
      <c r="T1629" s="4"/>
      <c r="U1629" s="4"/>
    </row>
    <row r="1630" spans="1:21" x14ac:dyDescent="0.2">
      <c r="A1630" t="s">
        <v>2734</v>
      </c>
      <c r="B1630" t="s">
        <v>2807</v>
      </c>
      <c r="C1630" t="s">
        <v>2808</v>
      </c>
      <c r="E1630" t="s">
        <v>2234</v>
      </c>
      <c r="F1630" t="s">
        <v>2755</v>
      </c>
      <c r="G1630" t="s">
        <v>2809</v>
      </c>
      <c r="H1630">
        <v>19</v>
      </c>
      <c r="J1630" t="s">
        <v>420</v>
      </c>
      <c r="K1630">
        <v>62</v>
      </c>
      <c r="L1630">
        <v>0</v>
      </c>
      <c r="M1630">
        <v>55</v>
      </c>
      <c r="N1630">
        <v>7</v>
      </c>
      <c r="O1630">
        <v>0</v>
      </c>
      <c r="P1630">
        <v>40</v>
      </c>
      <c r="Q1630" t="s">
        <v>2736</v>
      </c>
      <c r="R1630">
        <v>7</v>
      </c>
      <c r="S1630" t="s">
        <v>2810</v>
      </c>
      <c r="T1630" s="4">
        <v>45358</v>
      </c>
      <c r="U1630" s="4">
        <v>45380</v>
      </c>
    </row>
    <row r="1631" spans="1:21" x14ac:dyDescent="0.2">
      <c r="A1631" t="s">
        <v>2734</v>
      </c>
      <c r="B1631" t="s">
        <v>2811</v>
      </c>
      <c r="C1631" t="s">
        <v>2812</v>
      </c>
      <c r="E1631" t="s">
        <v>2813</v>
      </c>
      <c r="F1631" t="s">
        <v>2755</v>
      </c>
      <c r="G1631">
        <v>3200</v>
      </c>
      <c r="H1631">
        <v>20</v>
      </c>
      <c r="J1631" t="s">
        <v>420</v>
      </c>
      <c r="K1631">
        <v>39</v>
      </c>
      <c r="L1631">
        <v>0</v>
      </c>
      <c r="M1631">
        <v>0</v>
      </c>
      <c r="N1631">
        <v>39</v>
      </c>
      <c r="O1631">
        <v>0</v>
      </c>
      <c r="P1631">
        <v>50</v>
      </c>
      <c r="Q1631" t="s">
        <v>2736</v>
      </c>
      <c r="R1631">
        <v>39</v>
      </c>
      <c r="S1631" t="s">
        <v>2814</v>
      </c>
      <c r="T1631" s="4">
        <v>45356</v>
      </c>
      <c r="U1631" s="4"/>
    </row>
    <row r="1632" spans="1:21" x14ac:dyDescent="0.2">
      <c r="A1632" t="s">
        <v>2734</v>
      </c>
      <c r="B1632" t="s">
        <v>2815</v>
      </c>
      <c r="C1632" t="s">
        <v>2816</v>
      </c>
      <c r="E1632" t="s">
        <v>2218</v>
      </c>
      <c r="F1632" t="s">
        <v>2755</v>
      </c>
      <c r="G1632">
        <v>3200</v>
      </c>
      <c r="H1632">
        <v>21</v>
      </c>
      <c r="J1632" t="s">
        <v>420</v>
      </c>
      <c r="K1632">
        <v>100</v>
      </c>
      <c r="L1632">
        <v>0</v>
      </c>
      <c r="M1632">
        <v>0</v>
      </c>
      <c r="N1632">
        <v>100</v>
      </c>
      <c r="O1632">
        <v>2</v>
      </c>
      <c r="P1632">
        <v>50</v>
      </c>
      <c r="Q1632" t="s">
        <v>2736</v>
      </c>
      <c r="R1632">
        <v>0</v>
      </c>
      <c r="S1632" t="s">
        <v>2817</v>
      </c>
      <c r="T1632" s="4"/>
      <c r="U1632" s="4"/>
    </row>
    <row r="1633" spans="1:21" x14ac:dyDescent="0.2">
      <c r="A1633" t="s">
        <v>2734</v>
      </c>
      <c r="B1633" t="s">
        <v>2818</v>
      </c>
      <c r="C1633" t="s">
        <v>2819</v>
      </c>
      <c r="E1633" t="s">
        <v>2234</v>
      </c>
      <c r="F1633" t="s">
        <v>2755</v>
      </c>
      <c r="G1633">
        <v>3200</v>
      </c>
      <c r="H1633">
        <v>22</v>
      </c>
      <c r="J1633" t="s">
        <v>420</v>
      </c>
      <c r="K1633">
        <v>120</v>
      </c>
      <c r="L1633">
        <v>0</v>
      </c>
      <c r="M1633">
        <v>0</v>
      </c>
      <c r="N1633">
        <v>120</v>
      </c>
      <c r="O1633">
        <v>3</v>
      </c>
      <c r="P1633">
        <v>40</v>
      </c>
      <c r="Q1633" t="s">
        <v>2736</v>
      </c>
      <c r="R1633">
        <v>0</v>
      </c>
      <c r="S1633" t="s">
        <v>2820</v>
      </c>
      <c r="T1633" s="4"/>
      <c r="U1633" s="4"/>
    </row>
    <row r="1634" spans="1:21" x14ac:dyDescent="0.2">
      <c r="A1634" t="s">
        <v>2734</v>
      </c>
      <c r="B1634" t="s">
        <v>2821</v>
      </c>
      <c r="C1634" t="s">
        <v>2822</v>
      </c>
      <c r="D1634" t="s">
        <v>536</v>
      </c>
      <c r="E1634" t="s">
        <v>2218</v>
      </c>
      <c r="F1634" t="s">
        <v>2755</v>
      </c>
      <c r="G1634">
        <v>1836</v>
      </c>
      <c r="H1634">
        <v>23</v>
      </c>
      <c r="J1634" t="s">
        <v>420</v>
      </c>
      <c r="K1634">
        <v>79</v>
      </c>
      <c r="L1634">
        <v>0</v>
      </c>
      <c r="M1634">
        <v>82</v>
      </c>
      <c r="N1634">
        <v>-3</v>
      </c>
      <c r="O1634">
        <v>0</v>
      </c>
      <c r="P1634">
        <v>40</v>
      </c>
      <c r="Q1634" t="s">
        <v>2736</v>
      </c>
      <c r="R1634">
        <v>-3</v>
      </c>
      <c r="S1634" t="s">
        <v>2823</v>
      </c>
      <c r="T1634" s="4">
        <v>45356</v>
      </c>
      <c r="U1634" s="4"/>
    </row>
    <row r="1635" spans="1:21" x14ac:dyDescent="0.2">
      <c r="A1635" t="s">
        <v>2734</v>
      </c>
      <c r="B1635" t="s">
        <v>2824</v>
      </c>
      <c r="C1635" t="s">
        <v>2825</v>
      </c>
      <c r="E1635" t="s">
        <v>2218</v>
      </c>
      <c r="F1635" t="s">
        <v>2755</v>
      </c>
      <c r="G1635" t="s">
        <v>2826</v>
      </c>
      <c r="H1635">
        <v>24</v>
      </c>
      <c r="I1635" t="s">
        <v>2827</v>
      </c>
      <c r="J1635" t="s">
        <v>420</v>
      </c>
      <c r="K1635">
        <v>30</v>
      </c>
      <c r="L1635">
        <v>0</v>
      </c>
      <c r="M1635">
        <v>2</v>
      </c>
      <c r="N1635">
        <v>28</v>
      </c>
      <c r="O1635">
        <v>0</v>
      </c>
      <c r="P1635">
        <v>40</v>
      </c>
      <c r="Q1635" t="s">
        <v>2736</v>
      </c>
      <c r="R1635">
        <v>28</v>
      </c>
      <c r="S1635" t="s">
        <v>2828</v>
      </c>
      <c r="T1635" s="4"/>
      <c r="U1635" s="4"/>
    </row>
    <row r="1636" spans="1:21" x14ac:dyDescent="0.2">
      <c r="A1636" t="s">
        <v>2734</v>
      </c>
      <c r="B1636" t="s">
        <v>2829</v>
      </c>
      <c r="C1636" t="s">
        <v>2830</v>
      </c>
      <c r="E1636" t="s">
        <v>2218</v>
      </c>
      <c r="F1636" t="s">
        <v>2755</v>
      </c>
      <c r="G1636">
        <v>2200</v>
      </c>
      <c r="H1636">
        <v>25</v>
      </c>
      <c r="J1636" t="s">
        <v>420</v>
      </c>
      <c r="K1636">
        <v>117</v>
      </c>
      <c r="L1636">
        <v>0</v>
      </c>
      <c r="M1636">
        <v>0</v>
      </c>
      <c r="N1636">
        <v>117</v>
      </c>
      <c r="O1636">
        <v>1</v>
      </c>
      <c r="P1636">
        <v>60</v>
      </c>
      <c r="Q1636" t="s">
        <v>2736</v>
      </c>
      <c r="R1636">
        <v>57</v>
      </c>
      <c r="S1636" t="s">
        <v>2831</v>
      </c>
      <c r="T1636" s="4">
        <v>45356</v>
      </c>
      <c r="U1636" s="4"/>
    </row>
    <row r="1637" spans="1:21" x14ac:dyDescent="0.2">
      <c r="A1637" t="s">
        <v>2734</v>
      </c>
      <c r="B1637" t="s">
        <v>2832</v>
      </c>
      <c r="C1637" t="s">
        <v>2833</v>
      </c>
      <c r="E1637" t="s">
        <v>2834</v>
      </c>
      <c r="F1637" t="s">
        <v>2755</v>
      </c>
      <c r="G1637">
        <v>2800</v>
      </c>
      <c r="H1637">
        <v>26</v>
      </c>
      <c r="J1637" t="s">
        <v>420</v>
      </c>
      <c r="K1637">
        <v>49</v>
      </c>
      <c r="L1637">
        <v>0</v>
      </c>
      <c r="M1637">
        <v>3</v>
      </c>
      <c r="N1637">
        <v>46</v>
      </c>
      <c r="O1637">
        <v>0</v>
      </c>
      <c r="P1637">
        <v>50</v>
      </c>
      <c r="Q1637" t="s">
        <v>2736</v>
      </c>
      <c r="R1637">
        <v>46</v>
      </c>
      <c r="S1637" t="s">
        <v>2835</v>
      </c>
      <c r="T1637" s="4">
        <v>45356</v>
      </c>
      <c r="U1637" s="4"/>
    </row>
    <row r="1638" spans="1:21" x14ac:dyDescent="0.2">
      <c r="A1638" t="s">
        <v>2734</v>
      </c>
      <c r="B1638" t="s">
        <v>2836</v>
      </c>
      <c r="C1638" t="s">
        <v>2837</v>
      </c>
      <c r="E1638" t="s">
        <v>2218</v>
      </c>
      <c r="F1638" t="s">
        <v>2755</v>
      </c>
      <c r="G1638">
        <v>2200</v>
      </c>
      <c r="H1638">
        <v>27</v>
      </c>
      <c r="J1638" t="s">
        <v>420</v>
      </c>
      <c r="K1638">
        <v>299</v>
      </c>
      <c r="L1638">
        <v>0</v>
      </c>
      <c r="M1638">
        <v>0</v>
      </c>
      <c r="N1638">
        <v>299</v>
      </c>
      <c r="O1638">
        <v>4</v>
      </c>
      <c r="P1638">
        <v>60</v>
      </c>
      <c r="Q1638" t="s">
        <v>2736</v>
      </c>
      <c r="R1638">
        <v>59</v>
      </c>
      <c r="S1638" t="s">
        <v>2838</v>
      </c>
      <c r="T1638" s="4">
        <v>45356</v>
      </c>
      <c r="U1638" s="4"/>
    </row>
    <row r="1639" spans="1:21" x14ac:dyDescent="0.2">
      <c r="A1639" t="s">
        <v>2734</v>
      </c>
      <c r="B1639" t="s">
        <v>2839</v>
      </c>
      <c r="C1639" t="s">
        <v>2840</v>
      </c>
      <c r="E1639" t="s">
        <v>2218</v>
      </c>
      <c r="F1639" t="s">
        <v>2755</v>
      </c>
      <c r="G1639">
        <v>1022</v>
      </c>
      <c r="H1639">
        <v>28</v>
      </c>
      <c r="J1639" t="s">
        <v>420</v>
      </c>
      <c r="K1639">
        <v>75</v>
      </c>
      <c r="L1639">
        <v>0</v>
      </c>
      <c r="M1639">
        <v>0</v>
      </c>
      <c r="N1639">
        <v>75</v>
      </c>
      <c r="O1639">
        <v>1</v>
      </c>
      <c r="P1639">
        <v>75</v>
      </c>
      <c r="Q1639" t="s">
        <v>2736</v>
      </c>
      <c r="R1639">
        <v>0</v>
      </c>
      <c r="S1639" t="s">
        <v>2763</v>
      </c>
      <c r="T1639" s="4"/>
      <c r="U1639" s="4"/>
    </row>
    <row r="1640" spans="1:21" x14ac:dyDescent="0.2">
      <c r="A1640" t="s">
        <v>2734</v>
      </c>
      <c r="B1640" t="s">
        <v>2841</v>
      </c>
      <c r="C1640" t="s">
        <v>2842</v>
      </c>
      <c r="E1640" t="s">
        <v>2843</v>
      </c>
      <c r="F1640" t="s">
        <v>2755</v>
      </c>
      <c r="G1640">
        <v>3200</v>
      </c>
      <c r="H1640">
        <v>29</v>
      </c>
      <c r="I1640" t="s">
        <v>2844</v>
      </c>
      <c r="J1640" t="s">
        <v>420</v>
      </c>
      <c r="K1640">
        <v>37</v>
      </c>
      <c r="L1640">
        <v>0</v>
      </c>
      <c r="M1640">
        <v>58</v>
      </c>
      <c r="N1640">
        <v>-21</v>
      </c>
      <c r="O1640">
        <v>0</v>
      </c>
      <c r="P1640">
        <v>48</v>
      </c>
      <c r="Q1640" t="s">
        <v>2736</v>
      </c>
      <c r="R1640">
        <v>-21</v>
      </c>
      <c r="S1640" t="s">
        <v>2845</v>
      </c>
      <c r="T1640" s="4">
        <v>45356</v>
      </c>
      <c r="U1640" s="4"/>
    </row>
    <row r="1641" spans="1:21" x14ac:dyDescent="0.2">
      <c r="A1641" t="s">
        <v>2734</v>
      </c>
      <c r="B1641" t="s">
        <v>2846</v>
      </c>
      <c r="C1641" t="s">
        <v>2847</v>
      </c>
      <c r="E1641" t="s">
        <v>2848</v>
      </c>
      <c r="F1641" t="s">
        <v>2755</v>
      </c>
      <c r="G1641" t="s">
        <v>2849</v>
      </c>
      <c r="H1641">
        <v>3</v>
      </c>
      <c r="I1641" t="s">
        <v>2850</v>
      </c>
      <c r="J1641" t="s">
        <v>420</v>
      </c>
      <c r="K1641">
        <v>37</v>
      </c>
      <c r="L1641">
        <v>0</v>
      </c>
      <c r="M1641">
        <v>37</v>
      </c>
      <c r="N1641">
        <v>0</v>
      </c>
      <c r="O1641">
        <v>0</v>
      </c>
      <c r="P1641">
        <v>48</v>
      </c>
      <c r="Q1641" t="s">
        <v>2736</v>
      </c>
      <c r="R1641">
        <v>0</v>
      </c>
      <c r="S1641" t="s">
        <v>2741</v>
      </c>
      <c r="T1641" s="4"/>
      <c r="U1641" s="4">
        <v>45380</v>
      </c>
    </row>
    <row r="1642" spans="1:21" x14ac:dyDescent="0.2">
      <c r="A1642" t="s">
        <v>2734</v>
      </c>
      <c r="B1642" t="s">
        <v>2851</v>
      </c>
      <c r="C1642" t="s">
        <v>2852</v>
      </c>
      <c r="F1642" t="s">
        <v>2755</v>
      </c>
      <c r="G1642">
        <v>1222</v>
      </c>
      <c r="H1642">
        <v>30</v>
      </c>
      <c r="J1642" t="s">
        <v>420</v>
      </c>
      <c r="K1642">
        <v>630</v>
      </c>
      <c r="L1642">
        <v>0</v>
      </c>
      <c r="M1642">
        <v>0</v>
      </c>
      <c r="N1642">
        <v>630</v>
      </c>
      <c r="O1642">
        <v>7</v>
      </c>
      <c r="P1642">
        <v>80</v>
      </c>
      <c r="Q1642" t="s">
        <v>2736</v>
      </c>
      <c r="R1642">
        <v>70</v>
      </c>
      <c r="S1642" t="s">
        <v>2853</v>
      </c>
      <c r="T1642" s="4"/>
      <c r="U1642" s="4"/>
    </row>
    <row r="1643" spans="1:21" x14ac:dyDescent="0.2">
      <c r="A1643" t="s">
        <v>2734</v>
      </c>
      <c r="B1643" t="s">
        <v>2854</v>
      </c>
      <c r="C1643" t="s">
        <v>2855</v>
      </c>
      <c r="E1643" t="s">
        <v>2856</v>
      </c>
      <c r="F1643" t="s">
        <v>2755</v>
      </c>
      <c r="G1643" t="s">
        <v>2857</v>
      </c>
      <c r="H1643">
        <v>39</v>
      </c>
      <c r="J1643" t="s">
        <v>420</v>
      </c>
      <c r="K1643">
        <v>28</v>
      </c>
      <c r="L1643">
        <v>0</v>
      </c>
      <c r="M1643">
        <v>0</v>
      </c>
      <c r="N1643">
        <v>28</v>
      </c>
      <c r="O1643">
        <v>0</v>
      </c>
      <c r="P1643">
        <v>50</v>
      </c>
      <c r="Q1643" t="s">
        <v>2736</v>
      </c>
      <c r="R1643">
        <v>28</v>
      </c>
      <c r="S1643" t="s">
        <v>2828</v>
      </c>
      <c r="T1643" s="4">
        <v>45358</v>
      </c>
      <c r="U1643" s="4">
        <v>45380</v>
      </c>
    </row>
    <row r="1644" spans="1:21" x14ac:dyDescent="0.2">
      <c r="A1644" t="s">
        <v>2734</v>
      </c>
      <c r="B1644" t="s">
        <v>2858</v>
      </c>
      <c r="C1644" t="s">
        <v>2859</v>
      </c>
      <c r="F1644" t="s">
        <v>2755</v>
      </c>
      <c r="H1644">
        <v>40</v>
      </c>
      <c r="J1644" t="s">
        <v>420</v>
      </c>
      <c r="K1644">
        <v>540</v>
      </c>
      <c r="L1644">
        <v>0</v>
      </c>
      <c r="M1644">
        <v>0</v>
      </c>
      <c r="N1644">
        <v>540</v>
      </c>
      <c r="O1644">
        <v>1</v>
      </c>
      <c r="P1644">
        <v>280</v>
      </c>
      <c r="Q1644" t="s">
        <v>2736</v>
      </c>
      <c r="R1644">
        <v>260</v>
      </c>
      <c r="S1644" t="s">
        <v>2860</v>
      </c>
      <c r="T1644" s="4">
        <v>45351</v>
      </c>
      <c r="U1644" s="4">
        <v>45381</v>
      </c>
    </row>
    <row r="1645" spans="1:21" x14ac:dyDescent="0.2">
      <c r="A1645" t="s">
        <v>2734</v>
      </c>
      <c r="B1645" t="s">
        <v>2861</v>
      </c>
      <c r="C1645" t="s">
        <v>2862</v>
      </c>
      <c r="F1645" t="s">
        <v>2755</v>
      </c>
      <c r="G1645" t="s">
        <v>2863</v>
      </c>
      <c r="H1645">
        <v>41</v>
      </c>
      <c r="J1645" t="s">
        <v>420</v>
      </c>
      <c r="K1645">
        <v>15</v>
      </c>
      <c r="L1645">
        <v>0</v>
      </c>
      <c r="M1645">
        <v>2</v>
      </c>
      <c r="N1645">
        <v>13</v>
      </c>
      <c r="O1645">
        <v>0</v>
      </c>
      <c r="P1645">
        <v>50</v>
      </c>
      <c r="Q1645" t="s">
        <v>2736</v>
      </c>
      <c r="R1645">
        <v>13</v>
      </c>
      <c r="S1645" t="s">
        <v>2864</v>
      </c>
      <c r="T1645" s="4">
        <v>45356</v>
      </c>
      <c r="U1645" s="4">
        <v>45380</v>
      </c>
    </row>
    <row r="1646" spans="1:21" x14ac:dyDescent="0.2">
      <c r="A1646" t="s">
        <v>2734</v>
      </c>
      <c r="B1646" t="s">
        <v>2865</v>
      </c>
      <c r="C1646" t="s">
        <v>2866</v>
      </c>
      <c r="F1646" t="s">
        <v>2755</v>
      </c>
      <c r="G1646">
        <v>2800</v>
      </c>
      <c r="H1646">
        <v>42</v>
      </c>
      <c r="J1646" t="s">
        <v>420</v>
      </c>
      <c r="K1646">
        <v>68</v>
      </c>
      <c r="L1646">
        <v>0</v>
      </c>
      <c r="M1646">
        <v>0</v>
      </c>
      <c r="N1646">
        <v>68</v>
      </c>
      <c r="O1646">
        <v>1</v>
      </c>
      <c r="P1646">
        <v>50</v>
      </c>
      <c r="Q1646" t="s">
        <v>2736</v>
      </c>
      <c r="R1646">
        <v>18</v>
      </c>
      <c r="S1646" t="s">
        <v>2867</v>
      </c>
      <c r="T1646" s="4">
        <v>45356</v>
      </c>
      <c r="U1646" s="4">
        <v>45380</v>
      </c>
    </row>
    <row r="1647" spans="1:21" x14ac:dyDescent="0.2">
      <c r="A1647" t="s">
        <v>2868</v>
      </c>
      <c r="B1647" t="s">
        <v>2869</v>
      </c>
      <c r="C1647" t="s">
        <v>2870</v>
      </c>
      <c r="E1647" t="s">
        <v>2871</v>
      </c>
      <c r="F1647" t="s">
        <v>2755</v>
      </c>
      <c r="G1647" t="s">
        <v>2872</v>
      </c>
      <c r="H1647">
        <v>1</v>
      </c>
      <c r="J1647" t="s">
        <v>420</v>
      </c>
      <c r="K1647">
        <v>400</v>
      </c>
      <c r="L1647">
        <v>0</v>
      </c>
      <c r="M1647">
        <v>0</v>
      </c>
      <c r="N1647">
        <v>400</v>
      </c>
      <c r="O1647">
        <v>1</v>
      </c>
      <c r="P1647">
        <v>400</v>
      </c>
      <c r="Q1647" t="s">
        <v>50</v>
      </c>
      <c r="R1647">
        <v>0</v>
      </c>
      <c r="S1647" t="s">
        <v>613</v>
      </c>
      <c r="T1647" s="4"/>
      <c r="U1647" s="4"/>
    </row>
    <row r="1648" spans="1:21" x14ac:dyDescent="0.2">
      <c r="A1648" t="s">
        <v>67</v>
      </c>
      <c r="B1648" t="s">
        <v>2873</v>
      </c>
      <c r="C1648" t="s">
        <v>2874</v>
      </c>
      <c r="E1648" t="s">
        <v>2875</v>
      </c>
      <c r="F1648" t="s">
        <v>48</v>
      </c>
      <c r="G1648">
        <v>155</v>
      </c>
      <c r="H1648">
        <v>1</v>
      </c>
      <c r="J1648" t="s">
        <v>420</v>
      </c>
      <c r="K1648">
        <v>190</v>
      </c>
      <c r="L1648">
        <v>0</v>
      </c>
      <c r="M1648">
        <v>0</v>
      </c>
      <c r="N1648">
        <v>190</v>
      </c>
      <c r="O1648">
        <v>1</v>
      </c>
      <c r="P1648">
        <v>96</v>
      </c>
      <c r="Q1648" t="s">
        <v>2876</v>
      </c>
      <c r="R1648">
        <v>94</v>
      </c>
      <c r="S1648" t="s">
        <v>2877</v>
      </c>
      <c r="T1648" s="4">
        <v>45367</v>
      </c>
      <c r="U1648" s="4"/>
    </row>
    <row r="1649" spans="1:21" x14ac:dyDescent="0.2">
      <c r="A1649" t="s">
        <v>67</v>
      </c>
      <c r="B1649" t="s">
        <v>2878</v>
      </c>
      <c r="C1649" t="s">
        <v>2879</v>
      </c>
      <c r="E1649" t="s">
        <v>2875</v>
      </c>
      <c r="F1649" t="s">
        <v>48</v>
      </c>
      <c r="G1649">
        <v>111</v>
      </c>
      <c r="H1649">
        <v>2</v>
      </c>
      <c r="J1649" t="s">
        <v>420</v>
      </c>
      <c r="K1649">
        <v>-2</v>
      </c>
      <c r="L1649">
        <v>0</v>
      </c>
      <c r="M1649">
        <v>0</v>
      </c>
      <c r="N1649">
        <v>-2</v>
      </c>
      <c r="O1649">
        <v>0</v>
      </c>
      <c r="P1649">
        <v>96</v>
      </c>
      <c r="Q1649" t="s">
        <v>2876</v>
      </c>
      <c r="R1649">
        <v>-2</v>
      </c>
      <c r="S1649" t="s">
        <v>2880</v>
      </c>
      <c r="T1649" s="4">
        <v>45367</v>
      </c>
      <c r="U1649" s="4"/>
    </row>
    <row r="1650" spans="1:21" x14ac:dyDescent="0.2">
      <c r="A1650" t="s">
        <v>131</v>
      </c>
      <c r="B1650" t="s">
        <v>2881</v>
      </c>
      <c r="C1650" t="s">
        <v>2882</v>
      </c>
      <c r="E1650" t="s">
        <v>2883</v>
      </c>
      <c r="F1650" t="s">
        <v>2884</v>
      </c>
      <c r="G1650">
        <v>9935</v>
      </c>
      <c r="H1650">
        <v>1</v>
      </c>
      <c r="J1650" t="s">
        <v>420</v>
      </c>
      <c r="K1650">
        <v>48</v>
      </c>
      <c r="L1650">
        <v>0</v>
      </c>
      <c r="M1650">
        <v>0</v>
      </c>
      <c r="N1650">
        <v>48</v>
      </c>
      <c r="O1650">
        <v>1</v>
      </c>
      <c r="P1650">
        <v>48</v>
      </c>
      <c r="Q1650" t="s">
        <v>61</v>
      </c>
      <c r="R1650">
        <v>0</v>
      </c>
      <c r="S1650" t="s">
        <v>1375</v>
      </c>
      <c r="T1650" s="4"/>
      <c r="U1650" s="4"/>
    </row>
    <row r="1651" spans="1:21" x14ac:dyDescent="0.2">
      <c r="A1651" t="s">
        <v>131</v>
      </c>
      <c r="B1651" t="s">
        <v>2885</v>
      </c>
      <c r="C1651" t="s">
        <v>2886</v>
      </c>
      <c r="E1651" t="s">
        <v>2887</v>
      </c>
      <c r="F1651" t="s">
        <v>2884</v>
      </c>
      <c r="G1651">
        <v>9938</v>
      </c>
      <c r="H1651">
        <v>2</v>
      </c>
      <c r="J1651" t="s">
        <v>420</v>
      </c>
      <c r="K1651">
        <v>144</v>
      </c>
      <c r="L1651">
        <v>0</v>
      </c>
      <c r="M1651">
        <v>0</v>
      </c>
      <c r="N1651">
        <v>144</v>
      </c>
      <c r="O1651">
        <v>3</v>
      </c>
      <c r="P1651">
        <v>48</v>
      </c>
      <c r="Q1651" t="s">
        <v>61</v>
      </c>
      <c r="R1651">
        <v>0</v>
      </c>
      <c r="S1651" t="s">
        <v>1670</v>
      </c>
      <c r="T1651" s="4"/>
      <c r="U1651" s="4"/>
    </row>
    <row r="1652" spans="1:21" x14ac:dyDescent="0.2">
      <c r="A1652" t="s">
        <v>131</v>
      </c>
      <c r="B1652" t="s">
        <v>2888</v>
      </c>
      <c r="C1652" t="s">
        <v>2889</v>
      </c>
      <c r="F1652" t="s">
        <v>2884</v>
      </c>
      <c r="G1652">
        <v>131</v>
      </c>
      <c r="H1652">
        <v>3</v>
      </c>
      <c r="J1652" t="s">
        <v>420</v>
      </c>
      <c r="K1652">
        <v>90</v>
      </c>
      <c r="L1652">
        <v>0</v>
      </c>
      <c r="M1652">
        <v>0</v>
      </c>
      <c r="N1652">
        <v>90</v>
      </c>
      <c r="O1652">
        <v>3</v>
      </c>
      <c r="P1652">
        <v>30</v>
      </c>
      <c r="Q1652" t="s">
        <v>61</v>
      </c>
      <c r="R1652">
        <v>0</v>
      </c>
      <c r="S1652" t="s">
        <v>1670</v>
      </c>
      <c r="T1652" s="4"/>
      <c r="U1652" s="4"/>
    </row>
    <row r="1653" spans="1:21" x14ac:dyDescent="0.2">
      <c r="A1653" t="s">
        <v>131</v>
      </c>
      <c r="B1653" t="s">
        <v>2890</v>
      </c>
      <c r="C1653" t="s">
        <v>2891</v>
      </c>
      <c r="F1653" t="s">
        <v>2884</v>
      </c>
      <c r="G1653">
        <v>9925</v>
      </c>
      <c r="H1653">
        <v>4</v>
      </c>
      <c r="J1653" t="s">
        <v>420</v>
      </c>
      <c r="K1653">
        <v>720</v>
      </c>
      <c r="L1653">
        <v>0</v>
      </c>
      <c r="M1653">
        <v>0</v>
      </c>
      <c r="N1653">
        <v>720</v>
      </c>
      <c r="O1653">
        <v>18</v>
      </c>
      <c r="P1653">
        <v>40</v>
      </c>
      <c r="Q1653" t="s">
        <v>61</v>
      </c>
      <c r="R1653">
        <v>0</v>
      </c>
      <c r="S1653" t="s">
        <v>2263</v>
      </c>
      <c r="T1653" s="4"/>
      <c r="U1653" s="4"/>
    </row>
    <row r="1654" spans="1:21" x14ac:dyDescent="0.2">
      <c r="A1654" t="s">
        <v>131</v>
      </c>
      <c r="B1654" t="s">
        <v>2892</v>
      </c>
      <c r="C1654" t="s">
        <v>2893</v>
      </c>
      <c r="F1654" t="s">
        <v>48</v>
      </c>
      <c r="G1654">
        <v>9937</v>
      </c>
      <c r="H1654">
        <v>10</v>
      </c>
      <c r="J1654" t="s">
        <v>420</v>
      </c>
      <c r="K1654">
        <v>1656</v>
      </c>
      <c r="L1654">
        <v>0</v>
      </c>
      <c r="M1654">
        <v>0</v>
      </c>
      <c r="N1654">
        <v>1656</v>
      </c>
      <c r="O1654">
        <v>23</v>
      </c>
      <c r="P1654">
        <v>72</v>
      </c>
      <c r="Q1654" t="s">
        <v>61</v>
      </c>
      <c r="R1654">
        <v>0</v>
      </c>
      <c r="S1654" t="s">
        <v>2894</v>
      </c>
      <c r="T1654" s="4"/>
      <c r="U1654" s="4"/>
    </row>
    <row r="1655" spans="1:21" x14ac:dyDescent="0.2">
      <c r="A1655" t="s">
        <v>131</v>
      </c>
      <c r="B1655" t="s">
        <v>2895</v>
      </c>
      <c r="C1655" t="s">
        <v>2896</v>
      </c>
      <c r="E1655" t="s">
        <v>2598</v>
      </c>
      <c r="F1655" t="s">
        <v>48</v>
      </c>
      <c r="H1655">
        <v>11</v>
      </c>
      <c r="J1655" t="s">
        <v>420</v>
      </c>
      <c r="K1655">
        <v>9216</v>
      </c>
      <c r="L1655">
        <v>0</v>
      </c>
      <c r="M1655">
        <v>0</v>
      </c>
      <c r="N1655">
        <v>9216</v>
      </c>
      <c r="O1655">
        <v>8</v>
      </c>
      <c r="P1655">
        <v>1152</v>
      </c>
      <c r="Q1655" t="s">
        <v>50</v>
      </c>
      <c r="R1655">
        <v>0</v>
      </c>
      <c r="S1655" t="s">
        <v>2618</v>
      </c>
      <c r="T1655" s="4"/>
      <c r="U1655" s="4"/>
    </row>
    <row r="1656" spans="1:21" x14ac:dyDescent="0.2">
      <c r="A1656" t="s">
        <v>131</v>
      </c>
      <c r="B1656" t="s">
        <v>2897</v>
      </c>
      <c r="C1656" t="s">
        <v>2898</v>
      </c>
      <c r="E1656" t="s">
        <v>2617</v>
      </c>
      <c r="F1656" t="s">
        <v>48</v>
      </c>
      <c r="G1656">
        <v>905</v>
      </c>
      <c r="H1656">
        <v>12</v>
      </c>
      <c r="J1656" t="s">
        <v>420</v>
      </c>
      <c r="K1656">
        <v>3456</v>
      </c>
      <c r="L1656">
        <v>0</v>
      </c>
      <c r="M1656">
        <v>0</v>
      </c>
      <c r="N1656">
        <v>3456</v>
      </c>
      <c r="O1656">
        <v>3</v>
      </c>
      <c r="P1656">
        <v>1152</v>
      </c>
      <c r="Q1656" t="s">
        <v>50</v>
      </c>
      <c r="R1656">
        <v>0</v>
      </c>
      <c r="S1656" t="s">
        <v>623</v>
      </c>
      <c r="T1656" s="4"/>
      <c r="U1656" s="4"/>
    </row>
    <row r="1657" spans="1:21" x14ac:dyDescent="0.2">
      <c r="A1657" t="s">
        <v>131</v>
      </c>
      <c r="B1657" t="s">
        <v>2899</v>
      </c>
      <c r="C1657" t="s">
        <v>2900</v>
      </c>
      <c r="E1657" t="s">
        <v>2901</v>
      </c>
      <c r="F1657" t="s">
        <v>48</v>
      </c>
      <c r="G1657">
        <v>909</v>
      </c>
      <c r="H1657">
        <v>13</v>
      </c>
      <c r="J1657" t="s">
        <v>420</v>
      </c>
      <c r="K1657">
        <v>1152</v>
      </c>
      <c r="L1657">
        <v>0</v>
      </c>
      <c r="M1657">
        <v>6</v>
      </c>
      <c r="N1657">
        <v>1146</v>
      </c>
      <c r="O1657">
        <v>0</v>
      </c>
      <c r="P1657">
        <v>1152</v>
      </c>
      <c r="Q1657" t="s">
        <v>50</v>
      </c>
      <c r="R1657">
        <v>1146</v>
      </c>
      <c r="S1657" t="s">
        <v>2902</v>
      </c>
      <c r="T1657" s="4"/>
      <c r="U1657" s="4"/>
    </row>
    <row r="1658" spans="1:21" x14ac:dyDescent="0.2">
      <c r="A1658" t="s">
        <v>131</v>
      </c>
      <c r="B1658" t="s">
        <v>2903</v>
      </c>
      <c r="C1658" t="s">
        <v>2904</v>
      </c>
      <c r="F1658" t="s">
        <v>48</v>
      </c>
      <c r="G1658">
        <v>9</v>
      </c>
      <c r="H1658">
        <v>14</v>
      </c>
      <c r="J1658" t="s">
        <v>420</v>
      </c>
      <c r="K1658">
        <v>192</v>
      </c>
      <c r="L1658">
        <v>0</v>
      </c>
      <c r="M1658">
        <v>0</v>
      </c>
      <c r="N1658">
        <v>192</v>
      </c>
      <c r="O1658">
        <v>4</v>
      </c>
      <c r="P1658">
        <v>48</v>
      </c>
      <c r="Q1658" t="s">
        <v>61</v>
      </c>
      <c r="R1658">
        <v>0</v>
      </c>
      <c r="S1658" t="s">
        <v>2257</v>
      </c>
      <c r="T1658" s="4"/>
      <c r="U1658" s="4"/>
    </row>
    <row r="1659" spans="1:21" x14ac:dyDescent="0.2">
      <c r="A1659" t="s">
        <v>131</v>
      </c>
      <c r="B1659" t="s">
        <v>2905</v>
      </c>
      <c r="C1659" t="s">
        <v>2906</v>
      </c>
      <c r="E1659" t="s">
        <v>2843</v>
      </c>
      <c r="F1659" t="s">
        <v>48</v>
      </c>
      <c r="G1659" t="s">
        <v>2907</v>
      </c>
      <c r="H1659">
        <v>15</v>
      </c>
      <c r="J1659" t="s">
        <v>420</v>
      </c>
      <c r="K1659">
        <v>7200</v>
      </c>
      <c r="L1659">
        <v>0</v>
      </c>
      <c r="M1659">
        <v>0</v>
      </c>
      <c r="N1659">
        <v>7200</v>
      </c>
      <c r="O1659">
        <v>6</v>
      </c>
      <c r="P1659">
        <v>1200</v>
      </c>
      <c r="Q1659" t="s">
        <v>362</v>
      </c>
      <c r="R1659">
        <v>0</v>
      </c>
      <c r="S1659" t="s">
        <v>2908</v>
      </c>
      <c r="T1659" s="4"/>
      <c r="U1659" s="4"/>
    </row>
    <row r="1660" spans="1:21" x14ac:dyDescent="0.2">
      <c r="A1660" t="s">
        <v>131</v>
      </c>
      <c r="B1660" t="s">
        <v>2909</v>
      </c>
      <c r="C1660" t="s">
        <v>2910</v>
      </c>
      <c r="E1660" t="s">
        <v>2911</v>
      </c>
      <c r="F1660" t="s">
        <v>48</v>
      </c>
      <c r="G1660" t="s">
        <v>2912</v>
      </c>
      <c r="H1660">
        <v>16</v>
      </c>
      <c r="J1660" t="s">
        <v>420</v>
      </c>
      <c r="K1660">
        <v>9600</v>
      </c>
      <c r="L1660">
        <v>0</v>
      </c>
      <c r="M1660">
        <v>0</v>
      </c>
      <c r="N1660">
        <v>9600</v>
      </c>
      <c r="O1660">
        <v>8</v>
      </c>
      <c r="P1660">
        <v>1200</v>
      </c>
      <c r="Q1660" t="s">
        <v>362</v>
      </c>
      <c r="R1660">
        <v>0</v>
      </c>
      <c r="S1660" t="s">
        <v>739</v>
      </c>
      <c r="T1660" s="4"/>
      <c r="U1660" s="4"/>
    </row>
    <row r="1661" spans="1:21" x14ac:dyDescent="0.2">
      <c r="A1661" t="s">
        <v>131</v>
      </c>
      <c r="B1661" t="s">
        <v>2913</v>
      </c>
      <c r="C1661" t="s">
        <v>2914</v>
      </c>
      <c r="E1661" t="s">
        <v>2915</v>
      </c>
      <c r="F1661" t="s">
        <v>48</v>
      </c>
      <c r="G1661" t="s">
        <v>2916</v>
      </c>
      <c r="H1661">
        <v>5</v>
      </c>
      <c r="J1661" t="s">
        <v>420</v>
      </c>
      <c r="K1661">
        <v>48</v>
      </c>
      <c r="L1661">
        <v>0</v>
      </c>
      <c r="M1661">
        <v>48</v>
      </c>
      <c r="N1661">
        <v>0</v>
      </c>
      <c r="O1661">
        <v>0</v>
      </c>
      <c r="P1661">
        <v>24</v>
      </c>
      <c r="Q1661" t="s">
        <v>61</v>
      </c>
      <c r="R1661">
        <v>0</v>
      </c>
      <c r="S1661" t="s">
        <v>147</v>
      </c>
      <c r="T1661" s="4"/>
      <c r="U1661" s="4"/>
    </row>
    <row r="1662" spans="1:21" x14ac:dyDescent="0.2">
      <c r="A1662" t="s">
        <v>131</v>
      </c>
      <c r="B1662" t="s">
        <v>2917</v>
      </c>
      <c r="C1662" t="s">
        <v>2918</v>
      </c>
      <c r="E1662" t="s">
        <v>2919</v>
      </c>
      <c r="F1662" t="s">
        <v>48</v>
      </c>
      <c r="H1662">
        <v>6</v>
      </c>
      <c r="J1662" t="s">
        <v>420</v>
      </c>
      <c r="K1662">
        <v>12</v>
      </c>
      <c r="L1662">
        <v>0</v>
      </c>
      <c r="M1662">
        <v>0</v>
      </c>
      <c r="N1662">
        <v>12</v>
      </c>
      <c r="O1662">
        <v>1</v>
      </c>
      <c r="P1662">
        <v>12</v>
      </c>
      <c r="Q1662" t="s">
        <v>76</v>
      </c>
      <c r="R1662">
        <v>0</v>
      </c>
      <c r="S1662" t="s">
        <v>1330</v>
      </c>
      <c r="T1662" s="4"/>
      <c r="U1662" s="4"/>
    </row>
    <row r="1663" spans="1:21" x14ac:dyDescent="0.2">
      <c r="A1663" t="s">
        <v>131</v>
      </c>
      <c r="B1663" t="s">
        <v>2920</v>
      </c>
      <c r="C1663" t="s">
        <v>2921</v>
      </c>
      <c r="E1663" t="s">
        <v>2883</v>
      </c>
      <c r="F1663" t="s">
        <v>48</v>
      </c>
      <c r="G1663">
        <v>9925</v>
      </c>
      <c r="H1663">
        <v>7</v>
      </c>
      <c r="J1663" t="s">
        <v>420</v>
      </c>
      <c r="K1663">
        <v>40</v>
      </c>
      <c r="L1663">
        <v>0</v>
      </c>
      <c r="M1663">
        <v>0</v>
      </c>
      <c r="N1663">
        <v>40</v>
      </c>
      <c r="O1663">
        <v>1</v>
      </c>
      <c r="P1663">
        <v>40</v>
      </c>
      <c r="Q1663" t="s">
        <v>61</v>
      </c>
      <c r="R1663">
        <v>0</v>
      </c>
      <c r="S1663" t="s">
        <v>1375</v>
      </c>
      <c r="T1663" s="4"/>
      <c r="U1663" s="4"/>
    </row>
    <row r="1664" spans="1:21" x14ac:dyDescent="0.2">
      <c r="A1664" t="s">
        <v>131</v>
      </c>
      <c r="B1664" t="s">
        <v>2922</v>
      </c>
      <c r="C1664" t="s">
        <v>2923</v>
      </c>
      <c r="E1664" t="s">
        <v>2883</v>
      </c>
      <c r="F1664" t="s">
        <v>48</v>
      </c>
      <c r="G1664">
        <v>105</v>
      </c>
      <c r="H1664">
        <v>8</v>
      </c>
      <c r="J1664" t="s">
        <v>420</v>
      </c>
      <c r="K1664">
        <v>108</v>
      </c>
      <c r="L1664">
        <v>0</v>
      </c>
      <c r="M1664">
        <v>3</v>
      </c>
      <c r="N1664">
        <v>105</v>
      </c>
      <c r="O1664">
        <v>2</v>
      </c>
      <c r="P1664">
        <v>36</v>
      </c>
      <c r="Q1664" t="s">
        <v>61</v>
      </c>
      <c r="R1664">
        <v>33</v>
      </c>
      <c r="S1664" t="s">
        <v>2924</v>
      </c>
      <c r="T1664" s="4"/>
      <c r="U1664" s="4"/>
    </row>
    <row r="1665" spans="1:21" x14ac:dyDescent="0.2">
      <c r="A1665" t="s">
        <v>131</v>
      </c>
      <c r="B1665" t="s">
        <v>2925</v>
      </c>
      <c r="C1665" t="s">
        <v>2926</v>
      </c>
      <c r="E1665" t="s">
        <v>2927</v>
      </c>
      <c r="F1665" t="s">
        <v>48</v>
      </c>
      <c r="G1665">
        <v>131</v>
      </c>
      <c r="H1665">
        <v>9</v>
      </c>
      <c r="J1665" t="s">
        <v>420</v>
      </c>
      <c r="K1665">
        <v>41472</v>
      </c>
      <c r="L1665">
        <v>0</v>
      </c>
      <c r="M1665">
        <v>0</v>
      </c>
      <c r="N1665">
        <v>41472</v>
      </c>
      <c r="O1665">
        <v>24</v>
      </c>
      <c r="P1665">
        <v>1728</v>
      </c>
      <c r="Q1665" t="s">
        <v>50</v>
      </c>
      <c r="R1665">
        <v>0</v>
      </c>
      <c r="S1665" t="s">
        <v>2928</v>
      </c>
      <c r="T1665" s="4"/>
      <c r="U1665" s="4"/>
    </row>
    <row r="1666" spans="1:21" x14ac:dyDescent="0.2">
      <c r="A1666" t="s">
        <v>131</v>
      </c>
      <c r="B1666" t="s">
        <v>2929</v>
      </c>
      <c r="C1666" t="s">
        <v>2930</v>
      </c>
      <c r="E1666" t="s">
        <v>2931</v>
      </c>
      <c r="F1666" t="s">
        <v>2932</v>
      </c>
      <c r="G1666">
        <v>6202</v>
      </c>
      <c r="H1666">
        <v>17</v>
      </c>
      <c r="J1666" t="s">
        <v>420</v>
      </c>
      <c r="K1666">
        <v>1680</v>
      </c>
      <c r="L1666">
        <v>0</v>
      </c>
      <c r="M1666">
        <v>0</v>
      </c>
      <c r="N1666">
        <v>1680</v>
      </c>
      <c r="O1666">
        <v>35</v>
      </c>
      <c r="P1666">
        <v>48</v>
      </c>
      <c r="Q1666" t="s">
        <v>61</v>
      </c>
      <c r="R1666">
        <v>0</v>
      </c>
      <c r="S1666" t="s">
        <v>2933</v>
      </c>
      <c r="T1666" s="4"/>
      <c r="U1666" s="4"/>
    </row>
    <row r="1667" spans="1:21" x14ac:dyDescent="0.2">
      <c r="A1667" t="s">
        <v>131</v>
      </c>
      <c r="B1667" t="s">
        <v>2934</v>
      </c>
      <c r="C1667" t="s">
        <v>2935</v>
      </c>
      <c r="E1667" t="s">
        <v>2936</v>
      </c>
      <c r="F1667" t="s">
        <v>2932</v>
      </c>
      <c r="G1667">
        <v>6203</v>
      </c>
      <c r="H1667">
        <v>18</v>
      </c>
      <c r="J1667" t="s">
        <v>420</v>
      </c>
      <c r="K1667">
        <v>1440</v>
      </c>
      <c r="L1667">
        <v>0</v>
      </c>
      <c r="M1667">
        <v>0</v>
      </c>
      <c r="N1667">
        <v>1440</v>
      </c>
      <c r="O1667">
        <v>30</v>
      </c>
      <c r="P1667">
        <v>48</v>
      </c>
      <c r="Q1667" t="s">
        <v>61</v>
      </c>
      <c r="R1667">
        <v>0</v>
      </c>
      <c r="S1667" t="s">
        <v>2937</v>
      </c>
      <c r="T1667" s="4"/>
      <c r="U1667" s="4"/>
    </row>
    <row r="1668" spans="1:21" x14ac:dyDescent="0.2">
      <c r="A1668" t="s">
        <v>131</v>
      </c>
      <c r="B1668" t="s">
        <v>2938</v>
      </c>
      <c r="C1668" t="s">
        <v>2939</v>
      </c>
      <c r="E1668" t="s">
        <v>2940</v>
      </c>
      <c r="F1668" t="s">
        <v>2932</v>
      </c>
      <c r="G1668">
        <v>5921</v>
      </c>
      <c r="H1668">
        <v>19</v>
      </c>
      <c r="J1668" t="s">
        <v>420</v>
      </c>
      <c r="K1668">
        <v>1390</v>
      </c>
      <c r="L1668">
        <v>0</v>
      </c>
      <c r="M1668">
        <v>0</v>
      </c>
      <c r="N1668">
        <v>1390</v>
      </c>
      <c r="O1668">
        <v>28</v>
      </c>
      <c r="P1668">
        <v>48</v>
      </c>
      <c r="Q1668" t="s">
        <v>61</v>
      </c>
      <c r="R1668">
        <v>46</v>
      </c>
      <c r="S1668" t="s">
        <v>2941</v>
      </c>
      <c r="T1668" s="4"/>
      <c r="U1668" s="4"/>
    </row>
    <row r="1669" spans="1:21" x14ac:dyDescent="0.2">
      <c r="A1669" t="s">
        <v>131</v>
      </c>
      <c r="B1669" t="s">
        <v>2942</v>
      </c>
      <c r="C1669" t="s">
        <v>2943</v>
      </c>
      <c r="E1669" t="s">
        <v>2944</v>
      </c>
      <c r="F1669" t="s">
        <v>2932</v>
      </c>
      <c r="G1669">
        <v>6021</v>
      </c>
      <c r="H1669">
        <v>20</v>
      </c>
      <c r="J1669" t="s">
        <v>420</v>
      </c>
      <c r="K1669">
        <v>1296</v>
      </c>
      <c r="L1669">
        <v>0</v>
      </c>
      <c r="M1669">
        <v>3</v>
      </c>
      <c r="N1669">
        <v>1293</v>
      </c>
      <c r="O1669">
        <v>26</v>
      </c>
      <c r="P1669">
        <v>48</v>
      </c>
      <c r="Q1669" t="s">
        <v>61</v>
      </c>
      <c r="R1669">
        <v>45</v>
      </c>
      <c r="S1669" t="s">
        <v>2945</v>
      </c>
      <c r="T1669" s="4"/>
      <c r="U1669" s="4"/>
    </row>
    <row r="1670" spans="1:21" x14ac:dyDescent="0.2">
      <c r="A1670" t="s">
        <v>131</v>
      </c>
      <c r="B1670" t="s">
        <v>2946</v>
      </c>
      <c r="C1670" t="s">
        <v>2947</v>
      </c>
      <c r="E1670" t="s">
        <v>2915</v>
      </c>
      <c r="F1670" t="s">
        <v>2932</v>
      </c>
      <c r="G1670">
        <v>6034</v>
      </c>
      <c r="H1670">
        <v>21</v>
      </c>
      <c r="J1670" t="s">
        <v>420</v>
      </c>
      <c r="K1670">
        <v>816</v>
      </c>
      <c r="L1670">
        <v>0</v>
      </c>
      <c r="M1670">
        <v>3</v>
      </c>
      <c r="N1670">
        <v>813</v>
      </c>
      <c r="O1670">
        <v>16</v>
      </c>
      <c r="P1670">
        <v>48</v>
      </c>
      <c r="Q1670" t="s">
        <v>61</v>
      </c>
      <c r="R1670">
        <v>45</v>
      </c>
      <c r="S1670" t="s">
        <v>2948</v>
      </c>
      <c r="T1670" s="4"/>
      <c r="U1670" s="4"/>
    </row>
    <row r="1671" spans="1:21" x14ac:dyDescent="0.2">
      <c r="A1671" t="s">
        <v>131</v>
      </c>
      <c r="B1671" t="s">
        <v>2949</v>
      </c>
      <c r="C1671" t="s">
        <v>2950</v>
      </c>
      <c r="E1671" t="s">
        <v>2586</v>
      </c>
      <c r="F1671" t="s">
        <v>2932</v>
      </c>
      <c r="G1671">
        <v>6221</v>
      </c>
      <c r="H1671">
        <v>22</v>
      </c>
      <c r="J1671" t="s">
        <v>420</v>
      </c>
      <c r="K1671">
        <v>960</v>
      </c>
      <c r="L1671">
        <v>0</v>
      </c>
      <c r="M1671">
        <v>3</v>
      </c>
      <c r="N1671">
        <v>957</v>
      </c>
      <c r="O1671">
        <v>19</v>
      </c>
      <c r="P1671">
        <v>48</v>
      </c>
      <c r="Q1671" t="s">
        <v>61</v>
      </c>
      <c r="R1671">
        <v>45</v>
      </c>
      <c r="S1671" t="s">
        <v>2951</v>
      </c>
      <c r="T1671" s="4"/>
      <c r="U1671" s="4"/>
    </row>
    <row r="1672" spans="1:21" x14ac:dyDescent="0.2">
      <c r="A1672" t="s">
        <v>131</v>
      </c>
      <c r="B1672" t="s">
        <v>2952</v>
      </c>
      <c r="C1672" t="s">
        <v>2953</v>
      </c>
      <c r="E1672" t="s">
        <v>2954</v>
      </c>
      <c r="F1672" t="s">
        <v>2932</v>
      </c>
      <c r="G1672">
        <v>6213</v>
      </c>
      <c r="H1672">
        <v>23</v>
      </c>
      <c r="J1672" t="s">
        <v>420</v>
      </c>
      <c r="K1672">
        <v>1152</v>
      </c>
      <c r="L1672">
        <v>0</v>
      </c>
      <c r="M1672">
        <v>3</v>
      </c>
      <c r="N1672">
        <v>1149</v>
      </c>
      <c r="O1672">
        <v>23</v>
      </c>
      <c r="P1672">
        <v>48</v>
      </c>
      <c r="Q1672" t="s">
        <v>61</v>
      </c>
      <c r="R1672">
        <v>45</v>
      </c>
      <c r="S1672" t="s">
        <v>2955</v>
      </c>
      <c r="T1672" s="4"/>
      <c r="U1672" s="4"/>
    </row>
    <row r="1673" spans="1:21" x14ac:dyDescent="0.2">
      <c r="A1673" t="s">
        <v>131</v>
      </c>
      <c r="B1673" t="s">
        <v>2956</v>
      </c>
      <c r="C1673" t="s">
        <v>2957</v>
      </c>
      <c r="E1673" t="s">
        <v>2729</v>
      </c>
      <c r="F1673" t="s">
        <v>2932</v>
      </c>
      <c r="G1673">
        <v>6209</v>
      </c>
      <c r="H1673">
        <v>24</v>
      </c>
      <c r="J1673" t="s">
        <v>420</v>
      </c>
      <c r="K1673">
        <v>624</v>
      </c>
      <c r="L1673">
        <v>0</v>
      </c>
      <c r="M1673">
        <v>3</v>
      </c>
      <c r="N1673">
        <v>621</v>
      </c>
      <c r="O1673">
        <v>12</v>
      </c>
      <c r="P1673">
        <v>48</v>
      </c>
      <c r="Q1673" t="s">
        <v>61</v>
      </c>
      <c r="R1673">
        <v>45</v>
      </c>
      <c r="S1673" t="s">
        <v>2958</v>
      </c>
      <c r="T1673" s="4"/>
      <c r="U1673" s="4"/>
    </row>
    <row r="1674" spans="1:21" x14ac:dyDescent="0.2">
      <c r="A1674" t="s">
        <v>131</v>
      </c>
      <c r="B1674" t="s">
        <v>2959</v>
      </c>
      <c r="C1674" t="s">
        <v>2960</v>
      </c>
      <c r="E1674" t="s">
        <v>2617</v>
      </c>
      <c r="F1674" t="s">
        <v>2932</v>
      </c>
      <c r="G1674">
        <v>6212</v>
      </c>
      <c r="H1674">
        <v>25</v>
      </c>
      <c r="J1674" t="s">
        <v>420</v>
      </c>
      <c r="K1674">
        <v>1056</v>
      </c>
      <c r="L1674">
        <v>0</v>
      </c>
      <c r="M1674">
        <v>0</v>
      </c>
      <c r="N1674">
        <v>1056</v>
      </c>
      <c r="O1674">
        <v>22</v>
      </c>
      <c r="P1674">
        <v>48</v>
      </c>
      <c r="Q1674" t="s">
        <v>61</v>
      </c>
      <c r="R1674">
        <v>0</v>
      </c>
      <c r="S1674" t="s">
        <v>2301</v>
      </c>
      <c r="T1674" s="4"/>
      <c r="U1674" s="4"/>
    </row>
    <row r="1675" spans="1:21" x14ac:dyDescent="0.2">
      <c r="A1675" t="s">
        <v>2961</v>
      </c>
      <c r="B1675" t="s">
        <v>2962</v>
      </c>
      <c r="C1675" t="s">
        <v>2963</v>
      </c>
      <c r="D1675" t="s">
        <v>469</v>
      </c>
      <c r="F1675" t="s">
        <v>2964</v>
      </c>
      <c r="H1675">
        <v>1</v>
      </c>
      <c r="I1675" t="s">
        <v>2965</v>
      </c>
      <c r="J1675" t="s">
        <v>420</v>
      </c>
      <c r="K1675">
        <v>1200</v>
      </c>
      <c r="L1675">
        <v>0</v>
      </c>
      <c r="M1675">
        <v>700</v>
      </c>
      <c r="N1675">
        <v>500</v>
      </c>
      <c r="O1675">
        <v>0</v>
      </c>
      <c r="P1675">
        <v>600</v>
      </c>
      <c r="Q1675" t="s">
        <v>50</v>
      </c>
      <c r="R1675">
        <v>500</v>
      </c>
      <c r="S1675" t="s">
        <v>2966</v>
      </c>
      <c r="T1675" s="4">
        <v>45357</v>
      </c>
      <c r="U1675" s="4">
        <v>45381</v>
      </c>
    </row>
    <row r="1676" spans="1:21" x14ac:dyDescent="0.2">
      <c r="A1676" t="s">
        <v>2961</v>
      </c>
      <c r="B1676" t="s">
        <v>2967</v>
      </c>
      <c r="C1676" t="s">
        <v>2968</v>
      </c>
      <c r="D1676" t="s">
        <v>469</v>
      </c>
      <c r="F1676" t="s">
        <v>2964</v>
      </c>
      <c r="H1676">
        <v>2</v>
      </c>
      <c r="I1676" t="s">
        <v>2965</v>
      </c>
      <c r="J1676" t="s">
        <v>420</v>
      </c>
      <c r="K1676">
        <v>1200</v>
      </c>
      <c r="L1676">
        <v>0</v>
      </c>
      <c r="M1676">
        <v>650</v>
      </c>
      <c r="N1676">
        <v>550</v>
      </c>
      <c r="O1676">
        <v>0</v>
      </c>
      <c r="P1676">
        <v>600</v>
      </c>
      <c r="Q1676" t="s">
        <v>50</v>
      </c>
      <c r="R1676">
        <v>550</v>
      </c>
      <c r="S1676" t="s">
        <v>2969</v>
      </c>
      <c r="T1676" s="4">
        <v>45357</v>
      </c>
      <c r="U1676" s="4">
        <v>45381</v>
      </c>
    </row>
    <row r="1677" spans="1:21" x14ac:dyDescent="0.2">
      <c r="A1677" t="s">
        <v>152</v>
      </c>
      <c r="B1677" t="s">
        <v>2970</v>
      </c>
      <c r="C1677" t="s">
        <v>2971</v>
      </c>
      <c r="J1677" t="s">
        <v>420</v>
      </c>
      <c r="K1677">
        <v>296</v>
      </c>
      <c r="L1677">
        <v>0</v>
      </c>
      <c r="M1677">
        <v>0</v>
      </c>
      <c r="N1677">
        <v>296</v>
      </c>
      <c r="O1677">
        <v>1</v>
      </c>
      <c r="P1677">
        <v>296</v>
      </c>
      <c r="Q1677" t="s">
        <v>50</v>
      </c>
      <c r="R1677">
        <v>0</v>
      </c>
      <c r="S1677" t="s">
        <v>613</v>
      </c>
      <c r="T1677" s="4"/>
      <c r="U1677" s="4"/>
    </row>
    <row r="1678" spans="1:21" x14ac:dyDescent="0.2">
      <c r="A1678" t="s">
        <v>152</v>
      </c>
      <c r="B1678" t="s">
        <v>2970</v>
      </c>
      <c r="C1678" t="s">
        <v>2972</v>
      </c>
      <c r="J1678" t="s">
        <v>420</v>
      </c>
      <c r="K1678">
        <v>144</v>
      </c>
      <c r="L1678">
        <v>0</v>
      </c>
      <c r="M1678">
        <v>0</v>
      </c>
      <c r="N1678">
        <v>144</v>
      </c>
      <c r="O1678">
        <v>2</v>
      </c>
      <c r="P1678">
        <v>72</v>
      </c>
      <c r="Q1678" t="s">
        <v>50</v>
      </c>
      <c r="R1678">
        <v>0</v>
      </c>
      <c r="S1678" t="s">
        <v>1162</v>
      </c>
      <c r="T1678" s="4"/>
      <c r="U1678" s="4"/>
    </row>
    <row r="1679" spans="1:21" x14ac:dyDescent="0.2">
      <c r="A1679" t="s">
        <v>152</v>
      </c>
      <c r="B1679" t="s">
        <v>2970</v>
      </c>
      <c r="C1679" t="s">
        <v>2973</v>
      </c>
      <c r="D1679" t="s">
        <v>155</v>
      </c>
      <c r="J1679" t="s">
        <v>420</v>
      </c>
      <c r="K1679">
        <v>360</v>
      </c>
      <c r="L1679">
        <v>0</v>
      </c>
      <c r="M1679">
        <v>0</v>
      </c>
      <c r="N1679">
        <v>360</v>
      </c>
      <c r="O1679">
        <v>3</v>
      </c>
      <c r="P1679">
        <v>120</v>
      </c>
      <c r="Q1679" t="s">
        <v>50</v>
      </c>
      <c r="R1679">
        <v>0</v>
      </c>
      <c r="S1679" t="s">
        <v>623</v>
      </c>
      <c r="T1679" s="4"/>
      <c r="U1679" s="4"/>
    </row>
    <row r="1680" spans="1:21" x14ac:dyDescent="0.2">
      <c r="A1680" t="s">
        <v>152</v>
      </c>
      <c r="B1680" t="s">
        <v>2970</v>
      </c>
      <c r="C1680" t="s">
        <v>2974</v>
      </c>
      <c r="D1680" t="s">
        <v>155</v>
      </c>
      <c r="G1680" t="s">
        <v>2975</v>
      </c>
      <c r="J1680" t="s">
        <v>420</v>
      </c>
      <c r="K1680">
        <v>384</v>
      </c>
      <c r="L1680">
        <v>0</v>
      </c>
      <c r="M1680">
        <v>0</v>
      </c>
      <c r="N1680">
        <v>384</v>
      </c>
      <c r="O1680">
        <v>4</v>
      </c>
      <c r="P1680">
        <v>96</v>
      </c>
      <c r="Q1680" t="s">
        <v>50</v>
      </c>
      <c r="R1680">
        <v>0</v>
      </c>
      <c r="S1680" t="s">
        <v>2071</v>
      </c>
      <c r="T1680" s="4"/>
      <c r="U1680" s="4"/>
    </row>
    <row r="1681" spans="1:21" x14ac:dyDescent="0.2">
      <c r="A1681" t="s">
        <v>152</v>
      </c>
      <c r="B1681" t="s">
        <v>2970</v>
      </c>
      <c r="C1681" t="s">
        <v>2976</v>
      </c>
      <c r="D1681" t="s">
        <v>155</v>
      </c>
      <c r="J1681" t="s">
        <v>420</v>
      </c>
      <c r="K1681">
        <v>672</v>
      </c>
      <c r="L1681">
        <v>0</v>
      </c>
      <c r="M1681">
        <v>0</v>
      </c>
      <c r="N1681">
        <v>672</v>
      </c>
      <c r="O1681">
        <v>7</v>
      </c>
      <c r="P1681">
        <v>96</v>
      </c>
      <c r="Q1681" t="s">
        <v>50</v>
      </c>
      <c r="R1681">
        <v>0</v>
      </c>
      <c r="S1681" t="s">
        <v>2331</v>
      </c>
      <c r="T1681" s="4"/>
      <c r="U1681" s="4"/>
    </row>
    <row r="1682" spans="1:21" x14ac:dyDescent="0.2">
      <c r="A1682" t="s">
        <v>152</v>
      </c>
      <c r="B1682" t="s">
        <v>2977</v>
      </c>
      <c r="C1682" t="s">
        <v>2978</v>
      </c>
      <c r="D1682" t="s">
        <v>168</v>
      </c>
      <c r="F1682" t="s">
        <v>2979</v>
      </c>
      <c r="G1682">
        <v>1</v>
      </c>
      <c r="H1682">
        <v>1</v>
      </c>
      <c r="I1682" t="s">
        <v>2980</v>
      </c>
      <c r="J1682" t="s">
        <v>420</v>
      </c>
      <c r="K1682">
        <v>60</v>
      </c>
      <c r="L1682">
        <v>0</v>
      </c>
      <c r="M1682">
        <v>6</v>
      </c>
      <c r="N1682">
        <v>54</v>
      </c>
      <c r="O1682">
        <v>0</v>
      </c>
      <c r="P1682">
        <v>72</v>
      </c>
      <c r="Q1682" t="s">
        <v>50</v>
      </c>
      <c r="R1682">
        <v>54</v>
      </c>
      <c r="S1682" t="s">
        <v>2981</v>
      </c>
      <c r="T1682" s="4">
        <v>45372</v>
      </c>
      <c r="U1682" s="4"/>
    </row>
    <row r="1683" spans="1:21" x14ac:dyDescent="0.2">
      <c r="A1683" t="s">
        <v>152</v>
      </c>
      <c r="B1683" t="s">
        <v>2982</v>
      </c>
      <c r="C1683" t="s">
        <v>2983</v>
      </c>
      <c r="D1683" t="s">
        <v>155</v>
      </c>
      <c r="F1683" t="s">
        <v>2984</v>
      </c>
      <c r="G1683">
        <v>2006</v>
      </c>
      <c r="J1683" t="s">
        <v>420</v>
      </c>
      <c r="K1683">
        <v>72</v>
      </c>
      <c r="L1683">
        <v>0</v>
      </c>
      <c r="M1683">
        <v>0</v>
      </c>
      <c r="N1683">
        <v>72</v>
      </c>
      <c r="O1683">
        <v>1</v>
      </c>
      <c r="P1683">
        <v>72</v>
      </c>
      <c r="Q1683" t="s">
        <v>50</v>
      </c>
      <c r="R1683">
        <v>0</v>
      </c>
      <c r="S1683" t="s">
        <v>613</v>
      </c>
      <c r="T1683" s="4"/>
      <c r="U1683" s="4"/>
    </row>
    <row r="1684" spans="1:21" x14ac:dyDescent="0.2">
      <c r="A1684" t="s">
        <v>152</v>
      </c>
      <c r="B1684" t="s">
        <v>2985</v>
      </c>
      <c r="C1684" t="s">
        <v>2986</v>
      </c>
      <c r="D1684" t="s">
        <v>155</v>
      </c>
      <c r="F1684" t="s">
        <v>2984</v>
      </c>
      <c r="G1684">
        <v>2008</v>
      </c>
      <c r="H1684">
        <v>6</v>
      </c>
      <c r="J1684" t="s">
        <v>420</v>
      </c>
      <c r="K1684">
        <v>31</v>
      </c>
      <c r="L1684">
        <v>0</v>
      </c>
      <c r="M1684">
        <v>0</v>
      </c>
      <c r="N1684">
        <v>31</v>
      </c>
      <c r="O1684">
        <v>0</v>
      </c>
      <c r="P1684">
        <v>72</v>
      </c>
      <c r="Q1684" t="s">
        <v>50</v>
      </c>
      <c r="R1684">
        <v>31</v>
      </c>
      <c r="S1684" t="s">
        <v>2987</v>
      </c>
      <c r="T1684" s="4">
        <v>45355</v>
      </c>
      <c r="U1684" s="4">
        <v>45380</v>
      </c>
    </row>
    <row r="1685" spans="1:21" x14ac:dyDescent="0.2">
      <c r="A1685" t="s">
        <v>152</v>
      </c>
      <c r="B1685" t="s">
        <v>2988</v>
      </c>
      <c r="C1685" t="s">
        <v>2989</v>
      </c>
      <c r="F1685" t="s">
        <v>48</v>
      </c>
      <c r="J1685" t="s">
        <v>420</v>
      </c>
      <c r="K1685">
        <v>360</v>
      </c>
      <c r="L1685">
        <v>0</v>
      </c>
      <c r="M1685">
        <v>0</v>
      </c>
      <c r="N1685">
        <v>360</v>
      </c>
      <c r="O1685">
        <v>2</v>
      </c>
      <c r="P1685">
        <v>180</v>
      </c>
      <c r="Q1685" t="s">
        <v>50</v>
      </c>
      <c r="R1685">
        <v>0</v>
      </c>
      <c r="S1685" t="s">
        <v>1162</v>
      </c>
      <c r="T1685" s="4"/>
      <c r="U1685" s="4"/>
    </row>
    <row r="1686" spans="1:21" x14ac:dyDescent="0.2">
      <c r="A1686" t="s">
        <v>152</v>
      </c>
      <c r="B1686" t="s">
        <v>2988</v>
      </c>
      <c r="C1686" t="s">
        <v>2990</v>
      </c>
      <c r="D1686" t="s">
        <v>155</v>
      </c>
      <c r="E1686" t="s">
        <v>2991</v>
      </c>
      <c r="F1686" t="s">
        <v>48</v>
      </c>
      <c r="G1686">
        <v>913</v>
      </c>
      <c r="J1686" t="s">
        <v>420</v>
      </c>
      <c r="K1686">
        <v>72</v>
      </c>
      <c r="L1686">
        <v>0</v>
      </c>
      <c r="M1686">
        <v>0</v>
      </c>
      <c r="N1686">
        <v>72</v>
      </c>
      <c r="O1686">
        <v>1</v>
      </c>
      <c r="P1686">
        <v>72</v>
      </c>
      <c r="Q1686" t="s">
        <v>50</v>
      </c>
      <c r="R1686">
        <v>0</v>
      </c>
      <c r="S1686" t="s">
        <v>613</v>
      </c>
      <c r="T1686" s="4"/>
      <c r="U1686" s="4"/>
    </row>
    <row r="1687" spans="1:21" x14ac:dyDescent="0.2">
      <c r="A1687" t="s">
        <v>152</v>
      </c>
      <c r="B1687" t="s">
        <v>2992</v>
      </c>
      <c r="C1687" t="s">
        <v>2993</v>
      </c>
      <c r="D1687" t="s">
        <v>168</v>
      </c>
      <c r="F1687" t="s">
        <v>48</v>
      </c>
      <c r="G1687">
        <v>2</v>
      </c>
      <c r="H1687">
        <v>4</v>
      </c>
      <c r="I1687" t="s">
        <v>2980</v>
      </c>
      <c r="J1687" t="s">
        <v>420</v>
      </c>
      <c r="K1687">
        <v>108</v>
      </c>
      <c r="L1687">
        <v>0</v>
      </c>
      <c r="M1687">
        <v>6</v>
      </c>
      <c r="N1687">
        <v>102</v>
      </c>
      <c r="O1687">
        <v>1</v>
      </c>
      <c r="P1687">
        <v>72</v>
      </c>
      <c r="Q1687" t="s">
        <v>50</v>
      </c>
      <c r="R1687">
        <v>30</v>
      </c>
      <c r="S1687" t="s">
        <v>2994</v>
      </c>
      <c r="T1687" s="4">
        <v>45366</v>
      </c>
      <c r="U1687" s="4"/>
    </row>
    <row r="1688" spans="1:21" x14ac:dyDescent="0.2">
      <c r="A1688" t="s">
        <v>152</v>
      </c>
      <c r="F1688" t="s">
        <v>48</v>
      </c>
      <c r="H1688">
        <v>7</v>
      </c>
      <c r="J1688" t="s">
        <v>420</v>
      </c>
      <c r="K1688">
        <v>0</v>
      </c>
      <c r="L1688">
        <v>0</v>
      </c>
      <c r="M1688">
        <v>0</v>
      </c>
      <c r="N1688">
        <v>0</v>
      </c>
      <c r="O1688" t="e">
        <v>#DIV/0!</v>
      </c>
      <c r="R1688" t="e">
        <v>#DIV/0!</v>
      </c>
      <c r="S1688" t="e">
        <v>#DIV/0!</v>
      </c>
      <c r="T1688" s="4"/>
      <c r="U1688" s="4"/>
    </row>
    <row r="1689" spans="1:21" x14ac:dyDescent="0.2">
      <c r="A1689" t="s">
        <v>152</v>
      </c>
      <c r="B1689" t="s">
        <v>2995</v>
      </c>
      <c r="C1689" t="s">
        <v>2996</v>
      </c>
      <c r="D1689" t="s">
        <v>168</v>
      </c>
      <c r="F1689" t="s">
        <v>48</v>
      </c>
      <c r="G1689">
        <v>93834</v>
      </c>
      <c r="H1689">
        <v>8</v>
      </c>
      <c r="J1689" t="s">
        <v>420</v>
      </c>
      <c r="K1689">
        <v>-6</v>
      </c>
      <c r="L1689">
        <v>0</v>
      </c>
      <c r="M1689">
        <v>12</v>
      </c>
      <c r="N1689">
        <v>-18</v>
      </c>
      <c r="O1689">
        <v>0</v>
      </c>
      <c r="P1689">
        <v>96</v>
      </c>
      <c r="Q1689" t="s">
        <v>50</v>
      </c>
      <c r="R1689">
        <v>-18</v>
      </c>
      <c r="S1689" t="s">
        <v>2224</v>
      </c>
      <c r="T1689" s="4">
        <v>45371</v>
      </c>
      <c r="U1689" s="4"/>
    </row>
    <row r="1690" spans="1:21" x14ac:dyDescent="0.2">
      <c r="A1690" t="s">
        <v>152</v>
      </c>
      <c r="B1690" t="s">
        <v>2997</v>
      </c>
      <c r="C1690" t="s">
        <v>2998</v>
      </c>
      <c r="D1690" t="s">
        <v>155</v>
      </c>
      <c r="E1690" t="s">
        <v>2999</v>
      </c>
      <c r="F1690" t="s">
        <v>2964</v>
      </c>
      <c r="J1690" t="s">
        <v>420</v>
      </c>
      <c r="K1690">
        <v>72</v>
      </c>
      <c r="L1690">
        <v>0</v>
      </c>
      <c r="M1690">
        <v>0</v>
      </c>
      <c r="N1690">
        <v>72</v>
      </c>
      <c r="O1690">
        <v>1</v>
      </c>
      <c r="P1690">
        <v>72</v>
      </c>
      <c r="Q1690" t="s">
        <v>50</v>
      </c>
      <c r="R1690">
        <v>0</v>
      </c>
      <c r="S1690" t="s">
        <v>613</v>
      </c>
      <c r="T1690" s="4"/>
      <c r="U1690" s="4"/>
    </row>
    <row r="1691" spans="1:21" x14ac:dyDescent="0.2">
      <c r="A1691" t="s">
        <v>152</v>
      </c>
      <c r="B1691" t="s">
        <v>2997</v>
      </c>
      <c r="C1691" t="s">
        <v>3000</v>
      </c>
      <c r="D1691" t="s">
        <v>155</v>
      </c>
      <c r="E1691" t="s">
        <v>2472</v>
      </c>
      <c r="F1691" t="s">
        <v>2964</v>
      </c>
      <c r="J1691" t="s">
        <v>420</v>
      </c>
      <c r="K1691">
        <v>72</v>
      </c>
      <c r="L1691">
        <v>0</v>
      </c>
      <c r="M1691">
        <v>0</v>
      </c>
      <c r="N1691">
        <v>72</v>
      </c>
      <c r="O1691">
        <v>1</v>
      </c>
      <c r="P1691">
        <v>72</v>
      </c>
      <c r="Q1691" t="s">
        <v>50</v>
      </c>
      <c r="R1691">
        <v>0</v>
      </c>
      <c r="S1691" t="s">
        <v>613</v>
      </c>
      <c r="T1691" s="4"/>
      <c r="U1691" s="4"/>
    </row>
    <row r="1692" spans="1:21" x14ac:dyDescent="0.2">
      <c r="A1692" t="s">
        <v>152</v>
      </c>
      <c r="B1692" t="s">
        <v>2997</v>
      </c>
      <c r="C1692" t="s">
        <v>3001</v>
      </c>
      <c r="D1692" t="s">
        <v>155</v>
      </c>
      <c r="E1692" t="s">
        <v>3002</v>
      </c>
      <c r="F1692" t="s">
        <v>2964</v>
      </c>
      <c r="J1692" t="s">
        <v>420</v>
      </c>
      <c r="K1692">
        <v>72</v>
      </c>
      <c r="L1692">
        <v>0</v>
      </c>
      <c r="M1692">
        <v>0</v>
      </c>
      <c r="N1692">
        <v>72</v>
      </c>
      <c r="O1692">
        <v>1</v>
      </c>
      <c r="P1692">
        <v>72</v>
      </c>
      <c r="Q1692" t="s">
        <v>50</v>
      </c>
      <c r="R1692">
        <v>0</v>
      </c>
      <c r="S1692" t="s">
        <v>613</v>
      </c>
      <c r="T1692" s="4"/>
      <c r="U1692" s="4"/>
    </row>
    <row r="1693" spans="1:21" x14ac:dyDescent="0.2">
      <c r="A1693" t="s">
        <v>152</v>
      </c>
      <c r="B1693" t="s">
        <v>3003</v>
      </c>
      <c r="C1693" t="s">
        <v>3004</v>
      </c>
      <c r="D1693" t="s">
        <v>155</v>
      </c>
      <c r="E1693" t="s">
        <v>3005</v>
      </c>
      <c r="F1693" t="s">
        <v>2979</v>
      </c>
      <c r="J1693" t="s">
        <v>420</v>
      </c>
      <c r="K1693">
        <v>2304</v>
      </c>
      <c r="L1693">
        <v>0</v>
      </c>
      <c r="M1693">
        <v>0</v>
      </c>
      <c r="N1693">
        <v>2304</v>
      </c>
      <c r="O1693">
        <v>24</v>
      </c>
      <c r="P1693">
        <v>96</v>
      </c>
      <c r="Q1693" t="s">
        <v>50</v>
      </c>
      <c r="R1693">
        <v>0</v>
      </c>
      <c r="S1693" t="s">
        <v>2928</v>
      </c>
      <c r="T1693" s="4"/>
      <c r="U1693" s="4"/>
    </row>
    <row r="1694" spans="1:21" x14ac:dyDescent="0.2">
      <c r="A1694" t="s">
        <v>152</v>
      </c>
      <c r="B1694" t="s">
        <v>3003</v>
      </c>
      <c r="C1694" t="s">
        <v>3006</v>
      </c>
      <c r="D1694" t="s">
        <v>155</v>
      </c>
      <c r="E1694" t="s">
        <v>3007</v>
      </c>
      <c r="F1694" t="s">
        <v>2979</v>
      </c>
      <c r="J1694" t="s">
        <v>420</v>
      </c>
      <c r="K1694">
        <v>4992</v>
      </c>
      <c r="L1694">
        <v>0</v>
      </c>
      <c r="M1694">
        <v>0</v>
      </c>
      <c r="N1694">
        <v>4992</v>
      </c>
      <c r="O1694">
        <v>52</v>
      </c>
      <c r="P1694">
        <v>96</v>
      </c>
      <c r="Q1694" t="s">
        <v>50</v>
      </c>
      <c r="R1694">
        <v>0</v>
      </c>
      <c r="S1694" t="s">
        <v>3008</v>
      </c>
      <c r="T1694" s="4"/>
      <c r="U1694" s="4"/>
    </row>
    <row r="1695" spans="1:21" x14ac:dyDescent="0.2">
      <c r="A1695" t="s">
        <v>152</v>
      </c>
      <c r="B1695" t="s">
        <v>3009</v>
      </c>
      <c r="C1695" t="s">
        <v>3010</v>
      </c>
      <c r="D1695" t="s">
        <v>168</v>
      </c>
      <c r="E1695" t="s">
        <v>3007</v>
      </c>
      <c r="F1695" t="s">
        <v>2979</v>
      </c>
      <c r="H1695">
        <v>9</v>
      </c>
      <c r="J1695" t="s">
        <v>420</v>
      </c>
      <c r="K1695">
        <v>708</v>
      </c>
      <c r="L1695">
        <v>0</v>
      </c>
      <c r="M1695">
        <v>0</v>
      </c>
      <c r="N1695">
        <v>708</v>
      </c>
      <c r="O1695">
        <v>9</v>
      </c>
      <c r="P1695">
        <v>72</v>
      </c>
      <c r="Q1695" t="s">
        <v>50</v>
      </c>
      <c r="R1695">
        <v>60</v>
      </c>
      <c r="S1695" t="s">
        <v>3011</v>
      </c>
      <c r="T1695" s="4">
        <v>45372</v>
      </c>
      <c r="U1695" s="4"/>
    </row>
    <row r="1696" spans="1:21" x14ac:dyDescent="0.2">
      <c r="A1696" t="s">
        <v>152</v>
      </c>
      <c r="B1696" t="s">
        <v>3012</v>
      </c>
      <c r="C1696" t="s">
        <v>3013</v>
      </c>
      <c r="D1696" t="s">
        <v>155</v>
      </c>
      <c r="F1696" t="s">
        <v>2979</v>
      </c>
      <c r="G1696">
        <v>2</v>
      </c>
      <c r="H1696">
        <v>2</v>
      </c>
      <c r="I1696" t="s">
        <v>2980</v>
      </c>
      <c r="J1696" t="s">
        <v>420</v>
      </c>
      <c r="K1696">
        <v>330</v>
      </c>
      <c r="L1696">
        <v>0</v>
      </c>
      <c r="M1696">
        <v>108</v>
      </c>
      <c r="N1696">
        <v>222</v>
      </c>
      <c r="O1696">
        <v>2</v>
      </c>
      <c r="P1696">
        <v>96</v>
      </c>
      <c r="Q1696" t="s">
        <v>50</v>
      </c>
      <c r="R1696">
        <v>30</v>
      </c>
      <c r="S1696" t="s">
        <v>3014</v>
      </c>
      <c r="T1696" s="4">
        <v>45355</v>
      </c>
      <c r="U1696" s="4"/>
    </row>
    <row r="1697" spans="1:21" x14ac:dyDescent="0.2">
      <c r="A1697" t="s">
        <v>152</v>
      </c>
      <c r="B1697" t="s">
        <v>3015</v>
      </c>
      <c r="C1697" t="s">
        <v>3016</v>
      </c>
      <c r="D1697" t="s">
        <v>155</v>
      </c>
      <c r="F1697" t="s">
        <v>2979</v>
      </c>
      <c r="G1697">
        <v>1</v>
      </c>
      <c r="H1697">
        <v>3</v>
      </c>
      <c r="I1697" t="s">
        <v>2980</v>
      </c>
      <c r="J1697" t="s">
        <v>420</v>
      </c>
      <c r="K1697">
        <v>354</v>
      </c>
      <c r="L1697">
        <v>0</v>
      </c>
      <c r="M1697">
        <v>6</v>
      </c>
      <c r="N1697">
        <v>348</v>
      </c>
      <c r="O1697">
        <v>3</v>
      </c>
      <c r="P1697">
        <v>96</v>
      </c>
      <c r="Q1697" t="s">
        <v>50</v>
      </c>
      <c r="R1697">
        <v>60</v>
      </c>
      <c r="S1697" t="s">
        <v>3017</v>
      </c>
      <c r="T1697" s="4">
        <v>45364</v>
      </c>
      <c r="U1697" s="4"/>
    </row>
    <row r="1698" spans="1:21" x14ac:dyDescent="0.2">
      <c r="A1698" t="s">
        <v>3018</v>
      </c>
      <c r="B1698" t="s">
        <v>3019</v>
      </c>
      <c r="C1698" t="s">
        <v>3020</v>
      </c>
      <c r="E1698" t="s">
        <v>2218</v>
      </c>
      <c r="F1698" t="s">
        <v>48</v>
      </c>
      <c r="J1698" t="s">
        <v>420</v>
      </c>
      <c r="K1698">
        <v>2000</v>
      </c>
      <c r="L1698">
        <v>0</v>
      </c>
      <c r="M1698">
        <v>0</v>
      </c>
      <c r="N1698">
        <v>2000</v>
      </c>
      <c r="O1698">
        <v>2</v>
      </c>
      <c r="P1698">
        <v>1000</v>
      </c>
      <c r="Q1698" t="s">
        <v>50</v>
      </c>
      <c r="R1698">
        <v>0</v>
      </c>
      <c r="S1698" t="s">
        <v>1162</v>
      </c>
      <c r="T1698" s="4"/>
      <c r="U1698" s="4"/>
    </row>
    <row r="1699" spans="1:21" x14ac:dyDescent="0.2">
      <c r="A1699" t="s">
        <v>3018</v>
      </c>
      <c r="B1699" t="s">
        <v>3019</v>
      </c>
      <c r="C1699" t="s">
        <v>3021</v>
      </c>
      <c r="E1699" t="s">
        <v>3022</v>
      </c>
      <c r="F1699" t="s">
        <v>48</v>
      </c>
      <c r="J1699" t="s">
        <v>420</v>
      </c>
      <c r="K1699">
        <v>1200</v>
      </c>
      <c r="L1699">
        <v>0</v>
      </c>
      <c r="M1699">
        <v>0</v>
      </c>
      <c r="N1699">
        <v>1200</v>
      </c>
      <c r="O1699">
        <v>2</v>
      </c>
      <c r="P1699">
        <v>600</v>
      </c>
      <c r="Q1699" t="s">
        <v>50</v>
      </c>
      <c r="R1699">
        <v>0</v>
      </c>
      <c r="S1699" t="s">
        <v>1162</v>
      </c>
      <c r="T1699" s="4"/>
      <c r="U1699" s="4"/>
    </row>
    <row r="1700" spans="1:21" x14ac:dyDescent="0.2">
      <c r="A1700" t="s">
        <v>218</v>
      </c>
      <c r="C1700" t="s">
        <v>3023</v>
      </c>
      <c r="G1700">
        <v>1188</v>
      </c>
      <c r="H1700">
        <v>1</v>
      </c>
      <c r="J1700" t="s">
        <v>420</v>
      </c>
      <c r="K1700">
        <v>2160</v>
      </c>
      <c r="L1700">
        <v>0</v>
      </c>
      <c r="M1700">
        <v>0</v>
      </c>
      <c r="N1700">
        <v>2160</v>
      </c>
      <c r="O1700">
        <v>15</v>
      </c>
      <c r="P1700">
        <v>144</v>
      </c>
      <c r="Q1700" t="s">
        <v>44</v>
      </c>
      <c r="R1700">
        <v>0</v>
      </c>
      <c r="S1700" t="s">
        <v>3024</v>
      </c>
      <c r="T1700" s="4"/>
      <c r="U1700" s="4"/>
    </row>
    <row r="1701" spans="1:21" x14ac:dyDescent="0.2">
      <c r="A1701" t="s">
        <v>218</v>
      </c>
      <c r="C1701" t="s">
        <v>3025</v>
      </c>
      <c r="H1701">
        <v>2</v>
      </c>
      <c r="J1701" t="s">
        <v>420</v>
      </c>
      <c r="K1701">
        <v>800</v>
      </c>
      <c r="L1701">
        <v>0</v>
      </c>
      <c r="M1701">
        <v>0</v>
      </c>
      <c r="N1701">
        <v>800</v>
      </c>
      <c r="O1701">
        <v>5</v>
      </c>
      <c r="P1701">
        <v>160</v>
      </c>
      <c r="Q1701" t="s">
        <v>50</v>
      </c>
      <c r="R1701">
        <v>0</v>
      </c>
      <c r="S1701" t="s">
        <v>1175</v>
      </c>
      <c r="T1701" s="4"/>
      <c r="U1701" s="4"/>
    </row>
    <row r="1702" spans="1:21" x14ac:dyDescent="0.2">
      <c r="A1702" t="s">
        <v>218</v>
      </c>
      <c r="C1702" t="s">
        <v>3026</v>
      </c>
      <c r="H1702">
        <v>3</v>
      </c>
      <c r="J1702" t="s">
        <v>420</v>
      </c>
      <c r="K1702">
        <v>672</v>
      </c>
      <c r="L1702">
        <v>0</v>
      </c>
      <c r="M1702">
        <v>0</v>
      </c>
      <c r="N1702">
        <v>672</v>
      </c>
      <c r="O1702">
        <v>7</v>
      </c>
      <c r="P1702">
        <v>96</v>
      </c>
      <c r="Q1702" t="s">
        <v>61</v>
      </c>
      <c r="R1702">
        <v>0</v>
      </c>
      <c r="S1702" t="s">
        <v>3027</v>
      </c>
      <c r="T1702" s="4"/>
      <c r="U1702" s="4"/>
    </row>
    <row r="1703" spans="1:21" x14ac:dyDescent="0.2">
      <c r="A1703" t="s">
        <v>218</v>
      </c>
      <c r="C1703" t="s">
        <v>3028</v>
      </c>
      <c r="H1703">
        <v>4</v>
      </c>
      <c r="J1703" t="s">
        <v>420</v>
      </c>
      <c r="K1703">
        <v>144</v>
      </c>
      <c r="L1703">
        <v>0</v>
      </c>
      <c r="M1703">
        <v>0</v>
      </c>
      <c r="N1703">
        <v>144</v>
      </c>
      <c r="O1703">
        <v>1</v>
      </c>
      <c r="P1703">
        <v>144</v>
      </c>
      <c r="Q1703" t="s">
        <v>44</v>
      </c>
      <c r="R1703">
        <v>0</v>
      </c>
      <c r="S1703" t="s">
        <v>45</v>
      </c>
      <c r="T1703" s="4"/>
      <c r="U1703" s="4"/>
    </row>
    <row r="1704" spans="1:21" x14ac:dyDescent="0.2">
      <c r="A1704" t="s">
        <v>218</v>
      </c>
      <c r="C1704" t="s">
        <v>3029</v>
      </c>
      <c r="H1704">
        <v>5</v>
      </c>
      <c r="J1704" t="s">
        <v>420</v>
      </c>
      <c r="K1704">
        <v>288</v>
      </c>
      <c r="L1704">
        <v>0</v>
      </c>
      <c r="M1704">
        <v>0</v>
      </c>
      <c r="N1704">
        <v>288</v>
      </c>
      <c r="O1704">
        <v>2</v>
      </c>
      <c r="P1704">
        <v>144</v>
      </c>
      <c r="Q1704" t="s">
        <v>44</v>
      </c>
      <c r="R1704">
        <v>0</v>
      </c>
      <c r="S1704" t="s">
        <v>450</v>
      </c>
      <c r="T1704" s="4"/>
      <c r="U1704" s="4"/>
    </row>
    <row r="1705" spans="1:21" x14ac:dyDescent="0.2">
      <c r="A1705" t="s">
        <v>218</v>
      </c>
      <c r="C1705" t="s">
        <v>3030</v>
      </c>
      <c r="H1705">
        <v>6</v>
      </c>
      <c r="J1705" t="s">
        <v>420</v>
      </c>
      <c r="K1705">
        <v>1296</v>
      </c>
      <c r="L1705">
        <v>0</v>
      </c>
      <c r="M1705">
        <v>0</v>
      </c>
      <c r="N1705">
        <v>1296</v>
      </c>
      <c r="O1705">
        <v>9</v>
      </c>
      <c r="P1705">
        <v>144</v>
      </c>
      <c r="Q1705" t="s">
        <v>44</v>
      </c>
      <c r="R1705">
        <v>0</v>
      </c>
      <c r="S1705" t="s">
        <v>2194</v>
      </c>
      <c r="T1705" s="4"/>
      <c r="U1705" s="4"/>
    </row>
    <row r="1706" spans="1:21" x14ac:dyDescent="0.2">
      <c r="A1706" t="s">
        <v>218</v>
      </c>
      <c r="C1706" t="s">
        <v>3031</v>
      </c>
      <c r="H1706">
        <v>7</v>
      </c>
      <c r="J1706" t="s">
        <v>420</v>
      </c>
      <c r="K1706">
        <v>40</v>
      </c>
      <c r="L1706">
        <v>0</v>
      </c>
      <c r="M1706">
        <v>0</v>
      </c>
      <c r="N1706">
        <v>40</v>
      </c>
      <c r="O1706">
        <v>1</v>
      </c>
      <c r="P1706">
        <v>40</v>
      </c>
      <c r="Q1706" t="s">
        <v>61</v>
      </c>
      <c r="R1706">
        <v>0</v>
      </c>
      <c r="S1706" t="s">
        <v>1375</v>
      </c>
      <c r="T1706" s="4"/>
      <c r="U1706" s="4"/>
    </row>
    <row r="1707" spans="1:21" x14ac:dyDescent="0.2">
      <c r="A1707" t="s">
        <v>218</v>
      </c>
      <c r="C1707" t="s">
        <v>3032</v>
      </c>
      <c r="H1707">
        <v>8</v>
      </c>
      <c r="J1707" t="s">
        <v>420</v>
      </c>
      <c r="K1707">
        <v>720</v>
      </c>
      <c r="L1707">
        <v>0</v>
      </c>
      <c r="M1707">
        <v>0</v>
      </c>
      <c r="N1707">
        <v>720</v>
      </c>
      <c r="O1707">
        <v>5</v>
      </c>
      <c r="P1707">
        <v>144</v>
      </c>
      <c r="Q1707" t="s">
        <v>44</v>
      </c>
      <c r="R1707">
        <v>0</v>
      </c>
      <c r="S1707" t="s">
        <v>230</v>
      </c>
      <c r="T1707" s="4"/>
      <c r="U1707" s="4"/>
    </row>
    <row r="1708" spans="1:21" x14ac:dyDescent="0.2">
      <c r="A1708" t="s">
        <v>218</v>
      </c>
      <c r="C1708" t="s">
        <v>3033</v>
      </c>
      <c r="H1708">
        <v>9</v>
      </c>
      <c r="J1708" t="s">
        <v>420</v>
      </c>
      <c r="K1708">
        <v>1000</v>
      </c>
      <c r="L1708">
        <v>0</v>
      </c>
      <c r="M1708">
        <v>0</v>
      </c>
      <c r="N1708">
        <v>1000</v>
      </c>
      <c r="O1708">
        <v>5</v>
      </c>
      <c r="P1708">
        <v>200</v>
      </c>
      <c r="Q1708" t="s">
        <v>44</v>
      </c>
      <c r="R1708">
        <v>0</v>
      </c>
      <c r="S1708" t="s">
        <v>230</v>
      </c>
      <c r="T1708" s="4"/>
      <c r="U1708" s="4"/>
    </row>
    <row r="1709" spans="1:21" x14ac:dyDescent="0.2">
      <c r="A1709" t="s">
        <v>218</v>
      </c>
      <c r="C1709" t="s">
        <v>3034</v>
      </c>
      <c r="G1709" t="s">
        <v>3035</v>
      </c>
      <c r="H1709">
        <v>10</v>
      </c>
      <c r="J1709" t="s">
        <v>420</v>
      </c>
      <c r="K1709">
        <v>144</v>
      </c>
      <c r="L1709">
        <v>0</v>
      </c>
      <c r="M1709">
        <v>0</v>
      </c>
      <c r="N1709">
        <v>144</v>
      </c>
      <c r="O1709">
        <v>1</v>
      </c>
      <c r="P1709">
        <v>144</v>
      </c>
      <c r="Q1709" t="s">
        <v>44</v>
      </c>
      <c r="R1709">
        <v>0</v>
      </c>
      <c r="S1709" t="s">
        <v>45</v>
      </c>
      <c r="T1709" s="4"/>
      <c r="U1709" s="4"/>
    </row>
    <row r="1710" spans="1:21" x14ac:dyDescent="0.2">
      <c r="A1710" t="s">
        <v>218</v>
      </c>
      <c r="B1710" t="s">
        <v>3036</v>
      </c>
      <c r="C1710" t="s">
        <v>3037</v>
      </c>
      <c r="E1710" t="s">
        <v>561</v>
      </c>
      <c r="F1710" t="s">
        <v>48</v>
      </c>
      <c r="G1710" t="s">
        <v>3038</v>
      </c>
      <c r="H1710">
        <v>11</v>
      </c>
      <c r="J1710" t="s">
        <v>420</v>
      </c>
      <c r="K1710">
        <v>1668</v>
      </c>
      <c r="L1710">
        <v>0</v>
      </c>
      <c r="M1710">
        <v>0</v>
      </c>
      <c r="N1710">
        <v>1668</v>
      </c>
      <c r="O1710">
        <v>6</v>
      </c>
      <c r="P1710">
        <v>240</v>
      </c>
      <c r="Q1710" t="s">
        <v>362</v>
      </c>
      <c r="R1710">
        <v>228</v>
      </c>
      <c r="S1710" t="s">
        <v>3039</v>
      </c>
      <c r="T1710" s="4">
        <v>45372</v>
      </c>
      <c r="U1710" s="4"/>
    </row>
    <row r="1711" spans="1:21" x14ac:dyDescent="0.2">
      <c r="A1711" t="s">
        <v>218</v>
      </c>
      <c r="C1711" t="s">
        <v>3040</v>
      </c>
      <c r="G1711">
        <v>1518</v>
      </c>
      <c r="H1711">
        <v>12</v>
      </c>
      <c r="J1711" t="s">
        <v>420</v>
      </c>
      <c r="K1711">
        <v>192</v>
      </c>
      <c r="L1711">
        <v>0</v>
      </c>
      <c r="M1711">
        <v>0</v>
      </c>
      <c r="N1711">
        <v>192</v>
      </c>
      <c r="O1711">
        <v>1</v>
      </c>
      <c r="P1711">
        <v>192</v>
      </c>
      <c r="Q1711" t="s">
        <v>44</v>
      </c>
      <c r="R1711">
        <v>0</v>
      </c>
      <c r="S1711" t="s">
        <v>45</v>
      </c>
      <c r="T1711" s="4"/>
      <c r="U1711" s="4"/>
    </row>
    <row r="1712" spans="1:21" x14ac:dyDescent="0.2">
      <c r="A1712" t="s">
        <v>218</v>
      </c>
      <c r="C1712" t="s">
        <v>3041</v>
      </c>
      <c r="G1712">
        <v>2028</v>
      </c>
      <c r="H1712">
        <v>13</v>
      </c>
      <c r="J1712" t="s">
        <v>420</v>
      </c>
      <c r="K1712">
        <v>432</v>
      </c>
      <c r="L1712">
        <v>0</v>
      </c>
      <c r="M1712">
        <v>0</v>
      </c>
      <c r="N1712">
        <v>432</v>
      </c>
      <c r="O1712">
        <v>3</v>
      </c>
      <c r="P1712">
        <v>144</v>
      </c>
      <c r="Q1712" t="s">
        <v>44</v>
      </c>
      <c r="R1712">
        <v>0</v>
      </c>
      <c r="S1712" t="s">
        <v>2182</v>
      </c>
      <c r="T1712" s="4"/>
      <c r="U1712" s="4"/>
    </row>
    <row r="1713" spans="1:21" x14ac:dyDescent="0.2">
      <c r="A1713" t="s">
        <v>218</v>
      </c>
      <c r="C1713" t="s">
        <v>3042</v>
      </c>
      <c r="G1713">
        <v>2313</v>
      </c>
      <c r="H1713">
        <v>14</v>
      </c>
      <c r="J1713" t="s">
        <v>420</v>
      </c>
      <c r="K1713">
        <v>144</v>
      </c>
      <c r="L1713">
        <v>0</v>
      </c>
      <c r="M1713">
        <v>0</v>
      </c>
      <c r="N1713">
        <v>144</v>
      </c>
      <c r="O1713">
        <v>1</v>
      </c>
      <c r="P1713">
        <v>144</v>
      </c>
      <c r="Q1713" t="s">
        <v>44</v>
      </c>
      <c r="R1713">
        <v>0</v>
      </c>
      <c r="S1713" t="s">
        <v>45</v>
      </c>
      <c r="T1713" s="4"/>
      <c r="U1713" s="4"/>
    </row>
    <row r="1714" spans="1:21" x14ac:dyDescent="0.2">
      <c r="A1714" t="s">
        <v>218</v>
      </c>
      <c r="C1714" t="s">
        <v>3043</v>
      </c>
      <c r="G1714">
        <v>2319</v>
      </c>
      <c r="H1714">
        <v>15</v>
      </c>
      <c r="J1714" t="s">
        <v>420</v>
      </c>
      <c r="K1714">
        <v>576</v>
      </c>
      <c r="L1714">
        <v>0</v>
      </c>
      <c r="M1714">
        <v>0</v>
      </c>
      <c r="N1714">
        <v>576</v>
      </c>
      <c r="O1714">
        <v>4</v>
      </c>
      <c r="P1714">
        <v>144</v>
      </c>
      <c r="Q1714" t="s">
        <v>44</v>
      </c>
      <c r="R1714">
        <v>0</v>
      </c>
      <c r="S1714" t="s">
        <v>2063</v>
      </c>
      <c r="T1714" s="4"/>
      <c r="U1714" s="4"/>
    </row>
    <row r="1715" spans="1:21" x14ac:dyDescent="0.2">
      <c r="A1715" t="s">
        <v>218</v>
      </c>
      <c r="C1715" t="s">
        <v>3044</v>
      </c>
      <c r="G1715">
        <v>2325</v>
      </c>
      <c r="H1715">
        <v>16</v>
      </c>
      <c r="J1715" t="s">
        <v>420</v>
      </c>
      <c r="K1715">
        <v>144</v>
      </c>
      <c r="L1715">
        <v>0</v>
      </c>
      <c r="M1715">
        <v>0</v>
      </c>
      <c r="N1715">
        <v>144</v>
      </c>
      <c r="O1715">
        <v>1</v>
      </c>
      <c r="P1715">
        <v>144</v>
      </c>
      <c r="Q1715" t="s">
        <v>44</v>
      </c>
      <c r="R1715">
        <v>0</v>
      </c>
      <c r="S1715" t="s">
        <v>45</v>
      </c>
      <c r="T1715" s="4"/>
      <c r="U1715" s="4"/>
    </row>
    <row r="1716" spans="1:21" x14ac:dyDescent="0.2">
      <c r="A1716" t="s">
        <v>218</v>
      </c>
      <c r="C1716" t="s">
        <v>3045</v>
      </c>
      <c r="H1716">
        <v>17</v>
      </c>
      <c r="J1716" t="s">
        <v>420</v>
      </c>
      <c r="K1716">
        <v>864</v>
      </c>
      <c r="L1716">
        <v>0</v>
      </c>
      <c r="M1716">
        <v>0</v>
      </c>
      <c r="N1716">
        <v>864</v>
      </c>
      <c r="O1716">
        <v>6</v>
      </c>
      <c r="P1716">
        <v>144</v>
      </c>
      <c r="Q1716" t="s">
        <v>44</v>
      </c>
      <c r="R1716">
        <v>0</v>
      </c>
      <c r="S1716" t="s">
        <v>2204</v>
      </c>
      <c r="T1716" s="4"/>
      <c r="U1716" s="4"/>
    </row>
    <row r="1717" spans="1:21" x14ac:dyDescent="0.2">
      <c r="A1717" t="s">
        <v>218</v>
      </c>
      <c r="B1717" t="s">
        <v>3046</v>
      </c>
      <c r="C1717" t="s">
        <v>3047</v>
      </c>
      <c r="F1717" t="s">
        <v>48</v>
      </c>
      <c r="G1717" t="s">
        <v>3048</v>
      </c>
      <c r="H1717">
        <v>18</v>
      </c>
      <c r="J1717" t="s">
        <v>420</v>
      </c>
      <c r="K1717">
        <v>1002</v>
      </c>
      <c r="L1717">
        <v>0</v>
      </c>
      <c r="M1717">
        <v>0</v>
      </c>
      <c r="N1717">
        <v>1002</v>
      </c>
      <c r="O1717">
        <v>6</v>
      </c>
      <c r="P1717">
        <v>144</v>
      </c>
      <c r="Q1717" t="s">
        <v>44</v>
      </c>
      <c r="R1717">
        <v>138</v>
      </c>
      <c r="S1717" t="s">
        <v>3049</v>
      </c>
      <c r="T1717" s="4">
        <v>45369</v>
      </c>
      <c r="U1717" s="4"/>
    </row>
    <row r="1718" spans="1:21" x14ac:dyDescent="0.2">
      <c r="A1718" t="s">
        <v>218</v>
      </c>
      <c r="C1718" t="s">
        <v>3050</v>
      </c>
      <c r="G1718">
        <v>2326</v>
      </c>
      <c r="H1718">
        <v>19</v>
      </c>
      <c r="J1718" t="s">
        <v>420</v>
      </c>
      <c r="K1718">
        <v>720</v>
      </c>
      <c r="L1718">
        <v>0</v>
      </c>
      <c r="M1718">
        <v>0</v>
      </c>
      <c r="N1718">
        <v>720</v>
      </c>
      <c r="O1718">
        <v>5</v>
      </c>
      <c r="P1718">
        <v>144</v>
      </c>
      <c r="Q1718" t="s">
        <v>44</v>
      </c>
      <c r="R1718">
        <v>0</v>
      </c>
      <c r="S1718" t="s">
        <v>230</v>
      </c>
      <c r="T1718" s="4"/>
      <c r="U1718" s="4"/>
    </row>
    <row r="1719" spans="1:21" x14ac:dyDescent="0.2">
      <c r="A1719" t="s">
        <v>218</v>
      </c>
      <c r="C1719" t="s">
        <v>3051</v>
      </c>
      <c r="H1719">
        <v>20</v>
      </c>
      <c r="J1719" t="s">
        <v>420</v>
      </c>
      <c r="K1719">
        <v>800</v>
      </c>
      <c r="L1719">
        <v>0</v>
      </c>
      <c r="M1719">
        <v>0</v>
      </c>
      <c r="N1719">
        <v>800</v>
      </c>
      <c r="O1719">
        <v>5</v>
      </c>
      <c r="P1719">
        <v>160</v>
      </c>
      <c r="Q1719" t="s">
        <v>362</v>
      </c>
      <c r="R1719">
        <v>0</v>
      </c>
      <c r="S1719" t="s">
        <v>3052</v>
      </c>
      <c r="T1719" s="4"/>
      <c r="U1719" s="4"/>
    </row>
    <row r="1720" spans="1:21" x14ac:dyDescent="0.2">
      <c r="A1720" t="s">
        <v>218</v>
      </c>
      <c r="C1720" t="s">
        <v>3053</v>
      </c>
      <c r="H1720">
        <v>21</v>
      </c>
      <c r="J1720" t="s">
        <v>420</v>
      </c>
      <c r="K1720">
        <v>15360</v>
      </c>
      <c r="L1720">
        <v>0</v>
      </c>
      <c r="M1720">
        <v>0</v>
      </c>
      <c r="N1720">
        <v>15360</v>
      </c>
      <c r="O1720">
        <v>8</v>
      </c>
      <c r="P1720">
        <v>1920</v>
      </c>
      <c r="Q1720" t="s">
        <v>50</v>
      </c>
      <c r="R1720">
        <v>0</v>
      </c>
      <c r="S1720" t="s">
        <v>2618</v>
      </c>
      <c r="T1720" s="4"/>
      <c r="U1720" s="4"/>
    </row>
    <row r="1721" spans="1:21" x14ac:dyDescent="0.2">
      <c r="A1721" t="s">
        <v>218</v>
      </c>
      <c r="C1721" t="s">
        <v>3054</v>
      </c>
      <c r="H1721">
        <v>22</v>
      </c>
      <c r="J1721" t="s">
        <v>420</v>
      </c>
      <c r="K1721">
        <v>1440</v>
      </c>
      <c r="L1721">
        <v>0</v>
      </c>
      <c r="M1721">
        <v>0</v>
      </c>
      <c r="N1721">
        <v>1440</v>
      </c>
      <c r="O1721">
        <v>9</v>
      </c>
      <c r="P1721">
        <v>160</v>
      </c>
      <c r="Q1721" t="s">
        <v>362</v>
      </c>
      <c r="R1721">
        <v>0</v>
      </c>
      <c r="S1721" t="s">
        <v>3055</v>
      </c>
      <c r="T1721" s="4"/>
      <c r="U1721" s="4"/>
    </row>
    <row r="1722" spans="1:21" x14ac:dyDescent="0.2">
      <c r="A1722" t="s">
        <v>218</v>
      </c>
      <c r="C1722" t="s">
        <v>3056</v>
      </c>
      <c r="H1722">
        <v>23</v>
      </c>
      <c r="J1722" t="s">
        <v>420</v>
      </c>
      <c r="K1722">
        <v>720</v>
      </c>
      <c r="L1722">
        <v>0</v>
      </c>
      <c r="M1722">
        <v>0</v>
      </c>
      <c r="N1722">
        <v>720</v>
      </c>
      <c r="O1722">
        <v>5</v>
      </c>
      <c r="P1722">
        <v>144</v>
      </c>
      <c r="Q1722" t="s">
        <v>44</v>
      </c>
      <c r="R1722">
        <v>0</v>
      </c>
      <c r="S1722" t="s">
        <v>230</v>
      </c>
      <c r="T1722" s="4"/>
      <c r="U1722" s="4"/>
    </row>
    <row r="1723" spans="1:21" x14ac:dyDescent="0.2">
      <c r="A1723" t="s">
        <v>218</v>
      </c>
      <c r="C1723" t="s">
        <v>3057</v>
      </c>
      <c r="H1723">
        <v>24</v>
      </c>
      <c r="J1723" t="s">
        <v>420</v>
      </c>
      <c r="K1723">
        <v>720</v>
      </c>
      <c r="L1723">
        <v>0</v>
      </c>
      <c r="M1723">
        <v>0</v>
      </c>
      <c r="N1723">
        <v>720</v>
      </c>
      <c r="O1723">
        <v>5</v>
      </c>
      <c r="P1723">
        <v>144</v>
      </c>
      <c r="Q1723" t="s">
        <v>44</v>
      </c>
      <c r="R1723">
        <v>0</v>
      </c>
      <c r="S1723" t="s">
        <v>230</v>
      </c>
      <c r="T1723" s="4"/>
      <c r="U1723" s="4"/>
    </row>
    <row r="1724" spans="1:21" x14ac:dyDescent="0.2">
      <c r="A1724" t="s">
        <v>218</v>
      </c>
      <c r="C1724" t="s">
        <v>3058</v>
      </c>
      <c r="H1724">
        <v>25</v>
      </c>
      <c r="J1724" t="s">
        <v>420</v>
      </c>
      <c r="K1724">
        <v>576</v>
      </c>
      <c r="L1724">
        <v>0</v>
      </c>
      <c r="M1724">
        <v>0</v>
      </c>
      <c r="N1724">
        <v>576</v>
      </c>
      <c r="O1724">
        <v>4</v>
      </c>
      <c r="P1724">
        <v>144</v>
      </c>
      <c r="Q1724" t="s">
        <v>44</v>
      </c>
      <c r="R1724">
        <v>0</v>
      </c>
      <c r="S1724" t="s">
        <v>2063</v>
      </c>
      <c r="T1724" s="4"/>
      <c r="U1724" s="4"/>
    </row>
    <row r="1725" spans="1:21" x14ac:dyDescent="0.2">
      <c r="A1725" t="s">
        <v>218</v>
      </c>
      <c r="C1725" t="s">
        <v>3059</v>
      </c>
      <c r="H1725">
        <v>26</v>
      </c>
      <c r="J1725" t="s">
        <v>420</v>
      </c>
      <c r="K1725">
        <v>180</v>
      </c>
      <c r="L1725">
        <v>0</v>
      </c>
      <c r="M1725">
        <v>0</v>
      </c>
      <c r="N1725">
        <v>180</v>
      </c>
      <c r="O1725">
        <v>5</v>
      </c>
      <c r="P1725">
        <v>36</v>
      </c>
      <c r="Q1725" t="s">
        <v>61</v>
      </c>
      <c r="R1725">
        <v>0</v>
      </c>
      <c r="S1725" t="s">
        <v>2726</v>
      </c>
      <c r="T1725" s="4"/>
      <c r="U1725" s="4"/>
    </row>
    <row r="1726" spans="1:21" x14ac:dyDescent="0.2">
      <c r="A1726" t="s">
        <v>218</v>
      </c>
      <c r="B1726" t="s">
        <v>3060</v>
      </c>
      <c r="C1726" t="s">
        <v>3061</v>
      </c>
      <c r="E1726" t="s">
        <v>245</v>
      </c>
      <c r="F1726" t="s">
        <v>342</v>
      </c>
      <c r="G1726" t="s">
        <v>3062</v>
      </c>
      <c r="H1726">
        <v>27</v>
      </c>
      <c r="J1726" t="s">
        <v>420</v>
      </c>
      <c r="K1726">
        <v>567</v>
      </c>
      <c r="L1726">
        <v>0</v>
      </c>
      <c r="M1726">
        <v>39</v>
      </c>
      <c r="N1726">
        <v>528</v>
      </c>
      <c r="O1726">
        <v>3</v>
      </c>
      <c r="P1726">
        <v>144</v>
      </c>
      <c r="Q1726" t="s">
        <v>44</v>
      </c>
      <c r="R1726">
        <v>96</v>
      </c>
      <c r="S1726" t="s">
        <v>3063</v>
      </c>
      <c r="T1726" s="4">
        <v>45367</v>
      </c>
      <c r="U1726" s="4"/>
    </row>
    <row r="1727" spans="1:21" x14ac:dyDescent="0.2">
      <c r="A1727" t="s">
        <v>218</v>
      </c>
      <c r="C1727" t="s">
        <v>3064</v>
      </c>
      <c r="H1727">
        <v>28</v>
      </c>
      <c r="J1727" t="s">
        <v>420</v>
      </c>
      <c r="K1727">
        <v>540</v>
      </c>
      <c r="L1727">
        <v>0</v>
      </c>
      <c r="M1727">
        <v>0</v>
      </c>
      <c r="N1727">
        <v>540</v>
      </c>
      <c r="O1727">
        <v>3</v>
      </c>
      <c r="P1727">
        <v>180</v>
      </c>
      <c r="Q1727" t="s">
        <v>44</v>
      </c>
      <c r="R1727">
        <v>0</v>
      </c>
      <c r="S1727" t="s">
        <v>2182</v>
      </c>
      <c r="T1727" s="4"/>
      <c r="U1727" s="4"/>
    </row>
    <row r="1728" spans="1:21" x14ac:dyDescent="0.2">
      <c r="A1728" t="s">
        <v>218</v>
      </c>
      <c r="C1728" t="s">
        <v>3065</v>
      </c>
      <c r="H1728">
        <v>29</v>
      </c>
      <c r="J1728" t="s">
        <v>420</v>
      </c>
      <c r="K1728">
        <v>576</v>
      </c>
      <c r="L1728">
        <v>0</v>
      </c>
      <c r="M1728">
        <v>0</v>
      </c>
      <c r="N1728">
        <v>576</v>
      </c>
      <c r="O1728">
        <v>4</v>
      </c>
      <c r="P1728">
        <v>144</v>
      </c>
      <c r="Q1728" t="s">
        <v>44</v>
      </c>
      <c r="R1728">
        <v>0</v>
      </c>
      <c r="S1728" t="s">
        <v>2063</v>
      </c>
      <c r="T1728" s="4"/>
      <c r="U1728" s="4"/>
    </row>
    <row r="1729" spans="1:21" x14ac:dyDescent="0.2">
      <c r="A1729" t="s">
        <v>218</v>
      </c>
      <c r="C1729" t="s">
        <v>3066</v>
      </c>
      <c r="H1729">
        <v>30</v>
      </c>
      <c r="J1729" t="s">
        <v>420</v>
      </c>
      <c r="K1729">
        <v>768</v>
      </c>
      <c r="L1729">
        <v>0</v>
      </c>
      <c r="M1729">
        <v>0</v>
      </c>
      <c r="N1729">
        <v>768</v>
      </c>
      <c r="O1729">
        <v>4</v>
      </c>
      <c r="P1729">
        <v>192</v>
      </c>
      <c r="Q1729" t="s">
        <v>44</v>
      </c>
      <c r="R1729">
        <v>0</v>
      </c>
      <c r="S1729" t="s">
        <v>2063</v>
      </c>
      <c r="T1729" s="4"/>
      <c r="U1729" s="4"/>
    </row>
    <row r="1730" spans="1:21" x14ac:dyDescent="0.2">
      <c r="A1730" t="s">
        <v>218</v>
      </c>
      <c r="C1730" t="s">
        <v>3067</v>
      </c>
      <c r="H1730">
        <v>31</v>
      </c>
      <c r="J1730" t="s">
        <v>420</v>
      </c>
      <c r="K1730">
        <v>384</v>
      </c>
      <c r="L1730">
        <v>0</v>
      </c>
      <c r="M1730">
        <v>0</v>
      </c>
      <c r="N1730">
        <v>384</v>
      </c>
      <c r="O1730">
        <v>2</v>
      </c>
      <c r="P1730">
        <v>192</v>
      </c>
      <c r="Q1730" t="s">
        <v>44</v>
      </c>
      <c r="R1730">
        <v>0</v>
      </c>
      <c r="S1730" t="s">
        <v>450</v>
      </c>
      <c r="T1730" s="4"/>
      <c r="U1730" s="4"/>
    </row>
    <row r="1731" spans="1:21" x14ac:dyDescent="0.2">
      <c r="A1731" t="s">
        <v>218</v>
      </c>
      <c r="C1731" t="s">
        <v>3068</v>
      </c>
      <c r="H1731">
        <v>32</v>
      </c>
      <c r="J1731" t="s">
        <v>420</v>
      </c>
      <c r="K1731">
        <v>2112</v>
      </c>
      <c r="L1731">
        <v>0</v>
      </c>
      <c r="M1731">
        <v>0</v>
      </c>
      <c r="N1731">
        <v>2112</v>
      </c>
      <c r="O1731">
        <v>11</v>
      </c>
      <c r="P1731">
        <v>192</v>
      </c>
      <c r="Q1731" t="s">
        <v>44</v>
      </c>
      <c r="R1731">
        <v>0</v>
      </c>
      <c r="S1731" t="s">
        <v>312</v>
      </c>
      <c r="T1731" s="4"/>
      <c r="U1731" s="4"/>
    </row>
    <row r="1732" spans="1:21" x14ac:dyDescent="0.2">
      <c r="A1732" t="s">
        <v>218</v>
      </c>
      <c r="C1732" t="s">
        <v>3069</v>
      </c>
      <c r="H1732">
        <v>33</v>
      </c>
      <c r="J1732" t="s">
        <v>420</v>
      </c>
      <c r="K1732">
        <v>288</v>
      </c>
      <c r="L1732">
        <v>0</v>
      </c>
      <c r="M1732">
        <v>0</v>
      </c>
      <c r="N1732">
        <v>288</v>
      </c>
      <c r="O1732">
        <v>2</v>
      </c>
      <c r="P1732">
        <v>144</v>
      </c>
      <c r="Q1732" t="s">
        <v>44</v>
      </c>
      <c r="R1732">
        <v>0</v>
      </c>
      <c r="S1732" t="s">
        <v>450</v>
      </c>
      <c r="T1732" s="4"/>
      <c r="U1732" s="4"/>
    </row>
    <row r="1733" spans="1:21" x14ac:dyDescent="0.2">
      <c r="A1733" t="s">
        <v>218</v>
      </c>
      <c r="C1733" t="s">
        <v>3070</v>
      </c>
      <c r="H1733">
        <v>34</v>
      </c>
      <c r="J1733" t="s">
        <v>420</v>
      </c>
      <c r="K1733">
        <v>432</v>
      </c>
      <c r="L1733">
        <v>0</v>
      </c>
      <c r="M1733">
        <v>0</v>
      </c>
      <c r="N1733">
        <v>432</v>
      </c>
      <c r="O1733">
        <v>3</v>
      </c>
      <c r="P1733">
        <v>144</v>
      </c>
      <c r="Q1733" t="s">
        <v>44</v>
      </c>
      <c r="R1733">
        <v>0</v>
      </c>
      <c r="S1733" t="s">
        <v>2182</v>
      </c>
      <c r="T1733" s="4"/>
      <c r="U1733" s="4"/>
    </row>
    <row r="1734" spans="1:21" x14ac:dyDescent="0.2">
      <c r="A1734" t="s">
        <v>218</v>
      </c>
      <c r="B1734" t="s">
        <v>3071</v>
      </c>
      <c r="C1734" t="s">
        <v>3072</v>
      </c>
      <c r="F1734" t="s">
        <v>3073</v>
      </c>
      <c r="G1734" t="s">
        <v>3074</v>
      </c>
      <c r="H1734">
        <v>35</v>
      </c>
      <c r="J1734" t="s">
        <v>420</v>
      </c>
      <c r="K1734">
        <v>714</v>
      </c>
      <c r="L1734">
        <v>0</v>
      </c>
      <c r="M1734">
        <v>0</v>
      </c>
      <c r="N1734">
        <v>714</v>
      </c>
      <c r="O1734">
        <v>4</v>
      </c>
      <c r="P1734">
        <v>144</v>
      </c>
      <c r="Q1734" t="s">
        <v>44</v>
      </c>
      <c r="R1734">
        <v>138</v>
      </c>
      <c r="S1734" t="s">
        <v>3075</v>
      </c>
      <c r="T1734" s="4">
        <v>45364</v>
      </c>
      <c r="U1734" s="4"/>
    </row>
    <row r="1735" spans="1:21" x14ac:dyDescent="0.2">
      <c r="A1735" t="s">
        <v>218</v>
      </c>
      <c r="C1735" t="s">
        <v>3076</v>
      </c>
      <c r="H1735">
        <v>36</v>
      </c>
      <c r="J1735" t="s">
        <v>420</v>
      </c>
      <c r="K1735">
        <v>432</v>
      </c>
      <c r="L1735">
        <v>0</v>
      </c>
      <c r="M1735">
        <v>0</v>
      </c>
      <c r="N1735">
        <v>432</v>
      </c>
      <c r="O1735">
        <v>3</v>
      </c>
      <c r="P1735">
        <v>144</v>
      </c>
      <c r="Q1735" t="s">
        <v>44</v>
      </c>
      <c r="R1735">
        <v>0</v>
      </c>
      <c r="S1735" t="s">
        <v>2182</v>
      </c>
      <c r="T1735" s="4"/>
      <c r="U1735" s="4"/>
    </row>
    <row r="1736" spans="1:21" x14ac:dyDescent="0.2">
      <c r="A1736" t="s">
        <v>218</v>
      </c>
      <c r="B1736" t="s">
        <v>3077</v>
      </c>
      <c r="C1736" t="s">
        <v>3078</v>
      </c>
      <c r="F1736" t="s">
        <v>3073</v>
      </c>
      <c r="G1736" t="s">
        <v>3079</v>
      </c>
      <c r="H1736">
        <v>37</v>
      </c>
      <c r="J1736" t="s">
        <v>420</v>
      </c>
      <c r="K1736">
        <v>1718</v>
      </c>
      <c r="L1736">
        <v>0</v>
      </c>
      <c r="M1736">
        <v>0</v>
      </c>
      <c r="N1736">
        <v>1718</v>
      </c>
      <c r="O1736">
        <v>11</v>
      </c>
      <c r="P1736">
        <v>144</v>
      </c>
      <c r="Q1736" t="s">
        <v>44</v>
      </c>
      <c r="R1736">
        <v>134</v>
      </c>
      <c r="S1736" t="s">
        <v>3080</v>
      </c>
      <c r="T1736" s="4">
        <v>45364</v>
      </c>
      <c r="U1736" s="4"/>
    </row>
    <row r="1737" spans="1:21" x14ac:dyDescent="0.2">
      <c r="A1737" t="s">
        <v>218</v>
      </c>
      <c r="C1737" t="s">
        <v>3081</v>
      </c>
      <c r="H1737">
        <v>38</v>
      </c>
      <c r="J1737" t="s">
        <v>420</v>
      </c>
      <c r="K1737">
        <v>768</v>
      </c>
      <c r="L1737">
        <v>0</v>
      </c>
      <c r="M1737">
        <v>0</v>
      </c>
      <c r="N1737">
        <v>768</v>
      </c>
      <c r="O1737">
        <v>8</v>
      </c>
      <c r="P1737">
        <v>96</v>
      </c>
      <c r="Q1737" t="s">
        <v>44</v>
      </c>
      <c r="R1737">
        <v>0</v>
      </c>
      <c r="S1737" t="s">
        <v>2298</v>
      </c>
      <c r="T1737" s="4"/>
      <c r="U1737" s="4"/>
    </row>
    <row r="1738" spans="1:21" x14ac:dyDescent="0.2">
      <c r="A1738" t="s">
        <v>218</v>
      </c>
      <c r="C1738" t="s">
        <v>3082</v>
      </c>
      <c r="H1738">
        <v>39</v>
      </c>
      <c r="J1738" t="s">
        <v>420</v>
      </c>
      <c r="K1738">
        <v>1008</v>
      </c>
      <c r="L1738">
        <v>0</v>
      </c>
      <c r="M1738">
        <v>0</v>
      </c>
      <c r="N1738">
        <v>1008</v>
      </c>
      <c r="O1738">
        <v>7</v>
      </c>
      <c r="P1738">
        <v>144</v>
      </c>
      <c r="Q1738" t="s">
        <v>44</v>
      </c>
      <c r="R1738">
        <v>0</v>
      </c>
      <c r="S1738" t="s">
        <v>227</v>
      </c>
      <c r="T1738" s="4"/>
      <c r="U1738" s="4"/>
    </row>
    <row r="1739" spans="1:21" x14ac:dyDescent="0.2">
      <c r="A1739" t="s">
        <v>218</v>
      </c>
      <c r="C1739" t="s">
        <v>3083</v>
      </c>
      <c r="H1739">
        <v>40</v>
      </c>
      <c r="J1739" t="s">
        <v>420</v>
      </c>
      <c r="K1739">
        <v>80</v>
      </c>
      <c r="L1739">
        <v>0</v>
      </c>
      <c r="M1739">
        <v>0</v>
      </c>
      <c r="N1739">
        <v>80</v>
      </c>
      <c r="O1739">
        <v>4</v>
      </c>
      <c r="P1739">
        <v>20</v>
      </c>
      <c r="Q1739" t="s">
        <v>44</v>
      </c>
      <c r="R1739">
        <v>0</v>
      </c>
      <c r="S1739" t="s">
        <v>2063</v>
      </c>
      <c r="T1739" s="4"/>
      <c r="U1739" s="4"/>
    </row>
    <row r="1740" spans="1:21" x14ac:dyDescent="0.2">
      <c r="A1740" t="s">
        <v>218</v>
      </c>
      <c r="C1740" t="s">
        <v>3084</v>
      </c>
      <c r="H1740">
        <v>41</v>
      </c>
      <c r="J1740" t="s">
        <v>420</v>
      </c>
      <c r="K1740">
        <v>120</v>
      </c>
      <c r="L1740">
        <v>0</v>
      </c>
      <c r="M1740">
        <v>0</v>
      </c>
      <c r="N1740">
        <v>120</v>
      </c>
      <c r="O1740">
        <v>2</v>
      </c>
      <c r="P1740">
        <v>60</v>
      </c>
      <c r="Q1740" t="s">
        <v>61</v>
      </c>
      <c r="R1740">
        <v>0</v>
      </c>
      <c r="S1740" t="s">
        <v>62</v>
      </c>
      <c r="T1740" s="4"/>
      <c r="U1740" s="4"/>
    </row>
    <row r="1741" spans="1:21" x14ac:dyDescent="0.2">
      <c r="A1741" t="s">
        <v>218</v>
      </c>
      <c r="C1741" t="s">
        <v>3085</v>
      </c>
      <c r="H1741">
        <v>42</v>
      </c>
      <c r="J1741" t="s">
        <v>420</v>
      </c>
      <c r="K1741">
        <v>144</v>
      </c>
      <c r="L1741">
        <v>0</v>
      </c>
      <c r="M1741">
        <v>0</v>
      </c>
      <c r="N1741">
        <v>144</v>
      </c>
      <c r="O1741">
        <v>1</v>
      </c>
      <c r="P1741">
        <v>144</v>
      </c>
      <c r="Q1741" t="s">
        <v>44</v>
      </c>
      <c r="R1741">
        <v>0</v>
      </c>
      <c r="S1741" t="s">
        <v>45</v>
      </c>
      <c r="T1741" s="4"/>
      <c r="U1741" s="4"/>
    </row>
    <row r="1742" spans="1:21" x14ac:dyDescent="0.2">
      <c r="A1742" t="s">
        <v>218</v>
      </c>
      <c r="C1742" t="s">
        <v>3086</v>
      </c>
      <c r="H1742">
        <v>43</v>
      </c>
      <c r="J1742" t="s">
        <v>420</v>
      </c>
      <c r="K1742">
        <v>144</v>
      </c>
      <c r="L1742">
        <v>0</v>
      </c>
      <c r="M1742">
        <v>0</v>
      </c>
      <c r="N1742">
        <v>144</v>
      </c>
      <c r="O1742">
        <v>1</v>
      </c>
      <c r="P1742">
        <v>144</v>
      </c>
      <c r="Q1742" t="s">
        <v>44</v>
      </c>
      <c r="R1742">
        <v>0</v>
      </c>
      <c r="S1742" t="s">
        <v>45</v>
      </c>
      <c r="T1742" s="4"/>
      <c r="U1742" s="4"/>
    </row>
    <row r="1743" spans="1:21" x14ac:dyDescent="0.2">
      <c r="A1743" t="s">
        <v>218</v>
      </c>
      <c r="C1743" t="s">
        <v>3087</v>
      </c>
      <c r="H1743">
        <v>44</v>
      </c>
      <c r="J1743" t="s">
        <v>420</v>
      </c>
      <c r="K1743">
        <v>144</v>
      </c>
      <c r="L1743">
        <v>0</v>
      </c>
      <c r="M1743">
        <v>0</v>
      </c>
      <c r="N1743">
        <v>144</v>
      </c>
      <c r="O1743">
        <v>4</v>
      </c>
      <c r="P1743">
        <v>36</v>
      </c>
      <c r="Q1743" t="s">
        <v>61</v>
      </c>
      <c r="R1743">
        <v>0</v>
      </c>
      <c r="S1743" t="s">
        <v>2257</v>
      </c>
      <c r="T1743" s="4"/>
      <c r="U1743" s="4"/>
    </row>
    <row r="1744" spans="1:21" x14ac:dyDescent="0.2">
      <c r="A1744" t="s">
        <v>218</v>
      </c>
      <c r="C1744" t="s">
        <v>3088</v>
      </c>
      <c r="H1744">
        <v>45</v>
      </c>
      <c r="J1744" t="s">
        <v>420</v>
      </c>
      <c r="K1744">
        <v>400</v>
      </c>
      <c r="L1744">
        <v>0</v>
      </c>
      <c r="M1744">
        <v>0</v>
      </c>
      <c r="N1744">
        <v>400</v>
      </c>
      <c r="O1744">
        <v>2</v>
      </c>
      <c r="P1744">
        <v>200</v>
      </c>
      <c r="Q1744" t="s">
        <v>44</v>
      </c>
      <c r="R1744">
        <v>0</v>
      </c>
      <c r="S1744" t="s">
        <v>450</v>
      </c>
      <c r="T1744" s="4"/>
      <c r="U1744" s="4"/>
    </row>
    <row r="1745" spans="1:21" x14ac:dyDescent="0.2">
      <c r="A1745" t="s">
        <v>218</v>
      </c>
      <c r="C1745" t="s">
        <v>3089</v>
      </c>
      <c r="H1745">
        <v>46</v>
      </c>
      <c r="J1745" t="s">
        <v>420</v>
      </c>
      <c r="K1745">
        <v>288</v>
      </c>
      <c r="L1745">
        <v>0</v>
      </c>
      <c r="M1745">
        <v>0</v>
      </c>
      <c r="N1745">
        <v>288</v>
      </c>
      <c r="O1745">
        <v>8</v>
      </c>
      <c r="P1745">
        <v>36</v>
      </c>
      <c r="Q1745" t="s">
        <v>61</v>
      </c>
      <c r="R1745">
        <v>0</v>
      </c>
      <c r="S1745" t="s">
        <v>2274</v>
      </c>
      <c r="T1745" s="4"/>
      <c r="U1745" s="4"/>
    </row>
    <row r="1746" spans="1:21" x14ac:dyDescent="0.2">
      <c r="A1746" t="s">
        <v>218</v>
      </c>
      <c r="C1746" t="s">
        <v>3090</v>
      </c>
      <c r="H1746">
        <v>47</v>
      </c>
      <c r="J1746" t="s">
        <v>420</v>
      </c>
      <c r="K1746">
        <v>144</v>
      </c>
      <c r="L1746">
        <v>0</v>
      </c>
      <c r="M1746">
        <v>0</v>
      </c>
      <c r="N1746">
        <v>144</v>
      </c>
      <c r="O1746">
        <v>4</v>
      </c>
      <c r="P1746">
        <v>36</v>
      </c>
      <c r="Q1746" t="s">
        <v>61</v>
      </c>
      <c r="R1746">
        <v>0</v>
      </c>
      <c r="S1746" t="s">
        <v>2257</v>
      </c>
      <c r="T1746" s="4"/>
      <c r="U1746" s="4"/>
    </row>
    <row r="1747" spans="1:21" x14ac:dyDescent="0.2">
      <c r="A1747" t="s">
        <v>218</v>
      </c>
      <c r="C1747" t="s">
        <v>3091</v>
      </c>
      <c r="H1747">
        <v>48</v>
      </c>
      <c r="J1747" t="s">
        <v>420</v>
      </c>
      <c r="K1747">
        <v>360</v>
      </c>
      <c r="L1747">
        <v>0</v>
      </c>
      <c r="M1747">
        <v>0</v>
      </c>
      <c r="N1747">
        <v>360</v>
      </c>
      <c r="O1747">
        <v>10</v>
      </c>
      <c r="P1747">
        <v>36</v>
      </c>
      <c r="Q1747" t="s">
        <v>61</v>
      </c>
      <c r="R1747">
        <v>0</v>
      </c>
      <c r="S1747" t="s">
        <v>2304</v>
      </c>
      <c r="T1747" s="4"/>
      <c r="U1747" s="4"/>
    </row>
    <row r="1748" spans="1:21" x14ac:dyDescent="0.2">
      <c r="A1748" t="s">
        <v>218</v>
      </c>
      <c r="C1748" t="s">
        <v>3092</v>
      </c>
      <c r="H1748">
        <v>49</v>
      </c>
      <c r="J1748" t="s">
        <v>420</v>
      </c>
      <c r="K1748">
        <v>600</v>
      </c>
      <c r="L1748">
        <v>0</v>
      </c>
      <c r="M1748">
        <v>0</v>
      </c>
      <c r="N1748">
        <v>600</v>
      </c>
      <c r="O1748">
        <v>3</v>
      </c>
      <c r="P1748">
        <v>200</v>
      </c>
      <c r="Q1748" t="s">
        <v>362</v>
      </c>
      <c r="R1748">
        <v>0</v>
      </c>
      <c r="S1748" t="s">
        <v>742</v>
      </c>
      <c r="T1748" s="4"/>
      <c r="U1748" s="4"/>
    </row>
    <row r="1749" spans="1:21" x14ac:dyDescent="0.2">
      <c r="A1749" t="s">
        <v>218</v>
      </c>
      <c r="C1749" t="s">
        <v>3093</v>
      </c>
      <c r="H1749">
        <v>50</v>
      </c>
      <c r="J1749" t="s">
        <v>420</v>
      </c>
      <c r="K1749">
        <v>3744</v>
      </c>
      <c r="L1749">
        <v>0</v>
      </c>
      <c r="M1749">
        <v>0</v>
      </c>
      <c r="N1749">
        <v>3744</v>
      </c>
      <c r="O1749">
        <v>26</v>
      </c>
      <c r="P1749">
        <v>144</v>
      </c>
      <c r="Q1749" t="s">
        <v>44</v>
      </c>
      <c r="R1749">
        <v>0</v>
      </c>
      <c r="S1749" t="s">
        <v>3094</v>
      </c>
      <c r="T1749" s="4"/>
      <c r="U1749" s="4"/>
    </row>
    <row r="1750" spans="1:21" x14ac:dyDescent="0.2">
      <c r="A1750" t="s">
        <v>218</v>
      </c>
      <c r="C1750" t="s">
        <v>3095</v>
      </c>
      <c r="H1750">
        <v>51</v>
      </c>
      <c r="J1750" t="s">
        <v>420</v>
      </c>
      <c r="K1750">
        <v>864</v>
      </c>
      <c r="L1750">
        <v>0</v>
      </c>
      <c r="M1750">
        <v>0</v>
      </c>
      <c r="N1750">
        <v>864</v>
      </c>
      <c r="O1750">
        <v>6</v>
      </c>
      <c r="P1750">
        <v>144</v>
      </c>
      <c r="Q1750" t="s">
        <v>44</v>
      </c>
      <c r="R1750">
        <v>0</v>
      </c>
      <c r="S1750" t="s">
        <v>2204</v>
      </c>
      <c r="T1750" s="4"/>
      <c r="U1750" s="4"/>
    </row>
    <row r="1751" spans="1:21" x14ac:dyDescent="0.2">
      <c r="A1751" t="s">
        <v>218</v>
      </c>
      <c r="C1751" t="s">
        <v>3096</v>
      </c>
      <c r="H1751">
        <v>52</v>
      </c>
      <c r="J1751" t="s">
        <v>420</v>
      </c>
      <c r="K1751">
        <v>144</v>
      </c>
      <c r="L1751">
        <v>0</v>
      </c>
      <c r="M1751">
        <v>0</v>
      </c>
      <c r="N1751">
        <v>144</v>
      </c>
      <c r="O1751">
        <v>1</v>
      </c>
      <c r="P1751">
        <v>144</v>
      </c>
      <c r="Q1751" t="s">
        <v>44</v>
      </c>
      <c r="R1751">
        <v>0</v>
      </c>
      <c r="S1751" t="s">
        <v>45</v>
      </c>
      <c r="T1751" s="4"/>
      <c r="U1751" s="4"/>
    </row>
    <row r="1752" spans="1:21" x14ac:dyDescent="0.2">
      <c r="A1752" t="s">
        <v>218</v>
      </c>
      <c r="C1752" t="s">
        <v>3097</v>
      </c>
      <c r="H1752">
        <v>53</v>
      </c>
      <c r="J1752" t="s">
        <v>420</v>
      </c>
      <c r="K1752">
        <v>80</v>
      </c>
      <c r="L1752">
        <v>0</v>
      </c>
      <c r="M1752">
        <v>0</v>
      </c>
      <c r="N1752">
        <v>80</v>
      </c>
      <c r="O1752">
        <v>4</v>
      </c>
      <c r="P1752">
        <v>20</v>
      </c>
      <c r="Q1752" t="s">
        <v>61</v>
      </c>
      <c r="R1752">
        <v>0</v>
      </c>
      <c r="S1752" t="s">
        <v>2257</v>
      </c>
      <c r="T1752" s="4"/>
      <c r="U1752" s="4"/>
    </row>
    <row r="1753" spans="1:21" x14ac:dyDescent="0.2">
      <c r="A1753" t="s">
        <v>218</v>
      </c>
      <c r="C1753" t="s">
        <v>3098</v>
      </c>
      <c r="H1753">
        <v>54</v>
      </c>
      <c r="J1753" t="s">
        <v>420</v>
      </c>
      <c r="K1753">
        <v>180</v>
      </c>
      <c r="L1753">
        <v>0</v>
      </c>
      <c r="M1753">
        <v>0</v>
      </c>
      <c r="N1753">
        <v>180</v>
      </c>
      <c r="O1753">
        <v>9</v>
      </c>
      <c r="P1753">
        <v>20</v>
      </c>
      <c r="Q1753" t="s">
        <v>61</v>
      </c>
      <c r="R1753">
        <v>0</v>
      </c>
      <c r="S1753" t="s">
        <v>3099</v>
      </c>
      <c r="T1753" s="4"/>
      <c r="U1753" s="4"/>
    </row>
    <row r="1754" spans="1:21" x14ac:dyDescent="0.2">
      <c r="A1754" t="s">
        <v>218</v>
      </c>
      <c r="C1754" t="s">
        <v>3100</v>
      </c>
      <c r="H1754">
        <v>55</v>
      </c>
      <c r="J1754" t="s">
        <v>420</v>
      </c>
      <c r="K1754">
        <v>144</v>
      </c>
      <c r="L1754">
        <v>0</v>
      </c>
      <c r="M1754">
        <v>0</v>
      </c>
      <c r="N1754">
        <v>144</v>
      </c>
      <c r="O1754">
        <v>1</v>
      </c>
      <c r="P1754">
        <v>144</v>
      </c>
      <c r="Q1754" t="s">
        <v>44</v>
      </c>
      <c r="R1754">
        <v>0</v>
      </c>
      <c r="S1754" t="s">
        <v>45</v>
      </c>
      <c r="T1754" s="4"/>
      <c r="U1754" s="4"/>
    </row>
    <row r="1755" spans="1:21" x14ac:dyDescent="0.2">
      <c r="A1755" t="s">
        <v>218</v>
      </c>
      <c r="C1755" t="s">
        <v>3101</v>
      </c>
      <c r="H1755">
        <v>56</v>
      </c>
      <c r="J1755" t="s">
        <v>420</v>
      </c>
      <c r="K1755">
        <v>360</v>
      </c>
      <c r="L1755">
        <v>0</v>
      </c>
      <c r="M1755">
        <v>0</v>
      </c>
      <c r="N1755">
        <v>360</v>
      </c>
      <c r="O1755">
        <v>9</v>
      </c>
      <c r="P1755">
        <v>40</v>
      </c>
      <c r="Q1755" t="s">
        <v>61</v>
      </c>
      <c r="R1755">
        <v>0</v>
      </c>
      <c r="S1755" t="s">
        <v>3099</v>
      </c>
      <c r="T1755" s="4"/>
      <c r="U1755" s="4"/>
    </row>
    <row r="1756" spans="1:21" x14ac:dyDescent="0.2">
      <c r="A1756" t="s">
        <v>218</v>
      </c>
      <c r="C1756" t="s">
        <v>3102</v>
      </c>
      <c r="H1756">
        <v>58</v>
      </c>
      <c r="J1756" t="s">
        <v>420</v>
      </c>
      <c r="K1756">
        <v>700</v>
      </c>
      <c r="L1756">
        <v>0</v>
      </c>
      <c r="M1756">
        <v>0</v>
      </c>
      <c r="N1756">
        <v>700</v>
      </c>
      <c r="O1756">
        <v>2</v>
      </c>
      <c r="P1756">
        <v>350</v>
      </c>
      <c r="Q1756" t="s">
        <v>44</v>
      </c>
      <c r="R1756">
        <v>0</v>
      </c>
      <c r="S1756" t="s">
        <v>450</v>
      </c>
      <c r="T1756" s="4"/>
      <c r="U1756" s="4"/>
    </row>
    <row r="1757" spans="1:21" x14ac:dyDescent="0.2">
      <c r="A1757" t="s">
        <v>218</v>
      </c>
      <c r="C1757" t="s">
        <v>3103</v>
      </c>
      <c r="H1757">
        <v>59</v>
      </c>
      <c r="J1757" t="s">
        <v>420</v>
      </c>
      <c r="K1757">
        <v>3500</v>
      </c>
      <c r="L1757">
        <v>0</v>
      </c>
      <c r="M1757">
        <v>0</v>
      </c>
      <c r="N1757">
        <v>3500</v>
      </c>
      <c r="O1757">
        <v>7</v>
      </c>
      <c r="P1757">
        <v>500</v>
      </c>
      <c r="Q1757" t="s">
        <v>50</v>
      </c>
      <c r="R1757">
        <v>0</v>
      </c>
      <c r="S1757" t="s">
        <v>2331</v>
      </c>
      <c r="T1757" s="4"/>
      <c r="U1757" s="4"/>
    </row>
    <row r="1758" spans="1:21" x14ac:dyDescent="0.2">
      <c r="A1758" t="s">
        <v>218</v>
      </c>
      <c r="C1758" t="s">
        <v>3104</v>
      </c>
      <c r="H1758">
        <v>60</v>
      </c>
      <c r="J1758" t="s">
        <v>420</v>
      </c>
      <c r="K1758">
        <v>1200</v>
      </c>
      <c r="L1758">
        <v>0</v>
      </c>
      <c r="M1758">
        <v>0</v>
      </c>
      <c r="N1758">
        <v>1200</v>
      </c>
      <c r="O1758">
        <v>6</v>
      </c>
      <c r="P1758">
        <v>200</v>
      </c>
      <c r="Q1758" t="s">
        <v>44</v>
      </c>
      <c r="R1758">
        <v>0</v>
      </c>
      <c r="S1758" t="s">
        <v>2204</v>
      </c>
      <c r="T1758" s="4"/>
      <c r="U1758" s="4"/>
    </row>
    <row r="1759" spans="1:21" x14ac:dyDescent="0.2">
      <c r="A1759" t="s">
        <v>218</v>
      </c>
      <c r="C1759" t="s">
        <v>3105</v>
      </c>
      <c r="H1759">
        <v>61</v>
      </c>
      <c r="J1759" t="s">
        <v>420</v>
      </c>
      <c r="K1759">
        <v>50400</v>
      </c>
      <c r="L1759">
        <v>0</v>
      </c>
      <c r="M1759">
        <v>0</v>
      </c>
      <c r="N1759">
        <v>50400</v>
      </c>
      <c r="O1759">
        <v>35</v>
      </c>
      <c r="P1759">
        <v>1440</v>
      </c>
      <c r="Q1759" t="s">
        <v>50</v>
      </c>
      <c r="R1759">
        <v>0</v>
      </c>
      <c r="S1759" t="s">
        <v>3106</v>
      </c>
      <c r="T1759" s="4"/>
      <c r="U1759" s="4"/>
    </row>
    <row r="1760" spans="1:21" x14ac:dyDescent="0.2">
      <c r="A1760" t="s">
        <v>218</v>
      </c>
      <c r="C1760" t="s">
        <v>3107</v>
      </c>
      <c r="H1760">
        <v>62</v>
      </c>
      <c r="J1760" t="s">
        <v>420</v>
      </c>
      <c r="K1760">
        <v>48</v>
      </c>
      <c r="L1760">
        <v>0</v>
      </c>
      <c r="M1760">
        <v>0</v>
      </c>
      <c r="N1760">
        <v>48</v>
      </c>
      <c r="O1760">
        <v>2</v>
      </c>
      <c r="P1760">
        <v>24</v>
      </c>
      <c r="Q1760" t="s">
        <v>76</v>
      </c>
      <c r="R1760">
        <v>0</v>
      </c>
      <c r="S1760" t="s">
        <v>1357</v>
      </c>
      <c r="T1760" s="4"/>
      <c r="U1760" s="4"/>
    </row>
    <row r="1761" spans="1:21" x14ac:dyDescent="0.2">
      <c r="A1761" t="s">
        <v>218</v>
      </c>
      <c r="C1761" t="s">
        <v>3108</v>
      </c>
      <c r="H1761">
        <v>63</v>
      </c>
      <c r="J1761" t="s">
        <v>420</v>
      </c>
      <c r="K1761">
        <v>144</v>
      </c>
      <c r="L1761">
        <v>0</v>
      </c>
      <c r="M1761">
        <v>0</v>
      </c>
      <c r="N1761">
        <v>144</v>
      </c>
      <c r="O1761">
        <v>1</v>
      </c>
      <c r="P1761">
        <v>144</v>
      </c>
      <c r="Q1761" t="s">
        <v>44</v>
      </c>
      <c r="R1761">
        <v>0</v>
      </c>
      <c r="S1761" t="s">
        <v>45</v>
      </c>
      <c r="T1761" s="4"/>
      <c r="U1761" s="4"/>
    </row>
    <row r="1762" spans="1:21" x14ac:dyDescent="0.2">
      <c r="A1762" t="s">
        <v>218</v>
      </c>
      <c r="C1762" t="s">
        <v>3109</v>
      </c>
      <c r="H1762">
        <v>64</v>
      </c>
      <c r="J1762" t="s">
        <v>420</v>
      </c>
      <c r="K1762">
        <v>500</v>
      </c>
      <c r="L1762">
        <v>0</v>
      </c>
      <c r="M1762">
        <v>0</v>
      </c>
      <c r="N1762">
        <v>500</v>
      </c>
      <c r="O1762">
        <v>2</v>
      </c>
      <c r="P1762">
        <v>250</v>
      </c>
      <c r="Q1762" t="s">
        <v>44</v>
      </c>
      <c r="R1762">
        <v>0</v>
      </c>
      <c r="S1762" t="s">
        <v>450</v>
      </c>
      <c r="T1762" s="4"/>
      <c r="U1762" s="4"/>
    </row>
    <row r="1763" spans="1:21" x14ac:dyDescent="0.2">
      <c r="A1763" t="s">
        <v>218</v>
      </c>
      <c r="C1763" t="s">
        <v>3110</v>
      </c>
      <c r="H1763">
        <v>65</v>
      </c>
      <c r="J1763" t="s">
        <v>420</v>
      </c>
      <c r="K1763">
        <v>144</v>
      </c>
      <c r="L1763">
        <v>0</v>
      </c>
      <c r="M1763">
        <v>0</v>
      </c>
      <c r="N1763">
        <v>144</v>
      </c>
      <c r="O1763">
        <v>1</v>
      </c>
      <c r="P1763">
        <v>144</v>
      </c>
      <c r="Q1763" t="s">
        <v>44</v>
      </c>
      <c r="R1763">
        <v>0</v>
      </c>
      <c r="S1763" t="s">
        <v>45</v>
      </c>
      <c r="T1763" s="4"/>
      <c r="U1763" s="4"/>
    </row>
    <row r="1764" spans="1:21" x14ac:dyDescent="0.2">
      <c r="A1764" t="s">
        <v>218</v>
      </c>
      <c r="C1764" t="s">
        <v>3111</v>
      </c>
      <c r="H1764">
        <v>66</v>
      </c>
      <c r="J1764" t="s">
        <v>420</v>
      </c>
      <c r="K1764">
        <v>22000</v>
      </c>
      <c r="L1764">
        <v>0</v>
      </c>
      <c r="M1764">
        <v>0</v>
      </c>
      <c r="N1764">
        <v>22000</v>
      </c>
      <c r="O1764">
        <v>11</v>
      </c>
      <c r="P1764">
        <v>2000</v>
      </c>
      <c r="Q1764" t="s">
        <v>50</v>
      </c>
      <c r="R1764">
        <v>0</v>
      </c>
      <c r="S1764" t="s">
        <v>2118</v>
      </c>
      <c r="T1764" s="4"/>
      <c r="U1764" s="4"/>
    </row>
    <row r="1765" spans="1:21" x14ac:dyDescent="0.2">
      <c r="A1765" t="s">
        <v>218</v>
      </c>
      <c r="C1765" t="s">
        <v>3112</v>
      </c>
      <c r="H1765">
        <v>67</v>
      </c>
      <c r="J1765" t="s">
        <v>420</v>
      </c>
      <c r="K1765">
        <v>1152</v>
      </c>
      <c r="L1765">
        <v>0</v>
      </c>
      <c r="M1765">
        <v>0</v>
      </c>
      <c r="N1765">
        <v>1152</v>
      </c>
      <c r="O1765">
        <v>2</v>
      </c>
      <c r="P1765">
        <v>576</v>
      </c>
      <c r="Q1765" t="s">
        <v>50</v>
      </c>
      <c r="R1765">
        <v>0</v>
      </c>
      <c r="S1765" t="s">
        <v>1162</v>
      </c>
      <c r="T1765" s="4"/>
      <c r="U1765" s="4"/>
    </row>
    <row r="1766" spans="1:21" x14ac:dyDescent="0.2">
      <c r="A1766" t="s">
        <v>218</v>
      </c>
      <c r="C1766" t="s">
        <v>3113</v>
      </c>
      <c r="H1766">
        <v>68</v>
      </c>
      <c r="J1766" t="s">
        <v>420</v>
      </c>
      <c r="K1766">
        <v>20</v>
      </c>
      <c r="L1766">
        <v>0</v>
      </c>
      <c r="M1766">
        <v>0</v>
      </c>
      <c r="N1766">
        <v>20</v>
      </c>
      <c r="O1766">
        <v>1</v>
      </c>
      <c r="P1766">
        <v>20</v>
      </c>
      <c r="Q1766" t="s">
        <v>61</v>
      </c>
      <c r="R1766">
        <v>0</v>
      </c>
      <c r="S1766" t="s">
        <v>1375</v>
      </c>
      <c r="T1766" s="4"/>
      <c r="U1766" s="4"/>
    </row>
    <row r="1767" spans="1:21" x14ac:dyDescent="0.2">
      <c r="A1767" t="s">
        <v>218</v>
      </c>
      <c r="C1767" t="s">
        <v>3114</v>
      </c>
      <c r="H1767">
        <v>69</v>
      </c>
      <c r="J1767" t="s">
        <v>420</v>
      </c>
      <c r="K1767">
        <v>288</v>
      </c>
      <c r="L1767">
        <v>0</v>
      </c>
      <c r="M1767">
        <v>0</v>
      </c>
      <c r="N1767">
        <v>288</v>
      </c>
      <c r="O1767">
        <v>2</v>
      </c>
      <c r="P1767">
        <v>144</v>
      </c>
      <c r="Q1767" t="s">
        <v>44</v>
      </c>
      <c r="R1767">
        <v>0</v>
      </c>
      <c r="S1767" t="s">
        <v>450</v>
      </c>
      <c r="T1767" s="4"/>
      <c r="U1767" s="4"/>
    </row>
    <row r="1768" spans="1:21" x14ac:dyDescent="0.2">
      <c r="A1768" t="s">
        <v>218</v>
      </c>
      <c r="C1768" t="s">
        <v>3115</v>
      </c>
      <c r="H1768">
        <v>70</v>
      </c>
      <c r="J1768" t="s">
        <v>420</v>
      </c>
      <c r="K1768">
        <v>720</v>
      </c>
      <c r="L1768">
        <v>0</v>
      </c>
      <c r="M1768">
        <v>0</v>
      </c>
      <c r="N1768">
        <v>720</v>
      </c>
      <c r="O1768">
        <v>5</v>
      </c>
      <c r="P1768">
        <v>144</v>
      </c>
      <c r="Q1768" t="s">
        <v>44</v>
      </c>
      <c r="R1768">
        <v>0</v>
      </c>
      <c r="S1768" t="s">
        <v>230</v>
      </c>
      <c r="T1768" s="4"/>
      <c r="U1768" s="4"/>
    </row>
    <row r="1769" spans="1:21" x14ac:dyDescent="0.2">
      <c r="A1769" t="s">
        <v>218</v>
      </c>
      <c r="C1769" t="s">
        <v>3116</v>
      </c>
      <c r="H1769">
        <v>71</v>
      </c>
      <c r="J1769" t="s">
        <v>420</v>
      </c>
      <c r="K1769">
        <v>1152</v>
      </c>
      <c r="L1769">
        <v>0</v>
      </c>
      <c r="M1769">
        <v>0</v>
      </c>
      <c r="N1769">
        <v>1152</v>
      </c>
      <c r="O1769">
        <v>8</v>
      </c>
      <c r="P1769">
        <v>144</v>
      </c>
      <c r="Q1769" t="s">
        <v>44</v>
      </c>
      <c r="R1769">
        <v>0</v>
      </c>
      <c r="S1769" t="s">
        <v>2298</v>
      </c>
      <c r="T1769" s="4"/>
      <c r="U1769" s="4"/>
    </row>
    <row r="1770" spans="1:21" x14ac:dyDescent="0.2">
      <c r="A1770" t="s">
        <v>218</v>
      </c>
      <c r="C1770" t="s">
        <v>3117</v>
      </c>
      <c r="H1770">
        <v>72</v>
      </c>
      <c r="J1770" t="s">
        <v>420</v>
      </c>
      <c r="K1770">
        <v>864</v>
      </c>
      <c r="L1770">
        <v>0</v>
      </c>
      <c r="M1770">
        <v>0</v>
      </c>
      <c r="N1770">
        <v>864</v>
      </c>
      <c r="O1770">
        <v>6</v>
      </c>
      <c r="P1770">
        <v>144</v>
      </c>
      <c r="Q1770" t="s">
        <v>44</v>
      </c>
      <c r="R1770">
        <v>0</v>
      </c>
      <c r="S1770" t="s">
        <v>2204</v>
      </c>
      <c r="T1770" s="4"/>
      <c r="U1770" s="4"/>
    </row>
    <row r="1771" spans="1:21" x14ac:dyDescent="0.2">
      <c r="A1771" t="s">
        <v>218</v>
      </c>
      <c r="C1771" t="s">
        <v>3118</v>
      </c>
      <c r="H1771">
        <v>73</v>
      </c>
      <c r="J1771" t="s">
        <v>420</v>
      </c>
      <c r="K1771">
        <v>72</v>
      </c>
      <c r="L1771">
        <v>0</v>
      </c>
      <c r="M1771">
        <v>0</v>
      </c>
      <c r="N1771">
        <v>72</v>
      </c>
      <c r="O1771">
        <v>2</v>
      </c>
      <c r="P1771">
        <v>36</v>
      </c>
      <c r="Q1771" t="s">
        <v>61</v>
      </c>
      <c r="R1771">
        <v>0</v>
      </c>
      <c r="S1771" t="s">
        <v>62</v>
      </c>
      <c r="T1771" s="4"/>
      <c r="U1771" s="4"/>
    </row>
    <row r="1772" spans="1:21" x14ac:dyDescent="0.2">
      <c r="A1772" t="s">
        <v>218</v>
      </c>
      <c r="C1772" t="s">
        <v>3119</v>
      </c>
      <c r="H1772">
        <v>74</v>
      </c>
      <c r="J1772" t="s">
        <v>420</v>
      </c>
      <c r="K1772">
        <v>432</v>
      </c>
      <c r="L1772">
        <v>0</v>
      </c>
      <c r="M1772">
        <v>0</v>
      </c>
      <c r="N1772">
        <v>432</v>
      </c>
      <c r="O1772">
        <v>3</v>
      </c>
      <c r="P1772">
        <v>144</v>
      </c>
      <c r="Q1772" t="s">
        <v>44</v>
      </c>
      <c r="R1772">
        <v>0</v>
      </c>
      <c r="S1772" t="s">
        <v>2182</v>
      </c>
      <c r="T1772" s="4"/>
      <c r="U1772" s="4"/>
    </row>
    <row r="1773" spans="1:21" x14ac:dyDescent="0.2">
      <c r="A1773" t="s">
        <v>218</v>
      </c>
      <c r="C1773" t="s">
        <v>3120</v>
      </c>
      <c r="H1773">
        <v>75</v>
      </c>
      <c r="J1773" t="s">
        <v>420</v>
      </c>
      <c r="K1773">
        <v>3168</v>
      </c>
      <c r="L1773">
        <v>0</v>
      </c>
      <c r="M1773">
        <v>0</v>
      </c>
      <c r="N1773">
        <v>3168</v>
      </c>
      <c r="O1773">
        <v>22</v>
      </c>
      <c r="P1773">
        <v>144</v>
      </c>
      <c r="Q1773" t="s">
        <v>44</v>
      </c>
      <c r="R1773">
        <v>0</v>
      </c>
      <c r="S1773" t="s">
        <v>3121</v>
      </c>
      <c r="T1773" s="4"/>
      <c r="U1773" s="4"/>
    </row>
    <row r="1774" spans="1:21" x14ac:dyDescent="0.2">
      <c r="A1774" t="s">
        <v>218</v>
      </c>
      <c r="B1774" t="s">
        <v>3122</v>
      </c>
      <c r="C1774" t="s">
        <v>3123</v>
      </c>
      <c r="F1774" t="s">
        <v>3124</v>
      </c>
      <c r="G1774" t="s">
        <v>3125</v>
      </c>
      <c r="H1774">
        <v>76</v>
      </c>
      <c r="J1774" t="s">
        <v>420</v>
      </c>
      <c r="K1774">
        <v>1295</v>
      </c>
      <c r="L1774">
        <v>0</v>
      </c>
      <c r="M1774">
        <v>12</v>
      </c>
      <c r="N1774">
        <v>1283</v>
      </c>
      <c r="O1774">
        <v>8</v>
      </c>
      <c r="P1774">
        <v>144</v>
      </c>
      <c r="Q1774" t="s">
        <v>44</v>
      </c>
      <c r="R1774">
        <v>131</v>
      </c>
      <c r="S1774" t="s">
        <v>3126</v>
      </c>
      <c r="T1774" s="4">
        <v>45367</v>
      </c>
      <c r="U1774" s="4"/>
    </row>
    <row r="1775" spans="1:21" x14ac:dyDescent="0.2">
      <c r="A1775" t="s">
        <v>218</v>
      </c>
      <c r="C1775" t="s">
        <v>3127</v>
      </c>
      <c r="H1775">
        <v>77</v>
      </c>
      <c r="J1775" t="s">
        <v>420</v>
      </c>
      <c r="K1775">
        <v>288</v>
      </c>
      <c r="L1775">
        <v>0</v>
      </c>
      <c r="M1775">
        <v>0</v>
      </c>
      <c r="N1775">
        <v>288</v>
      </c>
      <c r="O1775">
        <v>1</v>
      </c>
      <c r="P1775">
        <v>288</v>
      </c>
      <c r="Q1775" t="s">
        <v>44</v>
      </c>
      <c r="R1775">
        <v>0</v>
      </c>
      <c r="S1775" t="s">
        <v>45</v>
      </c>
      <c r="T1775" s="4"/>
      <c r="U1775" s="4"/>
    </row>
    <row r="1776" spans="1:21" x14ac:dyDescent="0.2">
      <c r="A1776" t="s">
        <v>218</v>
      </c>
      <c r="C1776" t="s">
        <v>3128</v>
      </c>
      <c r="H1776">
        <v>78</v>
      </c>
      <c r="J1776" t="s">
        <v>420</v>
      </c>
      <c r="K1776">
        <v>864</v>
      </c>
      <c r="L1776">
        <v>0</v>
      </c>
      <c r="M1776">
        <v>0</v>
      </c>
      <c r="N1776">
        <v>864</v>
      </c>
      <c r="O1776">
        <v>18</v>
      </c>
      <c r="P1776">
        <v>48</v>
      </c>
      <c r="Q1776" t="s">
        <v>61</v>
      </c>
      <c r="R1776">
        <v>0</v>
      </c>
      <c r="S1776" t="s">
        <v>2263</v>
      </c>
      <c r="T1776" s="4"/>
      <c r="U1776" s="4"/>
    </row>
    <row r="1777" spans="1:21" x14ac:dyDescent="0.2">
      <c r="A1777" t="s">
        <v>218</v>
      </c>
      <c r="C1777" t="s">
        <v>3129</v>
      </c>
      <c r="H1777">
        <v>80</v>
      </c>
      <c r="J1777" t="s">
        <v>420</v>
      </c>
      <c r="K1777">
        <v>6912</v>
      </c>
      <c r="L1777">
        <v>0</v>
      </c>
      <c r="M1777">
        <v>0</v>
      </c>
      <c r="N1777">
        <v>6912</v>
      </c>
      <c r="O1777">
        <v>4</v>
      </c>
      <c r="P1777">
        <v>1728</v>
      </c>
      <c r="Q1777" t="s">
        <v>50</v>
      </c>
      <c r="R1777">
        <v>0</v>
      </c>
      <c r="S1777" t="s">
        <v>2071</v>
      </c>
      <c r="T1777" s="4"/>
      <c r="U1777" s="4"/>
    </row>
    <row r="1778" spans="1:21" x14ac:dyDescent="0.2">
      <c r="A1778" t="s">
        <v>218</v>
      </c>
      <c r="C1778" t="s">
        <v>3130</v>
      </c>
      <c r="H1778">
        <v>81</v>
      </c>
      <c r="J1778" t="s">
        <v>420</v>
      </c>
      <c r="K1778">
        <v>3456</v>
      </c>
      <c r="L1778">
        <v>0</v>
      </c>
      <c r="M1778">
        <v>0</v>
      </c>
      <c r="N1778">
        <v>3456</v>
      </c>
      <c r="O1778">
        <v>2</v>
      </c>
      <c r="P1778">
        <v>1728</v>
      </c>
      <c r="Q1778" t="s">
        <v>50</v>
      </c>
      <c r="R1778">
        <v>0</v>
      </c>
      <c r="S1778" t="s">
        <v>1162</v>
      </c>
      <c r="T1778" s="4"/>
      <c r="U1778" s="4"/>
    </row>
    <row r="1779" spans="1:21" x14ac:dyDescent="0.2">
      <c r="A1779" t="s">
        <v>218</v>
      </c>
      <c r="B1779" t="s">
        <v>3131</v>
      </c>
      <c r="C1779" t="s">
        <v>3132</v>
      </c>
      <c r="E1779" t="s">
        <v>245</v>
      </c>
      <c r="F1779" t="s">
        <v>3133</v>
      </c>
      <c r="G1779">
        <v>1</v>
      </c>
      <c r="H1779">
        <v>82</v>
      </c>
      <c r="J1779" t="s">
        <v>420</v>
      </c>
      <c r="K1779">
        <v>38</v>
      </c>
      <c r="L1779">
        <v>0</v>
      </c>
      <c r="M1779">
        <v>20</v>
      </c>
      <c r="N1779">
        <v>18</v>
      </c>
      <c r="O1779">
        <v>0</v>
      </c>
      <c r="P1779">
        <v>20</v>
      </c>
      <c r="Q1779" t="s">
        <v>76</v>
      </c>
      <c r="R1779">
        <v>18</v>
      </c>
      <c r="S1779" t="s">
        <v>3134</v>
      </c>
      <c r="T1779" s="4">
        <v>45366</v>
      </c>
      <c r="U1779" s="4"/>
    </row>
    <row r="1780" spans="1:21" x14ac:dyDescent="0.2">
      <c r="A1780" t="s">
        <v>218</v>
      </c>
      <c r="B1780" t="s">
        <v>3135</v>
      </c>
      <c r="C1780" t="s">
        <v>3136</v>
      </c>
      <c r="H1780">
        <v>83</v>
      </c>
      <c r="J1780" t="s">
        <v>420</v>
      </c>
      <c r="K1780">
        <v>40</v>
      </c>
      <c r="L1780">
        <v>0</v>
      </c>
      <c r="M1780">
        <v>0</v>
      </c>
      <c r="N1780">
        <v>40</v>
      </c>
      <c r="O1780">
        <v>2</v>
      </c>
      <c r="P1780">
        <v>20</v>
      </c>
      <c r="Q1780" t="s">
        <v>76</v>
      </c>
      <c r="R1780">
        <v>0</v>
      </c>
      <c r="S1780" t="s">
        <v>1357</v>
      </c>
      <c r="T1780" s="4"/>
      <c r="U1780" s="4"/>
    </row>
    <row r="1781" spans="1:21" x14ac:dyDescent="0.2">
      <c r="A1781" t="s">
        <v>218</v>
      </c>
      <c r="B1781" t="s">
        <v>3137</v>
      </c>
      <c r="C1781" t="s">
        <v>3138</v>
      </c>
      <c r="H1781">
        <v>84</v>
      </c>
      <c r="J1781" t="s">
        <v>420</v>
      </c>
      <c r="K1781">
        <v>60</v>
      </c>
      <c r="L1781">
        <v>0</v>
      </c>
      <c r="M1781">
        <v>0</v>
      </c>
      <c r="N1781">
        <v>60</v>
      </c>
      <c r="O1781">
        <v>3</v>
      </c>
      <c r="P1781">
        <v>20</v>
      </c>
      <c r="Q1781" t="s">
        <v>76</v>
      </c>
      <c r="R1781">
        <v>0</v>
      </c>
      <c r="S1781" t="s">
        <v>3139</v>
      </c>
      <c r="T1781" s="4"/>
      <c r="U1781" s="4"/>
    </row>
    <row r="1782" spans="1:21" x14ac:dyDescent="0.2">
      <c r="A1782" t="s">
        <v>218</v>
      </c>
      <c r="B1782" t="s">
        <v>3140</v>
      </c>
      <c r="C1782" t="s">
        <v>3141</v>
      </c>
      <c r="H1782">
        <v>85</v>
      </c>
      <c r="J1782" t="s">
        <v>420</v>
      </c>
      <c r="K1782">
        <v>432</v>
      </c>
      <c r="L1782">
        <v>0</v>
      </c>
      <c r="M1782">
        <v>0</v>
      </c>
      <c r="N1782">
        <v>432</v>
      </c>
      <c r="O1782">
        <v>3</v>
      </c>
      <c r="P1782">
        <v>144</v>
      </c>
      <c r="Q1782" t="s">
        <v>44</v>
      </c>
      <c r="R1782">
        <v>0</v>
      </c>
      <c r="S1782" t="s">
        <v>2182</v>
      </c>
      <c r="T1782" s="4"/>
      <c r="U1782" s="4"/>
    </row>
    <row r="1783" spans="1:21" x14ac:dyDescent="0.2">
      <c r="A1783" t="s">
        <v>218</v>
      </c>
      <c r="C1783" t="s">
        <v>3142</v>
      </c>
      <c r="H1783">
        <v>86</v>
      </c>
      <c r="J1783" t="s">
        <v>420</v>
      </c>
      <c r="K1783">
        <v>1760</v>
      </c>
      <c r="L1783">
        <v>0</v>
      </c>
      <c r="M1783">
        <v>0</v>
      </c>
      <c r="N1783">
        <v>1760</v>
      </c>
      <c r="O1783">
        <v>11</v>
      </c>
      <c r="P1783">
        <v>160</v>
      </c>
      <c r="Q1783" t="s">
        <v>44</v>
      </c>
      <c r="R1783">
        <v>0</v>
      </c>
      <c r="S1783" t="s">
        <v>312</v>
      </c>
      <c r="T1783" s="4"/>
      <c r="U1783" s="4"/>
    </row>
    <row r="1784" spans="1:21" x14ac:dyDescent="0.2">
      <c r="A1784" t="s">
        <v>218</v>
      </c>
      <c r="C1784" t="s">
        <v>3143</v>
      </c>
      <c r="H1784">
        <v>87</v>
      </c>
      <c r="J1784" t="s">
        <v>420</v>
      </c>
      <c r="K1784">
        <v>360</v>
      </c>
      <c r="L1784">
        <v>0</v>
      </c>
      <c r="M1784">
        <v>0</v>
      </c>
      <c r="N1784">
        <v>360</v>
      </c>
      <c r="O1784">
        <v>4</v>
      </c>
      <c r="P1784">
        <v>90</v>
      </c>
      <c r="Q1784" t="s">
        <v>3144</v>
      </c>
      <c r="R1784">
        <v>0</v>
      </c>
      <c r="S1784" t="s">
        <v>3145</v>
      </c>
      <c r="T1784" s="4"/>
      <c r="U1784" s="4"/>
    </row>
    <row r="1785" spans="1:21" x14ac:dyDescent="0.2">
      <c r="A1785" t="s">
        <v>218</v>
      </c>
      <c r="C1785" t="s">
        <v>3146</v>
      </c>
      <c r="H1785">
        <v>88</v>
      </c>
      <c r="I1785" t="s">
        <v>371</v>
      </c>
      <c r="J1785" t="s">
        <v>420</v>
      </c>
      <c r="K1785">
        <v>144</v>
      </c>
      <c r="L1785">
        <v>0</v>
      </c>
      <c r="M1785">
        <v>0</v>
      </c>
      <c r="N1785">
        <v>144</v>
      </c>
      <c r="O1785">
        <v>1</v>
      </c>
      <c r="P1785">
        <v>144</v>
      </c>
      <c r="Q1785" t="s">
        <v>44</v>
      </c>
      <c r="R1785">
        <v>0</v>
      </c>
      <c r="S1785" t="s">
        <v>45</v>
      </c>
      <c r="T1785" s="4"/>
      <c r="U1785" s="4"/>
    </row>
    <row r="1786" spans="1:21" x14ac:dyDescent="0.2">
      <c r="A1786" t="s">
        <v>218</v>
      </c>
      <c r="B1786" t="s">
        <v>3147</v>
      </c>
      <c r="C1786" t="s">
        <v>3148</v>
      </c>
      <c r="F1786" t="s">
        <v>3149</v>
      </c>
      <c r="G1786">
        <v>2320</v>
      </c>
      <c r="H1786">
        <v>89</v>
      </c>
      <c r="J1786" t="s">
        <v>420</v>
      </c>
      <c r="K1786">
        <v>717</v>
      </c>
      <c r="L1786">
        <v>0</v>
      </c>
      <c r="M1786">
        <v>0</v>
      </c>
      <c r="N1786">
        <v>717</v>
      </c>
      <c r="O1786">
        <v>4</v>
      </c>
      <c r="P1786">
        <v>144</v>
      </c>
      <c r="Q1786" t="s">
        <v>44</v>
      </c>
      <c r="R1786">
        <v>141</v>
      </c>
      <c r="S1786" t="s">
        <v>3150</v>
      </c>
      <c r="T1786" s="4"/>
      <c r="U1786" s="4"/>
    </row>
    <row r="1787" spans="1:21" x14ac:dyDescent="0.2">
      <c r="A1787" t="s">
        <v>218</v>
      </c>
      <c r="B1787" t="s">
        <v>3151</v>
      </c>
      <c r="C1787" t="s">
        <v>3152</v>
      </c>
      <c r="F1787" t="s">
        <v>3149</v>
      </c>
      <c r="G1787">
        <v>9909</v>
      </c>
      <c r="H1787">
        <v>90</v>
      </c>
      <c r="J1787" t="s">
        <v>420</v>
      </c>
      <c r="K1787">
        <v>1005</v>
      </c>
      <c r="L1787">
        <v>0</v>
      </c>
      <c r="M1787">
        <v>0</v>
      </c>
      <c r="N1787">
        <v>1005</v>
      </c>
      <c r="O1787">
        <v>6</v>
      </c>
      <c r="P1787">
        <v>144</v>
      </c>
      <c r="Q1787" t="s">
        <v>44</v>
      </c>
      <c r="R1787">
        <v>141</v>
      </c>
      <c r="S1787" t="s">
        <v>3153</v>
      </c>
      <c r="T1787" s="4"/>
      <c r="U1787" s="4"/>
    </row>
    <row r="1788" spans="1:21" x14ac:dyDescent="0.2">
      <c r="A1788" t="s">
        <v>218</v>
      </c>
      <c r="B1788" t="s">
        <v>3154</v>
      </c>
      <c r="C1788" t="s">
        <v>3155</v>
      </c>
      <c r="F1788" t="s">
        <v>3149</v>
      </c>
      <c r="G1788">
        <v>9578</v>
      </c>
      <c r="H1788">
        <v>91</v>
      </c>
      <c r="J1788" t="s">
        <v>420</v>
      </c>
      <c r="K1788">
        <v>8637</v>
      </c>
      <c r="L1788">
        <v>0</v>
      </c>
      <c r="M1788">
        <v>0</v>
      </c>
      <c r="N1788">
        <v>8637</v>
      </c>
      <c r="O1788">
        <v>59</v>
      </c>
      <c r="P1788">
        <v>144</v>
      </c>
      <c r="Q1788" t="s">
        <v>44</v>
      </c>
      <c r="R1788">
        <v>141</v>
      </c>
      <c r="S1788" t="s">
        <v>3156</v>
      </c>
      <c r="T1788" s="4"/>
      <c r="U1788" s="4"/>
    </row>
    <row r="1789" spans="1:21" x14ac:dyDescent="0.2">
      <c r="A1789" t="s">
        <v>218</v>
      </c>
      <c r="B1789" t="s">
        <v>3157</v>
      </c>
      <c r="C1789" t="s">
        <v>3158</v>
      </c>
      <c r="F1789" t="s">
        <v>3149</v>
      </c>
      <c r="G1789">
        <v>9590</v>
      </c>
      <c r="H1789">
        <v>92</v>
      </c>
      <c r="J1789" t="s">
        <v>420</v>
      </c>
      <c r="K1789">
        <v>3453</v>
      </c>
      <c r="L1789">
        <v>0</v>
      </c>
      <c r="M1789">
        <v>0</v>
      </c>
      <c r="N1789">
        <v>3453</v>
      </c>
      <c r="O1789">
        <v>23</v>
      </c>
      <c r="P1789">
        <v>144</v>
      </c>
      <c r="Q1789" t="s">
        <v>44</v>
      </c>
      <c r="R1789">
        <v>141</v>
      </c>
      <c r="S1789" t="s">
        <v>3159</v>
      </c>
      <c r="T1789" s="4"/>
      <c r="U1789" s="4"/>
    </row>
    <row r="1790" spans="1:21" x14ac:dyDescent="0.2">
      <c r="A1790" t="s">
        <v>218</v>
      </c>
      <c r="B1790" t="s">
        <v>3160</v>
      </c>
      <c r="C1790" t="s">
        <v>3161</v>
      </c>
      <c r="F1790" t="s">
        <v>3149</v>
      </c>
      <c r="G1790">
        <v>9733</v>
      </c>
      <c r="H1790">
        <v>93</v>
      </c>
      <c r="J1790" t="s">
        <v>420</v>
      </c>
      <c r="K1790">
        <v>285</v>
      </c>
      <c r="L1790">
        <v>0</v>
      </c>
      <c r="M1790">
        <v>0</v>
      </c>
      <c r="N1790">
        <v>285</v>
      </c>
      <c r="O1790">
        <v>1</v>
      </c>
      <c r="P1790">
        <v>144</v>
      </c>
      <c r="Q1790" t="s">
        <v>44</v>
      </c>
      <c r="R1790">
        <v>141</v>
      </c>
      <c r="S1790" t="s">
        <v>3162</v>
      </c>
      <c r="T1790" s="4"/>
      <c r="U1790" s="4"/>
    </row>
    <row r="1791" spans="1:21" x14ac:dyDescent="0.2">
      <c r="A1791" t="s">
        <v>218</v>
      </c>
      <c r="C1791" t="s">
        <v>3163</v>
      </c>
      <c r="H1791">
        <v>94</v>
      </c>
      <c r="J1791" t="s">
        <v>420</v>
      </c>
      <c r="K1791">
        <v>120</v>
      </c>
      <c r="L1791">
        <v>0</v>
      </c>
      <c r="M1791">
        <v>0</v>
      </c>
      <c r="N1791">
        <v>120</v>
      </c>
      <c r="O1791">
        <v>1</v>
      </c>
      <c r="P1791">
        <v>120</v>
      </c>
      <c r="Q1791" t="s">
        <v>44</v>
      </c>
      <c r="R1791">
        <v>0</v>
      </c>
      <c r="S1791" t="s">
        <v>45</v>
      </c>
      <c r="T1791" s="4"/>
      <c r="U1791" s="4"/>
    </row>
    <row r="1792" spans="1:21" x14ac:dyDescent="0.2">
      <c r="A1792" t="s">
        <v>218</v>
      </c>
      <c r="C1792" t="s">
        <v>3164</v>
      </c>
      <c r="H1792">
        <v>95</v>
      </c>
      <c r="J1792" t="s">
        <v>420</v>
      </c>
      <c r="K1792">
        <v>288</v>
      </c>
      <c r="L1792">
        <v>0</v>
      </c>
      <c r="M1792">
        <v>0</v>
      </c>
      <c r="N1792">
        <v>288</v>
      </c>
      <c r="O1792">
        <v>2</v>
      </c>
      <c r="P1792">
        <v>144</v>
      </c>
      <c r="Q1792" t="s">
        <v>44</v>
      </c>
      <c r="R1792">
        <v>0</v>
      </c>
      <c r="S1792" t="s">
        <v>450</v>
      </c>
      <c r="T1792" s="4"/>
      <c r="U1792" s="4"/>
    </row>
    <row r="1793" spans="1:21" x14ac:dyDescent="0.2">
      <c r="A1793" t="s">
        <v>218</v>
      </c>
      <c r="B1793" t="s">
        <v>3165</v>
      </c>
      <c r="C1793" t="s">
        <v>3166</v>
      </c>
      <c r="E1793" t="s">
        <v>245</v>
      </c>
      <c r="F1793" t="s">
        <v>2964</v>
      </c>
      <c r="G1793" t="s">
        <v>3167</v>
      </c>
      <c r="H1793">
        <v>96</v>
      </c>
      <c r="J1793" t="s">
        <v>420</v>
      </c>
      <c r="K1793">
        <v>141</v>
      </c>
      <c r="L1793">
        <v>0</v>
      </c>
      <c r="M1793">
        <v>0</v>
      </c>
      <c r="N1793">
        <v>141</v>
      </c>
      <c r="O1793">
        <v>0</v>
      </c>
      <c r="P1793">
        <v>144</v>
      </c>
      <c r="Q1793" t="s">
        <v>44</v>
      </c>
      <c r="R1793">
        <v>141</v>
      </c>
      <c r="S1793" t="s">
        <v>417</v>
      </c>
      <c r="T1793" s="4">
        <v>45371</v>
      </c>
      <c r="U1793" s="4"/>
    </row>
    <row r="1794" spans="1:21" x14ac:dyDescent="0.2">
      <c r="A1794" t="s">
        <v>218</v>
      </c>
      <c r="C1794" t="s">
        <v>3168</v>
      </c>
      <c r="H1794">
        <v>97</v>
      </c>
      <c r="J1794" t="s">
        <v>420</v>
      </c>
      <c r="K1794">
        <v>144</v>
      </c>
      <c r="L1794">
        <v>0</v>
      </c>
      <c r="M1794">
        <v>0</v>
      </c>
      <c r="N1794">
        <v>144</v>
      </c>
      <c r="O1794">
        <v>1</v>
      </c>
      <c r="P1794">
        <v>144</v>
      </c>
      <c r="Q1794" t="s">
        <v>44</v>
      </c>
      <c r="R1794">
        <v>0</v>
      </c>
      <c r="S1794" t="s">
        <v>45</v>
      </c>
      <c r="T1794" s="4"/>
      <c r="U1794" s="4"/>
    </row>
    <row r="1795" spans="1:21" x14ac:dyDescent="0.2">
      <c r="A1795" t="s">
        <v>218</v>
      </c>
      <c r="C1795" t="s">
        <v>3169</v>
      </c>
      <c r="H1795">
        <v>98</v>
      </c>
      <c r="J1795" t="s">
        <v>420</v>
      </c>
      <c r="K1795">
        <v>432</v>
      </c>
      <c r="L1795">
        <v>0</v>
      </c>
      <c r="M1795">
        <v>0</v>
      </c>
      <c r="N1795">
        <v>432</v>
      </c>
      <c r="O1795">
        <v>3</v>
      </c>
      <c r="P1795">
        <v>144</v>
      </c>
      <c r="Q1795" t="s">
        <v>44</v>
      </c>
      <c r="R1795">
        <v>0</v>
      </c>
      <c r="S1795" t="s">
        <v>2182</v>
      </c>
      <c r="T1795" s="4"/>
      <c r="U1795" s="4"/>
    </row>
    <row r="1796" spans="1:21" x14ac:dyDescent="0.2">
      <c r="A1796" t="s">
        <v>218</v>
      </c>
      <c r="B1796" t="s">
        <v>3170</v>
      </c>
      <c r="C1796" t="s">
        <v>3171</v>
      </c>
      <c r="F1796" t="s">
        <v>3172</v>
      </c>
      <c r="G1796" t="s">
        <v>3173</v>
      </c>
      <c r="H1796">
        <v>99</v>
      </c>
      <c r="J1796" t="s">
        <v>420</v>
      </c>
      <c r="K1796">
        <v>-3</v>
      </c>
      <c r="L1796">
        <v>0</v>
      </c>
      <c r="M1796">
        <v>0</v>
      </c>
      <c r="N1796">
        <v>-3</v>
      </c>
      <c r="O1796">
        <v>0</v>
      </c>
      <c r="P1796">
        <v>144</v>
      </c>
      <c r="Q1796" t="s">
        <v>44</v>
      </c>
      <c r="R1796">
        <v>-3</v>
      </c>
      <c r="S1796" t="s">
        <v>327</v>
      </c>
      <c r="T1796" s="4">
        <v>45371</v>
      </c>
      <c r="U1796" s="4"/>
    </row>
    <row r="1797" spans="1:21" x14ac:dyDescent="0.2">
      <c r="A1797" t="s">
        <v>218</v>
      </c>
      <c r="C1797" t="s">
        <v>3174</v>
      </c>
      <c r="H1797">
        <v>100</v>
      </c>
      <c r="J1797" t="s">
        <v>420</v>
      </c>
      <c r="K1797">
        <v>51840</v>
      </c>
      <c r="L1797">
        <v>0</v>
      </c>
      <c r="M1797">
        <v>0</v>
      </c>
      <c r="N1797">
        <v>51840</v>
      </c>
      <c r="O1797">
        <v>36</v>
      </c>
      <c r="P1797">
        <v>1440</v>
      </c>
      <c r="Q1797" t="s">
        <v>50</v>
      </c>
      <c r="R1797">
        <v>0</v>
      </c>
      <c r="S1797" t="s">
        <v>3175</v>
      </c>
      <c r="T1797" s="4"/>
      <c r="U1797" s="4"/>
    </row>
    <row r="1798" spans="1:21" x14ac:dyDescent="0.2">
      <c r="A1798" t="s">
        <v>218</v>
      </c>
      <c r="C1798" t="s">
        <v>3176</v>
      </c>
      <c r="H1798">
        <v>101</v>
      </c>
      <c r="J1798" t="s">
        <v>420</v>
      </c>
      <c r="K1798">
        <v>1000</v>
      </c>
      <c r="L1798">
        <v>0</v>
      </c>
      <c r="M1798">
        <v>0</v>
      </c>
      <c r="N1798">
        <v>1000</v>
      </c>
      <c r="O1798">
        <v>4</v>
      </c>
      <c r="P1798">
        <v>250</v>
      </c>
      <c r="Q1798" t="s">
        <v>44</v>
      </c>
      <c r="R1798">
        <v>0</v>
      </c>
      <c r="S1798" t="s">
        <v>2063</v>
      </c>
      <c r="T1798" s="4"/>
      <c r="U1798" s="4"/>
    </row>
    <row r="1799" spans="1:21" x14ac:dyDescent="0.2">
      <c r="A1799" t="s">
        <v>218</v>
      </c>
      <c r="C1799" t="s">
        <v>3177</v>
      </c>
      <c r="H1799">
        <v>102</v>
      </c>
      <c r="J1799" t="s">
        <v>420</v>
      </c>
      <c r="K1799">
        <v>288</v>
      </c>
      <c r="L1799">
        <v>0</v>
      </c>
      <c r="M1799">
        <v>0</v>
      </c>
      <c r="N1799">
        <v>288</v>
      </c>
      <c r="O1799">
        <v>2</v>
      </c>
      <c r="P1799">
        <v>144</v>
      </c>
      <c r="Q1799" t="s">
        <v>44</v>
      </c>
      <c r="R1799">
        <v>0</v>
      </c>
      <c r="S1799" t="s">
        <v>450</v>
      </c>
      <c r="T1799" s="4"/>
      <c r="U1799" s="4"/>
    </row>
    <row r="1800" spans="1:21" x14ac:dyDescent="0.2">
      <c r="A1800" t="s">
        <v>218</v>
      </c>
      <c r="C1800" t="s">
        <v>3178</v>
      </c>
      <c r="H1800">
        <v>103</v>
      </c>
      <c r="J1800" t="s">
        <v>420</v>
      </c>
      <c r="K1800">
        <v>1008</v>
      </c>
      <c r="L1800">
        <v>0</v>
      </c>
      <c r="M1800">
        <v>0</v>
      </c>
      <c r="N1800">
        <v>1008</v>
      </c>
      <c r="O1800">
        <v>7</v>
      </c>
      <c r="P1800">
        <v>144</v>
      </c>
      <c r="Q1800" t="s">
        <v>44</v>
      </c>
      <c r="R1800">
        <v>0</v>
      </c>
      <c r="S1800" t="s">
        <v>227</v>
      </c>
      <c r="T1800" s="4"/>
      <c r="U1800" s="4"/>
    </row>
    <row r="1801" spans="1:21" x14ac:dyDescent="0.2">
      <c r="A1801" t="s">
        <v>218</v>
      </c>
      <c r="B1801" t="s">
        <v>3179</v>
      </c>
      <c r="C1801" t="s">
        <v>452</v>
      </c>
      <c r="F1801" t="s">
        <v>453</v>
      </c>
      <c r="G1801" t="s">
        <v>454</v>
      </c>
      <c r="H1801">
        <v>104</v>
      </c>
      <c r="J1801" t="s">
        <v>420</v>
      </c>
      <c r="K1801">
        <v>-3</v>
      </c>
      <c r="L1801">
        <v>0</v>
      </c>
      <c r="M1801">
        <v>0</v>
      </c>
      <c r="N1801">
        <v>-3</v>
      </c>
      <c r="O1801">
        <v>0</v>
      </c>
      <c r="P1801">
        <v>120</v>
      </c>
      <c r="Q1801" t="s">
        <v>44</v>
      </c>
      <c r="R1801">
        <v>-3</v>
      </c>
      <c r="S1801" t="s">
        <v>327</v>
      </c>
      <c r="T1801" s="4">
        <v>45371</v>
      </c>
      <c r="U1801" s="4"/>
    </row>
    <row r="1802" spans="1:21" x14ac:dyDescent="0.2">
      <c r="A1802" t="s">
        <v>218</v>
      </c>
      <c r="C1802" t="s">
        <v>3180</v>
      </c>
      <c r="H1802">
        <v>105</v>
      </c>
      <c r="J1802" t="s">
        <v>420</v>
      </c>
      <c r="K1802">
        <v>1000</v>
      </c>
      <c r="L1802">
        <v>0</v>
      </c>
      <c r="M1802">
        <v>0</v>
      </c>
      <c r="N1802">
        <v>1000</v>
      </c>
      <c r="O1802">
        <v>2</v>
      </c>
      <c r="P1802">
        <v>500</v>
      </c>
      <c r="Q1802" t="s">
        <v>50</v>
      </c>
      <c r="R1802">
        <v>0</v>
      </c>
      <c r="S1802" t="s">
        <v>1162</v>
      </c>
      <c r="T1802" s="4"/>
      <c r="U1802" s="4"/>
    </row>
    <row r="1803" spans="1:21" x14ac:dyDescent="0.2">
      <c r="A1803" t="s">
        <v>218</v>
      </c>
      <c r="B1803" t="s">
        <v>3181</v>
      </c>
      <c r="C1803" t="s">
        <v>3182</v>
      </c>
      <c r="E1803" t="s">
        <v>245</v>
      </c>
      <c r="F1803" t="s">
        <v>48</v>
      </c>
      <c r="H1803">
        <v>106</v>
      </c>
      <c r="J1803" t="s">
        <v>420</v>
      </c>
      <c r="K1803">
        <v>47</v>
      </c>
      <c r="L1803">
        <v>0</v>
      </c>
      <c r="M1803">
        <v>0</v>
      </c>
      <c r="N1803">
        <v>47</v>
      </c>
      <c r="O1803">
        <v>3</v>
      </c>
      <c r="P1803">
        <v>12</v>
      </c>
      <c r="Q1803" t="s">
        <v>76</v>
      </c>
      <c r="R1803">
        <v>11</v>
      </c>
      <c r="S1803" t="s">
        <v>3183</v>
      </c>
      <c r="T1803" s="4">
        <v>45364</v>
      </c>
      <c r="U1803" s="4"/>
    </row>
    <row r="1804" spans="1:21" x14ac:dyDescent="0.2">
      <c r="A1804" t="s">
        <v>218</v>
      </c>
      <c r="B1804" t="s">
        <v>3184</v>
      </c>
      <c r="C1804" t="s">
        <v>3185</v>
      </c>
      <c r="E1804" t="s">
        <v>3186</v>
      </c>
      <c r="F1804" t="s">
        <v>48</v>
      </c>
      <c r="H1804">
        <v>107</v>
      </c>
      <c r="J1804" t="s">
        <v>420</v>
      </c>
      <c r="K1804">
        <v>35</v>
      </c>
      <c r="L1804">
        <v>0</v>
      </c>
      <c r="M1804">
        <v>0</v>
      </c>
      <c r="N1804">
        <v>35</v>
      </c>
      <c r="O1804">
        <v>2</v>
      </c>
      <c r="P1804">
        <v>12</v>
      </c>
      <c r="Q1804" t="s">
        <v>76</v>
      </c>
      <c r="R1804">
        <v>11</v>
      </c>
      <c r="S1804" t="s">
        <v>3187</v>
      </c>
      <c r="T1804" s="4">
        <v>45364</v>
      </c>
      <c r="U1804" s="4"/>
    </row>
    <row r="1805" spans="1:21" x14ac:dyDescent="0.2">
      <c r="A1805" t="s">
        <v>218</v>
      </c>
      <c r="B1805" t="s">
        <v>3188</v>
      </c>
      <c r="C1805" t="s">
        <v>3189</v>
      </c>
      <c r="H1805">
        <v>108</v>
      </c>
      <c r="J1805" t="s">
        <v>420</v>
      </c>
      <c r="K1805">
        <v>288</v>
      </c>
      <c r="L1805">
        <v>0</v>
      </c>
      <c r="M1805">
        <v>0</v>
      </c>
      <c r="N1805">
        <v>288</v>
      </c>
      <c r="O1805">
        <v>2</v>
      </c>
      <c r="P1805">
        <v>144</v>
      </c>
      <c r="Q1805" t="s">
        <v>44</v>
      </c>
      <c r="R1805">
        <v>0</v>
      </c>
      <c r="S1805" t="s">
        <v>450</v>
      </c>
      <c r="T1805" s="4"/>
      <c r="U1805" s="4"/>
    </row>
    <row r="1806" spans="1:21" x14ac:dyDescent="0.2">
      <c r="A1806" t="s">
        <v>218</v>
      </c>
      <c r="B1806" t="s">
        <v>3190</v>
      </c>
      <c r="C1806" t="s">
        <v>3191</v>
      </c>
      <c r="E1806" t="s">
        <v>221</v>
      </c>
      <c r="F1806" t="s">
        <v>3192</v>
      </c>
      <c r="G1806">
        <v>8401</v>
      </c>
      <c r="H1806">
        <v>109</v>
      </c>
      <c r="I1806" t="s">
        <v>2827</v>
      </c>
      <c r="J1806" t="s">
        <v>420</v>
      </c>
      <c r="K1806">
        <v>2124</v>
      </c>
      <c r="L1806">
        <v>0</v>
      </c>
      <c r="M1806">
        <v>156</v>
      </c>
      <c r="N1806">
        <v>1968</v>
      </c>
      <c r="O1806">
        <v>13</v>
      </c>
      <c r="P1806">
        <v>144</v>
      </c>
      <c r="Q1806" t="s">
        <v>44</v>
      </c>
      <c r="R1806">
        <v>96</v>
      </c>
      <c r="S1806" t="s">
        <v>3193</v>
      </c>
      <c r="T1806" s="4">
        <v>45357</v>
      </c>
      <c r="U1806" s="4"/>
    </row>
    <row r="1807" spans="1:21" x14ac:dyDescent="0.2">
      <c r="A1807" t="s">
        <v>218</v>
      </c>
      <c r="B1807" t="s">
        <v>3194</v>
      </c>
      <c r="C1807" t="s">
        <v>3195</v>
      </c>
      <c r="H1807">
        <v>110</v>
      </c>
      <c r="J1807" t="s">
        <v>420</v>
      </c>
      <c r="K1807">
        <v>72</v>
      </c>
      <c r="L1807">
        <v>0</v>
      </c>
      <c r="M1807">
        <v>0</v>
      </c>
      <c r="N1807">
        <v>72</v>
      </c>
      <c r="O1807">
        <v>4</v>
      </c>
      <c r="P1807">
        <v>18</v>
      </c>
      <c r="Q1807" t="s">
        <v>61</v>
      </c>
      <c r="R1807">
        <v>0</v>
      </c>
      <c r="S1807" t="s">
        <v>2257</v>
      </c>
      <c r="T1807" s="4"/>
      <c r="U1807" s="4"/>
    </row>
    <row r="1808" spans="1:21" x14ac:dyDescent="0.2">
      <c r="A1808" t="s">
        <v>218</v>
      </c>
      <c r="B1808" t="s">
        <v>3196</v>
      </c>
      <c r="C1808" t="s">
        <v>3197</v>
      </c>
      <c r="H1808">
        <v>111</v>
      </c>
      <c r="J1808" t="s">
        <v>420</v>
      </c>
      <c r="K1808">
        <v>200</v>
      </c>
      <c r="L1808">
        <v>0</v>
      </c>
      <c r="M1808">
        <v>0</v>
      </c>
      <c r="N1808">
        <v>200</v>
      </c>
      <c r="O1808">
        <v>2</v>
      </c>
      <c r="P1808">
        <v>100</v>
      </c>
      <c r="Q1808" t="s">
        <v>44</v>
      </c>
      <c r="R1808">
        <v>0</v>
      </c>
      <c r="S1808" t="s">
        <v>450</v>
      </c>
      <c r="T1808" s="4"/>
      <c r="U1808" s="4"/>
    </row>
    <row r="1809" spans="1:21" x14ac:dyDescent="0.2">
      <c r="A1809" t="s">
        <v>218</v>
      </c>
      <c r="B1809" t="s">
        <v>3198</v>
      </c>
      <c r="C1809" t="s">
        <v>3199</v>
      </c>
      <c r="H1809">
        <v>112</v>
      </c>
      <c r="J1809" t="s">
        <v>420</v>
      </c>
      <c r="K1809">
        <v>1600</v>
      </c>
      <c r="L1809">
        <v>0</v>
      </c>
      <c r="M1809">
        <v>0</v>
      </c>
      <c r="N1809">
        <v>1600</v>
      </c>
      <c r="O1809">
        <v>8</v>
      </c>
      <c r="P1809">
        <v>200</v>
      </c>
      <c r="Q1809" t="s">
        <v>44</v>
      </c>
      <c r="R1809">
        <v>0</v>
      </c>
      <c r="S1809" t="s">
        <v>2298</v>
      </c>
      <c r="T1809" s="4"/>
      <c r="U1809" s="4"/>
    </row>
    <row r="1810" spans="1:21" x14ac:dyDescent="0.2">
      <c r="A1810" t="s">
        <v>218</v>
      </c>
      <c r="B1810" t="s">
        <v>3200</v>
      </c>
      <c r="C1810" t="s">
        <v>3201</v>
      </c>
      <c r="H1810">
        <v>113</v>
      </c>
      <c r="J1810" t="s">
        <v>420</v>
      </c>
      <c r="K1810">
        <v>144</v>
      </c>
      <c r="L1810">
        <v>0</v>
      </c>
      <c r="M1810">
        <v>0</v>
      </c>
      <c r="N1810">
        <v>144</v>
      </c>
      <c r="O1810">
        <v>3</v>
      </c>
      <c r="P1810">
        <v>48</v>
      </c>
      <c r="Q1810" t="s">
        <v>61</v>
      </c>
      <c r="R1810">
        <v>0</v>
      </c>
      <c r="S1810" t="s">
        <v>1670</v>
      </c>
      <c r="T1810" s="4"/>
      <c r="U1810" s="4"/>
    </row>
    <row r="1811" spans="1:21" x14ac:dyDescent="0.2">
      <c r="A1811" t="s">
        <v>218</v>
      </c>
      <c r="B1811" t="s">
        <v>3202</v>
      </c>
      <c r="C1811" t="s">
        <v>3203</v>
      </c>
      <c r="H1811">
        <v>114</v>
      </c>
      <c r="J1811" t="s">
        <v>420</v>
      </c>
      <c r="K1811">
        <v>216</v>
      </c>
      <c r="L1811">
        <v>0</v>
      </c>
      <c r="M1811">
        <v>0</v>
      </c>
      <c r="N1811">
        <v>216</v>
      </c>
      <c r="O1811">
        <v>6</v>
      </c>
      <c r="P1811">
        <v>36</v>
      </c>
      <c r="Q1811" t="s">
        <v>61</v>
      </c>
      <c r="R1811">
        <v>0</v>
      </c>
      <c r="S1811" t="s">
        <v>3204</v>
      </c>
      <c r="T1811" s="4"/>
      <c r="U1811" s="4"/>
    </row>
    <row r="1812" spans="1:21" x14ac:dyDescent="0.2">
      <c r="A1812" t="s">
        <v>218</v>
      </c>
      <c r="B1812" t="s">
        <v>3205</v>
      </c>
      <c r="C1812" t="s">
        <v>3206</v>
      </c>
      <c r="H1812">
        <v>115</v>
      </c>
      <c r="J1812" t="s">
        <v>420</v>
      </c>
      <c r="K1812">
        <v>72</v>
      </c>
      <c r="L1812">
        <v>0</v>
      </c>
      <c r="M1812">
        <v>0</v>
      </c>
      <c r="N1812">
        <v>72</v>
      </c>
      <c r="O1812">
        <v>1</v>
      </c>
      <c r="P1812">
        <v>72</v>
      </c>
      <c r="Q1812" t="s">
        <v>61</v>
      </c>
      <c r="R1812">
        <v>0</v>
      </c>
      <c r="S1812" t="s">
        <v>1375</v>
      </c>
      <c r="T1812" s="4"/>
      <c r="U1812" s="4"/>
    </row>
    <row r="1813" spans="1:21" x14ac:dyDescent="0.2">
      <c r="A1813" t="s">
        <v>218</v>
      </c>
      <c r="B1813" t="s">
        <v>3207</v>
      </c>
      <c r="C1813" t="s">
        <v>3208</v>
      </c>
      <c r="H1813">
        <v>116</v>
      </c>
      <c r="J1813" t="s">
        <v>420</v>
      </c>
      <c r="K1813">
        <v>96</v>
      </c>
      <c r="L1813">
        <v>0</v>
      </c>
      <c r="M1813">
        <v>0</v>
      </c>
      <c r="N1813">
        <v>96</v>
      </c>
      <c r="O1813">
        <v>2</v>
      </c>
      <c r="P1813">
        <v>48</v>
      </c>
      <c r="Q1813" t="s">
        <v>61</v>
      </c>
      <c r="R1813">
        <v>0</v>
      </c>
      <c r="S1813" t="s">
        <v>62</v>
      </c>
      <c r="T1813" s="4"/>
      <c r="U1813" s="4"/>
    </row>
    <row r="1814" spans="1:21" x14ac:dyDescent="0.2">
      <c r="A1814" t="s">
        <v>218</v>
      </c>
      <c r="B1814" t="s">
        <v>3209</v>
      </c>
      <c r="C1814" t="s">
        <v>3210</v>
      </c>
      <c r="H1814">
        <v>118</v>
      </c>
      <c r="J1814" t="s">
        <v>420</v>
      </c>
      <c r="K1814">
        <v>384</v>
      </c>
      <c r="L1814">
        <v>0</v>
      </c>
      <c r="M1814">
        <v>0</v>
      </c>
      <c r="N1814">
        <v>384</v>
      </c>
      <c r="O1814">
        <v>2</v>
      </c>
      <c r="P1814">
        <v>192</v>
      </c>
      <c r="Q1814" t="s">
        <v>44</v>
      </c>
      <c r="R1814">
        <v>0</v>
      </c>
      <c r="S1814" t="s">
        <v>450</v>
      </c>
      <c r="T1814" s="4"/>
      <c r="U1814" s="4"/>
    </row>
    <row r="1815" spans="1:21" x14ac:dyDescent="0.2">
      <c r="A1815" t="s">
        <v>218</v>
      </c>
      <c r="B1815" t="s">
        <v>3211</v>
      </c>
      <c r="C1815" t="s">
        <v>3212</v>
      </c>
      <c r="H1815">
        <v>119</v>
      </c>
      <c r="J1815" t="s">
        <v>420</v>
      </c>
      <c r="K1815">
        <v>144</v>
      </c>
      <c r="L1815">
        <v>0</v>
      </c>
      <c r="M1815">
        <v>0</v>
      </c>
      <c r="N1815">
        <v>144</v>
      </c>
      <c r="O1815">
        <v>2</v>
      </c>
      <c r="P1815">
        <v>72</v>
      </c>
      <c r="Q1815" t="s">
        <v>44</v>
      </c>
      <c r="R1815">
        <v>0</v>
      </c>
      <c r="S1815" t="s">
        <v>450</v>
      </c>
      <c r="T1815" s="4"/>
      <c r="U1815" s="4"/>
    </row>
    <row r="1816" spans="1:21" x14ac:dyDescent="0.2">
      <c r="A1816" t="s">
        <v>218</v>
      </c>
      <c r="B1816" t="s">
        <v>3213</v>
      </c>
      <c r="C1816" t="s">
        <v>3214</v>
      </c>
      <c r="H1816">
        <v>120</v>
      </c>
      <c r="J1816" t="s">
        <v>420</v>
      </c>
      <c r="K1816">
        <v>2016</v>
      </c>
      <c r="L1816">
        <v>0</v>
      </c>
      <c r="M1816">
        <v>0</v>
      </c>
      <c r="N1816">
        <v>2016</v>
      </c>
      <c r="O1816">
        <v>14</v>
      </c>
      <c r="P1816">
        <v>144</v>
      </c>
      <c r="Q1816" t="s">
        <v>44</v>
      </c>
      <c r="R1816">
        <v>0</v>
      </c>
      <c r="S1816" t="s">
        <v>2175</v>
      </c>
      <c r="T1816" s="4"/>
      <c r="U1816" s="4"/>
    </row>
    <row r="1817" spans="1:21" x14ac:dyDescent="0.2">
      <c r="A1817" t="s">
        <v>218</v>
      </c>
      <c r="B1817" t="s">
        <v>3215</v>
      </c>
      <c r="C1817" t="s">
        <v>3216</v>
      </c>
      <c r="E1817" t="s">
        <v>2234</v>
      </c>
      <c r="F1817" t="s">
        <v>3217</v>
      </c>
      <c r="G1817" t="s">
        <v>3218</v>
      </c>
      <c r="H1817">
        <v>121</v>
      </c>
      <c r="I1817" t="s">
        <v>2553</v>
      </c>
      <c r="J1817" t="s">
        <v>420</v>
      </c>
      <c r="K1817">
        <v>264</v>
      </c>
      <c r="L1817">
        <v>0</v>
      </c>
      <c r="M1817">
        <v>0</v>
      </c>
      <c r="N1817">
        <v>264</v>
      </c>
      <c r="O1817">
        <v>1</v>
      </c>
      <c r="P1817">
        <v>144</v>
      </c>
      <c r="Q1817" t="s">
        <v>44</v>
      </c>
      <c r="R1817">
        <v>120</v>
      </c>
      <c r="S1817" t="s">
        <v>3219</v>
      </c>
      <c r="T1817" s="4">
        <v>45351</v>
      </c>
      <c r="U1817" s="4">
        <v>45380</v>
      </c>
    </row>
    <row r="1818" spans="1:21" x14ac:dyDescent="0.2">
      <c r="A1818" t="s">
        <v>218</v>
      </c>
      <c r="B1818" t="s">
        <v>3220</v>
      </c>
      <c r="C1818" t="s">
        <v>3221</v>
      </c>
      <c r="F1818" t="s">
        <v>3222</v>
      </c>
      <c r="G1818">
        <v>216</v>
      </c>
      <c r="H1818">
        <v>122</v>
      </c>
      <c r="J1818" t="s">
        <v>420</v>
      </c>
      <c r="K1818">
        <v>1272</v>
      </c>
      <c r="L1818">
        <v>0</v>
      </c>
      <c r="M1818">
        <v>36</v>
      </c>
      <c r="N1818">
        <v>1236</v>
      </c>
      <c r="O1818">
        <v>8</v>
      </c>
      <c r="P1818">
        <v>144</v>
      </c>
      <c r="Q1818" t="s">
        <v>44</v>
      </c>
      <c r="R1818">
        <v>84</v>
      </c>
      <c r="S1818" t="s">
        <v>3223</v>
      </c>
      <c r="T1818" s="4">
        <v>45358</v>
      </c>
      <c r="U1818" s="4"/>
    </row>
    <row r="1819" spans="1:21" x14ac:dyDescent="0.2">
      <c r="A1819" t="s">
        <v>218</v>
      </c>
      <c r="B1819" t="s">
        <v>3224</v>
      </c>
      <c r="C1819" t="s">
        <v>3225</v>
      </c>
      <c r="F1819" t="s">
        <v>3222</v>
      </c>
      <c r="G1819">
        <v>217</v>
      </c>
      <c r="H1819">
        <v>123</v>
      </c>
      <c r="I1819" t="s">
        <v>2827</v>
      </c>
      <c r="J1819" t="s">
        <v>420</v>
      </c>
      <c r="K1819">
        <v>1140</v>
      </c>
      <c r="L1819">
        <v>0</v>
      </c>
      <c r="M1819">
        <v>39</v>
      </c>
      <c r="N1819">
        <v>1101</v>
      </c>
      <c r="O1819">
        <v>7</v>
      </c>
      <c r="P1819">
        <v>144</v>
      </c>
      <c r="Q1819" t="s">
        <v>44</v>
      </c>
      <c r="R1819">
        <v>93</v>
      </c>
      <c r="S1819" t="s">
        <v>3226</v>
      </c>
      <c r="T1819" s="4">
        <v>45366</v>
      </c>
      <c r="U1819" s="4"/>
    </row>
    <row r="1820" spans="1:21" x14ac:dyDescent="0.2">
      <c r="A1820" t="s">
        <v>218</v>
      </c>
      <c r="B1820" t="s">
        <v>3227</v>
      </c>
      <c r="C1820" t="s">
        <v>3228</v>
      </c>
      <c r="E1820" t="s">
        <v>3229</v>
      </c>
      <c r="F1820" t="s">
        <v>3222</v>
      </c>
      <c r="G1820">
        <v>220</v>
      </c>
      <c r="H1820">
        <v>124</v>
      </c>
      <c r="J1820" t="s">
        <v>420</v>
      </c>
      <c r="K1820">
        <v>276</v>
      </c>
      <c r="L1820">
        <v>0</v>
      </c>
      <c r="M1820">
        <v>27</v>
      </c>
      <c r="N1820">
        <v>249</v>
      </c>
      <c r="O1820">
        <v>1</v>
      </c>
      <c r="P1820">
        <v>144</v>
      </c>
      <c r="Q1820" t="s">
        <v>44</v>
      </c>
      <c r="R1820">
        <v>105</v>
      </c>
      <c r="S1820" t="s">
        <v>3230</v>
      </c>
      <c r="T1820" s="4">
        <v>45358</v>
      </c>
      <c r="U1820" s="4"/>
    </row>
    <row r="1821" spans="1:21" x14ac:dyDescent="0.2">
      <c r="A1821" t="s">
        <v>218</v>
      </c>
      <c r="B1821" t="s">
        <v>3231</v>
      </c>
      <c r="C1821" t="s">
        <v>3232</v>
      </c>
      <c r="F1821" t="s">
        <v>3222</v>
      </c>
      <c r="G1821">
        <v>222</v>
      </c>
      <c r="H1821">
        <v>125</v>
      </c>
      <c r="I1821" t="s">
        <v>2827</v>
      </c>
      <c r="J1821" t="s">
        <v>420</v>
      </c>
      <c r="K1821">
        <v>1140</v>
      </c>
      <c r="L1821">
        <v>0</v>
      </c>
      <c r="M1821">
        <v>15</v>
      </c>
      <c r="N1821">
        <v>1125</v>
      </c>
      <c r="O1821">
        <v>7</v>
      </c>
      <c r="P1821">
        <v>144</v>
      </c>
      <c r="Q1821" t="s">
        <v>44</v>
      </c>
      <c r="R1821">
        <v>117</v>
      </c>
      <c r="S1821" t="s">
        <v>3233</v>
      </c>
      <c r="T1821" s="4">
        <v>45358</v>
      </c>
      <c r="U1821" s="4"/>
    </row>
    <row r="1822" spans="1:21" x14ac:dyDescent="0.2">
      <c r="A1822" t="s">
        <v>218</v>
      </c>
      <c r="B1822" t="s">
        <v>3234</v>
      </c>
      <c r="C1822" t="s">
        <v>3235</v>
      </c>
      <c r="H1822">
        <v>126</v>
      </c>
      <c r="J1822" t="s">
        <v>420</v>
      </c>
      <c r="K1822">
        <v>1152</v>
      </c>
      <c r="L1822">
        <v>0</v>
      </c>
      <c r="M1822">
        <v>39</v>
      </c>
      <c r="N1822">
        <v>1113</v>
      </c>
      <c r="O1822">
        <v>7</v>
      </c>
      <c r="P1822">
        <v>144</v>
      </c>
      <c r="Q1822" t="s">
        <v>44</v>
      </c>
      <c r="R1822">
        <v>105</v>
      </c>
      <c r="S1822" t="s">
        <v>3236</v>
      </c>
      <c r="T1822" s="4"/>
      <c r="U1822" s="4"/>
    </row>
    <row r="1823" spans="1:21" x14ac:dyDescent="0.2">
      <c r="A1823" t="s">
        <v>218</v>
      </c>
      <c r="B1823" t="s">
        <v>3237</v>
      </c>
      <c r="C1823" t="s">
        <v>3238</v>
      </c>
      <c r="F1823" t="s">
        <v>3222</v>
      </c>
      <c r="G1823">
        <v>231</v>
      </c>
      <c r="H1823">
        <v>127</v>
      </c>
      <c r="J1823" t="s">
        <v>420</v>
      </c>
      <c r="K1823">
        <v>1140</v>
      </c>
      <c r="L1823">
        <v>0</v>
      </c>
      <c r="M1823">
        <v>51</v>
      </c>
      <c r="N1823">
        <v>1089</v>
      </c>
      <c r="O1823">
        <v>7</v>
      </c>
      <c r="P1823">
        <v>144</v>
      </c>
      <c r="Q1823" t="s">
        <v>44</v>
      </c>
      <c r="R1823">
        <v>81</v>
      </c>
      <c r="S1823" t="s">
        <v>3239</v>
      </c>
      <c r="T1823" s="4">
        <v>45358</v>
      </c>
      <c r="U1823" s="4"/>
    </row>
    <row r="1824" spans="1:21" x14ac:dyDescent="0.2">
      <c r="A1824" t="s">
        <v>218</v>
      </c>
      <c r="B1824" t="s">
        <v>3240</v>
      </c>
      <c r="C1824" t="s">
        <v>3241</v>
      </c>
      <c r="H1824">
        <v>128</v>
      </c>
      <c r="J1824" t="s">
        <v>420</v>
      </c>
      <c r="K1824">
        <v>1152</v>
      </c>
      <c r="L1824">
        <v>0</v>
      </c>
      <c r="M1824">
        <v>87</v>
      </c>
      <c r="N1824">
        <v>1065</v>
      </c>
      <c r="O1824">
        <v>7</v>
      </c>
      <c r="P1824">
        <v>144</v>
      </c>
      <c r="Q1824" t="s">
        <v>44</v>
      </c>
      <c r="R1824">
        <v>57</v>
      </c>
      <c r="S1824" t="s">
        <v>3242</v>
      </c>
      <c r="T1824" s="4"/>
      <c r="U1824" s="4"/>
    </row>
    <row r="1825" spans="1:21" x14ac:dyDescent="0.2">
      <c r="A1825" t="s">
        <v>218</v>
      </c>
      <c r="B1825" t="s">
        <v>3243</v>
      </c>
      <c r="C1825" t="s">
        <v>3244</v>
      </c>
      <c r="F1825" t="s">
        <v>3222</v>
      </c>
      <c r="G1825">
        <v>236</v>
      </c>
      <c r="H1825">
        <v>129</v>
      </c>
      <c r="J1825" t="s">
        <v>420</v>
      </c>
      <c r="K1825">
        <v>1140</v>
      </c>
      <c r="L1825">
        <v>0</v>
      </c>
      <c r="M1825">
        <v>51</v>
      </c>
      <c r="N1825">
        <v>1089</v>
      </c>
      <c r="O1825">
        <v>7</v>
      </c>
      <c r="P1825">
        <v>144</v>
      </c>
      <c r="Q1825" t="s">
        <v>44</v>
      </c>
      <c r="R1825">
        <v>81</v>
      </c>
      <c r="S1825" t="s">
        <v>3239</v>
      </c>
      <c r="T1825" s="4">
        <v>45358</v>
      </c>
      <c r="U1825" s="4"/>
    </row>
    <row r="1826" spans="1:21" x14ac:dyDescent="0.2">
      <c r="A1826" t="s">
        <v>218</v>
      </c>
      <c r="B1826" t="s">
        <v>3245</v>
      </c>
      <c r="C1826" t="s">
        <v>3246</v>
      </c>
      <c r="H1826">
        <v>130</v>
      </c>
      <c r="I1826" t="s">
        <v>2827</v>
      </c>
      <c r="J1826" t="s">
        <v>420</v>
      </c>
      <c r="K1826">
        <v>1152</v>
      </c>
      <c r="L1826">
        <v>0</v>
      </c>
      <c r="M1826">
        <v>0</v>
      </c>
      <c r="N1826">
        <v>1152</v>
      </c>
      <c r="O1826">
        <v>8</v>
      </c>
      <c r="P1826">
        <v>144</v>
      </c>
      <c r="Q1826" t="s">
        <v>44</v>
      </c>
      <c r="R1826">
        <v>0</v>
      </c>
      <c r="S1826" t="s">
        <v>2298</v>
      </c>
      <c r="T1826" s="4"/>
      <c r="U1826" s="4"/>
    </row>
    <row r="1827" spans="1:21" x14ac:dyDescent="0.2">
      <c r="A1827" t="s">
        <v>218</v>
      </c>
      <c r="B1827" t="s">
        <v>3247</v>
      </c>
      <c r="C1827" t="s">
        <v>3248</v>
      </c>
      <c r="F1827" t="s">
        <v>3222</v>
      </c>
      <c r="G1827">
        <v>238</v>
      </c>
      <c r="H1827">
        <v>131</v>
      </c>
      <c r="I1827" t="s">
        <v>2827</v>
      </c>
      <c r="J1827" t="s">
        <v>420</v>
      </c>
      <c r="K1827">
        <v>996</v>
      </c>
      <c r="L1827">
        <v>0</v>
      </c>
      <c r="M1827">
        <v>36</v>
      </c>
      <c r="N1827">
        <v>960</v>
      </c>
      <c r="O1827">
        <v>6</v>
      </c>
      <c r="P1827">
        <v>144</v>
      </c>
      <c r="Q1827" t="s">
        <v>44</v>
      </c>
      <c r="R1827">
        <v>96</v>
      </c>
      <c r="S1827" t="s">
        <v>3249</v>
      </c>
      <c r="T1827" s="4">
        <v>45358</v>
      </c>
      <c r="U1827" s="4"/>
    </row>
    <row r="1828" spans="1:21" x14ac:dyDescent="0.2">
      <c r="A1828" t="s">
        <v>218</v>
      </c>
      <c r="B1828" t="s">
        <v>3250</v>
      </c>
      <c r="C1828" t="s">
        <v>3251</v>
      </c>
      <c r="F1828" t="s">
        <v>3222</v>
      </c>
      <c r="G1828">
        <v>239</v>
      </c>
      <c r="H1828">
        <v>132</v>
      </c>
      <c r="J1828" t="s">
        <v>420</v>
      </c>
      <c r="K1828">
        <v>1128</v>
      </c>
      <c r="L1828">
        <v>0</v>
      </c>
      <c r="M1828">
        <v>84</v>
      </c>
      <c r="N1828">
        <v>1044</v>
      </c>
      <c r="O1828">
        <v>7</v>
      </c>
      <c r="P1828">
        <v>144</v>
      </c>
      <c r="Q1828" t="s">
        <v>44</v>
      </c>
      <c r="R1828">
        <v>36</v>
      </c>
      <c r="S1828" t="s">
        <v>3252</v>
      </c>
      <c r="T1828" s="4">
        <v>45358</v>
      </c>
      <c r="U1828" s="4"/>
    </row>
    <row r="1829" spans="1:21" x14ac:dyDescent="0.2">
      <c r="A1829" t="s">
        <v>218</v>
      </c>
      <c r="B1829" t="s">
        <v>3253</v>
      </c>
      <c r="C1829" t="s">
        <v>3254</v>
      </c>
      <c r="H1829">
        <v>133</v>
      </c>
      <c r="I1829" t="s">
        <v>2844</v>
      </c>
      <c r="J1829" t="s">
        <v>420</v>
      </c>
      <c r="K1829">
        <v>40</v>
      </c>
      <c r="L1829">
        <v>0</v>
      </c>
      <c r="M1829">
        <v>0</v>
      </c>
      <c r="N1829">
        <v>40</v>
      </c>
      <c r="O1829">
        <v>2</v>
      </c>
      <c r="P1829">
        <v>20</v>
      </c>
      <c r="Q1829" t="s">
        <v>44</v>
      </c>
      <c r="R1829">
        <v>0</v>
      </c>
      <c r="S1829" t="s">
        <v>450</v>
      </c>
      <c r="T1829" s="4"/>
      <c r="U1829" s="4"/>
    </row>
    <row r="1830" spans="1:21" x14ac:dyDescent="0.2">
      <c r="A1830" t="s">
        <v>218</v>
      </c>
      <c r="B1830" t="s">
        <v>3255</v>
      </c>
      <c r="C1830" t="s">
        <v>3256</v>
      </c>
      <c r="H1830">
        <v>134</v>
      </c>
      <c r="I1830" t="s">
        <v>2827</v>
      </c>
      <c r="J1830" t="s">
        <v>420</v>
      </c>
      <c r="K1830">
        <v>20</v>
      </c>
      <c r="L1830">
        <v>0</v>
      </c>
      <c r="M1830">
        <v>0</v>
      </c>
      <c r="N1830">
        <v>20</v>
      </c>
      <c r="O1830">
        <v>1</v>
      </c>
      <c r="P1830">
        <v>20</v>
      </c>
      <c r="Q1830" t="s">
        <v>44</v>
      </c>
      <c r="R1830">
        <v>0</v>
      </c>
      <c r="S1830" t="s">
        <v>45</v>
      </c>
      <c r="T1830" s="4"/>
      <c r="U1830" s="4"/>
    </row>
    <row r="1831" spans="1:21" x14ac:dyDescent="0.2">
      <c r="A1831" t="s">
        <v>218</v>
      </c>
      <c r="B1831" t="s">
        <v>3257</v>
      </c>
      <c r="C1831" t="s">
        <v>3258</v>
      </c>
      <c r="H1831">
        <v>135</v>
      </c>
      <c r="J1831" t="s">
        <v>420</v>
      </c>
      <c r="K1831">
        <v>160</v>
      </c>
      <c r="L1831">
        <v>0</v>
      </c>
      <c r="M1831">
        <v>0</v>
      </c>
      <c r="N1831">
        <v>160</v>
      </c>
      <c r="O1831">
        <v>1</v>
      </c>
      <c r="P1831">
        <v>160</v>
      </c>
      <c r="Q1831" t="s">
        <v>362</v>
      </c>
      <c r="R1831">
        <v>0</v>
      </c>
      <c r="S1831" t="s">
        <v>2261</v>
      </c>
      <c r="T1831" s="4"/>
      <c r="U1831" s="4"/>
    </row>
    <row r="1832" spans="1:21" x14ac:dyDescent="0.2">
      <c r="A1832" t="s">
        <v>218</v>
      </c>
      <c r="B1832" t="s">
        <v>3259</v>
      </c>
      <c r="C1832" t="s">
        <v>3260</v>
      </c>
      <c r="F1832" t="s">
        <v>48</v>
      </c>
      <c r="G1832" t="s">
        <v>3261</v>
      </c>
      <c r="H1832">
        <v>136</v>
      </c>
      <c r="J1832" t="s">
        <v>420</v>
      </c>
      <c r="K1832">
        <v>31</v>
      </c>
      <c r="L1832">
        <v>400</v>
      </c>
      <c r="M1832">
        <v>66</v>
      </c>
      <c r="N1832">
        <v>365</v>
      </c>
      <c r="O1832">
        <v>18</v>
      </c>
      <c r="P1832">
        <v>20</v>
      </c>
      <c r="Q1832" t="s">
        <v>76</v>
      </c>
      <c r="R1832">
        <v>5</v>
      </c>
      <c r="S1832" t="s">
        <v>3262</v>
      </c>
      <c r="T1832" s="4">
        <v>45357</v>
      </c>
      <c r="U1832" s="4"/>
    </row>
    <row r="1833" spans="1:21" x14ac:dyDescent="0.2">
      <c r="A1833" t="s">
        <v>218</v>
      </c>
      <c r="B1833" t="s">
        <v>3263</v>
      </c>
      <c r="C1833" t="s">
        <v>3264</v>
      </c>
      <c r="E1833" t="s">
        <v>3265</v>
      </c>
      <c r="F1833" t="s">
        <v>48</v>
      </c>
      <c r="G1833" t="s">
        <v>3266</v>
      </c>
      <c r="H1833">
        <v>137</v>
      </c>
      <c r="J1833" t="s">
        <v>420</v>
      </c>
      <c r="K1833">
        <v>1260</v>
      </c>
      <c r="L1833">
        <v>0</v>
      </c>
      <c r="M1833">
        <v>0</v>
      </c>
      <c r="N1833">
        <v>1260</v>
      </c>
      <c r="O1833">
        <v>0</v>
      </c>
      <c r="P1833">
        <v>1296</v>
      </c>
      <c r="Q1833" t="s">
        <v>50</v>
      </c>
      <c r="R1833">
        <v>1260</v>
      </c>
      <c r="S1833" t="s">
        <v>3267</v>
      </c>
      <c r="T1833" s="4">
        <v>45356</v>
      </c>
      <c r="U1833" s="4"/>
    </row>
    <row r="1834" spans="1:21" x14ac:dyDescent="0.2">
      <c r="A1834" t="s">
        <v>218</v>
      </c>
      <c r="B1834" t="s">
        <v>3268</v>
      </c>
      <c r="C1834" t="s">
        <v>3269</v>
      </c>
      <c r="H1834">
        <v>138</v>
      </c>
      <c r="J1834" t="s">
        <v>420</v>
      </c>
      <c r="K1834">
        <v>432</v>
      </c>
      <c r="L1834">
        <v>0</v>
      </c>
      <c r="M1834">
        <v>0</v>
      </c>
      <c r="N1834">
        <v>432</v>
      </c>
      <c r="O1834">
        <v>3</v>
      </c>
      <c r="P1834">
        <v>144</v>
      </c>
      <c r="Q1834" t="s">
        <v>44</v>
      </c>
      <c r="R1834">
        <v>0</v>
      </c>
      <c r="S1834" t="s">
        <v>2182</v>
      </c>
      <c r="T1834" s="4"/>
      <c r="U1834" s="4"/>
    </row>
    <row r="1835" spans="1:21" x14ac:dyDescent="0.2">
      <c r="A1835" t="s">
        <v>218</v>
      </c>
      <c r="B1835" t="s">
        <v>3270</v>
      </c>
      <c r="C1835" t="s">
        <v>3271</v>
      </c>
      <c r="H1835">
        <v>139</v>
      </c>
      <c r="J1835" t="s">
        <v>420</v>
      </c>
      <c r="K1835">
        <v>20</v>
      </c>
      <c r="L1835">
        <v>0</v>
      </c>
      <c r="M1835">
        <v>0.25</v>
      </c>
      <c r="N1835">
        <v>19.75</v>
      </c>
      <c r="O1835">
        <v>0</v>
      </c>
      <c r="P1835">
        <v>20</v>
      </c>
      <c r="Q1835" t="s">
        <v>76</v>
      </c>
      <c r="R1835">
        <v>20</v>
      </c>
      <c r="S1835" t="s">
        <v>3272</v>
      </c>
      <c r="T1835" s="4"/>
      <c r="U1835" s="4"/>
    </row>
    <row r="1836" spans="1:21" x14ac:dyDescent="0.2">
      <c r="A1836" t="s">
        <v>218</v>
      </c>
      <c r="B1836" t="s">
        <v>3273</v>
      </c>
      <c r="C1836" t="s">
        <v>3274</v>
      </c>
      <c r="H1836">
        <v>140</v>
      </c>
      <c r="J1836" t="s">
        <v>420</v>
      </c>
      <c r="K1836">
        <v>288</v>
      </c>
      <c r="L1836">
        <v>0</v>
      </c>
      <c r="M1836">
        <v>0</v>
      </c>
      <c r="N1836">
        <v>288</v>
      </c>
      <c r="O1836">
        <v>2</v>
      </c>
      <c r="P1836">
        <v>144</v>
      </c>
      <c r="Q1836" t="s">
        <v>44</v>
      </c>
      <c r="R1836">
        <v>0</v>
      </c>
      <c r="S1836" t="s">
        <v>450</v>
      </c>
      <c r="T1836" s="4"/>
      <c r="U1836" s="4"/>
    </row>
    <row r="1837" spans="1:21" x14ac:dyDescent="0.2">
      <c r="A1837" t="s">
        <v>218</v>
      </c>
      <c r="B1837" t="s">
        <v>3275</v>
      </c>
      <c r="C1837" t="s">
        <v>3276</v>
      </c>
      <c r="H1837">
        <v>141</v>
      </c>
      <c r="J1837" t="s">
        <v>420</v>
      </c>
      <c r="K1837">
        <v>288</v>
      </c>
      <c r="L1837">
        <v>0</v>
      </c>
      <c r="M1837">
        <v>0</v>
      </c>
      <c r="N1837">
        <v>288</v>
      </c>
      <c r="O1837">
        <v>2</v>
      </c>
      <c r="P1837">
        <v>144</v>
      </c>
      <c r="Q1837" t="s">
        <v>44</v>
      </c>
      <c r="R1837">
        <v>0</v>
      </c>
      <c r="S1837" t="s">
        <v>450</v>
      </c>
      <c r="T1837" s="4"/>
      <c r="U1837" s="4"/>
    </row>
    <row r="1838" spans="1:21" x14ac:dyDescent="0.2">
      <c r="A1838" t="s">
        <v>218</v>
      </c>
      <c r="B1838" t="s">
        <v>3277</v>
      </c>
      <c r="C1838" t="s">
        <v>3278</v>
      </c>
      <c r="H1838">
        <v>142</v>
      </c>
      <c r="J1838" t="s">
        <v>420</v>
      </c>
      <c r="K1838">
        <v>360</v>
      </c>
      <c r="L1838">
        <v>0</v>
      </c>
      <c r="M1838">
        <v>0</v>
      </c>
      <c r="N1838">
        <v>360</v>
      </c>
      <c r="O1838">
        <v>2</v>
      </c>
      <c r="P1838">
        <v>180</v>
      </c>
      <c r="Q1838" t="s">
        <v>44</v>
      </c>
      <c r="R1838">
        <v>0</v>
      </c>
      <c r="S1838" t="s">
        <v>450</v>
      </c>
      <c r="T1838" s="4"/>
      <c r="U1838" s="4"/>
    </row>
    <row r="1839" spans="1:21" x14ac:dyDescent="0.2">
      <c r="A1839" t="s">
        <v>218</v>
      </c>
      <c r="B1839" t="s">
        <v>3279</v>
      </c>
      <c r="C1839" t="s">
        <v>3280</v>
      </c>
      <c r="H1839">
        <v>143</v>
      </c>
      <c r="J1839" t="s">
        <v>420</v>
      </c>
      <c r="K1839">
        <v>540</v>
      </c>
      <c r="L1839">
        <v>0</v>
      </c>
      <c r="M1839">
        <v>0</v>
      </c>
      <c r="N1839">
        <v>540</v>
      </c>
      <c r="O1839">
        <v>3</v>
      </c>
      <c r="P1839">
        <v>180</v>
      </c>
      <c r="Q1839" t="s">
        <v>44</v>
      </c>
      <c r="R1839">
        <v>0</v>
      </c>
      <c r="S1839" t="s">
        <v>2182</v>
      </c>
      <c r="T1839" s="4"/>
      <c r="U1839" s="4"/>
    </row>
    <row r="1840" spans="1:21" x14ac:dyDescent="0.2">
      <c r="A1840" t="s">
        <v>218</v>
      </c>
      <c r="B1840" t="s">
        <v>3281</v>
      </c>
      <c r="C1840" t="s">
        <v>3282</v>
      </c>
      <c r="H1840">
        <v>144</v>
      </c>
      <c r="J1840" t="s">
        <v>420</v>
      </c>
      <c r="K1840">
        <v>144</v>
      </c>
      <c r="L1840">
        <v>0</v>
      </c>
      <c r="M1840">
        <v>0</v>
      </c>
      <c r="N1840">
        <v>144</v>
      </c>
      <c r="O1840">
        <v>1</v>
      </c>
      <c r="P1840">
        <v>144</v>
      </c>
      <c r="Q1840" t="s">
        <v>44</v>
      </c>
      <c r="R1840">
        <v>0</v>
      </c>
      <c r="S1840" t="s">
        <v>45</v>
      </c>
      <c r="T1840" s="4"/>
      <c r="U1840" s="4"/>
    </row>
    <row r="1841" spans="1:21" x14ac:dyDescent="0.2">
      <c r="A1841" t="s">
        <v>218</v>
      </c>
      <c r="B1841" t="s">
        <v>3283</v>
      </c>
      <c r="C1841" t="s">
        <v>3284</v>
      </c>
      <c r="H1841">
        <v>145</v>
      </c>
      <c r="J1841" t="s">
        <v>420</v>
      </c>
      <c r="K1841">
        <v>96</v>
      </c>
      <c r="L1841">
        <v>0</v>
      </c>
      <c r="M1841">
        <v>0</v>
      </c>
      <c r="N1841">
        <v>96</v>
      </c>
      <c r="O1841">
        <v>2</v>
      </c>
      <c r="P1841">
        <v>48</v>
      </c>
      <c r="Q1841" t="s">
        <v>61</v>
      </c>
      <c r="R1841">
        <v>0</v>
      </c>
      <c r="S1841" t="s">
        <v>62</v>
      </c>
      <c r="T1841" s="4"/>
      <c r="U1841" s="4"/>
    </row>
    <row r="1842" spans="1:21" x14ac:dyDescent="0.2">
      <c r="A1842" t="s">
        <v>218</v>
      </c>
      <c r="B1842" t="s">
        <v>3285</v>
      </c>
      <c r="C1842" t="s">
        <v>3286</v>
      </c>
      <c r="H1842">
        <v>146</v>
      </c>
      <c r="J1842" t="s">
        <v>420</v>
      </c>
      <c r="K1842">
        <v>36</v>
      </c>
      <c r="L1842">
        <v>0</v>
      </c>
      <c r="M1842">
        <v>0</v>
      </c>
      <c r="N1842">
        <v>36</v>
      </c>
      <c r="O1842">
        <v>1</v>
      </c>
      <c r="P1842">
        <v>36</v>
      </c>
      <c r="Q1842" t="s">
        <v>61</v>
      </c>
      <c r="R1842">
        <v>0</v>
      </c>
      <c r="S1842" t="s">
        <v>1375</v>
      </c>
      <c r="T1842" s="4"/>
      <c r="U1842" s="4"/>
    </row>
    <row r="1843" spans="1:21" x14ac:dyDescent="0.2">
      <c r="A1843" t="s">
        <v>218</v>
      </c>
      <c r="B1843" t="s">
        <v>3287</v>
      </c>
      <c r="C1843" t="s">
        <v>3288</v>
      </c>
      <c r="H1843">
        <v>147</v>
      </c>
      <c r="J1843" t="s">
        <v>420</v>
      </c>
      <c r="K1843">
        <v>720</v>
      </c>
      <c r="L1843">
        <v>0</v>
      </c>
      <c r="M1843">
        <v>0</v>
      </c>
      <c r="N1843">
        <v>720</v>
      </c>
      <c r="O1843">
        <v>6</v>
      </c>
      <c r="P1843">
        <v>120</v>
      </c>
      <c r="Q1843" t="s">
        <v>44</v>
      </c>
      <c r="R1843">
        <v>0</v>
      </c>
      <c r="S1843" t="s">
        <v>2204</v>
      </c>
      <c r="T1843" s="4"/>
      <c r="U1843" s="4"/>
    </row>
    <row r="1844" spans="1:21" x14ac:dyDescent="0.2">
      <c r="A1844" t="s">
        <v>218</v>
      </c>
      <c r="B1844" t="s">
        <v>3289</v>
      </c>
      <c r="C1844" t="s">
        <v>3290</v>
      </c>
      <c r="E1844" t="s">
        <v>1069</v>
      </c>
      <c r="F1844" t="s">
        <v>660</v>
      </c>
      <c r="G1844" t="s">
        <v>3291</v>
      </c>
      <c r="H1844">
        <v>148</v>
      </c>
      <c r="I1844" t="s">
        <v>3292</v>
      </c>
      <c r="J1844" t="s">
        <v>420</v>
      </c>
      <c r="K1844">
        <v>177</v>
      </c>
      <c r="L1844">
        <v>384</v>
      </c>
      <c r="M1844">
        <v>219</v>
      </c>
      <c r="N1844">
        <v>342</v>
      </c>
      <c r="O1844">
        <v>1</v>
      </c>
      <c r="P1844">
        <v>192</v>
      </c>
      <c r="Q1844" t="s">
        <v>44</v>
      </c>
      <c r="R1844">
        <v>150</v>
      </c>
      <c r="S1844" t="s">
        <v>3293</v>
      </c>
      <c r="T1844" s="4"/>
      <c r="U1844" s="4"/>
    </row>
    <row r="1845" spans="1:21" x14ac:dyDescent="0.2">
      <c r="A1845" t="s">
        <v>218</v>
      </c>
      <c r="B1845" t="s">
        <v>3294</v>
      </c>
      <c r="C1845" t="s">
        <v>3295</v>
      </c>
      <c r="H1845">
        <v>149</v>
      </c>
      <c r="J1845" t="s">
        <v>420</v>
      </c>
      <c r="K1845">
        <v>384</v>
      </c>
      <c r="L1845">
        <v>0</v>
      </c>
      <c r="M1845">
        <v>0</v>
      </c>
      <c r="N1845">
        <v>384</v>
      </c>
      <c r="O1845">
        <v>4</v>
      </c>
      <c r="P1845">
        <v>96</v>
      </c>
      <c r="Q1845" t="s">
        <v>50</v>
      </c>
      <c r="R1845">
        <v>0</v>
      </c>
      <c r="S1845" t="s">
        <v>2071</v>
      </c>
      <c r="T1845" s="4"/>
      <c r="U1845" s="4"/>
    </row>
    <row r="1846" spans="1:21" x14ac:dyDescent="0.2">
      <c r="A1846" t="s">
        <v>218</v>
      </c>
      <c r="B1846" t="s">
        <v>3296</v>
      </c>
      <c r="C1846" t="s">
        <v>3297</v>
      </c>
      <c r="E1846" t="s">
        <v>221</v>
      </c>
      <c r="F1846" t="s">
        <v>3298</v>
      </c>
      <c r="G1846">
        <v>2307</v>
      </c>
      <c r="H1846">
        <v>150</v>
      </c>
      <c r="I1846" t="s">
        <v>2827</v>
      </c>
      <c r="J1846" t="s">
        <v>420</v>
      </c>
      <c r="K1846">
        <v>261</v>
      </c>
      <c r="L1846">
        <v>0</v>
      </c>
      <c r="M1846">
        <v>3</v>
      </c>
      <c r="N1846">
        <v>258</v>
      </c>
      <c r="O1846">
        <v>1</v>
      </c>
      <c r="P1846">
        <v>144</v>
      </c>
      <c r="Q1846" t="s">
        <v>44</v>
      </c>
      <c r="R1846">
        <v>114</v>
      </c>
      <c r="S1846" t="s">
        <v>3299</v>
      </c>
      <c r="T1846" s="4">
        <v>45357</v>
      </c>
      <c r="U1846" s="4"/>
    </row>
    <row r="1847" spans="1:21" x14ac:dyDescent="0.2">
      <c r="A1847" t="s">
        <v>218</v>
      </c>
      <c r="C1847" t="s">
        <v>3300</v>
      </c>
      <c r="H1847">
        <v>151</v>
      </c>
      <c r="J1847" t="s">
        <v>420</v>
      </c>
      <c r="K1847">
        <v>576</v>
      </c>
      <c r="L1847">
        <v>0</v>
      </c>
      <c r="M1847">
        <v>0</v>
      </c>
      <c r="N1847">
        <v>576</v>
      </c>
      <c r="O1847">
        <v>4</v>
      </c>
      <c r="P1847">
        <v>144</v>
      </c>
      <c r="Q1847" t="s">
        <v>44</v>
      </c>
      <c r="R1847">
        <v>0</v>
      </c>
      <c r="S1847" t="s">
        <v>2063</v>
      </c>
      <c r="T1847" s="4"/>
      <c r="U1847" s="4"/>
    </row>
    <row r="1848" spans="1:21" x14ac:dyDescent="0.2">
      <c r="A1848" t="s">
        <v>218</v>
      </c>
      <c r="C1848" t="s">
        <v>3301</v>
      </c>
      <c r="H1848">
        <v>152</v>
      </c>
      <c r="J1848" t="s">
        <v>420</v>
      </c>
      <c r="K1848">
        <v>288</v>
      </c>
      <c r="L1848">
        <v>0</v>
      </c>
      <c r="M1848">
        <v>0</v>
      </c>
      <c r="N1848">
        <v>288</v>
      </c>
      <c r="O1848">
        <v>2</v>
      </c>
      <c r="P1848">
        <v>144</v>
      </c>
      <c r="Q1848" t="s">
        <v>44</v>
      </c>
      <c r="R1848">
        <v>0</v>
      </c>
      <c r="S1848" t="s">
        <v>450</v>
      </c>
      <c r="T1848" s="4"/>
      <c r="U1848" s="4"/>
    </row>
    <row r="1849" spans="1:21" x14ac:dyDescent="0.2">
      <c r="A1849" t="s">
        <v>218</v>
      </c>
      <c r="C1849" t="s">
        <v>3302</v>
      </c>
      <c r="H1849">
        <v>153</v>
      </c>
      <c r="J1849" t="s">
        <v>420</v>
      </c>
      <c r="K1849">
        <v>60</v>
      </c>
      <c r="L1849">
        <v>0</v>
      </c>
      <c r="M1849">
        <v>0</v>
      </c>
      <c r="N1849">
        <v>60</v>
      </c>
      <c r="O1849">
        <v>1</v>
      </c>
      <c r="P1849">
        <v>60</v>
      </c>
      <c r="Q1849" t="s">
        <v>61</v>
      </c>
      <c r="R1849">
        <v>0</v>
      </c>
      <c r="S1849" t="s">
        <v>1375</v>
      </c>
      <c r="T1849" s="4"/>
      <c r="U1849" s="4"/>
    </row>
    <row r="1850" spans="1:21" x14ac:dyDescent="0.2">
      <c r="A1850" t="s">
        <v>218</v>
      </c>
      <c r="C1850" t="s">
        <v>3303</v>
      </c>
      <c r="H1850">
        <v>154</v>
      </c>
      <c r="J1850" t="s">
        <v>420</v>
      </c>
      <c r="K1850">
        <v>432</v>
      </c>
      <c r="L1850">
        <v>0</v>
      </c>
      <c r="M1850">
        <v>0</v>
      </c>
      <c r="N1850">
        <v>432</v>
      </c>
      <c r="O1850">
        <v>3</v>
      </c>
      <c r="P1850">
        <v>144</v>
      </c>
      <c r="Q1850" t="s">
        <v>44</v>
      </c>
      <c r="R1850">
        <v>0</v>
      </c>
      <c r="S1850" t="s">
        <v>2182</v>
      </c>
      <c r="T1850" s="4"/>
      <c r="U1850" s="4"/>
    </row>
    <row r="1851" spans="1:21" x14ac:dyDescent="0.2">
      <c r="A1851" t="s">
        <v>218</v>
      </c>
      <c r="C1851" t="s">
        <v>3304</v>
      </c>
      <c r="H1851">
        <v>155</v>
      </c>
      <c r="J1851" t="s">
        <v>420</v>
      </c>
      <c r="K1851">
        <v>120</v>
      </c>
      <c r="L1851">
        <v>0</v>
      </c>
      <c r="M1851">
        <v>0</v>
      </c>
      <c r="N1851">
        <v>120</v>
      </c>
      <c r="O1851">
        <v>6</v>
      </c>
      <c r="P1851">
        <v>20</v>
      </c>
      <c r="Q1851" t="s">
        <v>61</v>
      </c>
      <c r="R1851">
        <v>0</v>
      </c>
      <c r="S1851" t="s">
        <v>3204</v>
      </c>
      <c r="T1851" s="4"/>
      <c r="U1851" s="4"/>
    </row>
    <row r="1852" spans="1:21" x14ac:dyDescent="0.2">
      <c r="A1852" t="s">
        <v>218</v>
      </c>
      <c r="C1852" t="s">
        <v>3305</v>
      </c>
      <c r="H1852">
        <v>156</v>
      </c>
      <c r="J1852" t="s">
        <v>420</v>
      </c>
      <c r="K1852">
        <v>288</v>
      </c>
      <c r="L1852">
        <v>0</v>
      </c>
      <c r="M1852">
        <v>0</v>
      </c>
      <c r="N1852">
        <v>288</v>
      </c>
      <c r="O1852">
        <v>2</v>
      </c>
      <c r="P1852">
        <v>144</v>
      </c>
      <c r="Q1852" t="s">
        <v>44</v>
      </c>
      <c r="R1852">
        <v>0</v>
      </c>
      <c r="S1852" t="s">
        <v>450</v>
      </c>
      <c r="T1852" s="4"/>
      <c r="U1852" s="4"/>
    </row>
    <row r="1853" spans="1:21" x14ac:dyDescent="0.2">
      <c r="A1853" t="s">
        <v>218</v>
      </c>
      <c r="C1853" t="s">
        <v>3306</v>
      </c>
      <c r="H1853">
        <v>157</v>
      </c>
      <c r="J1853" t="s">
        <v>420</v>
      </c>
      <c r="K1853">
        <v>32</v>
      </c>
      <c r="L1853">
        <v>0</v>
      </c>
      <c r="M1853">
        <v>0</v>
      </c>
      <c r="N1853">
        <v>32</v>
      </c>
      <c r="O1853">
        <v>1</v>
      </c>
      <c r="P1853">
        <v>32</v>
      </c>
      <c r="Q1853" t="s">
        <v>61</v>
      </c>
      <c r="R1853">
        <v>0</v>
      </c>
      <c r="S1853" t="s">
        <v>1375</v>
      </c>
      <c r="T1853" s="4"/>
      <c r="U1853" s="4"/>
    </row>
    <row r="1854" spans="1:21" x14ac:dyDescent="0.2">
      <c r="A1854" t="s">
        <v>218</v>
      </c>
      <c r="C1854" t="s">
        <v>3307</v>
      </c>
      <c r="H1854">
        <v>158</v>
      </c>
      <c r="J1854" t="s">
        <v>420</v>
      </c>
      <c r="K1854">
        <v>216</v>
      </c>
      <c r="L1854">
        <v>0</v>
      </c>
      <c r="M1854">
        <v>0</v>
      </c>
      <c r="N1854">
        <v>216</v>
      </c>
      <c r="O1854">
        <v>2</v>
      </c>
      <c r="P1854">
        <v>108</v>
      </c>
      <c r="Q1854" t="s">
        <v>44</v>
      </c>
      <c r="R1854">
        <v>0</v>
      </c>
      <c r="S1854" t="s">
        <v>450</v>
      </c>
      <c r="T1854" s="4"/>
      <c r="U1854" s="4"/>
    </row>
    <row r="1855" spans="1:21" x14ac:dyDescent="0.2">
      <c r="A1855" t="s">
        <v>218</v>
      </c>
      <c r="C1855" t="s">
        <v>3308</v>
      </c>
      <c r="H1855">
        <v>159</v>
      </c>
      <c r="J1855" t="s">
        <v>420</v>
      </c>
      <c r="K1855">
        <v>11664</v>
      </c>
      <c r="L1855">
        <v>0</v>
      </c>
      <c r="M1855">
        <v>0</v>
      </c>
      <c r="N1855">
        <v>11664</v>
      </c>
      <c r="O1855">
        <v>9</v>
      </c>
      <c r="P1855">
        <v>1296</v>
      </c>
      <c r="Q1855" t="s">
        <v>50</v>
      </c>
      <c r="R1855">
        <v>0</v>
      </c>
      <c r="S1855" t="s">
        <v>1277</v>
      </c>
      <c r="T1855" s="4"/>
      <c r="U1855" s="4"/>
    </row>
    <row r="1856" spans="1:21" x14ac:dyDescent="0.2">
      <c r="A1856" t="s">
        <v>218</v>
      </c>
      <c r="C1856" t="s">
        <v>3309</v>
      </c>
      <c r="H1856">
        <v>160</v>
      </c>
      <c r="J1856" t="s">
        <v>420</v>
      </c>
      <c r="K1856">
        <v>2496</v>
      </c>
      <c r="L1856">
        <v>0</v>
      </c>
      <c r="M1856">
        <v>0</v>
      </c>
      <c r="N1856">
        <v>2496</v>
      </c>
      <c r="O1856">
        <v>13</v>
      </c>
      <c r="P1856">
        <v>192</v>
      </c>
      <c r="Q1856" t="s">
        <v>44</v>
      </c>
      <c r="R1856">
        <v>0</v>
      </c>
      <c r="S1856" t="s">
        <v>2487</v>
      </c>
      <c r="T1856" s="4"/>
      <c r="U1856" s="4"/>
    </row>
    <row r="1857" spans="1:21" x14ac:dyDescent="0.2">
      <c r="A1857" t="s">
        <v>218</v>
      </c>
      <c r="C1857" t="s">
        <v>3310</v>
      </c>
      <c r="H1857">
        <v>161</v>
      </c>
      <c r="J1857" t="s">
        <v>420</v>
      </c>
      <c r="K1857">
        <v>7680</v>
      </c>
      <c r="L1857">
        <v>0</v>
      </c>
      <c r="M1857">
        <v>0</v>
      </c>
      <c r="N1857">
        <v>7680</v>
      </c>
      <c r="O1857">
        <v>40</v>
      </c>
      <c r="P1857">
        <v>192</v>
      </c>
      <c r="Q1857" t="s">
        <v>44</v>
      </c>
      <c r="R1857">
        <v>0</v>
      </c>
      <c r="S1857" t="s">
        <v>3311</v>
      </c>
      <c r="T1857" s="4"/>
      <c r="U1857" s="4"/>
    </row>
    <row r="1858" spans="1:21" x14ac:dyDescent="0.2">
      <c r="A1858" t="s">
        <v>218</v>
      </c>
      <c r="C1858" t="s">
        <v>3312</v>
      </c>
      <c r="H1858">
        <v>162</v>
      </c>
      <c r="J1858" t="s">
        <v>420</v>
      </c>
      <c r="K1858">
        <v>2880</v>
      </c>
      <c r="L1858">
        <v>0</v>
      </c>
      <c r="M1858">
        <v>0</v>
      </c>
      <c r="N1858">
        <v>2880</v>
      </c>
      <c r="O1858">
        <v>15</v>
      </c>
      <c r="P1858">
        <v>192</v>
      </c>
      <c r="Q1858" t="s">
        <v>44</v>
      </c>
      <c r="R1858">
        <v>0</v>
      </c>
      <c r="S1858" t="s">
        <v>3024</v>
      </c>
      <c r="T1858" s="4"/>
      <c r="U1858" s="4"/>
    </row>
    <row r="1859" spans="1:21" x14ac:dyDescent="0.2">
      <c r="A1859" t="s">
        <v>218</v>
      </c>
      <c r="C1859" t="s">
        <v>3313</v>
      </c>
      <c r="H1859">
        <v>163</v>
      </c>
      <c r="J1859" t="s">
        <v>420</v>
      </c>
      <c r="K1859">
        <v>1152</v>
      </c>
      <c r="L1859">
        <v>0</v>
      </c>
      <c r="M1859">
        <v>0</v>
      </c>
      <c r="N1859">
        <v>1152</v>
      </c>
      <c r="O1859">
        <v>6</v>
      </c>
      <c r="P1859">
        <v>192</v>
      </c>
      <c r="Q1859" t="s">
        <v>44</v>
      </c>
      <c r="R1859">
        <v>0</v>
      </c>
      <c r="S1859" t="s">
        <v>2204</v>
      </c>
      <c r="T1859" s="4"/>
      <c r="U1859" s="4"/>
    </row>
    <row r="1860" spans="1:21" x14ac:dyDescent="0.2">
      <c r="A1860" t="s">
        <v>218</v>
      </c>
      <c r="C1860" t="s">
        <v>3314</v>
      </c>
      <c r="H1860">
        <v>164</v>
      </c>
      <c r="J1860" t="s">
        <v>420</v>
      </c>
      <c r="K1860">
        <v>192</v>
      </c>
      <c r="L1860">
        <v>0</v>
      </c>
      <c r="M1860">
        <v>0</v>
      </c>
      <c r="N1860">
        <v>192</v>
      </c>
      <c r="O1860">
        <v>1</v>
      </c>
      <c r="P1860">
        <v>192</v>
      </c>
      <c r="Q1860" t="s">
        <v>44</v>
      </c>
      <c r="R1860">
        <v>0</v>
      </c>
      <c r="S1860" t="s">
        <v>45</v>
      </c>
      <c r="T1860" s="4"/>
      <c r="U1860" s="4"/>
    </row>
    <row r="1861" spans="1:21" x14ac:dyDescent="0.2">
      <c r="A1861" t="s">
        <v>218</v>
      </c>
      <c r="C1861" t="s">
        <v>3315</v>
      </c>
      <c r="H1861">
        <v>165</v>
      </c>
      <c r="J1861" t="s">
        <v>420</v>
      </c>
      <c r="K1861">
        <v>7680</v>
      </c>
      <c r="L1861">
        <v>0</v>
      </c>
      <c r="M1861">
        <v>0</v>
      </c>
      <c r="N1861">
        <v>7680</v>
      </c>
      <c r="O1861">
        <v>40</v>
      </c>
      <c r="P1861">
        <v>192</v>
      </c>
      <c r="Q1861" t="s">
        <v>44</v>
      </c>
      <c r="R1861">
        <v>0</v>
      </c>
      <c r="S1861" t="s">
        <v>3311</v>
      </c>
      <c r="T1861" s="4"/>
      <c r="U1861" s="4"/>
    </row>
    <row r="1862" spans="1:21" x14ac:dyDescent="0.2">
      <c r="A1862" t="s">
        <v>218</v>
      </c>
      <c r="C1862" t="s">
        <v>3316</v>
      </c>
      <c r="H1862">
        <v>166</v>
      </c>
      <c r="J1862" t="s">
        <v>420</v>
      </c>
      <c r="K1862">
        <v>5376</v>
      </c>
      <c r="L1862">
        <v>0</v>
      </c>
      <c r="M1862">
        <v>0</v>
      </c>
      <c r="N1862">
        <v>5376</v>
      </c>
      <c r="O1862">
        <v>28</v>
      </c>
      <c r="P1862">
        <v>192</v>
      </c>
      <c r="Q1862" t="s">
        <v>44</v>
      </c>
      <c r="R1862">
        <v>0</v>
      </c>
      <c r="S1862" t="s">
        <v>3317</v>
      </c>
      <c r="T1862" s="4"/>
      <c r="U1862" s="4"/>
    </row>
    <row r="1863" spans="1:21" x14ac:dyDescent="0.2">
      <c r="A1863" t="s">
        <v>218</v>
      </c>
      <c r="C1863" t="s">
        <v>3318</v>
      </c>
      <c r="H1863">
        <v>167</v>
      </c>
      <c r="J1863" t="s">
        <v>420</v>
      </c>
      <c r="K1863">
        <v>1920</v>
      </c>
      <c r="L1863">
        <v>0</v>
      </c>
      <c r="M1863">
        <v>0</v>
      </c>
      <c r="N1863">
        <v>1920</v>
      </c>
      <c r="O1863">
        <v>10</v>
      </c>
      <c r="P1863">
        <v>192</v>
      </c>
      <c r="Q1863" t="s">
        <v>44</v>
      </c>
      <c r="R1863">
        <v>0</v>
      </c>
      <c r="S1863" t="s">
        <v>250</v>
      </c>
      <c r="T1863" s="4"/>
      <c r="U1863" s="4"/>
    </row>
    <row r="1864" spans="1:21" x14ac:dyDescent="0.2">
      <c r="A1864" t="s">
        <v>218</v>
      </c>
      <c r="C1864" t="s">
        <v>3319</v>
      </c>
      <c r="H1864">
        <v>168</v>
      </c>
      <c r="J1864" t="s">
        <v>420</v>
      </c>
      <c r="K1864">
        <v>2880</v>
      </c>
      <c r="L1864">
        <v>0</v>
      </c>
      <c r="M1864">
        <v>0</v>
      </c>
      <c r="N1864">
        <v>2880</v>
      </c>
      <c r="O1864">
        <v>15</v>
      </c>
      <c r="P1864">
        <v>192</v>
      </c>
      <c r="Q1864" t="s">
        <v>44</v>
      </c>
      <c r="R1864">
        <v>0</v>
      </c>
      <c r="S1864" t="s">
        <v>3024</v>
      </c>
      <c r="T1864" s="4"/>
      <c r="U1864" s="4"/>
    </row>
    <row r="1865" spans="1:21" x14ac:dyDescent="0.2">
      <c r="A1865" t="s">
        <v>218</v>
      </c>
      <c r="C1865" t="s">
        <v>3320</v>
      </c>
      <c r="H1865">
        <v>169</v>
      </c>
      <c r="J1865" t="s">
        <v>420</v>
      </c>
      <c r="K1865">
        <v>6720</v>
      </c>
      <c r="L1865">
        <v>0</v>
      </c>
      <c r="M1865">
        <v>0</v>
      </c>
      <c r="N1865">
        <v>6720</v>
      </c>
      <c r="O1865">
        <v>35</v>
      </c>
      <c r="P1865">
        <v>192</v>
      </c>
      <c r="Q1865" t="s">
        <v>44</v>
      </c>
      <c r="R1865">
        <v>0</v>
      </c>
      <c r="S1865" t="s">
        <v>3321</v>
      </c>
      <c r="T1865" s="4"/>
      <c r="U1865" s="4"/>
    </row>
    <row r="1866" spans="1:21" x14ac:dyDescent="0.2">
      <c r="A1866" t="s">
        <v>218</v>
      </c>
      <c r="C1866" t="s">
        <v>3322</v>
      </c>
      <c r="H1866">
        <v>170</v>
      </c>
      <c r="J1866" t="s">
        <v>420</v>
      </c>
      <c r="K1866">
        <v>96</v>
      </c>
      <c r="L1866">
        <v>0</v>
      </c>
      <c r="M1866">
        <v>0</v>
      </c>
      <c r="N1866">
        <v>96</v>
      </c>
      <c r="O1866">
        <v>2</v>
      </c>
      <c r="P1866">
        <v>48</v>
      </c>
      <c r="Q1866" t="s">
        <v>61</v>
      </c>
      <c r="R1866">
        <v>0</v>
      </c>
      <c r="S1866" t="s">
        <v>62</v>
      </c>
      <c r="T1866" s="4"/>
      <c r="U1866" s="4"/>
    </row>
    <row r="1867" spans="1:21" x14ac:dyDescent="0.2">
      <c r="A1867" t="s">
        <v>218</v>
      </c>
      <c r="C1867" t="s">
        <v>3323</v>
      </c>
      <c r="H1867">
        <v>171</v>
      </c>
      <c r="J1867" t="s">
        <v>420</v>
      </c>
      <c r="K1867">
        <v>2880</v>
      </c>
      <c r="L1867">
        <v>0</v>
      </c>
      <c r="M1867">
        <v>0</v>
      </c>
      <c r="N1867">
        <v>2880</v>
      </c>
      <c r="O1867">
        <v>20</v>
      </c>
      <c r="P1867">
        <v>144</v>
      </c>
      <c r="Q1867" t="s">
        <v>44</v>
      </c>
      <c r="R1867">
        <v>0</v>
      </c>
      <c r="S1867" t="s">
        <v>1513</v>
      </c>
      <c r="T1867" s="4"/>
      <c r="U1867" s="4"/>
    </row>
    <row r="1868" spans="1:21" x14ac:dyDescent="0.2">
      <c r="A1868" t="s">
        <v>218</v>
      </c>
      <c r="C1868" t="s">
        <v>3324</v>
      </c>
      <c r="H1868">
        <v>172</v>
      </c>
      <c r="J1868" t="s">
        <v>420</v>
      </c>
      <c r="K1868">
        <v>2880</v>
      </c>
      <c r="L1868">
        <v>0</v>
      </c>
      <c r="M1868">
        <v>0</v>
      </c>
      <c r="N1868">
        <v>2880</v>
      </c>
      <c r="O1868">
        <v>20</v>
      </c>
      <c r="P1868">
        <v>144</v>
      </c>
      <c r="Q1868" t="s">
        <v>44</v>
      </c>
      <c r="R1868">
        <v>0</v>
      </c>
      <c r="S1868" t="s">
        <v>1513</v>
      </c>
      <c r="T1868" s="4"/>
      <c r="U1868" s="4"/>
    </row>
    <row r="1869" spans="1:21" x14ac:dyDescent="0.2">
      <c r="A1869" t="s">
        <v>218</v>
      </c>
      <c r="C1869" t="s">
        <v>3325</v>
      </c>
      <c r="H1869">
        <v>173</v>
      </c>
      <c r="J1869" t="s">
        <v>420</v>
      </c>
      <c r="K1869">
        <v>2160</v>
      </c>
      <c r="L1869">
        <v>0</v>
      </c>
      <c r="M1869">
        <v>0</v>
      </c>
      <c r="N1869">
        <v>2160</v>
      </c>
      <c r="O1869">
        <v>15</v>
      </c>
      <c r="P1869">
        <v>144</v>
      </c>
      <c r="Q1869" t="s">
        <v>44</v>
      </c>
      <c r="R1869">
        <v>0</v>
      </c>
      <c r="S1869" t="s">
        <v>3024</v>
      </c>
      <c r="T1869" s="4"/>
      <c r="U1869" s="4"/>
    </row>
    <row r="1870" spans="1:21" x14ac:dyDescent="0.2">
      <c r="A1870" t="s">
        <v>218</v>
      </c>
      <c r="C1870" t="s">
        <v>3326</v>
      </c>
      <c r="H1870">
        <v>174</v>
      </c>
      <c r="J1870" t="s">
        <v>420</v>
      </c>
      <c r="K1870">
        <v>144</v>
      </c>
      <c r="L1870">
        <v>0</v>
      </c>
      <c r="M1870">
        <v>0</v>
      </c>
      <c r="N1870">
        <v>144</v>
      </c>
      <c r="O1870">
        <v>1</v>
      </c>
      <c r="P1870">
        <v>144</v>
      </c>
      <c r="Q1870" t="s">
        <v>44</v>
      </c>
      <c r="R1870">
        <v>0</v>
      </c>
      <c r="S1870" t="s">
        <v>45</v>
      </c>
      <c r="T1870" s="4"/>
      <c r="U1870" s="4"/>
    </row>
    <row r="1871" spans="1:21" x14ac:dyDescent="0.2">
      <c r="A1871" t="s">
        <v>218</v>
      </c>
      <c r="C1871" t="s">
        <v>3327</v>
      </c>
      <c r="H1871">
        <v>175</v>
      </c>
      <c r="J1871" t="s">
        <v>420</v>
      </c>
      <c r="K1871">
        <v>864</v>
      </c>
      <c r="L1871">
        <v>0</v>
      </c>
      <c r="M1871">
        <v>0</v>
      </c>
      <c r="N1871">
        <v>864</v>
      </c>
      <c r="O1871">
        <v>6</v>
      </c>
      <c r="P1871">
        <v>144</v>
      </c>
      <c r="Q1871" t="s">
        <v>44</v>
      </c>
      <c r="R1871">
        <v>0</v>
      </c>
      <c r="S1871" t="s">
        <v>2204</v>
      </c>
      <c r="T1871" s="4"/>
      <c r="U1871" s="4"/>
    </row>
    <row r="1872" spans="1:21" x14ac:dyDescent="0.2">
      <c r="A1872" t="s">
        <v>218</v>
      </c>
      <c r="C1872" t="s">
        <v>3328</v>
      </c>
      <c r="H1872">
        <v>176</v>
      </c>
      <c r="J1872" t="s">
        <v>420</v>
      </c>
      <c r="K1872">
        <v>36</v>
      </c>
      <c r="L1872">
        <v>0</v>
      </c>
      <c r="M1872">
        <v>0</v>
      </c>
      <c r="N1872">
        <v>36</v>
      </c>
      <c r="O1872">
        <v>1</v>
      </c>
      <c r="P1872">
        <v>36</v>
      </c>
      <c r="Q1872" t="s">
        <v>61</v>
      </c>
      <c r="R1872">
        <v>0</v>
      </c>
      <c r="S1872" t="s">
        <v>1375</v>
      </c>
      <c r="T1872" s="4"/>
      <c r="U1872" s="4"/>
    </row>
    <row r="1873" spans="1:21" x14ac:dyDescent="0.2">
      <c r="A1873" t="s">
        <v>218</v>
      </c>
      <c r="C1873" t="s">
        <v>3329</v>
      </c>
      <c r="H1873">
        <v>177</v>
      </c>
      <c r="J1873" t="s">
        <v>420</v>
      </c>
      <c r="K1873">
        <v>1008</v>
      </c>
      <c r="L1873">
        <v>0</v>
      </c>
      <c r="M1873">
        <v>0</v>
      </c>
      <c r="N1873">
        <v>1008</v>
      </c>
      <c r="O1873">
        <v>7</v>
      </c>
      <c r="P1873">
        <v>144</v>
      </c>
      <c r="Q1873" t="s">
        <v>44</v>
      </c>
      <c r="R1873">
        <v>0</v>
      </c>
      <c r="S1873" t="s">
        <v>227</v>
      </c>
      <c r="T1873" s="4"/>
      <c r="U1873" s="4"/>
    </row>
    <row r="1874" spans="1:21" x14ac:dyDescent="0.2">
      <c r="A1874" t="s">
        <v>218</v>
      </c>
      <c r="C1874" t="s">
        <v>3330</v>
      </c>
      <c r="H1874">
        <v>178</v>
      </c>
      <c r="J1874" t="s">
        <v>420</v>
      </c>
      <c r="K1874">
        <v>432</v>
      </c>
      <c r="L1874">
        <v>0</v>
      </c>
      <c r="M1874">
        <v>0</v>
      </c>
      <c r="N1874">
        <v>432</v>
      </c>
      <c r="O1874">
        <v>3</v>
      </c>
      <c r="P1874">
        <v>144</v>
      </c>
      <c r="Q1874" t="s">
        <v>44</v>
      </c>
      <c r="R1874">
        <v>0</v>
      </c>
      <c r="S1874" t="s">
        <v>2182</v>
      </c>
      <c r="T1874" s="4"/>
      <c r="U1874" s="4"/>
    </row>
    <row r="1875" spans="1:21" x14ac:dyDescent="0.2">
      <c r="A1875" t="s">
        <v>218</v>
      </c>
      <c r="C1875" t="s">
        <v>3331</v>
      </c>
      <c r="H1875">
        <v>179</v>
      </c>
      <c r="J1875" t="s">
        <v>420</v>
      </c>
      <c r="K1875">
        <v>288</v>
      </c>
      <c r="L1875">
        <v>0</v>
      </c>
      <c r="M1875">
        <v>0</v>
      </c>
      <c r="N1875">
        <v>288</v>
      </c>
      <c r="O1875">
        <v>2</v>
      </c>
      <c r="P1875">
        <v>144</v>
      </c>
      <c r="Q1875" t="s">
        <v>44</v>
      </c>
      <c r="R1875">
        <v>0</v>
      </c>
      <c r="S1875" t="s">
        <v>450</v>
      </c>
      <c r="T1875" s="4"/>
      <c r="U1875" s="4"/>
    </row>
    <row r="1876" spans="1:21" x14ac:dyDescent="0.2">
      <c r="A1876" t="s">
        <v>218</v>
      </c>
      <c r="C1876" t="s">
        <v>3332</v>
      </c>
      <c r="H1876">
        <v>180</v>
      </c>
      <c r="J1876" t="s">
        <v>420</v>
      </c>
      <c r="K1876">
        <v>1584</v>
      </c>
      <c r="L1876">
        <v>0</v>
      </c>
      <c r="M1876">
        <v>0</v>
      </c>
      <c r="N1876">
        <v>1584</v>
      </c>
      <c r="O1876">
        <v>11</v>
      </c>
      <c r="P1876">
        <v>144</v>
      </c>
      <c r="Q1876" t="s">
        <v>44</v>
      </c>
      <c r="R1876">
        <v>0</v>
      </c>
      <c r="S1876" t="s">
        <v>312</v>
      </c>
      <c r="T1876" s="4"/>
      <c r="U1876" s="4"/>
    </row>
    <row r="1877" spans="1:21" x14ac:dyDescent="0.2">
      <c r="A1877" t="s">
        <v>218</v>
      </c>
      <c r="C1877" t="s">
        <v>3333</v>
      </c>
      <c r="H1877">
        <v>181</v>
      </c>
      <c r="J1877" t="s">
        <v>420</v>
      </c>
      <c r="K1877">
        <v>284</v>
      </c>
      <c r="L1877">
        <v>0</v>
      </c>
      <c r="M1877">
        <v>0</v>
      </c>
      <c r="N1877">
        <v>284</v>
      </c>
      <c r="O1877">
        <v>2</v>
      </c>
      <c r="P1877">
        <v>142</v>
      </c>
      <c r="Q1877" t="s">
        <v>44</v>
      </c>
      <c r="R1877">
        <v>0</v>
      </c>
      <c r="S1877" t="s">
        <v>450</v>
      </c>
      <c r="T1877" s="4"/>
      <c r="U1877" s="4"/>
    </row>
    <row r="1878" spans="1:21" x14ac:dyDescent="0.2">
      <c r="A1878" t="s">
        <v>218</v>
      </c>
      <c r="C1878" t="s">
        <v>3334</v>
      </c>
      <c r="H1878">
        <v>182</v>
      </c>
      <c r="J1878" t="s">
        <v>420</v>
      </c>
      <c r="K1878">
        <v>288</v>
      </c>
      <c r="L1878">
        <v>0</v>
      </c>
      <c r="M1878">
        <v>0</v>
      </c>
      <c r="N1878">
        <v>288</v>
      </c>
      <c r="O1878">
        <v>2</v>
      </c>
      <c r="P1878">
        <v>144</v>
      </c>
      <c r="Q1878" t="s">
        <v>44</v>
      </c>
      <c r="R1878">
        <v>0</v>
      </c>
      <c r="S1878" t="s">
        <v>450</v>
      </c>
      <c r="T1878" s="4"/>
      <c r="U1878" s="4"/>
    </row>
    <row r="1879" spans="1:21" x14ac:dyDescent="0.2">
      <c r="A1879" t="s">
        <v>218</v>
      </c>
      <c r="C1879" t="s">
        <v>3335</v>
      </c>
      <c r="H1879">
        <v>183</v>
      </c>
      <c r="J1879" t="s">
        <v>420</v>
      </c>
      <c r="K1879">
        <v>1584</v>
      </c>
      <c r="L1879">
        <v>0</v>
      </c>
      <c r="M1879">
        <v>0</v>
      </c>
      <c r="N1879">
        <v>1584</v>
      </c>
      <c r="O1879">
        <v>11</v>
      </c>
      <c r="P1879">
        <v>144</v>
      </c>
      <c r="Q1879" t="s">
        <v>44</v>
      </c>
      <c r="R1879">
        <v>0</v>
      </c>
      <c r="S1879" t="s">
        <v>312</v>
      </c>
      <c r="T1879" s="4"/>
      <c r="U1879" s="4"/>
    </row>
    <row r="1880" spans="1:21" x14ac:dyDescent="0.2">
      <c r="A1880" t="s">
        <v>218</v>
      </c>
      <c r="C1880" t="s">
        <v>3336</v>
      </c>
      <c r="H1880">
        <v>184</v>
      </c>
      <c r="J1880" t="s">
        <v>420</v>
      </c>
      <c r="K1880">
        <v>144</v>
      </c>
      <c r="L1880">
        <v>0</v>
      </c>
      <c r="M1880">
        <v>0</v>
      </c>
      <c r="N1880">
        <v>144</v>
      </c>
      <c r="O1880">
        <v>1</v>
      </c>
      <c r="P1880">
        <v>144</v>
      </c>
      <c r="Q1880" t="s">
        <v>44</v>
      </c>
      <c r="R1880">
        <v>0</v>
      </c>
      <c r="S1880" t="s">
        <v>45</v>
      </c>
      <c r="T1880" s="4"/>
      <c r="U1880" s="4"/>
    </row>
    <row r="1881" spans="1:21" x14ac:dyDescent="0.2">
      <c r="A1881" t="s">
        <v>218</v>
      </c>
      <c r="C1881" t="s">
        <v>3337</v>
      </c>
      <c r="H1881">
        <v>185</v>
      </c>
      <c r="J1881" t="s">
        <v>420</v>
      </c>
      <c r="K1881">
        <v>144</v>
      </c>
      <c r="L1881">
        <v>0</v>
      </c>
      <c r="M1881">
        <v>0</v>
      </c>
      <c r="N1881">
        <v>144</v>
      </c>
      <c r="O1881">
        <v>1</v>
      </c>
      <c r="P1881">
        <v>144</v>
      </c>
      <c r="Q1881" t="s">
        <v>44</v>
      </c>
      <c r="R1881">
        <v>0</v>
      </c>
      <c r="S1881" t="s">
        <v>45</v>
      </c>
      <c r="T1881" s="4"/>
      <c r="U1881" s="4"/>
    </row>
    <row r="1882" spans="1:21" x14ac:dyDescent="0.2">
      <c r="A1882" t="s">
        <v>218</v>
      </c>
      <c r="C1882" t="s">
        <v>3338</v>
      </c>
      <c r="H1882">
        <v>186</v>
      </c>
      <c r="J1882" t="s">
        <v>420</v>
      </c>
      <c r="K1882">
        <v>240</v>
      </c>
      <c r="L1882">
        <v>0</v>
      </c>
      <c r="M1882">
        <v>0</v>
      </c>
      <c r="N1882">
        <v>240</v>
      </c>
      <c r="O1882">
        <v>1</v>
      </c>
      <c r="P1882">
        <v>240</v>
      </c>
      <c r="Q1882" t="s">
        <v>44</v>
      </c>
      <c r="R1882">
        <v>0</v>
      </c>
      <c r="S1882" t="s">
        <v>45</v>
      </c>
      <c r="T1882" s="4"/>
      <c r="U1882" s="4"/>
    </row>
    <row r="1883" spans="1:21" x14ac:dyDescent="0.2">
      <c r="A1883" t="s">
        <v>218</v>
      </c>
      <c r="C1883" t="s">
        <v>3339</v>
      </c>
      <c r="H1883">
        <v>187</v>
      </c>
      <c r="J1883" t="s">
        <v>420</v>
      </c>
      <c r="K1883">
        <v>144</v>
      </c>
      <c r="L1883">
        <v>0</v>
      </c>
      <c r="M1883">
        <v>0</v>
      </c>
      <c r="N1883">
        <v>144</v>
      </c>
      <c r="O1883">
        <v>1</v>
      </c>
      <c r="P1883">
        <v>144</v>
      </c>
      <c r="Q1883" t="s">
        <v>44</v>
      </c>
      <c r="R1883">
        <v>0</v>
      </c>
      <c r="S1883" t="s">
        <v>45</v>
      </c>
      <c r="T1883" s="4"/>
      <c r="U1883" s="4"/>
    </row>
    <row r="1884" spans="1:21" x14ac:dyDescent="0.2">
      <c r="A1884" t="s">
        <v>218</v>
      </c>
      <c r="C1884" t="s">
        <v>3340</v>
      </c>
      <c r="H1884">
        <v>188</v>
      </c>
      <c r="J1884" t="s">
        <v>420</v>
      </c>
      <c r="K1884">
        <v>288</v>
      </c>
      <c r="L1884">
        <v>0</v>
      </c>
      <c r="M1884">
        <v>0</v>
      </c>
      <c r="N1884">
        <v>288</v>
      </c>
      <c r="O1884">
        <v>2</v>
      </c>
      <c r="P1884">
        <v>144</v>
      </c>
      <c r="Q1884" t="s">
        <v>44</v>
      </c>
      <c r="R1884">
        <v>0</v>
      </c>
      <c r="S1884" t="s">
        <v>450</v>
      </c>
      <c r="T1884" s="4"/>
      <c r="U1884" s="4"/>
    </row>
    <row r="1885" spans="1:21" x14ac:dyDescent="0.2">
      <c r="A1885" t="s">
        <v>218</v>
      </c>
      <c r="C1885" t="s">
        <v>3341</v>
      </c>
      <c r="H1885">
        <v>189</v>
      </c>
      <c r="J1885" t="s">
        <v>420</v>
      </c>
      <c r="K1885">
        <v>48</v>
      </c>
      <c r="L1885">
        <v>0</v>
      </c>
      <c r="M1885">
        <v>0</v>
      </c>
      <c r="N1885">
        <v>48</v>
      </c>
      <c r="O1885">
        <v>2</v>
      </c>
      <c r="P1885">
        <v>24</v>
      </c>
      <c r="Q1885" t="s">
        <v>44</v>
      </c>
      <c r="R1885">
        <v>0</v>
      </c>
      <c r="S1885" t="s">
        <v>450</v>
      </c>
      <c r="T1885" s="4"/>
      <c r="U1885" s="4"/>
    </row>
    <row r="1886" spans="1:21" x14ac:dyDescent="0.2">
      <c r="A1886" t="s">
        <v>218</v>
      </c>
      <c r="C1886" t="s">
        <v>3342</v>
      </c>
      <c r="H1886">
        <v>190</v>
      </c>
      <c r="J1886" t="s">
        <v>420</v>
      </c>
      <c r="K1886">
        <v>5400</v>
      </c>
      <c r="L1886">
        <v>0</v>
      </c>
      <c r="M1886">
        <v>0</v>
      </c>
      <c r="N1886">
        <v>5400</v>
      </c>
      <c r="O1886">
        <v>1</v>
      </c>
      <c r="P1886">
        <v>5400</v>
      </c>
      <c r="Q1886" t="s">
        <v>50</v>
      </c>
      <c r="R1886">
        <v>0</v>
      </c>
      <c r="S1886" t="s">
        <v>613</v>
      </c>
      <c r="T1886" s="4"/>
      <c r="U1886" s="4"/>
    </row>
    <row r="1887" spans="1:21" x14ac:dyDescent="0.2">
      <c r="A1887" t="s">
        <v>218</v>
      </c>
      <c r="C1887" t="s">
        <v>3343</v>
      </c>
      <c r="H1887">
        <v>191</v>
      </c>
      <c r="J1887" t="s">
        <v>420</v>
      </c>
      <c r="K1887">
        <v>40</v>
      </c>
      <c r="L1887">
        <v>0</v>
      </c>
      <c r="M1887">
        <v>0</v>
      </c>
      <c r="N1887">
        <v>40</v>
      </c>
      <c r="O1887">
        <v>2</v>
      </c>
      <c r="P1887">
        <v>20</v>
      </c>
      <c r="Q1887" t="s">
        <v>76</v>
      </c>
      <c r="R1887">
        <v>0</v>
      </c>
      <c r="S1887" t="s">
        <v>1357</v>
      </c>
      <c r="T1887" s="4"/>
      <c r="U1887" s="4"/>
    </row>
    <row r="1888" spans="1:21" x14ac:dyDescent="0.2">
      <c r="A1888" t="s">
        <v>218</v>
      </c>
      <c r="C1888" t="s">
        <v>3344</v>
      </c>
      <c r="H1888">
        <v>192</v>
      </c>
      <c r="J1888" t="s">
        <v>420</v>
      </c>
      <c r="K1888">
        <v>1872</v>
      </c>
      <c r="L1888">
        <v>0</v>
      </c>
      <c r="M1888">
        <v>0</v>
      </c>
      <c r="N1888">
        <v>1872</v>
      </c>
      <c r="O1888">
        <v>13</v>
      </c>
      <c r="P1888">
        <v>144</v>
      </c>
      <c r="Q1888" t="s">
        <v>44</v>
      </c>
      <c r="R1888">
        <v>0</v>
      </c>
      <c r="S1888" t="s">
        <v>2487</v>
      </c>
      <c r="T1888" s="4"/>
      <c r="U1888" s="4"/>
    </row>
    <row r="1889" spans="1:21" x14ac:dyDescent="0.2">
      <c r="A1889" t="s">
        <v>218</v>
      </c>
      <c r="C1889" t="s">
        <v>3345</v>
      </c>
      <c r="H1889">
        <v>193</v>
      </c>
      <c r="J1889" t="s">
        <v>420</v>
      </c>
      <c r="K1889">
        <v>140</v>
      </c>
      <c r="L1889">
        <v>0</v>
      </c>
      <c r="M1889">
        <v>0</v>
      </c>
      <c r="N1889">
        <v>140</v>
      </c>
      <c r="O1889">
        <v>7</v>
      </c>
      <c r="P1889">
        <v>20</v>
      </c>
      <c r="Q1889" t="s">
        <v>76</v>
      </c>
      <c r="R1889">
        <v>0</v>
      </c>
      <c r="S1889" t="s">
        <v>123</v>
      </c>
      <c r="T1889" s="4"/>
      <c r="U1889" s="4"/>
    </row>
    <row r="1890" spans="1:21" x14ac:dyDescent="0.2">
      <c r="A1890" t="s">
        <v>218</v>
      </c>
      <c r="C1890" t="s">
        <v>3346</v>
      </c>
      <c r="H1890">
        <v>194</v>
      </c>
      <c r="J1890" t="s">
        <v>420</v>
      </c>
      <c r="K1890">
        <v>24</v>
      </c>
      <c r="L1890">
        <v>0</v>
      </c>
      <c r="M1890">
        <v>0</v>
      </c>
      <c r="N1890">
        <v>24</v>
      </c>
      <c r="O1890">
        <v>2</v>
      </c>
      <c r="P1890">
        <v>12</v>
      </c>
      <c r="Q1890" t="s">
        <v>76</v>
      </c>
      <c r="R1890">
        <v>0</v>
      </c>
      <c r="S1890" t="s">
        <v>1357</v>
      </c>
      <c r="T1890" s="4"/>
      <c r="U1890" s="4"/>
    </row>
    <row r="1891" spans="1:21" x14ac:dyDescent="0.2">
      <c r="A1891" t="s">
        <v>218</v>
      </c>
      <c r="C1891" t="s">
        <v>3347</v>
      </c>
      <c r="H1891">
        <v>195</v>
      </c>
      <c r="J1891" t="s">
        <v>420</v>
      </c>
      <c r="K1891">
        <v>48</v>
      </c>
      <c r="L1891">
        <v>0</v>
      </c>
      <c r="M1891">
        <v>0</v>
      </c>
      <c r="N1891">
        <v>48</v>
      </c>
      <c r="O1891">
        <v>1</v>
      </c>
      <c r="P1891">
        <v>48</v>
      </c>
      <c r="Q1891" t="s">
        <v>61</v>
      </c>
      <c r="R1891">
        <v>0</v>
      </c>
      <c r="S1891" t="s">
        <v>1375</v>
      </c>
      <c r="T1891" s="4"/>
      <c r="U1891" s="4"/>
    </row>
    <row r="1892" spans="1:21" x14ac:dyDescent="0.2">
      <c r="A1892" t="s">
        <v>218</v>
      </c>
      <c r="C1892" t="s">
        <v>3348</v>
      </c>
      <c r="H1892">
        <v>196</v>
      </c>
      <c r="J1892" t="s">
        <v>420</v>
      </c>
      <c r="K1892">
        <v>144</v>
      </c>
      <c r="L1892">
        <v>0</v>
      </c>
      <c r="M1892">
        <v>0</v>
      </c>
      <c r="N1892">
        <v>144</v>
      </c>
      <c r="O1892">
        <v>1</v>
      </c>
      <c r="P1892">
        <v>144</v>
      </c>
      <c r="Q1892" t="s">
        <v>44</v>
      </c>
      <c r="R1892">
        <v>0</v>
      </c>
      <c r="S1892" t="s">
        <v>45</v>
      </c>
      <c r="T1892" s="4"/>
      <c r="U1892" s="4"/>
    </row>
    <row r="1893" spans="1:21" x14ac:dyDescent="0.2">
      <c r="A1893" t="s">
        <v>218</v>
      </c>
      <c r="C1893" t="s">
        <v>3349</v>
      </c>
      <c r="H1893">
        <v>197</v>
      </c>
      <c r="J1893" t="s">
        <v>420</v>
      </c>
      <c r="K1893">
        <v>72</v>
      </c>
      <c r="L1893">
        <v>0</v>
      </c>
      <c r="M1893">
        <v>0</v>
      </c>
      <c r="N1893">
        <v>72</v>
      </c>
      <c r="O1893">
        <v>2</v>
      </c>
      <c r="P1893">
        <v>36</v>
      </c>
      <c r="Q1893" t="s">
        <v>61</v>
      </c>
      <c r="R1893">
        <v>0</v>
      </c>
      <c r="S1893" t="s">
        <v>62</v>
      </c>
      <c r="T1893" s="4"/>
      <c r="U1893" s="4"/>
    </row>
    <row r="1894" spans="1:21" x14ac:dyDescent="0.2">
      <c r="A1894" t="s">
        <v>218</v>
      </c>
      <c r="C1894" t="s">
        <v>3350</v>
      </c>
      <c r="H1894">
        <v>198</v>
      </c>
      <c r="J1894" t="s">
        <v>420</v>
      </c>
      <c r="K1894">
        <v>216</v>
      </c>
      <c r="L1894">
        <v>0</v>
      </c>
      <c r="M1894">
        <v>0</v>
      </c>
      <c r="N1894">
        <v>216</v>
      </c>
      <c r="O1894">
        <v>3</v>
      </c>
      <c r="P1894">
        <v>72</v>
      </c>
      <c r="Q1894" t="s">
        <v>44</v>
      </c>
      <c r="R1894">
        <v>0</v>
      </c>
      <c r="S1894" t="s">
        <v>2182</v>
      </c>
      <c r="T1894" s="4"/>
      <c r="U1894" s="4"/>
    </row>
    <row r="1895" spans="1:21" x14ac:dyDescent="0.2">
      <c r="A1895" t="s">
        <v>218</v>
      </c>
      <c r="C1895" t="s">
        <v>3351</v>
      </c>
      <c r="H1895">
        <v>199</v>
      </c>
      <c r="J1895" t="s">
        <v>420</v>
      </c>
      <c r="K1895">
        <v>945</v>
      </c>
      <c r="L1895">
        <v>0</v>
      </c>
      <c r="M1895">
        <v>0</v>
      </c>
      <c r="N1895">
        <v>945</v>
      </c>
      <c r="O1895">
        <v>7</v>
      </c>
      <c r="P1895">
        <v>135</v>
      </c>
      <c r="Q1895" t="s">
        <v>44</v>
      </c>
      <c r="R1895">
        <v>0</v>
      </c>
      <c r="S1895" t="s">
        <v>227</v>
      </c>
      <c r="T1895" s="4"/>
      <c r="U1895" s="4"/>
    </row>
    <row r="1896" spans="1:21" x14ac:dyDescent="0.2">
      <c r="A1896" t="s">
        <v>218</v>
      </c>
      <c r="C1896" t="s">
        <v>3352</v>
      </c>
      <c r="H1896">
        <v>200</v>
      </c>
      <c r="J1896" t="s">
        <v>420</v>
      </c>
      <c r="K1896">
        <v>1392</v>
      </c>
      <c r="L1896">
        <v>0</v>
      </c>
      <c r="M1896">
        <v>0</v>
      </c>
      <c r="N1896">
        <v>1392</v>
      </c>
      <c r="O1896">
        <v>1</v>
      </c>
      <c r="P1896">
        <v>1392</v>
      </c>
      <c r="Q1896" t="s">
        <v>50</v>
      </c>
      <c r="R1896">
        <v>0</v>
      </c>
      <c r="S1896" t="s">
        <v>613</v>
      </c>
      <c r="T1896" s="4"/>
      <c r="U1896" s="4"/>
    </row>
    <row r="1897" spans="1:21" x14ac:dyDescent="0.2">
      <c r="A1897" t="s">
        <v>218</v>
      </c>
      <c r="C1897" t="s">
        <v>3353</v>
      </c>
      <c r="H1897">
        <v>201</v>
      </c>
      <c r="J1897" t="s">
        <v>420</v>
      </c>
      <c r="K1897">
        <v>26000</v>
      </c>
      <c r="L1897">
        <v>0</v>
      </c>
      <c r="M1897">
        <v>0</v>
      </c>
      <c r="N1897">
        <v>26000</v>
      </c>
      <c r="O1897">
        <v>13</v>
      </c>
      <c r="P1897">
        <v>2000</v>
      </c>
      <c r="Q1897" t="s">
        <v>50</v>
      </c>
      <c r="R1897">
        <v>0</v>
      </c>
      <c r="S1897" t="s">
        <v>2310</v>
      </c>
      <c r="T1897" s="4"/>
      <c r="U1897" s="4"/>
    </row>
    <row r="1898" spans="1:21" x14ac:dyDescent="0.2">
      <c r="A1898" t="s">
        <v>218</v>
      </c>
      <c r="C1898" t="s">
        <v>3354</v>
      </c>
      <c r="H1898">
        <v>202</v>
      </c>
      <c r="J1898" t="s">
        <v>420</v>
      </c>
      <c r="K1898">
        <v>720</v>
      </c>
      <c r="L1898">
        <v>0</v>
      </c>
      <c r="M1898">
        <v>0</v>
      </c>
      <c r="N1898">
        <v>720</v>
      </c>
      <c r="O1898">
        <v>5</v>
      </c>
      <c r="P1898">
        <v>144</v>
      </c>
      <c r="Q1898" t="s">
        <v>44</v>
      </c>
      <c r="R1898">
        <v>0</v>
      </c>
      <c r="S1898" t="s">
        <v>230</v>
      </c>
      <c r="T1898" s="4"/>
      <c r="U1898" s="4"/>
    </row>
    <row r="1899" spans="1:21" x14ac:dyDescent="0.2">
      <c r="A1899" t="s">
        <v>218</v>
      </c>
      <c r="C1899" t="s">
        <v>3355</v>
      </c>
      <c r="H1899">
        <v>203</v>
      </c>
      <c r="J1899" t="s">
        <v>420</v>
      </c>
      <c r="K1899">
        <v>432</v>
      </c>
      <c r="L1899">
        <v>0</v>
      </c>
      <c r="M1899">
        <v>0</v>
      </c>
      <c r="N1899">
        <v>432</v>
      </c>
      <c r="O1899">
        <v>3</v>
      </c>
      <c r="P1899">
        <v>144</v>
      </c>
      <c r="Q1899" t="s">
        <v>44</v>
      </c>
      <c r="R1899">
        <v>0</v>
      </c>
      <c r="S1899" t="s">
        <v>2182</v>
      </c>
      <c r="T1899" s="4"/>
      <c r="U1899" s="4"/>
    </row>
    <row r="1900" spans="1:21" x14ac:dyDescent="0.2">
      <c r="A1900" t="s">
        <v>218</v>
      </c>
      <c r="B1900" t="s">
        <v>3356</v>
      </c>
      <c r="C1900" t="s">
        <v>3357</v>
      </c>
      <c r="F1900" t="s">
        <v>2066</v>
      </c>
      <c r="G1900">
        <v>108</v>
      </c>
      <c r="H1900">
        <v>204</v>
      </c>
      <c r="J1900" t="s">
        <v>420</v>
      </c>
      <c r="K1900">
        <v>1005</v>
      </c>
      <c r="L1900">
        <v>0</v>
      </c>
      <c r="M1900">
        <v>3</v>
      </c>
      <c r="N1900">
        <v>1002</v>
      </c>
      <c r="O1900">
        <v>6</v>
      </c>
      <c r="P1900">
        <v>144</v>
      </c>
      <c r="Q1900" t="s">
        <v>44</v>
      </c>
      <c r="R1900">
        <v>138</v>
      </c>
      <c r="S1900" t="s">
        <v>3049</v>
      </c>
      <c r="T1900" s="4">
        <v>45371</v>
      </c>
      <c r="U1900" s="4"/>
    </row>
    <row r="1901" spans="1:21" x14ac:dyDescent="0.2">
      <c r="A1901" t="s">
        <v>218</v>
      </c>
      <c r="B1901" t="s">
        <v>3358</v>
      </c>
      <c r="C1901" t="s">
        <v>3359</v>
      </c>
      <c r="H1901">
        <v>205</v>
      </c>
      <c r="J1901" t="s">
        <v>420</v>
      </c>
      <c r="K1901">
        <v>3744</v>
      </c>
      <c r="L1901">
        <v>0</v>
      </c>
      <c r="M1901">
        <v>0</v>
      </c>
      <c r="N1901">
        <v>3744</v>
      </c>
      <c r="O1901">
        <v>26</v>
      </c>
      <c r="P1901">
        <v>144</v>
      </c>
      <c r="Q1901" t="s">
        <v>44</v>
      </c>
      <c r="R1901">
        <v>0</v>
      </c>
      <c r="S1901" t="s">
        <v>3094</v>
      </c>
      <c r="T1901" s="4"/>
      <c r="U1901" s="4"/>
    </row>
    <row r="1902" spans="1:21" x14ac:dyDescent="0.2">
      <c r="A1902" t="s">
        <v>218</v>
      </c>
      <c r="B1902" t="s">
        <v>3360</v>
      </c>
      <c r="C1902" t="s">
        <v>3361</v>
      </c>
      <c r="G1902">
        <v>116</v>
      </c>
      <c r="H1902">
        <v>206</v>
      </c>
      <c r="J1902" t="s">
        <v>420</v>
      </c>
      <c r="K1902">
        <v>288</v>
      </c>
      <c r="L1902">
        <v>0</v>
      </c>
      <c r="M1902">
        <v>0</v>
      </c>
      <c r="N1902">
        <v>288</v>
      </c>
      <c r="O1902">
        <v>6</v>
      </c>
      <c r="P1902">
        <v>48</v>
      </c>
      <c r="Q1902" t="s">
        <v>61</v>
      </c>
      <c r="R1902">
        <v>0</v>
      </c>
      <c r="S1902" t="s">
        <v>3204</v>
      </c>
      <c r="T1902" s="4"/>
      <c r="U1902" s="4"/>
    </row>
    <row r="1903" spans="1:21" x14ac:dyDescent="0.2">
      <c r="A1903" t="s">
        <v>218</v>
      </c>
      <c r="B1903" t="s">
        <v>3362</v>
      </c>
      <c r="C1903" t="s">
        <v>3363</v>
      </c>
      <c r="H1903">
        <v>207</v>
      </c>
      <c r="J1903" t="s">
        <v>420</v>
      </c>
      <c r="K1903">
        <v>576</v>
      </c>
      <c r="L1903">
        <v>0</v>
      </c>
      <c r="M1903">
        <v>0</v>
      </c>
      <c r="N1903">
        <v>576</v>
      </c>
      <c r="O1903">
        <v>4</v>
      </c>
      <c r="P1903">
        <v>144</v>
      </c>
      <c r="Q1903" t="s">
        <v>44</v>
      </c>
      <c r="R1903">
        <v>0</v>
      </c>
      <c r="S1903" t="s">
        <v>2063</v>
      </c>
      <c r="T1903" s="4"/>
      <c r="U1903" s="4"/>
    </row>
    <row r="1904" spans="1:21" x14ac:dyDescent="0.2">
      <c r="A1904" t="s">
        <v>218</v>
      </c>
      <c r="B1904" t="s">
        <v>3364</v>
      </c>
      <c r="C1904" t="s">
        <v>3365</v>
      </c>
      <c r="F1904" t="s">
        <v>453</v>
      </c>
      <c r="G1904" t="s">
        <v>3366</v>
      </c>
      <c r="H1904">
        <v>208</v>
      </c>
      <c r="I1904" t="s">
        <v>2553</v>
      </c>
      <c r="J1904" t="s">
        <v>420</v>
      </c>
      <c r="K1904">
        <v>558</v>
      </c>
      <c r="L1904">
        <v>0</v>
      </c>
      <c r="M1904">
        <v>18</v>
      </c>
      <c r="N1904">
        <v>540</v>
      </c>
      <c r="O1904">
        <v>3</v>
      </c>
      <c r="P1904">
        <v>144</v>
      </c>
      <c r="Q1904" t="s">
        <v>44</v>
      </c>
      <c r="R1904">
        <v>108</v>
      </c>
      <c r="S1904" t="s">
        <v>3367</v>
      </c>
      <c r="T1904" s="4">
        <v>45364</v>
      </c>
      <c r="U1904" s="4"/>
    </row>
    <row r="1905" spans="1:21" x14ac:dyDescent="0.2">
      <c r="A1905" t="s">
        <v>218</v>
      </c>
      <c r="B1905" t="s">
        <v>3368</v>
      </c>
      <c r="C1905" t="s">
        <v>3369</v>
      </c>
      <c r="H1905">
        <v>209</v>
      </c>
      <c r="J1905" t="s">
        <v>420</v>
      </c>
      <c r="K1905">
        <v>120</v>
      </c>
      <c r="L1905">
        <v>0</v>
      </c>
      <c r="M1905">
        <v>0</v>
      </c>
      <c r="N1905">
        <v>120</v>
      </c>
      <c r="O1905">
        <v>1</v>
      </c>
      <c r="P1905">
        <v>120</v>
      </c>
      <c r="Q1905" t="s">
        <v>44</v>
      </c>
      <c r="R1905">
        <v>0</v>
      </c>
      <c r="S1905" t="s">
        <v>45</v>
      </c>
      <c r="T1905" s="4"/>
      <c r="U1905" s="4"/>
    </row>
    <row r="1906" spans="1:21" x14ac:dyDescent="0.2">
      <c r="A1906" t="s">
        <v>218</v>
      </c>
      <c r="B1906" t="s">
        <v>3370</v>
      </c>
      <c r="C1906" t="s">
        <v>3371</v>
      </c>
      <c r="H1906">
        <v>210</v>
      </c>
      <c r="J1906" t="s">
        <v>420</v>
      </c>
      <c r="K1906">
        <v>135</v>
      </c>
      <c r="L1906">
        <v>0</v>
      </c>
      <c r="M1906">
        <v>0</v>
      </c>
      <c r="N1906">
        <v>135</v>
      </c>
      <c r="O1906">
        <v>1</v>
      </c>
      <c r="P1906">
        <v>135</v>
      </c>
      <c r="Q1906" t="s">
        <v>44</v>
      </c>
      <c r="R1906">
        <v>0</v>
      </c>
      <c r="S1906" t="s">
        <v>45</v>
      </c>
      <c r="T1906" s="4"/>
      <c r="U1906" s="4"/>
    </row>
    <row r="1907" spans="1:21" x14ac:dyDescent="0.2">
      <c r="A1907" t="s">
        <v>218</v>
      </c>
      <c r="B1907" t="s">
        <v>3372</v>
      </c>
      <c r="C1907" t="s">
        <v>3373</v>
      </c>
      <c r="E1907" t="s">
        <v>3374</v>
      </c>
      <c r="G1907">
        <v>3008</v>
      </c>
      <c r="H1907">
        <v>211</v>
      </c>
      <c r="J1907" t="s">
        <v>420</v>
      </c>
      <c r="K1907">
        <v>2304</v>
      </c>
      <c r="L1907">
        <v>0</v>
      </c>
      <c r="M1907">
        <v>0</v>
      </c>
      <c r="N1907">
        <v>2304</v>
      </c>
      <c r="O1907">
        <v>2</v>
      </c>
      <c r="P1907">
        <v>1152</v>
      </c>
      <c r="Q1907" t="s">
        <v>50</v>
      </c>
      <c r="R1907">
        <v>0</v>
      </c>
      <c r="S1907" t="s">
        <v>1162</v>
      </c>
      <c r="T1907" s="4"/>
      <c r="U1907" s="4"/>
    </row>
    <row r="1908" spans="1:21" x14ac:dyDescent="0.2">
      <c r="A1908" t="s">
        <v>218</v>
      </c>
      <c r="B1908" t="s">
        <v>3375</v>
      </c>
      <c r="C1908" t="s">
        <v>3376</v>
      </c>
      <c r="F1908" t="s">
        <v>48</v>
      </c>
      <c r="G1908" t="s">
        <v>3377</v>
      </c>
      <c r="H1908">
        <v>212</v>
      </c>
      <c r="J1908" t="s">
        <v>420</v>
      </c>
      <c r="K1908">
        <v>68</v>
      </c>
      <c r="L1908">
        <v>0</v>
      </c>
      <c r="M1908">
        <v>37</v>
      </c>
      <c r="N1908">
        <v>31</v>
      </c>
      <c r="O1908">
        <v>0</v>
      </c>
      <c r="P1908">
        <v>36</v>
      </c>
      <c r="Q1908" t="s">
        <v>61</v>
      </c>
      <c r="R1908">
        <v>31</v>
      </c>
      <c r="S1908" t="s">
        <v>3378</v>
      </c>
      <c r="T1908" s="4">
        <v>45366</v>
      </c>
      <c r="U1908" s="4"/>
    </row>
    <row r="1909" spans="1:21" x14ac:dyDescent="0.2">
      <c r="A1909" t="s">
        <v>218</v>
      </c>
      <c r="B1909" t="s">
        <v>3379</v>
      </c>
      <c r="C1909" t="s">
        <v>3380</v>
      </c>
      <c r="H1909">
        <v>213</v>
      </c>
      <c r="J1909" t="s">
        <v>420</v>
      </c>
      <c r="K1909">
        <v>288</v>
      </c>
      <c r="L1909">
        <v>0</v>
      </c>
      <c r="M1909">
        <v>0</v>
      </c>
      <c r="N1909">
        <v>288</v>
      </c>
      <c r="O1909">
        <v>2</v>
      </c>
      <c r="P1909">
        <v>144</v>
      </c>
      <c r="Q1909" t="s">
        <v>44</v>
      </c>
      <c r="R1909">
        <v>0</v>
      </c>
      <c r="S1909" t="s">
        <v>450</v>
      </c>
      <c r="T1909" s="4"/>
      <c r="U1909" s="4"/>
    </row>
    <row r="1910" spans="1:21" x14ac:dyDescent="0.2">
      <c r="A1910" t="s">
        <v>218</v>
      </c>
      <c r="B1910" t="s">
        <v>3381</v>
      </c>
      <c r="C1910" t="s">
        <v>3382</v>
      </c>
      <c r="H1910">
        <v>214</v>
      </c>
      <c r="J1910" t="s">
        <v>420</v>
      </c>
      <c r="K1910">
        <v>240</v>
      </c>
      <c r="L1910">
        <v>0</v>
      </c>
      <c r="M1910">
        <v>0</v>
      </c>
      <c r="N1910">
        <v>240</v>
      </c>
      <c r="O1910">
        <v>2</v>
      </c>
      <c r="P1910">
        <v>120</v>
      </c>
      <c r="Q1910" t="s">
        <v>44</v>
      </c>
      <c r="R1910">
        <v>0</v>
      </c>
      <c r="S1910" t="s">
        <v>450</v>
      </c>
      <c r="T1910" s="4"/>
      <c r="U1910" s="4"/>
    </row>
    <row r="1911" spans="1:21" x14ac:dyDescent="0.2">
      <c r="A1911" t="s">
        <v>218</v>
      </c>
      <c r="B1911" t="s">
        <v>3383</v>
      </c>
      <c r="C1911" t="s">
        <v>3384</v>
      </c>
      <c r="H1911">
        <v>215</v>
      </c>
      <c r="J1911" t="s">
        <v>420</v>
      </c>
      <c r="K1911">
        <v>720</v>
      </c>
      <c r="L1911">
        <v>0</v>
      </c>
      <c r="M1911">
        <v>0</v>
      </c>
      <c r="N1911">
        <v>720</v>
      </c>
      <c r="O1911">
        <v>5</v>
      </c>
      <c r="P1911">
        <v>144</v>
      </c>
      <c r="Q1911" t="s">
        <v>44</v>
      </c>
      <c r="R1911">
        <v>0</v>
      </c>
      <c r="S1911" t="s">
        <v>230</v>
      </c>
      <c r="T1911" s="4"/>
      <c r="U1911" s="4"/>
    </row>
    <row r="1912" spans="1:21" x14ac:dyDescent="0.2">
      <c r="A1912" t="s">
        <v>218</v>
      </c>
      <c r="B1912" t="s">
        <v>3385</v>
      </c>
      <c r="C1912" t="s">
        <v>3386</v>
      </c>
      <c r="H1912">
        <v>216</v>
      </c>
      <c r="J1912" t="s">
        <v>420</v>
      </c>
      <c r="K1912">
        <v>144</v>
      </c>
      <c r="L1912">
        <v>0</v>
      </c>
      <c r="M1912">
        <v>0</v>
      </c>
      <c r="N1912">
        <v>144</v>
      </c>
      <c r="O1912">
        <v>1</v>
      </c>
      <c r="P1912">
        <v>144</v>
      </c>
      <c r="Q1912" t="s">
        <v>44</v>
      </c>
      <c r="R1912">
        <v>0</v>
      </c>
      <c r="S1912" t="s">
        <v>45</v>
      </c>
      <c r="T1912" s="4"/>
      <c r="U1912" s="4"/>
    </row>
    <row r="1913" spans="1:21" x14ac:dyDescent="0.2">
      <c r="A1913" t="s">
        <v>218</v>
      </c>
      <c r="B1913" t="s">
        <v>3387</v>
      </c>
      <c r="C1913" t="s">
        <v>3388</v>
      </c>
      <c r="F1913" t="s">
        <v>2066</v>
      </c>
      <c r="G1913">
        <v>221</v>
      </c>
      <c r="H1913">
        <v>217</v>
      </c>
      <c r="I1913" t="s">
        <v>3389</v>
      </c>
      <c r="J1913" t="s">
        <v>2068</v>
      </c>
      <c r="K1913">
        <v>1284</v>
      </c>
      <c r="L1913">
        <v>0</v>
      </c>
      <c r="M1913">
        <v>18</v>
      </c>
      <c r="N1913">
        <v>1266</v>
      </c>
      <c r="O1913">
        <v>8</v>
      </c>
      <c r="P1913">
        <v>144</v>
      </c>
      <c r="Q1913" t="s">
        <v>44</v>
      </c>
      <c r="R1913">
        <v>114</v>
      </c>
      <c r="S1913" t="s">
        <v>3390</v>
      </c>
      <c r="T1913" s="4">
        <v>45358</v>
      </c>
      <c r="U1913" s="4"/>
    </row>
    <row r="1914" spans="1:21" x14ac:dyDescent="0.2">
      <c r="A1914" t="s">
        <v>218</v>
      </c>
      <c r="B1914" t="s">
        <v>3391</v>
      </c>
      <c r="C1914" t="s">
        <v>3392</v>
      </c>
      <c r="F1914" t="s">
        <v>2066</v>
      </c>
      <c r="H1914">
        <v>218</v>
      </c>
      <c r="I1914" t="s">
        <v>3389</v>
      </c>
      <c r="J1914" t="s">
        <v>2068</v>
      </c>
      <c r="K1914">
        <v>13824</v>
      </c>
      <c r="L1914">
        <v>0</v>
      </c>
      <c r="M1914">
        <v>972</v>
      </c>
      <c r="N1914">
        <v>12852</v>
      </c>
      <c r="O1914">
        <v>7</v>
      </c>
      <c r="P1914">
        <v>1728</v>
      </c>
      <c r="Q1914" t="s">
        <v>50</v>
      </c>
      <c r="R1914">
        <v>756</v>
      </c>
      <c r="S1914" t="s">
        <v>3393</v>
      </c>
      <c r="T1914" s="4"/>
      <c r="U1914" s="4"/>
    </row>
    <row r="1915" spans="1:21" x14ac:dyDescent="0.2">
      <c r="A1915" t="s">
        <v>218</v>
      </c>
      <c r="B1915" t="s">
        <v>3394</v>
      </c>
      <c r="C1915" t="s">
        <v>3395</v>
      </c>
      <c r="F1915" t="s">
        <v>2066</v>
      </c>
      <c r="H1915">
        <v>219</v>
      </c>
      <c r="I1915" t="s">
        <v>3389</v>
      </c>
      <c r="J1915" t="s">
        <v>2068</v>
      </c>
      <c r="K1915">
        <v>10368</v>
      </c>
      <c r="L1915">
        <v>0</v>
      </c>
      <c r="M1915">
        <v>1008</v>
      </c>
      <c r="N1915">
        <v>9360</v>
      </c>
      <c r="O1915">
        <v>5</v>
      </c>
      <c r="P1915">
        <v>1728</v>
      </c>
      <c r="Q1915" t="s">
        <v>50</v>
      </c>
      <c r="R1915">
        <v>720</v>
      </c>
      <c r="S1915" t="s">
        <v>3396</v>
      </c>
      <c r="T1915" s="4"/>
      <c r="U1915" s="4"/>
    </row>
    <row r="1916" spans="1:21" x14ac:dyDescent="0.2">
      <c r="A1916" t="s">
        <v>218</v>
      </c>
      <c r="B1916" t="s">
        <v>3397</v>
      </c>
      <c r="C1916" t="s">
        <v>3398</v>
      </c>
      <c r="F1916" t="s">
        <v>2066</v>
      </c>
      <c r="H1916">
        <v>220</v>
      </c>
      <c r="I1916" t="s">
        <v>2404</v>
      </c>
      <c r="J1916" t="s">
        <v>2068</v>
      </c>
      <c r="K1916">
        <v>18432</v>
      </c>
      <c r="L1916">
        <v>0</v>
      </c>
      <c r="M1916">
        <v>0</v>
      </c>
      <c r="N1916">
        <v>18432</v>
      </c>
      <c r="O1916">
        <v>8</v>
      </c>
      <c r="P1916">
        <v>2304</v>
      </c>
      <c r="Q1916" t="s">
        <v>50</v>
      </c>
      <c r="R1916">
        <v>0</v>
      </c>
      <c r="S1916" t="s">
        <v>2618</v>
      </c>
      <c r="T1916" s="4"/>
      <c r="U1916" s="4"/>
    </row>
    <row r="1917" spans="1:21" x14ac:dyDescent="0.2">
      <c r="A1917" t="s">
        <v>218</v>
      </c>
      <c r="B1917" t="s">
        <v>3399</v>
      </c>
      <c r="C1917" t="s">
        <v>3400</v>
      </c>
      <c r="F1917" t="s">
        <v>2066</v>
      </c>
      <c r="H1917">
        <v>221</v>
      </c>
      <c r="I1917" t="s">
        <v>2404</v>
      </c>
      <c r="J1917" t="s">
        <v>2068</v>
      </c>
      <c r="K1917">
        <v>18432</v>
      </c>
      <c r="L1917">
        <v>0</v>
      </c>
      <c r="M1917">
        <v>0</v>
      </c>
      <c r="N1917">
        <v>18432</v>
      </c>
      <c r="O1917">
        <v>8</v>
      </c>
      <c r="P1917">
        <v>2304</v>
      </c>
      <c r="Q1917" t="s">
        <v>50</v>
      </c>
      <c r="R1917">
        <v>0</v>
      </c>
      <c r="S1917" t="s">
        <v>2618</v>
      </c>
      <c r="T1917" s="4"/>
      <c r="U1917" s="4"/>
    </row>
    <row r="1918" spans="1:21" x14ac:dyDescent="0.2">
      <c r="A1918" t="s">
        <v>218</v>
      </c>
      <c r="B1918" t="s">
        <v>3401</v>
      </c>
      <c r="C1918" t="s">
        <v>3402</v>
      </c>
      <c r="F1918" t="s">
        <v>2066</v>
      </c>
      <c r="G1918">
        <v>6605</v>
      </c>
      <c r="H1918">
        <v>222</v>
      </c>
      <c r="I1918" t="s">
        <v>3403</v>
      </c>
      <c r="J1918" t="s">
        <v>2068</v>
      </c>
      <c r="K1918">
        <v>756</v>
      </c>
      <c r="L1918">
        <v>0</v>
      </c>
      <c r="M1918">
        <v>0</v>
      </c>
      <c r="N1918">
        <v>756</v>
      </c>
      <c r="O1918">
        <v>3</v>
      </c>
      <c r="P1918">
        <v>192</v>
      </c>
      <c r="Q1918" t="s">
        <v>44</v>
      </c>
      <c r="R1918">
        <v>180</v>
      </c>
      <c r="S1918" t="s">
        <v>3404</v>
      </c>
      <c r="T1918" s="4">
        <v>45356</v>
      </c>
      <c r="U1918" s="4"/>
    </row>
    <row r="1919" spans="1:21" x14ac:dyDescent="0.2">
      <c r="A1919" t="s">
        <v>218</v>
      </c>
      <c r="B1919" t="s">
        <v>3405</v>
      </c>
      <c r="C1919" t="s">
        <v>3406</v>
      </c>
      <c r="F1919" t="s">
        <v>2066</v>
      </c>
      <c r="H1919">
        <v>223</v>
      </c>
      <c r="I1919" t="s">
        <v>2404</v>
      </c>
      <c r="J1919" t="s">
        <v>2068</v>
      </c>
      <c r="K1919">
        <v>11520</v>
      </c>
      <c r="L1919">
        <v>0</v>
      </c>
      <c r="M1919">
        <v>144</v>
      </c>
      <c r="N1919">
        <v>11376</v>
      </c>
      <c r="O1919">
        <v>4</v>
      </c>
      <c r="P1919">
        <v>2304</v>
      </c>
      <c r="Q1919" t="s">
        <v>50</v>
      </c>
      <c r="R1919">
        <v>2160</v>
      </c>
      <c r="S1919" t="s">
        <v>3407</v>
      </c>
      <c r="T1919" s="4"/>
      <c r="U1919" s="4"/>
    </row>
    <row r="1920" spans="1:21" x14ac:dyDescent="0.2">
      <c r="A1920" t="s">
        <v>218</v>
      </c>
      <c r="B1920" t="s">
        <v>3408</v>
      </c>
      <c r="C1920" t="s">
        <v>3409</v>
      </c>
      <c r="F1920" t="s">
        <v>2066</v>
      </c>
      <c r="H1920">
        <v>224</v>
      </c>
      <c r="I1920" t="s">
        <v>3389</v>
      </c>
      <c r="J1920" t="s">
        <v>2068</v>
      </c>
      <c r="K1920">
        <v>12096</v>
      </c>
      <c r="L1920">
        <v>0</v>
      </c>
      <c r="M1920">
        <v>288</v>
      </c>
      <c r="N1920">
        <v>11808</v>
      </c>
      <c r="O1920">
        <v>6</v>
      </c>
      <c r="P1920">
        <v>1728</v>
      </c>
      <c r="Q1920" t="s">
        <v>50</v>
      </c>
      <c r="R1920">
        <v>1440</v>
      </c>
      <c r="S1920" t="s">
        <v>3410</v>
      </c>
      <c r="T1920" s="4"/>
      <c r="U1920" s="4"/>
    </row>
    <row r="1921" spans="1:21" x14ac:dyDescent="0.2">
      <c r="A1921" t="s">
        <v>218</v>
      </c>
      <c r="B1921" t="s">
        <v>3411</v>
      </c>
      <c r="C1921" t="s">
        <v>3412</v>
      </c>
      <c r="F1921" t="s">
        <v>2066</v>
      </c>
      <c r="H1921">
        <v>225</v>
      </c>
      <c r="I1921" t="s">
        <v>3389</v>
      </c>
      <c r="J1921" t="s">
        <v>2068</v>
      </c>
      <c r="K1921">
        <v>5184</v>
      </c>
      <c r="L1921">
        <v>0</v>
      </c>
      <c r="M1921">
        <v>252</v>
      </c>
      <c r="N1921">
        <v>4932</v>
      </c>
      <c r="O1921">
        <v>2</v>
      </c>
      <c r="P1921">
        <v>1728</v>
      </c>
      <c r="Q1921" t="s">
        <v>50</v>
      </c>
      <c r="R1921">
        <v>1476</v>
      </c>
      <c r="S1921" t="s">
        <v>3413</v>
      </c>
      <c r="T1921" s="4"/>
      <c r="U1921" s="4"/>
    </row>
    <row r="1922" spans="1:21" x14ac:dyDescent="0.2">
      <c r="A1922" t="s">
        <v>218</v>
      </c>
      <c r="B1922" t="s">
        <v>3414</v>
      </c>
      <c r="C1922" t="s">
        <v>3415</v>
      </c>
      <c r="F1922" t="s">
        <v>2066</v>
      </c>
      <c r="H1922">
        <v>226</v>
      </c>
      <c r="I1922" t="s">
        <v>2082</v>
      </c>
      <c r="J1922" t="s">
        <v>2068</v>
      </c>
      <c r="K1922">
        <v>6912</v>
      </c>
      <c r="L1922">
        <v>0</v>
      </c>
      <c r="M1922">
        <v>0</v>
      </c>
      <c r="N1922">
        <v>6912</v>
      </c>
      <c r="O1922">
        <v>4</v>
      </c>
      <c r="P1922">
        <v>1728</v>
      </c>
      <c r="Q1922" t="s">
        <v>50</v>
      </c>
      <c r="R1922">
        <v>0</v>
      </c>
      <c r="S1922" t="s">
        <v>2071</v>
      </c>
      <c r="T1922" s="4"/>
      <c r="U1922" s="4"/>
    </row>
    <row r="1923" spans="1:21" x14ac:dyDescent="0.2">
      <c r="A1923" t="s">
        <v>218</v>
      </c>
      <c r="B1923" t="s">
        <v>3416</v>
      </c>
      <c r="C1923" t="s">
        <v>3417</v>
      </c>
      <c r="F1923" t="s">
        <v>2066</v>
      </c>
      <c r="H1923">
        <v>227</v>
      </c>
      <c r="I1923" t="s">
        <v>2082</v>
      </c>
      <c r="J1923" t="s">
        <v>2068</v>
      </c>
      <c r="K1923">
        <v>6912</v>
      </c>
      <c r="L1923">
        <v>0</v>
      </c>
      <c r="M1923">
        <v>108</v>
      </c>
      <c r="N1923">
        <v>6804</v>
      </c>
      <c r="O1923">
        <v>3</v>
      </c>
      <c r="P1923">
        <v>1728</v>
      </c>
      <c r="Q1923" t="s">
        <v>50</v>
      </c>
      <c r="R1923">
        <v>1620</v>
      </c>
      <c r="S1923" t="s">
        <v>3418</v>
      </c>
      <c r="T1923" s="4"/>
      <c r="U1923" s="4"/>
    </row>
    <row r="1924" spans="1:21" x14ac:dyDescent="0.2">
      <c r="A1924" t="s">
        <v>218</v>
      </c>
      <c r="B1924" t="s">
        <v>3419</v>
      </c>
      <c r="C1924" t="s">
        <v>3420</v>
      </c>
      <c r="E1924" t="s">
        <v>3421</v>
      </c>
      <c r="F1924" t="s">
        <v>2066</v>
      </c>
      <c r="G1924" t="s">
        <v>3422</v>
      </c>
      <c r="H1924">
        <v>228</v>
      </c>
      <c r="I1924" t="s">
        <v>2070</v>
      </c>
      <c r="J1924" t="s">
        <v>2068</v>
      </c>
      <c r="K1924">
        <v>9588</v>
      </c>
      <c r="L1924">
        <v>0</v>
      </c>
      <c r="M1924">
        <v>3</v>
      </c>
      <c r="N1924">
        <v>9585</v>
      </c>
      <c r="O1924">
        <v>29</v>
      </c>
      <c r="P1924">
        <v>320</v>
      </c>
      <c r="Q1924" t="s">
        <v>362</v>
      </c>
      <c r="R1924">
        <v>305</v>
      </c>
      <c r="S1924" t="s">
        <v>3423</v>
      </c>
      <c r="T1924" s="4">
        <v>45365</v>
      </c>
      <c r="U1924" s="4"/>
    </row>
    <row r="1925" spans="1:21" x14ac:dyDescent="0.2">
      <c r="A1925" t="s">
        <v>218</v>
      </c>
      <c r="B1925" t="s">
        <v>3424</v>
      </c>
      <c r="C1925" t="s">
        <v>3425</v>
      </c>
      <c r="F1925" t="s">
        <v>2066</v>
      </c>
      <c r="H1925">
        <v>229</v>
      </c>
      <c r="I1925" t="s">
        <v>3403</v>
      </c>
      <c r="J1925" t="s">
        <v>2068</v>
      </c>
      <c r="K1925">
        <v>25344</v>
      </c>
      <c r="L1925">
        <v>0</v>
      </c>
      <c r="M1925">
        <v>0</v>
      </c>
      <c r="N1925">
        <v>25344</v>
      </c>
      <c r="O1925">
        <v>11</v>
      </c>
      <c r="P1925">
        <v>2304</v>
      </c>
      <c r="Q1925" t="s">
        <v>50</v>
      </c>
      <c r="R1925">
        <v>0</v>
      </c>
      <c r="S1925" t="s">
        <v>2118</v>
      </c>
      <c r="T1925" s="4"/>
      <c r="U1925" s="4"/>
    </row>
    <row r="1926" spans="1:21" x14ac:dyDescent="0.2">
      <c r="A1926" t="s">
        <v>218</v>
      </c>
      <c r="B1926" t="s">
        <v>3426</v>
      </c>
      <c r="C1926" t="s">
        <v>3427</v>
      </c>
      <c r="F1926" t="s">
        <v>2066</v>
      </c>
      <c r="G1926" t="s">
        <v>3428</v>
      </c>
      <c r="H1926">
        <v>230</v>
      </c>
      <c r="I1926" t="s">
        <v>2353</v>
      </c>
      <c r="J1926" t="s">
        <v>2068</v>
      </c>
      <c r="K1926">
        <v>948</v>
      </c>
      <c r="L1926">
        <v>0</v>
      </c>
      <c r="M1926">
        <v>15</v>
      </c>
      <c r="N1926">
        <v>933</v>
      </c>
      <c r="O1926">
        <v>4</v>
      </c>
      <c r="P1926">
        <v>192</v>
      </c>
      <c r="Q1926" t="s">
        <v>44</v>
      </c>
      <c r="R1926">
        <v>165</v>
      </c>
      <c r="S1926" t="s">
        <v>3429</v>
      </c>
      <c r="T1926" s="4">
        <v>45356</v>
      </c>
      <c r="U1926" s="4"/>
    </row>
    <row r="1927" spans="1:21" x14ac:dyDescent="0.2">
      <c r="A1927" t="s">
        <v>218</v>
      </c>
      <c r="B1927" t="s">
        <v>3430</v>
      </c>
      <c r="C1927" t="s">
        <v>3431</v>
      </c>
      <c r="F1927" t="s">
        <v>2066</v>
      </c>
      <c r="H1927">
        <v>231</v>
      </c>
      <c r="I1927" t="s">
        <v>3403</v>
      </c>
      <c r="J1927" t="s">
        <v>2068</v>
      </c>
      <c r="K1927">
        <v>25344</v>
      </c>
      <c r="L1927">
        <v>0</v>
      </c>
      <c r="M1927">
        <v>0</v>
      </c>
      <c r="N1927">
        <v>25344</v>
      </c>
      <c r="O1927">
        <v>11</v>
      </c>
      <c r="P1927">
        <v>2304</v>
      </c>
      <c r="Q1927" t="s">
        <v>50</v>
      </c>
      <c r="S1927" t="s">
        <v>3432</v>
      </c>
      <c r="T1927" s="4"/>
      <c r="U1927" s="4"/>
    </row>
    <row r="1928" spans="1:21" x14ac:dyDescent="0.2">
      <c r="A1928" t="s">
        <v>218</v>
      </c>
      <c r="B1928" t="s">
        <v>3433</v>
      </c>
      <c r="C1928" t="s">
        <v>3434</v>
      </c>
      <c r="F1928" t="s">
        <v>2066</v>
      </c>
      <c r="G1928" t="s">
        <v>3435</v>
      </c>
      <c r="H1928">
        <v>232</v>
      </c>
      <c r="I1928" t="s">
        <v>2353</v>
      </c>
      <c r="J1928" t="s">
        <v>2068</v>
      </c>
      <c r="K1928">
        <v>174</v>
      </c>
      <c r="L1928">
        <v>0</v>
      </c>
      <c r="M1928">
        <v>18</v>
      </c>
      <c r="N1928">
        <v>156</v>
      </c>
      <c r="O1928">
        <v>0</v>
      </c>
      <c r="P1928">
        <v>192</v>
      </c>
      <c r="Q1928" t="s">
        <v>44</v>
      </c>
      <c r="R1928">
        <v>156</v>
      </c>
      <c r="S1928" t="s">
        <v>3436</v>
      </c>
      <c r="T1928" s="4">
        <v>45356</v>
      </c>
      <c r="U1928" s="4"/>
    </row>
    <row r="1929" spans="1:21" x14ac:dyDescent="0.2">
      <c r="A1929" t="s">
        <v>218</v>
      </c>
      <c r="B1929" t="s">
        <v>3437</v>
      </c>
      <c r="C1929" t="s">
        <v>3438</v>
      </c>
      <c r="F1929" t="s">
        <v>2066</v>
      </c>
      <c r="H1929">
        <v>233</v>
      </c>
      <c r="I1929" t="s">
        <v>3403</v>
      </c>
      <c r="J1929" t="s">
        <v>2068</v>
      </c>
      <c r="K1929">
        <v>23040</v>
      </c>
      <c r="L1929">
        <v>0</v>
      </c>
      <c r="M1929">
        <v>36</v>
      </c>
      <c r="N1929">
        <v>23004</v>
      </c>
      <c r="O1929">
        <v>9</v>
      </c>
      <c r="P1929">
        <v>2304</v>
      </c>
      <c r="Q1929" t="s">
        <v>50</v>
      </c>
      <c r="R1929">
        <v>2268</v>
      </c>
      <c r="S1929" t="s">
        <v>3439</v>
      </c>
      <c r="T1929" s="4"/>
      <c r="U1929" s="4"/>
    </row>
    <row r="1930" spans="1:21" x14ac:dyDescent="0.2">
      <c r="A1930" t="s">
        <v>218</v>
      </c>
      <c r="B1930" t="s">
        <v>3440</v>
      </c>
      <c r="C1930" t="s">
        <v>3441</v>
      </c>
      <c r="F1930" t="s">
        <v>2066</v>
      </c>
      <c r="G1930" t="s">
        <v>3442</v>
      </c>
      <c r="H1930">
        <v>234</v>
      </c>
      <c r="I1930" t="s">
        <v>2353</v>
      </c>
      <c r="J1930" t="s">
        <v>2068</v>
      </c>
      <c r="K1930">
        <v>948</v>
      </c>
      <c r="L1930">
        <v>0</v>
      </c>
      <c r="M1930">
        <v>9</v>
      </c>
      <c r="N1930">
        <v>939</v>
      </c>
      <c r="O1930">
        <v>4</v>
      </c>
      <c r="P1930">
        <v>192</v>
      </c>
      <c r="Q1930" t="s">
        <v>44</v>
      </c>
      <c r="R1930">
        <v>171</v>
      </c>
      <c r="S1930" t="s">
        <v>3443</v>
      </c>
      <c r="T1930" s="4">
        <v>45356</v>
      </c>
      <c r="U1930" s="4"/>
    </row>
    <row r="1931" spans="1:21" x14ac:dyDescent="0.2">
      <c r="A1931" t="s">
        <v>218</v>
      </c>
      <c r="B1931" t="s">
        <v>3444</v>
      </c>
      <c r="C1931" t="s">
        <v>3445</v>
      </c>
      <c r="F1931" t="s">
        <v>2066</v>
      </c>
      <c r="G1931" t="s">
        <v>3446</v>
      </c>
      <c r="H1931">
        <v>235</v>
      </c>
      <c r="I1931" t="s">
        <v>3403</v>
      </c>
      <c r="J1931" t="s">
        <v>2068</v>
      </c>
      <c r="K1931">
        <v>1908</v>
      </c>
      <c r="L1931">
        <v>0</v>
      </c>
      <c r="M1931">
        <v>0</v>
      </c>
      <c r="N1931">
        <v>1908</v>
      </c>
      <c r="O1931">
        <v>9</v>
      </c>
      <c r="P1931">
        <v>192</v>
      </c>
      <c r="Q1931" t="s">
        <v>44</v>
      </c>
      <c r="R1931">
        <v>180</v>
      </c>
      <c r="S1931" t="s">
        <v>3447</v>
      </c>
      <c r="T1931" s="4">
        <v>45371</v>
      </c>
      <c r="U1931" s="4"/>
    </row>
    <row r="1932" spans="1:21" x14ac:dyDescent="0.2">
      <c r="A1932" t="s">
        <v>218</v>
      </c>
      <c r="B1932" t="s">
        <v>3448</v>
      </c>
      <c r="C1932" t="s">
        <v>3449</v>
      </c>
      <c r="F1932" t="s">
        <v>2066</v>
      </c>
      <c r="H1932">
        <v>236</v>
      </c>
      <c r="I1932" t="s">
        <v>2353</v>
      </c>
      <c r="J1932" t="s">
        <v>2068</v>
      </c>
      <c r="K1932">
        <v>13824</v>
      </c>
      <c r="L1932">
        <v>0</v>
      </c>
      <c r="M1932">
        <v>0</v>
      </c>
      <c r="N1932">
        <v>13824</v>
      </c>
      <c r="O1932">
        <v>6</v>
      </c>
      <c r="P1932">
        <v>2304</v>
      </c>
      <c r="Q1932" t="s">
        <v>50</v>
      </c>
      <c r="R1932">
        <v>0</v>
      </c>
      <c r="S1932" t="s">
        <v>1274</v>
      </c>
      <c r="T1932" s="4"/>
      <c r="U1932" s="4"/>
    </row>
    <row r="1933" spans="1:21" x14ac:dyDescent="0.2">
      <c r="A1933" t="s">
        <v>218</v>
      </c>
      <c r="B1933" t="s">
        <v>3450</v>
      </c>
      <c r="C1933" t="s">
        <v>3451</v>
      </c>
      <c r="F1933" t="s">
        <v>2066</v>
      </c>
      <c r="H1933">
        <v>237</v>
      </c>
      <c r="I1933" t="s">
        <v>2437</v>
      </c>
      <c r="J1933" t="s">
        <v>2068</v>
      </c>
      <c r="K1933">
        <v>15552</v>
      </c>
      <c r="L1933">
        <v>0</v>
      </c>
      <c r="M1933">
        <v>0</v>
      </c>
      <c r="N1933">
        <v>15552</v>
      </c>
      <c r="O1933">
        <v>9</v>
      </c>
      <c r="P1933">
        <v>1728</v>
      </c>
      <c r="Q1933" t="s">
        <v>50</v>
      </c>
      <c r="R1933">
        <v>0</v>
      </c>
      <c r="S1933" t="s">
        <v>1277</v>
      </c>
      <c r="T1933" s="4"/>
      <c r="U1933" s="4"/>
    </row>
    <row r="1934" spans="1:21" x14ac:dyDescent="0.2">
      <c r="A1934" t="s">
        <v>218</v>
      </c>
      <c r="B1934" t="s">
        <v>3452</v>
      </c>
      <c r="C1934" t="s">
        <v>3453</v>
      </c>
      <c r="F1934" t="s">
        <v>2066</v>
      </c>
      <c r="H1934">
        <v>238</v>
      </c>
      <c r="I1934" t="s">
        <v>2437</v>
      </c>
      <c r="J1934" t="s">
        <v>2068</v>
      </c>
      <c r="K1934">
        <v>13824</v>
      </c>
      <c r="L1934">
        <v>0</v>
      </c>
      <c r="M1934">
        <v>0</v>
      </c>
      <c r="N1934">
        <v>13824</v>
      </c>
      <c r="O1934">
        <v>8</v>
      </c>
      <c r="P1934">
        <v>1728</v>
      </c>
      <c r="Q1934" t="s">
        <v>50</v>
      </c>
      <c r="R1934">
        <v>0</v>
      </c>
      <c r="S1934" t="s">
        <v>2618</v>
      </c>
      <c r="T1934" s="4"/>
      <c r="U1934" s="4"/>
    </row>
    <row r="1935" spans="1:21" x14ac:dyDescent="0.2">
      <c r="A1935" t="s">
        <v>218</v>
      </c>
      <c r="B1935" t="s">
        <v>3454</v>
      </c>
      <c r="C1935" t="s">
        <v>3455</v>
      </c>
      <c r="F1935" t="s">
        <v>2066</v>
      </c>
      <c r="H1935">
        <v>239</v>
      </c>
      <c r="I1935" t="s">
        <v>2437</v>
      </c>
      <c r="J1935" t="s">
        <v>2068</v>
      </c>
      <c r="K1935">
        <v>15552</v>
      </c>
      <c r="L1935">
        <v>0</v>
      </c>
      <c r="M1935">
        <v>0</v>
      </c>
      <c r="N1935">
        <v>15552</v>
      </c>
      <c r="O1935">
        <v>9</v>
      </c>
      <c r="P1935">
        <v>1728</v>
      </c>
      <c r="Q1935" t="s">
        <v>50</v>
      </c>
      <c r="R1935">
        <v>0</v>
      </c>
      <c r="S1935" t="s">
        <v>1277</v>
      </c>
      <c r="T1935" s="4"/>
      <c r="U1935" s="4"/>
    </row>
    <row r="1936" spans="1:21" x14ac:dyDescent="0.2">
      <c r="A1936" t="s">
        <v>218</v>
      </c>
      <c r="B1936" t="s">
        <v>3456</v>
      </c>
      <c r="C1936" t="s">
        <v>3457</v>
      </c>
      <c r="F1936" t="s">
        <v>2066</v>
      </c>
      <c r="G1936">
        <v>8801</v>
      </c>
      <c r="H1936">
        <v>240</v>
      </c>
      <c r="I1936" t="s">
        <v>3458</v>
      </c>
      <c r="J1936" t="s">
        <v>2068</v>
      </c>
      <c r="K1936">
        <v>3838.5</v>
      </c>
      <c r="L1936">
        <v>0</v>
      </c>
      <c r="M1936">
        <v>6</v>
      </c>
      <c r="N1936">
        <v>3832.5</v>
      </c>
      <c r="O1936">
        <v>19</v>
      </c>
      <c r="P1936">
        <v>192</v>
      </c>
      <c r="Q1936" t="s">
        <v>44</v>
      </c>
      <c r="R1936">
        <v>185</v>
      </c>
      <c r="S1936" t="s">
        <v>3459</v>
      </c>
      <c r="T1936" s="4">
        <v>45369</v>
      </c>
      <c r="U1936" s="4"/>
    </row>
    <row r="1937" spans="1:21" x14ac:dyDescent="0.2">
      <c r="A1937" t="s">
        <v>218</v>
      </c>
      <c r="B1937" t="s">
        <v>3460</v>
      </c>
      <c r="C1937" t="s">
        <v>3461</v>
      </c>
      <c r="F1937" t="s">
        <v>349</v>
      </c>
      <c r="G1937" t="s">
        <v>3462</v>
      </c>
      <c r="H1937">
        <v>241</v>
      </c>
      <c r="I1937" t="s">
        <v>2553</v>
      </c>
      <c r="J1937" t="s">
        <v>420</v>
      </c>
      <c r="K1937">
        <v>141</v>
      </c>
      <c r="L1937">
        <v>0</v>
      </c>
      <c r="M1937">
        <v>12</v>
      </c>
      <c r="N1937">
        <v>129</v>
      </c>
      <c r="O1937">
        <v>0</v>
      </c>
      <c r="P1937">
        <v>144</v>
      </c>
      <c r="Q1937" t="s">
        <v>44</v>
      </c>
      <c r="R1937">
        <v>129</v>
      </c>
      <c r="S1937" t="s">
        <v>3463</v>
      </c>
      <c r="T1937" s="4">
        <v>45370</v>
      </c>
      <c r="U1937" s="4"/>
    </row>
    <row r="1938" spans="1:21" x14ac:dyDescent="0.2">
      <c r="A1938" t="s">
        <v>218</v>
      </c>
      <c r="B1938" t="s">
        <v>3464</v>
      </c>
      <c r="C1938" t="s">
        <v>3465</v>
      </c>
      <c r="F1938" t="s">
        <v>2066</v>
      </c>
      <c r="H1938">
        <v>242</v>
      </c>
      <c r="I1938" t="s">
        <v>2353</v>
      </c>
      <c r="J1938" t="s">
        <v>2068</v>
      </c>
      <c r="K1938">
        <v>9216</v>
      </c>
      <c r="L1938">
        <v>0</v>
      </c>
      <c r="M1938">
        <v>216</v>
      </c>
      <c r="N1938">
        <v>9000</v>
      </c>
      <c r="O1938">
        <v>3</v>
      </c>
      <c r="P1938">
        <v>2304</v>
      </c>
      <c r="Q1938" t="s">
        <v>50</v>
      </c>
      <c r="R1938">
        <v>2088</v>
      </c>
      <c r="S1938" t="s">
        <v>3466</v>
      </c>
      <c r="T1938" s="4"/>
      <c r="U1938" s="4"/>
    </row>
    <row r="1939" spans="1:21" x14ac:dyDescent="0.2">
      <c r="A1939" t="s">
        <v>218</v>
      </c>
      <c r="B1939" t="s">
        <v>3467</v>
      </c>
      <c r="C1939" t="s">
        <v>3468</v>
      </c>
      <c r="F1939" t="s">
        <v>2066</v>
      </c>
      <c r="H1939">
        <v>243</v>
      </c>
      <c r="I1939" t="s">
        <v>3469</v>
      </c>
      <c r="J1939" t="s">
        <v>2068</v>
      </c>
      <c r="K1939">
        <v>4608</v>
      </c>
      <c r="L1939">
        <v>0</v>
      </c>
      <c r="M1939">
        <v>0</v>
      </c>
      <c r="N1939">
        <v>4608</v>
      </c>
      <c r="O1939">
        <v>2</v>
      </c>
      <c r="P1939">
        <v>2304</v>
      </c>
      <c r="Q1939" t="s">
        <v>50</v>
      </c>
      <c r="R1939">
        <v>0</v>
      </c>
      <c r="S1939" t="s">
        <v>1162</v>
      </c>
      <c r="T1939" s="4"/>
      <c r="U1939" s="4"/>
    </row>
    <row r="1940" spans="1:21" x14ac:dyDescent="0.2">
      <c r="A1940" t="s">
        <v>218</v>
      </c>
      <c r="B1940" t="s">
        <v>3470</v>
      </c>
      <c r="C1940" t="s">
        <v>3471</v>
      </c>
      <c r="F1940" t="s">
        <v>2066</v>
      </c>
      <c r="H1940">
        <v>245</v>
      </c>
      <c r="I1940" t="s">
        <v>2353</v>
      </c>
      <c r="J1940" t="s">
        <v>2068</v>
      </c>
      <c r="K1940">
        <v>11520</v>
      </c>
      <c r="L1940">
        <v>0</v>
      </c>
      <c r="M1940">
        <v>108</v>
      </c>
      <c r="N1940">
        <v>11412</v>
      </c>
      <c r="O1940">
        <v>4</v>
      </c>
      <c r="P1940">
        <v>2304</v>
      </c>
      <c r="Q1940" t="s">
        <v>50</v>
      </c>
      <c r="R1940">
        <v>2196</v>
      </c>
      <c r="S1940" t="s">
        <v>3472</v>
      </c>
      <c r="T1940" s="4"/>
      <c r="U1940" s="4"/>
    </row>
    <row r="1941" spans="1:21" x14ac:dyDescent="0.2">
      <c r="A1941" t="s">
        <v>218</v>
      </c>
      <c r="B1941" t="s">
        <v>3473</v>
      </c>
      <c r="C1941" t="s">
        <v>3474</v>
      </c>
      <c r="F1941" t="s">
        <v>2066</v>
      </c>
      <c r="H1941">
        <v>247</v>
      </c>
      <c r="I1941" t="s">
        <v>3475</v>
      </c>
      <c r="J1941" t="s">
        <v>2068</v>
      </c>
      <c r="K1941">
        <v>11520</v>
      </c>
      <c r="L1941">
        <v>0</v>
      </c>
      <c r="M1941">
        <v>0</v>
      </c>
      <c r="N1941">
        <v>11520</v>
      </c>
      <c r="O1941">
        <v>5</v>
      </c>
      <c r="P1941">
        <v>2304</v>
      </c>
      <c r="Q1941" t="s">
        <v>50</v>
      </c>
      <c r="R1941">
        <v>0</v>
      </c>
      <c r="S1941" t="s">
        <v>1175</v>
      </c>
      <c r="T1941" s="4"/>
      <c r="U1941" s="4"/>
    </row>
    <row r="1942" spans="1:21" x14ac:dyDescent="0.2">
      <c r="A1942" t="s">
        <v>218</v>
      </c>
      <c r="B1942" t="s">
        <v>3476</v>
      </c>
      <c r="C1942" t="s">
        <v>3477</v>
      </c>
      <c r="F1942" t="s">
        <v>2066</v>
      </c>
      <c r="H1942">
        <v>248</v>
      </c>
      <c r="I1942" t="s">
        <v>2353</v>
      </c>
      <c r="J1942" t="s">
        <v>2068</v>
      </c>
      <c r="K1942">
        <v>9216</v>
      </c>
      <c r="L1942">
        <v>0</v>
      </c>
      <c r="M1942">
        <v>180</v>
      </c>
      <c r="N1942">
        <v>9036</v>
      </c>
      <c r="O1942">
        <v>3</v>
      </c>
      <c r="P1942">
        <v>2304</v>
      </c>
      <c r="Q1942" t="s">
        <v>50</v>
      </c>
      <c r="R1942">
        <v>2124</v>
      </c>
      <c r="S1942" t="s">
        <v>3478</v>
      </c>
      <c r="T1942" s="4"/>
      <c r="U1942" s="4"/>
    </row>
    <row r="1943" spans="1:21" x14ac:dyDescent="0.2">
      <c r="A1943" t="s">
        <v>218</v>
      </c>
      <c r="B1943" t="s">
        <v>3479</v>
      </c>
      <c r="C1943" t="s">
        <v>3480</v>
      </c>
      <c r="F1943" t="s">
        <v>2066</v>
      </c>
      <c r="H1943">
        <v>249</v>
      </c>
      <c r="I1943" t="s">
        <v>3458</v>
      </c>
      <c r="J1943" t="s">
        <v>2068</v>
      </c>
      <c r="K1943">
        <v>2493</v>
      </c>
      <c r="L1943">
        <v>0</v>
      </c>
      <c r="M1943">
        <v>0</v>
      </c>
      <c r="N1943">
        <v>2493</v>
      </c>
      <c r="O1943">
        <v>12</v>
      </c>
      <c r="P1943">
        <v>192</v>
      </c>
      <c r="Q1943" t="s">
        <v>44</v>
      </c>
      <c r="R1943">
        <v>189</v>
      </c>
      <c r="S1943" t="s">
        <v>3481</v>
      </c>
      <c r="T1943" s="4">
        <v>45370</v>
      </c>
      <c r="U1943" s="4"/>
    </row>
    <row r="1944" spans="1:21" x14ac:dyDescent="0.2">
      <c r="A1944" t="s">
        <v>218</v>
      </c>
      <c r="B1944" t="s">
        <v>3482</v>
      </c>
      <c r="C1944" t="s">
        <v>3483</v>
      </c>
      <c r="F1944" t="s">
        <v>2066</v>
      </c>
      <c r="H1944">
        <v>250</v>
      </c>
      <c r="J1944" t="s">
        <v>2068</v>
      </c>
      <c r="K1944">
        <v>864</v>
      </c>
      <c r="L1944">
        <v>0</v>
      </c>
      <c r="M1944">
        <v>0</v>
      </c>
      <c r="N1944">
        <v>864</v>
      </c>
      <c r="O1944">
        <v>6</v>
      </c>
      <c r="P1944">
        <v>144</v>
      </c>
      <c r="Q1944" t="s">
        <v>44</v>
      </c>
      <c r="R1944">
        <v>0</v>
      </c>
      <c r="S1944" t="s">
        <v>2204</v>
      </c>
      <c r="T1944" s="4"/>
      <c r="U1944" s="4"/>
    </row>
    <row r="1945" spans="1:21" x14ac:dyDescent="0.2">
      <c r="A1945" t="s">
        <v>218</v>
      </c>
      <c r="B1945" t="s">
        <v>3484</v>
      </c>
      <c r="C1945" t="s">
        <v>3485</v>
      </c>
      <c r="F1945" t="s">
        <v>2066</v>
      </c>
      <c r="G1945">
        <v>8807</v>
      </c>
      <c r="H1945">
        <v>251</v>
      </c>
      <c r="I1945" t="s">
        <v>2353</v>
      </c>
      <c r="J1945" t="s">
        <v>2068</v>
      </c>
      <c r="K1945">
        <v>957</v>
      </c>
      <c r="L1945">
        <v>0</v>
      </c>
      <c r="M1945">
        <v>9</v>
      </c>
      <c r="N1945">
        <v>948</v>
      </c>
      <c r="O1945">
        <v>4</v>
      </c>
      <c r="P1945">
        <v>192</v>
      </c>
      <c r="Q1945" t="s">
        <v>44</v>
      </c>
      <c r="R1945">
        <v>180</v>
      </c>
      <c r="S1945" t="s">
        <v>3486</v>
      </c>
      <c r="T1945" s="4">
        <v>45357</v>
      </c>
      <c r="U1945" s="4"/>
    </row>
    <row r="1946" spans="1:21" x14ac:dyDescent="0.2">
      <c r="A1946" t="s">
        <v>218</v>
      </c>
      <c r="B1946" t="s">
        <v>3487</v>
      </c>
      <c r="C1946" t="s">
        <v>3488</v>
      </c>
      <c r="F1946" t="s">
        <v>2066</v>
      </c>
      <c r="H1946">
        <v>252</v>
      </c>
      <c r="I1946" t="s">
        <v>3389</v>
      </c>
      <c r="J1946" t="s">
        <v>2068</v>
      </c>
      <c r="K1946">
        <v>1140</v>
      </c>
      <c r="L1946">
        <v>0</v>
      </c>
      <c r="M1946">
        <v>6</v>
      </c>
      <c r="N1946">
        <v>1134</v>
      </c>
      <c r="O1946">
        <v>7</v>
      </c>
      <c r="P1946">
        <v>144</v>
      </c>
      <c r="Q1946" t="s">
        <v>44</v>
      </c>
      <c r="R1946">
        <v>126</v>
      </c>
      <c r="S1946" t="s">
        <v>3489</v>
      </c>
      <c r="T1946" s="4">
        <v>45358</v>
      </c>
      <c r="U1946" s="4"/>
    </row>
    <row r="1947" spans="1:21" x14ac:dyDescent="0.2">
      <c r="A1947" t="s">
        <v>218</v>
      </c>
      <c r="B1947" t="s">
        <v>3490</v>
      </c>
      <c r="C1947" t="s">
        <v>3491</v>
      </c>
      <c r="F1947" t="s">
        <v>2066</v>
      </c>
      <c r="H1947">
        <v>253</v>
      </c>
      <c r="I1947" t="s">
        <v>3389</v>
      </c>
      <c r="J1947" t="s">
        <v>2068</v>
      </c>
      <c r="K1947">
        <v>13824</v>
      </c>
      <c r="L1947">
        <v>0</v>
      </c>
      <c r="M1947">
        <v>108</v>
      </c>
      <c r="N1947">
        <v>13716</v>
      </c>
      <c r="O1947">
        <v>7</v>
      </c>
      <c r="P1947">
        <v>1728</v>
      </c>
      <c r="Q1947" t="s">
        <v>50</v>
      </c>
      <c r="R1947">
        <v>1620</v>
      </c>
      <c r="S1947" t="s">
        <v>3492</v>
      </c>
      <c r="T1947" s="4"/>
      <c r="U1947" s="4"/>
    </row>
    <row r="1948" spans="1:21" x14ac:dyDescent="0.2">
      <c r="A1948" t="s">
        <v>218</v>
      </c>
      <c r="B1948" t="s">
        <v>3493</v>
      </c>
      <c r="C1948" t="s">
        <v>3494</v>
      </c>
      <c r="F1948" t="s">
        <v>2066</v>
      </c>
      <c r="G1948">
        <v>9166</v>
      </c>
      <c r="H1948">
        <v>254</v>
      </c>
      <c r="I1948" t="s">
        <v>3389</v>
      </c>
      <c r="J1948" t="s">
        <v>2068</v>
      </c>
      <c r="K1948">
        <v>996</v>
      </c>
      <c r="L1948">
        <v>0</v>
      </c>
      <c r="M1948">
        <v>12</v>
      </c>
      <c r="N1948">
        <v>984</v>
      </c>
      <c r="O1948">
        <v>6</v>
      </c>
      <c r="P1948">
        <v>144</v>
      </c>
      <c r="Q1948" t="s">
        <v>44</v>
      </c>
      <c r="R1948">
        <v>120</v>
      </c>
      <c r="S1948" t="s">
        <v>3495</v>
      </c>
      <c r="T1948" s="4">
        <v>45358</v>
      </c>
      <c r="U1948" s="4"/>
    </row>
    <row r="1949" spans="1:21" x14ac:dyDescent="0.2">
      <c r="A1949" t="s">
        <v>218</v>
      </c>
      <c r="B1949" t="s">
        <v>3496</v>
      </c>
      <c r="C1949" t="s">
        <v>3497</v>
      </c>
      <c r="F1949" t="s">
        <v>2066</v>
      </c>
      <c r="H1949">
        <v>255</v>
      </c>
      <c r="I1949" t="s">
        <v>3389</v>
      </c>
      <c r="J1949" t="s">
        <v>2068</v>
      </c>
      <c r="K1949">
        <v>8640</v>
      </c>
      <c r="L1949">
        <v>0</v>
      </c>
      <c r="M1949">
        <v>0</v>
      </c>
      <c r="N1949">
        <v>8640</v>
      </c>
      <c r="O1949">
        <v>5</v>
      </c>
      <c r="P1949">
        <v>1728</v>
      </c>
      <c r="Q1949" t="s">
        <v>50</v>
      </c>
      <c r="R1949">
        <v>0</v>
      </c>
      <c r="S1949" t="s">
        <v>1175</v>
      </c>
      <c r="T1949" s="4"/>
      <c r="U1949" s="4"/>
    </row>
    <row r="1950" spans="1:21" x14ac:dyDescent="0.2">
      <c r="A1950" t="s">
        <v>218</v>
      </c>
      <c r="B1950" t="s">
        <v>3498</v>
      </c>
      <c r="C1950" t="s">
        <v>3499</v>
      </c>
      <c r="F1950" t="s">
        <v>2066</v>
      </c>
      <c r="H1950">
        <v>256</v>
      </c>
      <c r="I1950" t="s">
        <v>3389</v>
      </c>
      <c r="J1950" t="s">
        <v>2068</v>
      </c>
      <c r="K1950">
        <v>1140</v>
      </c>
      <c r="L1950">
        <v>0</v>
      </c>
      <c r="M1950">
        <v>12</v>
      </c>
      <c r="N1950">
        <v>1128</v>
      </c>
      <c r="O1950">
        <v>7</v>
      </c>
      <c r="P1950">
        <v>144</v>
      </c>
      <c r="Q1950" t="s">
        <v>44</v>
      </c>
      <c r="R1950">
        <v>120</v>
      </c>
      <c r="S1950" t="s">
        <v>3500</v>
      </c>
      <c r="T1950" s="4">
        <v>45358</v>
      </c>
      <c r="U1950" s="4"/>
    </row>
    <row r="1951" spans="1:21" x14ac:dyDescent="0.2">
      <c r="A1951" t="s">
        <v>218</v>
      </c>
      <c r="B1951" t="s">
        <v>3501</v>
      </c>
      <c r="C1951" t="s">
        <v>3502</v>
      </c>
      <c r="F1951" t="s">
        <v>2066</v>
      </c>
      <c r="H1951">
        <v>257</v>
      </c>
      <c r="I1951" t="s">
        <v>3389</v>
      </c>
      <c r="J1951" t="s">
        <v>2068</v>
      </c>
      <c r="K1951">
        <v>996</v>
      </c>
      <c r="L1951">
        <v>0</v>
      </c>
      <c r="M1951">
        <v>9</v>
      </c>
      <c r="N1951">
        <v>987</v>
      </c>
      <c r="O1951">
        <v>6</v>
      </c>
      <c r="P1951">
        <v>144</v>
      </c>
      <c r="Q1951" t="s">
        <v>44</v>
      </c>
      <c r="R1951">
        <v>123</v>
      </c>
      <c r="S1951" t="s">
        <v>3503</v>
      </c>
      <c r="T1951" s="4">
        <v>45358</v>
      </c>
      <c r="U1951" s="4"/>
    </row>
    <row r="1952" spans="1:21" x14ac:dyDescent="0.2">
      <c r="A1952" t="s">
        <v>218</v>
      </c>
      <c r="B1952" t="s">
        <v>3504</v>
      </c>
      <c r="C1952" t="s">
        <v>3505</v>
      </c>
      <c r="F1952" t="s">
        <v>2066</v>
      </c>
      <c r="H1952">
        <v>258</v>
      </c>
      <c r="I1952" t="s">
        <v>3389</v>
      </c>
      <c r="J1952" t="s">
        <v>2068</v>
      </c>
      <c r="K1952">
        <v>13824</v>
      </c>
      <c r="L1952">
        <v>0</v>
      </c>
      <c r="M1952">
        <v>144</v>
      </c>
      <c r="N1952">
        <v>13680</v>
      </c>
      <c r="O1952">
        <v>7</v>
      </c>
      <c r="P1952">
        <v>1728</v>
      </c>
      <c r="Q1952" t="s">
        <v>50</v>
      </c>
      <c r="R1952">
        <v>1584</v>
      </c>
      <c r="S1952" t="s">
        <v>3506</v>
      </c>
      <c r="T1952" s="4"/>
      <c r="U1952" s="4"/>
    </row>
    <row r="1953" spans="1:21" x14ac:dyDescent="0.2">
      <c r="A1953" t="s">
        <v>218</v>
      </c>
      <c r="B1953" t="s">
        <v>3507</v>
      </c>
      <c r="C1953" t="s">
        <v>3508</v>
      </c>
      <c r="F1953" t="s">
        <v>2066</v>
      </c>
      <c r="H1953">
        <v>259</v>
      </c>
      <c r="I1953" t="s">
        <v>3389</v>
      </c>
      <c r="J1953" t="s">
        <v>2068</v>
      </c>
      <c r="K1953">
        <v>15552</v>
      </c>
      <c r="L1953">
        <v>0</v>
      </c>
      <c r="M1953">
        <v>180</v>
      </c>
      <c r="N1953">
        <v>15372</v>
      </c>
      <c r="O1953">
        <v>8</v>
      </c>
      <c r="P1953">
        <v>1728</v>
      </c>
      <c r="Q1953" t="s">
        <v>50</v>
      </c>
      <c r="R1953">
        <v>1548</v>
      </c>
      <c r="S1953" t="s">
        <v>3509</v>
      </c>
      <c r="T1953" s="4"/>
      <c r="U1953" s="4"/>
    </row>
    <row r="1954" spans="1:21" x14ac:dyDescent="0.2">
      <c r="A1954" t="s">
        <v>218</v>
      </c>
      <c r="B1954" t="s">
        <v>3510</v>
      </c>
      <c r="C1954" t="s">
        <v>3511</v>
      </c>
      <c r="F1954" t="s">
        <v>2066</v>
      </c>
      <c r="G1954">
        <v>9173</v>
      </c>
      <c r="H1954">
        <v>260</v>
      </c>
      <c r="I1954" t="s">
        <v>3389</v>
      </c>
      <c r="J1954" t="s">
        <v>2068</v>
      </c>
      <c r="K1954">
        <v>1140</v>
      </c>
      <c r="L1954">
        <v>0</v>
      </c>
      <c r="M1954">
        <v>15</v>
      </c>
      <c r="N1954">
        <v>1125</v>
      </c>
      <c r="O1954">
        <v>7</v>
      </c>
      <c r="P1954">
        <v>144</v>
      </c>
      <c r="Q1954" t="s">
        <v>44</v>
      </c>
      <c r="R1954">
        <v>117</v>
      </c>
      <c r="S1954" t="s">
        <v>3233</v>
      </c>
      <c r="T1954" s="4">
        <v>45358</v>
      </c>
      <c r="U1954" s="4"/>
    </row>
    <row r="1955" spans="1:21" x14ac:dyDescent="0.2">
      <c r="A1955" t="s">
        <v>218</v>
      </c>
      <c r="B1955" t="s">
        <v>3512</v>
      </c>
      <c r="C1955" t="s">
        <v>3513</v>
      </c>
      <c r="F1955" t="s">
        <v>2066</v>
      </c>
      <c r="H1955">
        <v>261</v>
      </c>
      <c r="I1955" t="s">
        <v>3389</v>
      </c>
      <c r="J1955" t="s">
        <v>2068</v>
      </c>
      <c r="K1955">
        <v>13824</v>
      </c>
      <c r="L1955">
        <v>0</v>
      </c>
      <c r="M1955">
        <v>0</v>
      </c>
      <c r="N1955">
        <v>13824</v>
      </c>
      <c r="O1955">
        <v>8</v>
      </c>
      <c r="P1955">
        <v>1728</v>
      </c>
      <c r="Q1955" t="s">
        <v>50</v>
      </c>
      <c r="R1955">
        <v>0</v>
      </c>
      <c r="S1955" t="s">
        <v>2618</v>
      </c>
      <c r="T1955" s="4"/>
      <c r="U1955" s="4"/>
    </row>
    <row r="1956" spans="1:21" x14ac:dyDescent="0.2">
      <c r="A1956" t="s">
        <v>218</v>
      </c>
      <c r="B1956" t="s">
        <v>3514</v>
      </c>
      <c r="C1956" t="s">
        <v>3515</v>
      </c>
      <c r="F1956" t="s">
        <v>2066</v>
      </c>
      <c r="H1956">
        <v>262</v>
      </c>
      <c r="I1956" t="s">
        <v>3389</v>
      </c>
      <c r="J1956" t="s">
        <v>2068</v>
      </c>
      <c r="K1956">
        <v>13824</v>
      </c>
      <c r="L1956">
        <v>0</v>
      </c>
      <c r="M1956">
        <v>72</v>
      </c>
      <c r="N1956">
        <v>13752</v>
      </c>
      <c r="O1956">
        <v>7</v>
      </c>
      <c r="P1956">
        <v>1728</v>
      </c>
      <c r="Q1956" t="s">
        <v>50</v>
      </c>
      <c r="R1956">
        <v>1656</v>
      </c>
      <c r="S1956" t="s">
        <v>3516</v>
      </c>
      <c r="T1956" s="4"/>
      <c r="U1956" s="4"/>
    </row>
    <row r="1957" spans="1:21" x14ac:dyDescent="0.2">
      <c r="A1957" t="s">
        <v>218</v>
      </c>
      <c r="B1957" t="s">
        <v>3517</v>
      </c>
      <c r="C1957" t="s">
        <v>3518</v>
      </c>
      <c r="F1957" t="s">
        <v>2066</v>
      </c>
      <c r="H1957">
        <v>263</v>
      </c>
      <c r="I1957" t="s">
        <v>2404</v>
      </c>
      <c r="J1957" t="s">
        <v>2068</v>
      </c>
      <c r="K1957">
        <v>20736</v>
      </c>
      <c r="L1957">
        <v>0</v>
      </c>
      <c r="M1957">
        <v>0</v>
      </c>
      <c r="N1957">
        <v>20736</v>
      </c>
      <c r="O1957">
        <v>9</v>
      </c>
      <c r="P1957">
        <v>2304</v>
      </c>
      <c r="Q1957" t="s">
        <v>50</v>
      </c>
      <c r="R1957">
        <v>0</v>
      </c>
      <c r="S1957" t="s">
        <v>1277</v>
      </c>
      <c r="T1957" s="4"/>
      <c r="U1957" s="4"/>
    </row>
    <row r="1958" spans="1:21" x14ac:dyDescent="0.2">
      <c r="A1958" t="s">
        <v>218</v>
      </c>
      <c r="B1958" t="s">
        <v>3519</v>
      </c>
      <c r="C1958" t="s">
        <v>3520</v>
      </c>
      <c r="F1958" t="s">
        <v>2066</v>
      </c>
      <c r="G1958" t="s">
        <v>3521</v>
      </c>
      <c r="H1958">
        <v>264</v>
      </c>
      <c r="I1958" t="s">
        <v>2404</v>
      </c>
      <c r="J1958" t="s">
        <v>2068</v>
      </c>
      <c r="K1958">
        <v>1524</v>
      </c>
      <c r="L1958">
        <v>0</v>
      </c>
      <c r="M1958">
        <v>0</v>
      </c>
      <c r="N1958">
        <v>1524</v>
      </c>
      <c r="O1958">
        <v>7</v>
      </c>
      <c r="P1958">
        <v>192</v>
      </c>
      <c r="Q1958" t="s">
        <v>44</v>
      </c>
      <c r="R1958">
        <v>180</v>
      </c>
      <c r="S1958" t="s">
        <v>3522</v>
      </c>
      <c r="T1958" s="4">
        <v>45371</v>
      </c>
      <c r="U1958" s="4"/>
    </row>
    <row r="1959" spans="1:21" x14ac:dyDescent="0.2">
      <c r="A1959" t="s">
        <v>218</v>
      </c>
      <c r="B1959" t="s">
        <v>3523</v>
      </c>
      <c r="C1959" t="s">
        <v>3524</v>
      </c>
      <c r="F1959" t="s">
        <v>2066</v>
      </c>
      <c r="H1959">
        <v>265</v>
      </c>
      <c r="I1959" t="s">
        <v>3403</v>
      </c>
      <c r="J1959" t="s">
        <v>2068</v>
      </c>
      <c r="K1959">
        <v>16128</v>
      </c>
      <c r="L1959">
        <v>0</v>
      </c>
      <c r="M1959">
        <v>144</v>
      </c>
      <c r="N1959">
        <v>15984</v>
      </c>
      <c r="O1959">
        <v>6</v>
      </c>
      <c r="P1959">
        <v>2304</v>
      </c>
      <c r="Q1959" t="s">
        <v>50</v>
      </c>
      <c r="R1959">
        <v>2160</v>
      </c>
      <c r="S1959" t="s">
        <v>3525</v>
      </c>
      <c r="T1959" s="4"/>
      <c r="U1959" s="4"/>
    </row>
    <row r="1960" spans="1:21" x14ac:dyDescent="0.2">
      <c r="A1960" t="s">
        <v>218</v>
      </c>
      <c r="B1960" t="s">
        <v>3526</v>
      </c>
      <c r="C1960" t="s">
        <v>3527</v>
      </c>
      <c r="F1960" t="s">
        <v>2066</v>
      </c>
      <c r="H1960">
        <v>266</v>
      </c>
      <c r="I1960" t="s">
        <v>3389</v>
      </c>
      <c r="J1960" t="s">
        <v>2068</v>
      </c>
      <c r="K1960">
        <v>23040</v>
      </c>
      <c r="L1960">
        <v>0</v>
      </c>
      <c r="M1960">
        <v>0</v>
      </c>
      <c r="N1960">
        <v>23040</v>
      </c>
      <c r="O1960">
        <v>10</v>
      </c>
      <c r="P1960">
        <v>2304</v>
      </c>
      <c r="Q1960" t="s">
        <v>50</v>
      </c>
      <c r="R1960">
        <v>0</v>
      </c>
      <c r="S1960" t="s">
        <v>1618</v>
      </c>
      <c r="T1960" s="4"/>
      <c r="U1960" s="4"/>
    </row>
    <row r="1961" spans="1:21" x14ac:dyDescent="0.2">
      <c r="A1961" t="s">
        <v>218</v>
      </c>
      <c r="B1961" t="s">
        <v>3528</v>
      </c>
      <c r="C1961" t="s">
        <v>3529</v>
      </c>
      <c r="F1961" t="s">
        <v>2066</v>
      </c>
      <c r="H1961">
        <v>267</v>
      </c>
      <c r="I1961" t="s">
        <v>3389</v>
      </c>
      <c r="J1961" t="s">
        <v>2068</v>
      </c>
      <c r="K1961">
        <v>23040</v>
      </c>
      <c r="L1961">
        <v>0</v>
      </c>
      <c r="M1961">
        <v>144</v>
      </c>
      <c r="N1961">
        <v>22896</v>
      </c>
      <c r="O1961">
        <v>9</v>
      </c>
      <c r="P1961">
        <v>2304</v>
      </c>
      <c r="Q1961" t="s">
        <v>50</v>
      </c>
      <c r="R1961">
        <v>2160</v>
      </c>
      <c r="S1961" t="s">
        <v>3530</v>
      </c>
      <c r="T1961" s="4"/>
      <c r="U1961" s="4"/>
    </row>
    <row r="1962" spans="1:21" x14ac:dyDescent="0.2">
      <c r="A1962" t="s">
        <v>218</v>
      </c>
      <c r="B1962" t="s">
        <v>3531</v>
      </c>
      <c r="C1962" t="s">
        <v>3532</v>
      </c>
      <c r="F1962" t="s">
        <v>2066</v>
      </c>
      <c r="H1962">
        <v>268</v>
      </c>
      <c r="I1962" t="s">
        <v>3389</v>
      </c>
      <c r="J1962" t="s">
        <v>2068</v>
      </c>
      <c r="K1962">
        <v>23040</v>
      </c>
      <c r="L1962">
        <v>0</v>
      </c>
      <c r="M1962">
        <v>0</v>
      </c>
      <c r="N1962">
        <v>23040</v>
      </c>
      <c r="O1962">
        <v>10</v>
      </c>
      <c r="P1962">
        <v>2304</v>
      </c>
      <c r="Q1962" t="s">
        <v>50</v>
      </c>
      <c r="R1962">
        <v>0</v>
      </c>
      <c r="S1962" t="s">
        <v>1618</v>
      </c>
      <c r="T1962" s="4"/>
      <c r="U1962" s="4"/>
    </row>
    <row r="1963" spans="1:21" x14ac:dyDescent="0.2">
      <c r="A1963" t="s">
        <v>218</v>
      </c>
      <c r="B1963" t="s">
        <v>3533</v>
      </c>
      <c r="C1963" t="s">
        <v>3534</v>
      </c>
      <c r="F1963" t="s">
        <v>2066</v>
      </c>
      <c r="H1963">
        <v>269</v>
      </c>
      <c r="I1963" t="s">
        <v>3389</v>
      </c>
      <c r="J1963" t="s">
        <v>2068</v>
      </c>
      <c r="K1963">
        <v>20736</v>
      </c>
      <c r="L1963">
        <v>0</v>
      </c>
      <c r="M1963">
        <v>72</v>
      </c>
      <c r="N1963">
        <v>20664</v>
      </c>
      <c r="O1963">
        <v>8</v>
      </c>
      <c r="P1963">
        <v>2304</v>
      </c>
      <c r="Q1963" t="s">
        <v>50</v>
      </c>
      <c r="R1963">
        <v>2232</v>
      </c>
      <c r="S1963" t="s">
        <v>3535</v>
      </c>
      <c r="T1963" s="4"/>
      <c r="U1963" s="4"/>
    </row>
    <row r="1964" spans="1:21" x14ac:dyDescent="0.2">
      <c r="A1964" t="s">
        <v>218</v>
      </c>
      <c r="B1964" t="s">
        <v>3536</v>
      </c>
      <c r="C1964" t="s">
        <v>3537</v>
      </c>
      <c r="F1964" t="s">
        <v>2066</v>
      </c>
      <c r="H1964">
        <v>270</v>
      </c>
      <c r="I1964" t="s">
        <v>3389</v>
      </c>
      <c r="J1964" t="s">
        <v>2068</v>
      </c>
      <c r="K1964">
        <v>25344</v>
      </c>
      <c r="L1964">
        <v>0</v>
      </c>
      <c r="M1964">
        <v>0</v>
      </c>
      <c r="N1964">
        <v>25344</v>
      </c>
      <c r="O1964">
        <v>11</v>
      </c>
      <c r="P1964">
        <v>2304</v>
      </c>
      <c r="Q1964" t="s">
        <v>50</v>
      </c>
      <c r="R1964">
        <v>0</v>
      </c>
      <c r="S1964" t="s">
        <v>2118</v>
      </c>
      <c r="T1964" s="4"/>
      <c r="U1964" s="4"/>
    </row>
    <row r="1965" spans="1:21" x14ac:dyDescent="0.2">
      <c r="A1965" t="s">
        <v>218</v>
      </c>
      <c r="B1965" t="s">
        <v>3538</v>
      </c>
      <c r="C1965" t="s">
        <v>3539</v>
      </c>
      <c r="F1965" t="s">
        <v>2066</v>
      </c>
      <c r="G1965" t="s">
        <v>3540</v>
      </c>
      <c r="H1965">
        <v>271</v>
      </c>
      <c r="I1965" t="s">
        <v>3389</v>
      </c>
      <c r="J1965" t="s">
        <v>2068</v>
      </c>
      <c r="K1965">
        <v>2109</v>
      </c>
      <c r="L1965">
        <v>0</v>
      </c>
      <c r="M1965">
        <v>0</v>
      </c>
      <c r="N1965">
        <v>2109</v>
      </c>
      <c r="O1965">
        <v>10</v>
      </c>
      <c r="P1965">
        <v>192</v>
      </c>
      <c r="Q1965" t="s">
        <v>44</v>
      </c>
      <c r="R1965">
        <v>189</v>
      </c>
      <c r="S1965" t="s">
        <v>3541</v>
      </c>
      <c r="T1965" s="4">
        <v>45370</v>
      </c>
      <c r="U1965" s="4"/>
    </row>
    <row r="1966" spans="1:21" x14ac:dyDescent="0.2">
      <c r="A1966" t="s">
        <v>218</v>
      </c>
      <c r="B1966" t="s">
        <v>3542</v>
      </c>
      <c r="C1966" t="s">
        <v>3543</v>
      </c>
      <c r="F1966" t="s">
        <v>2066</v>
      </c>
      <c r="H1966">
        <v>272</v>
      </c>
      <c r="I1966" t="s">
        <v>3389</v>
      </c>
      <c r="J1966" t="s">
        <v>2068</v>
      </c>
      <c r="K1966">
        <v>25344</v>
      </c>
      <c r="L1966">
        <v>0</v>
      </c>
      <c r="M1966">
        <v>0</v>
      </c>
      <c r="N1966">
        <v>25344</v>
      </c>
      <c r="O1966">
        <v>11</v>
      </c>
      <c r="P1966">
        <v>2304</v>
      </c>
      <c r="Q1966" t="s">
        <v>50</v>
      </c>
      <c r="R1966">
        <v>0</v>
      </c>
      <c r="S1966" t="s">
        <v>2118</v>
      </c>
      <c r="T1966" s="4"/>
      <c r="U1966" s="4"/>
    </row>
    <row r="1967" spans="1:21" x14ac:dyDescent="0.2">
      <c r="A1967" t="s">
        <v>218</v>
      </c>
      <c r="B1967" t="s">
        <v>3544</v>
      </c>
      <c r="C1967" t="s">
        <v>3545</v>
      </c>
      <c r="F1967" t="s">
        <v>2066</v>
      </c>
      <c r="G1967">
        <v>959</v>
      </c>
      <c r="H1967">
        <v>273</v>
      </c>
      <c r="I1967" t="s">
        <v>3389</v>
      </c>
      <c r="J1967" t="s">
        <v>2068</v>
      </c>
      <c r="K1967">
        <v>1908</v>
      </c>
      <c r="L1967">
        <v>0</v>
      </c>
      <c r="M1967">
        <v>0</v>
      </c>
      <c r="N1967">
        <v>1908</v>
      </c>
      <c r="O1967">
        <v>9</v>
      </c>
      <c r="P1967">
        <v>192</v>
      </c>
      <c r="Q1967" t="s">
        <v>44</v>
      </c>
      <c r="R1967">
        <v>180</v>
      </c>
      <c r="S1967" t="s">
        <v>3447</v>
      </c>
      <c r="T1967" s="4">
        <v>45356</v>
      </c>
      <c r="U1967" s="4"/>
    </row>
    <row r="1968" spans="1:21" x14ac:dyDescent="0.2">
      <c r="A1968" t="s">
        <v>218</v>
      </c>
      <c r="B1968" t="s">
        <v>3546</v>
      </c>
      <c r="C1968" t="s">
        <v>3547</v>
      </c>
      <c r="F1968" t="s">
        <v>2066</v>
      </c>
      <c r="G1968">
        <v>9903</v>
      </c>
      <c r="H1968">
        <v>274</v>
      </c>
      <c r="I1968" t="s">
        <v>3389</v>
      </c>
      <c r="J1968" t="s">
        <v>2068</v>
      </c>
      <c r="K1968">
        <v>2100</v>
      </c>
      <c r="L1968">
        <v>0</v>
      </c>
      <c r="M1968">
        <v>12</v>
      </c>
      <c r="N1968">
        <v>2088</v>
      </c>
      <c r="O1968">
        <v>10</v>
      </c>
      <c r="P1968">
        <v>192</v>
      </c>
      <c r="Q1968" t="s">
        <v>44</v>
      </c>
      <c r="R1968">
        <v>168</v>
      </c>
      <c r="S1968" t="s">
        <v>3548</v>
      </c>
      <c r="T1968" s="4">
        <v>45356</v>
      </c>
      <c r="U1968" s="4"/>
    </row>
    <row r="1969" spans="1:21" x14ac:dyDescent="0.2">
      <c r="A1969" t="s">
        <v>218</v>
      </c>
      <c r="B1969" t="s">
        <v>3549</v>
      </c>
      <c r="C1969" t="s">
        <v>3550</v>
      </c>
      <c r="F1969" t="s">
        <v>2066</v>
      </c>
      <c r="G1969">
        <v>9906</v>
      </c>
      <c r="H1969">
        <v>275</v>
      </c>
      <c r="I1969" t="s">
        <v>3389</v>
      </c>
      <c r="J1969" t="s">
        <v>2068</v>
      </c>
      <c r="K1969">
        <v>1905</v>
      </c>
      <c r="L1969">
        <v>0</v>
      </c>
      <c r="M1969">
        <v>18</v>
      </c>
      <c r="N1969">
        <v>1887</v>
      </c>
      <c r="O1969">
        <v>9</v>
      </c>
      <c r="P1969">
        <v>192</v>
      </c>
      <c r="Q1969" t="s">
        <v>44</v>
      </c>
      <c r="R1969">
        <v>159</v>
      </c>
      <c r="S1969" t="s">
        <v>3551</v>
      </c>
      <c r="T1969" s="4">
        <v>45356</v>
      </c>
      <c r="U1969" s="4"/>
    </row>
    <row r="1970" spans="1:21" x14ac:dyDescent="0.2">
      <c r="A1970" t="s">
        <v>218</v>
      </c>
      <c r="B1970" t="s">
        <v>3552</v>
      </c>
      <c r="C1970" t="s">
        <v>3553</v>
      </c>
      <c r="F1970" t="s">
        <v>2066</v>
      </c>
      <c r="H1970">
        <v>276</v>
      </c>
      <c r="I1970" t="s">
        <v>3389</v>
      </c>
      <c r="J1970" t="s">
        <v>2068</v>
      </c>
      <c r="K1970">
        <v>23040</v>
      </c>
      <c r="L1970">
        <v>0</v>
      </c>
      <c r="M1970">
        <v>0</v>
      </c>
      <c r="N1970">
        <v>23040</v>
      </c>
      <c r="O1970">
        <v>10</v>
      </c>
      <c r="P1970">
        <v>2304</v>
      </c>
      <c r="Q1970" t="s">
        <v>50</v>
      </c>
      <c r="R1970">
        <v>0</v>
      </c>
      <c r="S1970" t="s">
        <v>1618</v>
      </c>
      <c r="T1970" s="4"/>
      <c r="U1970" s="4"/>
    </row>
    <row r="1971" spans="1:21" x14ac:dyDescent="0.2">
      <c r="A1971" t="s">
        <v>218</v>
      </c>
      <c r="B1971" t="s">
        <v>3554</v>
      </c>
      <c r="C1971" t="s">
        <v>3555</v>
      </c>
      <c r="F1971" t="s">
        <v>2066</v>
      </c>
      <c r="G1971">
        <v>9908</v>
      </c>
      <c r="H1971">
        <v>277</v>
      </c>
      <c r="I1971" t="s">
        <v>3389</v>
      </c>
      <c r="J1971" t="s">
        <v>2068</v>
      </c>
      <c r="K1971">
        <v>1716</v>
      </c>
      <c r="L1971">
        <v>0</v>
      </c>
      <c r="M1971">
        <v>21</v>
      </c>
      <c r="N1971">
        <v>1695</v>
      </c>
      <c r="O1971">
        <v>8</v>
      </c>
      <c r="P1971">
        <v>192</v>
      </c>
      <c r="Q1971" t="s">
        <v>44</v>
      </c>
      <c r="R1971">
        <v>159</v>
      </c>
      <c r="S1971" t="s">
        <v>3556</v>
      </c>
      <c r="T1971" s="4">
        <v>45356</v>
      </c>
      <c r="U1971" s="4"/>
    </row>
    <row r="1972" spans="1:21" x14ac:dyDescent="0.2">
      <c r="A1972" t="s">
        <v>218</v>
      </c>
      <c r="B1972" t="s">
        <v>3557</v>
      </c>
      <c r="C1972" t="s">
        <v>3558</v>
      </c>
      <c r="F1972" t="s">
        <v>2066</v>
      </c>
      <c r="H1972">
        <v>278</v>
      </c>
      <c r="I1972" t="s">
        <v>2437</v>
      </c>
      <c r="J1972" t="s">
        <v>2068</v>
      </c>
      <c r="K1972">
        <v>13824</v>
      </c>
      <c r="L1972">
        <v>0</v>
      </c>
      <c r="M1972">
        <v>0</v>
      </c>
      <c r="N1972">
        <v>13824</v>
      </c>
      <c r="O1972">
        <v>8</v>
      </c>
      <c r="P1972">
        <v>1728</v>
      </c>
      <c r="Q1972" t="s">
        <v>50</v>
      </c>
      <c r="R1972">
        <v>0</v>
      </c>
      <c r="S1972" t="s">
        <v>2618</v>
      </c>
      <c r="T1972" s="4"/>
      <c r="U1972" s="4"/>
    </row>
    <row r="1973" spans="1:21" x14ac:dyDescent="0.2">
      <c r="A1973" t="s">
        <v>218</v>
      </c>
      <c r="B1973" t="s">
        <v>3559</v>
      </c>
      <c r="C1973" t="s">
        <v>3560</v>
      </c>
      <c r="F1973" t="s">
        <v>2066</v>
      </c>
      <c r="H1973">
        <v>279</v>
      </c>
      <c r="I1973" t="s">
        <v>2437</v>
      </c>
      <c r="J1973" t="s">
        <v>2068</v>
      </c>
      <c r="K1973">
        <v>13824</v>
      </c>
      <c r="L1973">
        <v>0</v>
      </c>
      <c r="M1973">
        <v>0</v>
      </c>
      <c r="N1973">
        <v>13824</v>
      </c>
      <c r="O1973">
        <v>8</v>
      </c>
      <c r="P1973">
        <v>1728</v>
      </c>
      <c r="Q1973" t="s">
        <v>50</v>
      </c>
      <c r="R1973">
        <v>0</v>
      </c>
      <c r="S1973" t="s">
        <v>2618</v>
      </c>
      <c r="T1973" s="4"/>
      <c r="U1973" s="4"/>
    </row>
    <row r="1974" spans="1:21" x14ac:dyDescent="0.2">
      <c r="A1974" t="s">
        <v>218</v>
      </c>
      <c r="B1974" t="s">
        <v>3561</v>
      </c>
      <c r="C1974" t="s">
        <v>3562</v>
      </c>
      <c r="F1974" t="s">
        <v>2066</v>
      </c>
      <c r="H1974">
        <v>280</v>
      </c>
      <c r="I1974" t="s">
        <v>2437</v>
      </c>
      <c r="J1974" t="s">
        <v>2068</v>
      </c>
      <c r="K1974">
        <v>15552</v>
      </c>
      <c r="L1974">
        <v>0</v>
      </c>
      <c r="M1974">
        <v>0</v>
      </c>
      <c r="N1974">
        <v>15552</v>
      </c>
      <c r="O1974">
        <v>9</v>
      </c>
      <c r="P1974">
        <v>1728</v>
      </c>
      <c r="Q1974" t="s">
        <v>50</v>
      </c>
      <c r="R1974">
        <v>0</v>
      </c>
      <c r="S1974" t="s">
        <v>1277</v>
      </c>
      <c r="T1974" s="4"/>
      <c r="U1974" s="4"/>
    </row>
    <row r="1975" spans="1:21" x14ac:dyDescent="0.2">
      <c r="A1975" t="s">
        <v>218</v>
      </c>
      <c r="B1975" t="s">
        <v>3563</v>
      </c>
      <c r="C1975" t="s">
        <v>3564</v>
      </c>
      <c r="F1975" t="s">
        <v>2066</v>
      </c>
      <c r="H1975">
        <v>281</v>
      </c>
      <c r="I1975" t="s">
        <v>2437</v>
      </c>
      <c r="J1975" t="s">
        <v>2068</v>
      </c>
      <c r="K1975">
        <v>5184</v>
      </c>
      <c r="L1975">
        <v>0</v>
      </c>
      <c r="M1975">
        <v>0</v>
      </c>
      <c r="N1975">
        <v>5184</v>
      </c>
      <c r="O1975">
        <v>3</v>
      </c>
      <c r="P1975">
        <v>1728</v>
      </c>
      <c r="Q1975" t="s">
        <v>50</v>
      </c>
      <c r="R1975">
        <v>0</v>
      </c>
      <c r="S1975" t="s">
        <v>623</v>
      </c>
      <c r="T1975" s="4"/>
      <c r="U1975" s="4"/>
    </row>
    <row r="1976" spans="1:21" x14ac:dyDescent="0.2">
      <c r="A1976" t="s">
        <v>218</v>
      </c>
      <c r="B1976" t="s">
        <v>3565</v>
      </c>
      <c r="C1976" t="s">
        <v>3566</v>
      </c>
      <c r="F1976" t="s">
        <v>2066</v>
      </c>
      <c r="G1976" t="s">
        <v>3567</v>
      </c>
      <c r="H1976">
        <v>282</v>
      </c>
      <c r="I1976" t="s">
        <v>3389</v>
      </c>
      <c r="J1976" t="s">
        <v>2068</v>
      </c>
      <c r="K1976">
        <v>996</v>
      </c>
      <c r="L1976">
        <v>0</v>
      </c>
      <c r="M1976">
        <v>42</v>
      </c>
      <c r="N1976">
        <v>954</v>
      </c>
      <c r="O1976">
        <v>6</v>
      </c>
      <c r="P1976">
        <v>144</v>
      </c>
      <c r="Q1976" t="s">
        <v>44</v>
      </c>
      <c r="R1976">
        <v>90</v>
      </c>
      <c r="S1976" t="s">
        <v>3568</v>
      </c>
      <c r="T1976" s="4">
        <v>45358</v>
      </c>
      <c r="U1976" s="4"/>
    </row>
    <row r="1977" spans="1:21" x14ac:dyDescent="0.2">
      <c r="A1977" t="s">
        <v>218</v>
      </c>
      <c r="B1977" t="s">
        <v>3569</v>
      </c>
      <c r="C1977" t="s">
        <v>3570</v>
      </c>
      <c r="F1977" t="s">
        <v>2066</v>
      </c>
      <c r="H1977">
        <v>283</v>
      </c>
      <c r="I1977" t="s">
        <v>2437</v>
      </c>
      <c r="J1977" t="s">
        <v>2068</v>
      </c>
      <c r="K1977">
        <v>8640</v>
      </c>
      <c r="L1977">
        <v>0</v>
      </c>
      <c r="M1977">
        <v>0</v>
      </c>
      <c r="N1977">
        <v>8640</v>
      </c>
      <c r="O1977">
        <v>5</v>
      </c>
      <c r="P1977">
        <v>1728</v>
      </c>
      <c r="Q1977" t="s">
        <v>50</v>
      </c>
      <c r="R1977">
        <v>0</v>
      </c>
      <c r="S1977" t="s">
        <v>1175</v>
      </c>
      <c r="T1977" s="4"/>
      <c r="U1977" s="4"/>
    </row>
    <row r="1978" spans="1:21" x14ac:dyDescent="0.2">
      <c r="A1978" t="s">
        <v>218</v>
      </c>
      <c r="B1978" t="s">
        <v>3571</v>
      </c>
      <c r="C1978" t="s">
        <v>3572</v>
      </c>
      <c r="F1978" t="s">
        <v>2066</v>
      </c>
      <c r="H1978">
        <v>284</v>
      </c>
      <c r="I1978" t="s">
        <v>2437</v>
      </c>
      <c r="J1978" t="s">
        <v>2068</v>
      </c>
      <c r="K1978">
        <v>5184</v>
      </c>
      <c r="L1978">
        <v>0</v>
      </c>
      <c r="M1978">
        <v>0</v>
      </c>
      <c r="N1978">
        <v>5184</v>
      </c>
      <c r="O1978">
        <v>3</v>
      </c>
      <c r="P1978">
        <v>1728</v>
      </c>
      <c r="Q1978" t="s">
        <v>50</v>
      </c>
      <c r="R1978">
        <v>0</v>
      </c>
      <c r="S1978" t="s">
        <v>623</v>
      </c>
      <c r="T1978" s="4"/>
      <c r="U1978" s="4"/>
    </row>
    <row r="1979" spans="1:21" x14ac:dyDescent="0.2">
      <c r="A1979" t="s">
        <v>218</v>
      </c>
      <c r="B1979" t="s">
        <v>3573</v>
      </c>
      <c r="C1979" t="s">
        <v>3574</v>
      </c>
      <c r="F1979" t="s">
        <v>2066</v>
      </c>
      <c r="H1979">
        <v>285</v>
      </c>
      <c r="I1979" t="s">
        <v>2437</v>
      </c>
      <c r="J1979" t="s">
        <v>2068</v>
      </c>
      <c r="K1979">
        <v>12096</v>
      </c>
      <c r="L1979">
        <v>0</v>
      </c>
      <c r="M1979">
        <v>0</v>
      </c>
      <c r="N1979">
        <v>12096</v>
      </c>
      <c r="O1979">
        <v>7</v>
      </c>
      <c r="P1979">
        <v>1728</v>
      </c>
      <c r="Q1979" t="s">
        <v>50</v>
      </c>
      <c r="R1979">
        <v>0</v>
      </c>
      <c r="S1979" t="s">
        <v>2331</v>
      </c>
      <c r="T1979" s="4"/>
      <c r="U1979" s="4"/>
    </row>
    <row r="1980" spans="1:21" x14ac:dyDescent="0.2">
      <c r="A1980" t="s">
        <v>218</v>
      </c>
      <c r="B1980" t="s">
        <v>3575</v>
      </c>
      <c r="C1980" t="s">
        <v>3576</v>
      </c>
      <c r="F1980" t="s">
        <v>2066</v>
      </c>
      <c r="H1980">
        <v>286</v>
      </c>
      <c r="I1980" t="s">
        <v>2437</v>
      </c>
      <c r="J1980" t="s">
        <v>2068</v>
      </c>
      <c r="K1980">
        <v>8640</v>
      </c>
      <c r="L1980">
        <v>0</v>
      </c>
      <c r="M1980">
        <v>0</v>
      </c>
      <c r="N1980">
        <v>8640</v>
      </c>
      <c r="O1980">
        <v>5</v>
      </c>
      <c r="P1980">
        <v>1728</v>
      </c>
      <c r="Q1980" t="s">
        <v>50</v>
      </c>
      <c r="R1980">
        <v>0</v>
      </c>
      <c r="S1980" t="s">
        <v>1175</v>
      </c>
      <c r="T1980" s="4"/>
      <c r="U1980" s="4"/>
    </row>
    <row r="1981" spans="1:21" x14ac:dyDescent="0.2">
      <c r="A1981" t="s">
        <v>218</v>
      </c>
      <c r="B1981" t="s">
        <v>3577</v>
      </c>
      <c r="C1981" t="s">
        <v>3578</v>
      </c>
      <c r="F1981" t="s">
        <v>2066</v>
      </c>
      <c r="H1981">
        <v>287</v>
      </c>
      <c r="I1981" t="s">
        <v>2437</v>
      </c>
      <c r="J1981" t="s">
        <v>2068</v>
      </c>
      <c r="K1981">
        <v>8640</v>
      </c>
      <c r="L1981">
        <v>0</v>
      </c>
      <c r="M1981">
        <v>0</v>
      </c>
      <c r="N1981">
        <v>8640</v>
      </c>
      <c r="O1981">
        <v>5</v>
      </c>
      <c r="P1981">
        <v>1728</v>
      </c>
      <c r="Q1981" t="s">
        <v>50</v>
      </c>
      <c r="R1981">
        <v>0</v>
      </c>
      <c r="S1981" t="s">
        <v>1175</v>
      </c>
      <c r="T1981" s="4"/>
      <c r="U1981" s="4"/>
    </row>
    <row r="1982" spans="1:21" x14ac:dyDescent="0.2">
      <c r="A1982" t="s">
        <v>218</v>
      </c>
      <c r="B1982" t="s">
        <v>3579</v>
      </c>
      <c r="C1982" t="s">
        <v>3580</v>
      </c>
      <c r="F1982" t="s">
        <v>2066</v>
      </c>
      <c r="H1982">
        <v>288</v>
      </c>
      <c r="I1982" t="s">
        <v>2437</v>
      </c>
      <c r="J1982" t="s">
        <v>2068</v>
      </c>
      <c r="K1982">
        <v>10368</v>
      </c>
      <c r="L1982">
        <v>0</v>
      </c>
      <c r="M1982">
        <v>0</v>
      </c>
      <c r="N1982">
        <v>10368</v>
      </c>
      <c r="O1982">
        <v>6</v>
      </c>
      <c r="P1982">
        <v>1728</v>
      </c>
      <c r="Q1982" t="s">
        <v>50</v>
      </c>
      <c r="R1982">
        <v>0</v>
      </c>
      <c r="S1982" t="s">
        <v>1274</v>
      </c>
      <c r="T1982" s="4"/>
      <c r="U1982" s="4"/>
    </row>
    <row r="1983" spans="1:21" x14ac:dyDescent="0.2">
      <c r="A1983" t="s">
        <v>218</v>
      </c>
      <c r="B1983" t="s">
        <v>3581</v>
      </c>
      <c r="C1983" t="s">
        <v>3582</v>
      </c>
      <c r="F1983" t="s">
        <v>2066</v>
      </c>
      <c r="H1983">
        <v>289</v>
      </c>
      <c r="I1983" t="s">
        <v>2437</v>
      </c>
      <c r="J1983" t="s">
        <v>2068</v>
      </c>
      <c r="K1983">
        <v>12096</v>
      </c>
      <c r="L1983">
        <v>0</v>
      </c>
      <c r="M1983">
        <v>0</v>
      </c>
      <c r="N1983">
        <v>12096</v>
      </c>
      <c r="O1983">
        <v>7</v>
      </c>
      <c r="P1983">
        <v>1728</v>
      </c>
      <c r="Q1983" t="s">
        <v>50</v>
      </c>
      <c r="R1983">
        <v>0</v>
      </c>
      <c r="S1983" t="s">
        <v>2331</v>
      </c>
      <c r="T1983" s="4"/>
      <c r="U1983" s="4"/>
    </row>
    <row r="1984" spans="1:21" x14ac:dyDescent="0.2">
      <c r="A1984" t="s">
        <v>218</v>
      </c>
      <c r="B1984" t="s">
        <v>3583</v>
      </c>
      <c r="C1984" t="s">
        <v>3584</v>
      </c>
      <c r="F1984" t="s">
        <v>2066</v>
      </c>
      <c r="H1984">
        <v>290</v>
      </c>
      <c r="I1984" t="s">
        <v>2437</v>
      </c>
      <c r="J1984" t="s">
        <v>2068</v>
      </c>
      <c r="K1984">
        <v>12096</v>
      </c>
      <c r="L1984">
        <v>0</v>
      </c>
      <c r="M1984">
        <v>0</v>
      </c>
      <c r="N1984">
        <v>12096</v>
      </c>
      <c r="O1984">
        <v>7</v>
      </c>
      <c r="P1984">
        <v>1728</v>
      </c>
      <c r="Q1984" t="s">
        <v>50</v>
      </c>
      <c r="R1984">
        <v>0</v>
      </c>
      <c r="S1984" t="s">
        <v>2331</v>
      </c>
      <c r="T1984" s="4"/>
      <c r="U1984" s="4"/>
    </row>
    <row r="1985" spans="1:21" x14ac:dyDescent="0.2">
      <c r="A1985" t="s">
        <v>218</v>
      </c>
      <c r="B1985" t="s">
        <v>3585</v>
      </c>
      <c r="C1985" t="s">
        <v>3586</v>
      </c>
      <c r="F1985" t="s">
        <v>2066</v>
      </c>
      <c r="H1985">
        <v>291</v>
      </c>
      <c r="I1985" t="s">
        <v>2437</v>
      </c>
      <c r="J1985" t="s">
        <v>2068</v>
      </c>
      <c r="K1985">
        <v>1728</v>
      </c>
      <c r="L1985">
        <v>0</v>
      </c>
      <c r="M1985">
        <v>12</v>
      </c>
      <c r="N1985">
        <v>1716</v>
      </c>
      <c r="O1985">
        <v>0</v>
      </c>
      <c r="P1985">
        <v>1728</v>
      </c>
      <c r="Q1985" t="s">
        <v>50</v>
      </c>
      <c r="R1985">
        <v>1716</v>
      </c>
      <c r="S1985" t="s">
        <v>3587</v>
      </c>
      <c r="T1985" s="4"/>
      <c r="U1985" s="4"/>
    </row>
    <row r="1986" spans="1:21" x14ac:dyDescent="0.2">
      <c r="A1986" t="s">
        <v>218</v>
      </c>
      <c r="B1986" t="s">
        <v>3588</v>
      </c>
      <c r="C1986" t="s">
        <v>3589</v>
      </c>
      <c r="F1986" t="s">
        <v>2066</v>
      </c>
      <c r="H1986">
        <v>292</v>
      </c>
      <c r="I1986" t="s">
        <v>2437</v>
      </c>
      <c r="J1986" t="s">
        <v>2068</v>
      </c>
      <c r="K1986">
        <v>13824</v>
      </c>
      <c r="L1986">
        <v>0</v>
      </c>
      <c r="M1986">
        <v>0</v>
      </c>
      <c r="N1986">
        <v>13824</v>
      </c>
      <c r="O1986">
        <v>8</v>
      </c>
      <c r="P1986">
        <v>1728</v>
      </c>
      <c r="Q1986" t="s">
        <v>50</v>
      </c>
      <c r="R1986">
        <v>0</v>
      </c>
      <c r="S1986" t="s">
        <v>2618</v>
      </c>
      <c r="T1986" s="4"/>
      <c r="U1986" s="4"/>
    </row>
    <row r="1987" spans="1:21" x14ac:dyDescent="0.2">
      <c r="A1987" t="s">
        <v>218</v>
      </c>
      <c r="B1987" t="s">
        <v>3590</v>
      </c>
      <c r="C1987" t="s">
        <v>3591</v>
      </c>
      <c r="F1987" t="s">
        <v>2066</v>
      </c>
      <c r="H1987">
        <v>293</v>
      </c>
      <c r="I1987" t="s">
        <v>2437</v>
      </c>
      <c r="J1987" t="s">
        <v>2068</v>
      </c>
      <c r="K1987">
        <v>3456</v>
      </c>
      <c r="L1987">
        <v>0</v>
      </c>
      <c r="M1987">
        <v>0</v>
      </c>
      <c r="N1987">
        <v>3456</v>
      </c>
      <c r="O1987">
        <v>2</v>
      </c>
      <c r="P1987">
        <v>1728</v>
      </c>
      <c r="Q1987" t="s">
        <v>50</v>
      </c>
      <c r="R1987">
        <v>0</v>
      </c>
      <c r="S1987" t="s">
        <v>1162</v>
      </c>
      <c r="T1987" s="4"/>
      <c r="U1987" s="4"/>
    </row>
    <row r="1988" spans="1:21" x14ac:dyDescent="0.2">
      <c r="A1988" t="s">
        <v>218</v>
      </c>
      <c r="B1988" t="s">
        <v>3592</v>
      </c>
      <c r="C1988" t="s">
        <v>3593</v>
      </c>
      <c r="F1988" t="s">
        <v>2066</v>
      </c>
      <c r="H1988">
        <v>294</v>
      </c>
      <c r="I1988" t="s">
        <v>2437</v>
      </c>
      <c r="J1988" t="s">
        <v>2068</v>
      </c>
      <c r="K1988">
        <v>1728</v>
      </c>
      <c r="L1988">
        <v>0</v>
      </c>
      <c r="M1988">
        <v>0</v>
      </c>
      <c r="N1988">
        <v>1728</v>
      </c>
      <c r="O1988">
        <v>1</v>
      </c>
      <c r="P1988">
        <v>1728</v>
      </c>
      <c r="Q1988" t="s">
        <v>50</v>
      </c>
      <c r="R1988">
        <v>0</v>
      </c>
      <c r="S1988" t="s">
        <v>613</v>
      </c>
      <c r="T1988" s="4"/>
      <c r="U1988" s="4"/>
    </row>
    <row r="1989" spans="1:21" x14ac:dyDescent="0.2">
      <c r="A1989" t="s">
        <v>218</v>
      </c>
      <c r="B1989" t="s">
        <v>3594</v>
      </c>
      <c r="C1989" t="s">
        <v>3595</v>
      </c>
      <c r="F1989" t="s">
        <v>2066</v>
      </c>
      <c r="H1989">
        <v>295</v>
      </c>
      <c r="I1989" t="s">
        <v>2437</v>
      </c>
      <c r="J1989" t="s">
        <v>2068</v>
      </c>
      <c r="K1989">
        <v>1728</v>
      </c>
      <c r="L1989">
        <v>0</v>
      </c>
      <c r="M1989">
        <v>0</v>
      </c>
      <c r="N1989">
        <v>1728</v>
      </c>
      <c r="O1989">
        <v>1</v>
      </c>
      <c r="P1989">
        <v>1728</v>
      </c>
      <c r="Q1989" t="s">
        <v>50</v>
      </c>
      <c r="R1989">
        <v>0</v>
      </c>
      <c r="S1989" t="s">
        <v>613</v>
      </c>
      <c r="T1989" s="4"/>
      <c r="U1989" s="4"/>
    </row>
    <row r="1990" spans="1:21" x14ac:dyDescent="0.2">
      <c r="A1990" t="s">
        <v>218</v>
      </c>
      <c r="B1990" t="s">
        <v>3596</v>
      </c>
      <c r="C1990" t="s">
        <v>3597</v>
      </c>
      <c r="F1990" t="s">
        <v>2066</v>
      </c>
      <c r="H1990">
        <v>296</v>
      </c>
      <c r="I1990" t="s">
        <v>2437</v>
      </c>
      <c r="J1990" t="s">
        <v>2068</v>
      </c>
      <c r="K1990">
        <v>32832</v>
      </c>
      <c r="L1990">
        <v>0</v>
      </c>
      <c r="M1990">
        <v>0</v>
      </c>
      <c r="N1990">
        <v>32832</v>
      </c>
      <c r="O1990">
        <v>19</v>
      </c>
      <c r="P1990">
        <v>1728</v>
      </c>
      <c r="Q1990" t="s">
        <v>50</v>
      </c>
      <c r="R1990">
        <v>0</v>
      </c>
      <c r="S1990" t="s">
        <v>3598</v>
      </c>
      <c r="T1990" s="4"/>
      <c r="U1990" s="4"/>
    </row>
    <row r="1991" spans="1:21" x14ac:dyDescent="0.2">
      <c r="A1991" t="s">
        <v>218</v>
      </c>
      <c r="B1991" t="s">
        <v>3599</v>
      </c>
      <c r="C1991" t="s">
        <v>3600</v>
      </c>
      <c r="F1991" t="s">
        <v>2066</v>
      </c>
      <c r="H1991">
        <v>297</v>
      </c>
      <c r="I1991" t="s">
        <v>2437</v>
      </c>
      <c r="J1991" t="s">
        <v>2068</v>
      </c>
      <c r="K1991">
        <v>31104</v>
      </c>
      <c r="L1991">
        <v>0</v>
      </c>
      <c r="M1991">
        <v>0</v>
      </c>
      <c r="N1991">
        <v>31104</v>
      </c>
      <c r="O1991">
        <v>18</v>
      </c>
      <c r="P1991">
        <v>1728</v>
      </c>
      <c r="Q1991" t="s">
        <v>50</v>
      </c>
      <c r="R1991">
        <v>0</v>
      </c>
      <c r="S1991" t="s">
        <v>1393</v>
      </c>
      <c r="T1991" s="4"/>
      <c r="U1991" s="4"/>
    </row>
    <row r="1992" spans="1:21" x14ac:dyDescent="0.2">
      <c r="A1992" t="s">
        <v>218</v>
      </c>
      <c r="B1992" t="s">
        <v>3601</v>
      </c>
      <c r="C1992" t="s">
        <v>3602</v>
      </c>
      <c r="F1992" t="s">
        <v>2066</v>
      </c>
      <c r="H1992">
        <v>298</v>
      </c>
      <c r="I1992" t="s">
        <v>2437</v>
      </c>
      <c r="J1992" t="s">
        <v>2068</v>
      </c>
      <c r="K1992">
        <v>31104</v>
      </c>
      <c r="L1992">
        <v>0</v>
      </c>
      <c r="M1992">
        <v>0</v>
      </c>
      <c r="N1992">
        <v>31104</v>
      </c>
      <c r="O1992">
        <v>18</v>
      </c>
      <c r="P1992">
        <v>1728</v>
      </c>
      <c r="Q1992" t="s">
        <v>50</v>
      </c>
      <c r="R1992">
        <v>0</v>
      </c>
      <c r="S1992" t="s">
        <v>1393</v>
      </c>
      <c r="T1992" s="4"/>
      <c r="U1992" s="4"/>
    </row>
    <row r="1993" spans="1:21" x14ac:dyDescent="0.2">
      <c r="A1993" t="s">
        <v>218</v>
      </c>
      <c r="B1993" t="s">
        <v>3603</v>
      </c>
      <c r="C1993" t="s">
        <v>3604</v>
      </c>
      <c r="F1993" t="s">
        <v>2066</v>
      </c>
      <c r="H1993">
        <v>299</v>
      </c>
      <c r="I1993" t="s">
        <v>2437</v>
      </c>
      <c r="J1993" t="s">
        <v>2068</v>
      </c>
      <c r="K1993">
        <v>29376</v>
      </c>
      <c r="L1993">
        <v>0</v>
      </c>
      <c r="M1993">
        <v>0</v>
      </c>
      <c r="N1993">
        <v>29376</v>
      </c>
      <c r="O1993">
        <v>17</v>
      </c>
      <c r="P1993">
        <v>1728</v>
      </c>
      <c r="Q1993" t="s">
        <v>50</v>
      </c>
      <c r="R1993">
        <v>0</v>
      </c>
      <c r="S1993" t="s">
        <v>2454</v>
      </c>
      <c r="T1993" s="4"/>
      <c r="U1993" s="4"/>
    </row>
    <row r="1994" spans="1:21" x14ac:dyDescent="0.2">
      <c r="A1994" t="s">
        <v>218</v>
      </c>
      <c r="B1994" t="s">
        <v>3605</v>
      </c>
      <c r="C1994" t="s">
        <v>3606</v>
      </c>
      <c r="F1994" t="s">
        <v>2066</v>
      </c>
      <c r="G1994" t="s">
        <v>3607</v>
      </c>
      <c r="H1994">
        <v>300</v>
      </c>
      <c r="I1994" t="s">
        <v>2348</v>
      </c>
      <c r="J1994" t="s">
        <v>2068</v>
      </c>
      <c r="K1994">
        <v>2676</v>
      </c>
      <c r="L1994">
        <v>0</v>
      </c>
      <c r="M1994">
        <v>0</v>
      </c>
      <c r="N1994">
        <v>2676</v>
      </c>
      <c r="O1994">
        <v>13</v>
      </c>
      <c r="P1994">
        <v>192</v>
      </c>
      <c r="Q1994" t="s">
        <v>44</v>
      </c>
      <c r="R1994">
        <v>180</v>
      </c>
      <c r="S1994" t="s">
        <v>3608</v>
      </c>
      <c r="T1994" s="4">
        <v>45356</v>
      </c>
      <c r="U1994" s="4"/>
    </row>
    <row r="1995" spans="1:21" x14ac:dyDescent="0.2">
      <c r="A1995" t="s">
        <v>218</v>
      </c>
      <c r="B1995" t="s">
        <v>3609</v>
      </c>
      <c r="C1995" t="s">
        <v>3610</v>
      </c>
      <c r="F1995" t="s">
        <v>2066</v>
      </c>
      <c r="G1995" t="s">
        <v>3611</v>
      </c>
      <c r="H1995">
        <v>301</v>
      </c>
      <c r="I1995" t="s">
        <v>2348</v>
      </c>
      <c r="J1995" t="s">
        <v>2068</v>
      </c>
      <c r="K1995">
        <v>2478</v>
      </c>
      <c r="L1995">
        <v>0</v>
      </c>
      <c r="M1995">
        <v>0</v>
      </c>
      <c r="N1995">
        <v>2478</v>
      </c>
      <c r="O1995">
        <v>12</v>
      </c>
      <c r="P1995">
        <v>192</v>
      </c>
      <c r="Q1995" t="s">
        <v>44</v>
      </c>
      <c r="R1995">
        <v>174</v>
      </c>
      <c r="S1995" t="s">
        <v>3612</v>
      </c>
      <c r="T1995" s="4">
        <v>45356</v>
      </c>
      <c r="U1995" s="4"/>
    </row>
    <row r="1996" spans="1:21" x14ac:dyDescent="0.2">
      <c r="A1996" t="s">
        <v>218</v>
      </c>
      <c r="B1996" t="s">
        <v>3613</v>
      </c>
      <c r="C1996" t="s">
        <v>3614</v>
      </c>
      <c r="F1996" t="s">
        <v>2066</v>
      </c>
      <c r="G1996" t="s">
        <v>3615</v>
      </c>
      <c r="H1996">
        <v>302</v>
      </c>
      <c r="I1996" t="s">
        <v>2348</v>
      </c>
      <c r="J1996" t="s">
        <v>2068</v>
      </c>
      <c r="K1996">
        <v>2685</v>
      </c>
      <c r="L1996">
        <v>0</v>
      </c>
      <c r="M1996">
        <v>0</v>
      </c>
      <c r="N1996">
        <v>2685</v>
      </c>
      <c r="O1996">
        <v>13</v>
      </c>
      <c r="P1996">
        <v>192</v>
      </c>
      <c r="Q1996" t="s">
        <v>44</v>
      </c>
      <c r="R1996">
        <v>189</v>
      </c>
      <c r="S1996" t="s">
        <v>3616</v>
      </c>
      <c r="T1996" s="4">
        <v>45370</v>
      </c>
      <c r="U1996" s="4"/>
    </row>
    <row r="1997" spans="1:21" x14ac:dyDescent="0.2">
      <c r="A1997" t="s">
        <v>218</v>
      </c>
      <c r="B1997" t="s">
        <v>3617</v>
      </c>
      <c r="C1997" t="s">
        <v>3618</v>
      </c>
      <c r="F1997" t="s">
        <v>2066</v>
      </c>
      <c r="G1997" t="s">
        <v>3619</v>
      </c>
      <c r="H1997">
        <v>303</v>
      </c>
      <c r="I1997" t="s">
        <v>2348</v>
      </c>
      <c r="J1997" t="s">
        <v>2068</v>
      </c>
      <c r="K1997">
        <v>1149</v>
      </c>
      <c r="L1997">
        <v>0</v>
      </c>
      <c r="M1997">
        <v>0</v>
      </c>
      <c r="N1997">
        <v>1149</v>
      </c>
      <c r="O1997">
        <v>5</v>
      </c>
      <c r="P1997">
        <v>192</v>
      </c>
      <c r="Q1997" t="s">
        <v>44</v>
      </c>
      <c r="R1997">
        <v>189</v>
      </c>
      <c r="S1997" t="s">
        <v>3620</v>
      </c>
      <c r="T1997" s="4">
        <v>45370</v>
      </c>
      <c r="U1997" s="4"/>
    </row>
    <row r="1998" spans="1:21" x14ac:dyDescent="0.2">
      <c r="A1998" t="s">
        <v>218</v>
      </c>
      <c r="B1998" t="s">
        <v>3621</v>
      </c>
      <c r="C1998" t="s">
        <v>3622</v>
      </c>
      <c r="F1998" t="s">
        <v>2066</v>
      </c>
      <c r="G1998" t="s">
        <v>3623</v>
      </c>
      <c r="H1998">
        <v>304</v>
      </c>
      <c r="I1998" t="s">
        <v>2348</v>
      </c>
      <c r="J1998" t="s">
        <v>2068</v>
      </c>
      <c r="K1998">
        <v>2292</v>
      </c>
      <c r="L1998">
        <v>0</v>
      </c>
      <c r="M1998">
        <v>6</v>
      </c>
      <c r="N1998">
        <v>2286</v>
      </c>
      <c r="O1998">
        <v>11</v>
      </c>
      <c r="P1998">
        <v>192</v>
      </c>
      <c r="Q1998" t="s">
        <v>44</v>
      </c>
      <c r="R1998">
        <v>174</v>
      </c>
      <c r="S1998" t="s">
        <v>3624</v>
      </c>
      <c r="T1998" s="4">
        <v>45356</v>
      </c>
      <c r="U1998" s="4"/>
    </row>
    <row r="1999" spans="1:21" x14ac:dyDescent="0.2">
      <c r="A1999" t="s">
        <v>218</v>
      </c>
      <c r="B1999" t="s">
        <v>3625</v>
      </c>
      <c r="C1999" t="s">
        <v>3626</v>
      </c>
      <c r="F1999" t="s">
        <v>2066</v>
      </c>
      <c r="H1999">
        <v>305</v>
      </c>
      <c r="I1999" t="s">
        <v>2348</v>
      </c>
      <c r="J1999" t="s">
        <v>2068</v>
      </c>
      <c r="K1999">
        <v>36864</v>
      </c>
      <c r="L1999">
        <v>0</v>
      </c>
      <c r="M1999">
        <v>0</v>
      </c>
      <c r="N1999">
        <v>36864</v>
      </c>
      <c r="O1999">
        <v>16</v>
      </c>
      <c r="P1999">
        <v>2304</v>
      </c>
      <c r="Q1999" t="s">
        <v>50</v>
      </c>
      <c r="R1999">
        <v>0</v>
      </c>
      <c r="S1999" t="s">
        <v>2644</v>
      </c>
      <c r="T1999" s="4"/>
      <c r="U1999" s="4"/>
    </row>
    <row r="2000" spans="1:21" x14ac:dyDescent="0.2">
      <c r="A2000" t="s">
        <v>218</v>
      </c>
      <c r="B2000" t="s">
        <v>3627</v>
      </c>
      <c r="C2000" t="s">
        <v>3628</v>
      </c>
      <c r="F2000" t="s">
        <v>2066</v>
      </c>
      <c r="H2000">
        <v>306</v>
      </c>
      <c r="I2000" t="s">
        <v>2348</v>
      </c>
      <c r="J2000" t="s">
        <v>2068</v>
      </c>
      <c r="K2000">
        <v>32256</v>
      </c>
      <c r="L2000">
        <v>0</v>
      </c>
      <c r="M2000">
        <v>0</v>
      </c>
      <c r="N2000">
        <v>32256</v>
      </c>
      <c r="O2000">
        <v>14</v>
      </c>
      <c r="P2000">
        <v>2304</v>
      </c>
      <c r="Q2000" t="s">
        <v>50</v>
      </c>
      <c r="R2000">
        <v>0</v>
      </c>
      <c r="S2000" t="s">
        <v>3629</v>
      </c>
      <c r="T2000" s="4"/>
      <c r="U2000" s="4"/>
    </row>
    <row r="2001" spans="1:21" x14ac:dyDescent="0.2">
      <c r="A2001" t="s">
        <v>218</v>
      </c>
      <c r="B2001" t="s">
        <v>3630</v>
      </c>
      <c r="C2001" t="s">
        <v>3631</v>
      </c>
      <c r="F2001" t="s">
        <v>2066</v>
      </c>
      <c r="H2001">
        <v>307</v>
      </c>
      <c r="I2001" t="s">
        <v>2348</v>
      </c>
      <c r="J2001" t="s">
        <v>2068</v>
      </c>
      <c r="K2001">
        <v>29952</v>
      </c>
      <c r="L2001">
        <v>0</v>
      </c>
      <c r="M2001">
        <v>0</v>
      </c>
      <c r="N2001">
        <v>29952</v>
      </c>
      <c r="O2001">
        <v>13</v>
      </c>
      <c r="P2001">
        <v>2304</v>
      </c>
      <c r="Q2001" t="s">
        <v>50</v>
      </c>
      <c r="R2001">
        <v>0</v>
      </c>
      <c r="S2001" t="s">
        <v>2310</v>
      </c>
      <c r="T2001" s="4"/>
      <c r="U2001" s="4"/>
    </row>
    <row r="2002" spans="1:21" x14ac:dyDescent="0.2">
      <c r="A2002" t="s">
        <v>218</v>
      </c>
      <c r="B2002" t="s">
        <v>3632</v>
      </c>
      <c r="C2002" t="s">
        <v>3633</v>
      </c>
      <c r="E2002" t="s">
        <v>245</v>
      </c>
      <c r="F2002" t="s">
        <v>2066</v>
      </c>
      <c r="G2002" t="s">
        <v>3634</v>
      </c>
      <c r="H2002">
        <v>308</v>
      </c>
      <c r="I2002" t="s">
        <v>2374</v>
      </c>
      <c r="J2002" t="s">
        <v>2068</v>
      </c>
      <c r="K2002">
        <v>6167</v>
      </c>
      <c r="L2002">
        <v>0</v>
      </c>
      <c r="M2002">
        <v>45</v>
      </c>
      <c r="N2002">
        <v>6122</v>
      </c>
      <c r="O2002">
        <v>42</v>
      </c>
      <c r="P2002">
        <v>144</v>
      </c>
      <c r="Q2002" t="s">
        <v>44</v>
      </c>
      <c r="R2002">
        <v>74</v>
      </c>
      <c r="S2002" t="s">
        <v>3635</v>
      </c>
      <c r="T2002" s="4">
        <v>45365</v>
      </c>
      <c r="U2002" s="4"/>
    </row>
    <row r="2003" spans="1:21" x14ac:dyDescent="0.2">
      <c r="A2003" t="s">
        <v>218</v>
      </c>
      <c r="B2003" t="s">
        <v>3636</v>
      </c>
      <c r="C2003" t="s">
        <v>3637</v>
      </c>
      <c r="E2003" t="s">
        <v>245</v>
      </c>
      <c r="F2003" t="s">
        <v>2066</v>
      </c>
      <c r="G2003" t="s">
        <v>3634</v>
      </c>
      <c r="H2003">
        <v>309</v>
      </c>
      <c r="I2003" t="s">
        <v>3638</v>
      </c>
      <c r="J2003" t="s">
        <v>2068</v>
      </c>
      <c r="K2003">
        <v>11351</v>
      </c>
      <c r="L2003">
        <v>0</v>
      </c>
      <c r="M2003">
        <v>69</v>
      </c>
      <c r="N2003">
        <v>11282</v>
      </c>
      <c r="O2003">
        <v>78</v>
      </c>
      <c r="P2003">
        <v>144</v>
      </c>
      <c r="Q2003" t="s">
        <v>44</v>
      </c>
      <c r="R2003">
        <v>50</v>
      </c>
      <c r="S2003" t="s">
        <v>3639</v>
      </c>
      <c r="T2003" s="4">
        <v>45365</v>
      </c>
      <c r="U2003" s="4"/>
    </row>
    <row r="2004" spans="1:21" x14ac:dyDescent="0.2">
      <c r="A2004" t="s">
        <v>218</v>
      </c>
      <c r="B2004" t="s">
        <v>3640</v>
      </c>
      <c r="C2004" t="s">
        <v>3641</v>
      </c>
      <c r="F2004" t="s">
        <v>48</v>
      </c>
      <c r="H2004">
        <v>310</v>
      </c>
      <c r="J2004" t="s">
        <v>420</v>
      </c>
      <c r="K2004">
        <v>42</v>
      </c>
      <c r="L2004">
        <v>0</v>
      </c>
      <c r="M2004">
        <v>0</v>
      </c>
      <c r="N2004">
        <v>42</v>
      </c>
      <c r="O2004">
        <v>0</v>
      </c>
      <c r="P2004" t="s">
        <v>254</v>
      </c>
      <c r="Q2004" t="s">
        <v>44</v>
      </c>
      <c r="R2004">
        <v>42</v>
      </c>
      <c r="S2004" t="s">
        <v>3642</v>
      </c>
      <c r="T2004" s="4">
        <v>45366</v>
      </c>
      <c r="U2004" s="4">
        <v>45380</v>
      </c>
    </row>
    <row r="2005" spans="1:21" x14ac:dyDescent="0.2">
      <c r="A2005" t="s">
        <v>218</v>
      </c>
      <c r="B2005" t="s">
        <v>3643</v>
      </c>
      <c r="C2005" t="s">
        <v>3644</v>
      </c>
      <c r="E2005" t="s">
        <v>240</v>
      </c>
      <c r="F2005" t="s">
        <v>2066</v>
      </c>
      <c r="G2005" t="s">
        <v>3645</v>
      </c>
      <c r="H2005">
        <v>311</v>
      </c>
      <c r="I2005" t="s">
        <v>2437</v>
      </c>
      <c r="J2005" t="s">
        <v>2068</v>
      </c>
      <c r="K2005">
        <v>1716</v>
      </c>
      <c r="L2005">
        <v>0</v>
      </c>
      <c r="M2005">
        <v>0</v>
      </c>
      <c r="N2005">
        <v>1716</v>
      </c>
      <c r="O2005">
        <v>11</v>
      </c>
      <c r="P2005">
        <v>144</v>
      </c>
      <c r="Q2005" t="s">
        <v>44</v>
      </c>
      <c r="R2005">
        <v>132</v>
      </c>
      <c r="S2005" t="s">
        <v>3646</v>
      </c>
      <c r="T2005" s="4">
        <v>45372</v>
      </c>
      <c r="U2005" s="4"/>
    </row>
    <row r="2006" spans="1:21" x14ac:dyDescent="0.2">
      <c r="A2006" t="s">
        <v>218</v>
      </c>
      <c r="B2006" t="s">
        <v>3647</v>
      </c>
      <c r="C2006" t="s">
        <v>3648</v>
      </c>
      <c r="F2006" t="s">
        <v>2066</v>
      </c>
      <c r="H2006">
        <v>312</v>
      </c>
      <c r="I2006" t="s">
        <v>2374</v>
      </c>
      <c r="J2006" t="s">
        <v>2068</v>
      </c>
      <c r="K2006">
        <v>6048</v>
      </c>
      <c r="L2006">
        <v>0</v>
      </c>
      <c r="M2006">
        <v>0</v>
      </c>
      <c r="N2006">
        <v>6048</v>
      </c>
      <c r="O2006">
        <v>7</v>
      </c>
      <c r="P2006">
        <v>864</v>
      </c>
      <c r="Q2006" t="s">
        <v>50</v>
      </c>
      <c r="R2006">
        <v>0</v>
      </c>
      <c r="S2006" t="s">
        <v>2331</v>
      </c>
      <c r="T2006" s="4"/>
      <c r="U2006" s="4"/>
    </row>
    <row r="2007" spans="1:21" x14ac:dyDescent="0.2">
      <c r="A2007" t="s">
        <v>218</v>
      </c>
      <c r="B2007" t="s">
        <v>3649</v>
      </c>
      <c r="C2007" t="s">
        <v>3650</v>
      </c>
      <c r="F2007" t="s">
        <v>2066</v>
      </c>
      <c r="H2007">
        <v>313</v>
      </c>
      <c r="I2007" t="s">
        <v>2067</v>
      </c>
      <c r="J2007" t="s">
        <v>2068</v>
      </c>
      <c r="K2007">
        <v>200</v>
      </c>
      <c r="L2007">
        <v>0</v>
      </c>
      <c r="M2007">
        <v>0</v>
      </c>
      <c r="N2007">
        <v>200</v>
      </c>
      <c r="O2007">
        <v>1</v>
      </c>
      <c r="P2007">
        <v>200</v>
      </c>
      <c r="Q2007" t="s">
        <v>50</v>
      </c>
      <c r="R2007">
        <v>0</v>
      </c>
      <c r="S2007" t="s">
        <v>613</v>
      </c>
      <c r="T2007" s="4"/>
      <c r="U2007" s="4"/>
    </row>
    <row r="2008" spans="1:21" x14ac:dyDescent="0.2">
      <c r="A2008" t="s">
        <v>218</v>
      </c>
      <c r="B2008" t="s">
        <v>3651</v>
      </c>
      <c r="C2008" t="s">
        <v>3652</v>
      </c>
      <c r="E2008" t="s">
        <v>3653</v>
      </c>
      <c r="F2008" t="s">
        <v>48</v>
      </c>
      <c r="G2008">
        <v>13</v>
      </c>
      <c r="H2008">
        <v>314</v>
      </c>
      <c r="J2008" t="s">
        <v>420</v>
      </c>
      <c r="K2008">
        <v>144</v>
      </c>
      <c r="L2008">
        <v>0</v>
      </c>
      <c r="M2008">
        <v>0</v>
      </c>
      <c r="N2008">
        <v>144</v>
      </c>
      <c r="O2008">
        <v>1</v>
      </c>
      <c r="P2008">
        <v>144</v>
      </c>
      <c r="Q2008" t="s">
        <v>44</v>
      </c>
      <c r="R2008">
        <v>0</v>
      </c>
      <c r="S2008" t="s">
        <v>45</v>
      </c>
      <c r="T2008" s="4"/>
      <c r="U2008" s="4"/>
    </row>
    <row r="2009" spans="1:21" x14ac:dyDescent="0.2">
      <c r="A2009" t="s">
        <v>218</v>
      </c>
      <c r="B2009" t="s">
        <v>3654</v>
      </c>
      <c r="C2009" t="s">
        <v>3655</v>
      </c>
      <c r="E2009" t="s">
        <v>3656</v>
      </c>
      <c r="F2009" t="s">
        <v>48</v>
      </c>
      <c r="G2009">
        <v>1890</v>
      </c>
      <c r="H2009">
        <v>315</v>
      </c>
      <c r="J2009" t="s">
        <v>420</v>
      </c>
      <c r="K2009">
        <v>54</v>
      </c>
      <c r="L2009">
        <v>0</v>
      </c>
      <c r="M2009">
        <v>0</v>
      </c>
      <c r="N2009">
        <v>54</v>
      </c>
      <c r="O2009">
        <v>3</v>
      </c>
      <c r="P2009">
        <v>18</v>
      </c>
      <c r="Q2009" t="s">
        <v>61</v>
      </c>
      <c r="R2009">
        <v>0</v>
      </c>
      <c r="S2009" t="s">
        <v>1670</v>
      </c>
      <c r="T2009" s="4"/>
      <c r="U2009" s="4"/>
    </row>
    <row r="2010" spans="1:21" x14ac:dyDescent="0.2">
      <c r="A2010" t="s">
        <v>218</v>
      </c>
      <c r="B2010" t="s">
        <v>3657</v>
      </c>
      <c r="C2010" t="s">
        <v>3658</v>
      </c>
      <c r="E2010" t="s">
        <v>3659</v>
      </c>
      <c r="F2010" t="s">
        <v>48</v>
      </c>
      <c r="G2010">
        <v>218</v>
      </c>
      <c r="H2010">
        <v>316</v>
      </c>
      <c r="J2010" t="s">
        <v>420</v>
      </c>
      <c r="K2010">
        <v>288</v>
      </c>
      <c r="L2010">
        <v>0</v>
      </c>
      <c r="M2010">
        <v>10</v>
      </c>
      <c r="N2010">
        <v>278</v>
      </c>
      <c r="O2010">
        <v>1</v>
      </c>
      <c r="P2010">
        <v>144</v>
      </c>
      <c r="Q2010" t="s">
        <v>44</v>
      </c>
      <c r="R2010">
        <v>134</v>
      </c>
      <c r="S2010" t="s">
        <v>3660</v>
      </c>
      <c r="T2010" s="4"/>
      <c r="U2010" s="4"/>
    </row>
    <row r="2011" spans="1:21" x14ac:dyDescent="0.2">
      <c r="A2011" t="s">
        <v>218</v>
      </c>
      <c r="B2011" t="s">
        <v>3661</v>
      </c>
      <c r="C2011" t="s">
        <v>3662</v>
      </c>
      <c r="F2011" t="s">
        <v>48</v>
      </c>
      <c r="G2011">
        <v>313</v>
      </c>
      <c r="H2011">
        <v>317</v>
      </c>
      <c r="J2011" t="s">
        <v>420</v>
      </c>
      <c r="K2011">
        <v>192</v>
      </c>
      <c r="L2011">
        <v>0</v>
      </c>
      <c r="M2011">
        <v>0</v>
      </c>
      <c r="N2011">
        <v>192</v>
      </c>
      <c r="O2011">
        <v>1</v>
      </c>
      <c r="P2011">
        <v>192</v>
      </c>
      <c r="Q2011" t="s">
        <v>44</v>
      </c>
      <c r="R2011">
        <v>0</v>
      </c>
      <c r="S2011" t="s">
        <v>45</v>
      </c>
      <c r="T2011" s="4"/>
      <c r="U2011" s="4"/>
    </row>
    <row r="2012" spans="1:21" x14ac:dyDescent="0.2">
      <c r="A2012" t="s">
        <v>218</v>
      </c>
      <c r="B2012" t="s">
        <v>3663</v>
      </c>
      <c r="C2012" t="s">
        <v>3664</v>
      </c>
      <c r="F2012" t="s">
        <v>48</v>
      </c>
      <c r="G2012">
        <v>908</v>
      </c>
      <c r="H2012">
        <v>318</v>
      </c>
      <c r="J2012" t="s">
        <v>420</v>
      </c>
      <c r="K2012">
        <v>240</v>
      </c>
      <c r="L2012">
        <v>0</v>
      </c>
      <c r="M2012">
        <v>0</v>
      </c>
      <c r="N2012">
        <v>240</v>
      </c>
      <c r="O2012">
        <v>6</v>
      </c>
      <c r="P2012">
        <v>40</v>
      </c>
      <c r="Q2012" t="s">
        <v>61</v>
      </c>
      <c r="R2012">
        <v>0</v>
      </c>
      <c r="S2012" t="s">
        <v>3204</v>
      </c>
      <c r="T2012" s="4"/>
      <c r="U2012" s="4"/>
    </row>
    <row r="2013" spans="1:21" x14ac:dyDescent="0.2">
      <c r="A2013" t="s">
        <v>218</v>
      </c>
      <c r="B2013" t="s">
        <v>3665</v>
      </c>
      <c r="C2013" t="s">
        <v>3666</v>
      </c>
      <c r="E2013" t="s">
        <v>3667</v>
      </c>
      <c r="F2013" t="s">
        <v>48</v>
      </c>
      <c r="G2013">
        <v>910</v>
      </c>
      <c r="H2013">
        <v>319</v>
      </c>
      <c r="J2013" t="s">
        <v>420</v>
      </c>
      <c r="K2013">
        <v>144</v>
      </c>
      <c r="L2013">
        <v>0</v>
      </c>
      <c r="M2013">
        <v>0</v>
      </c>
      <c r="N2013">
        <v>144</v>
      </c>
      <c r="O2013">
        <v>1</v>
      </c>
      <c r="P2013">
        <v>144</v>
      </c>
      <c r="Q2013" t="s">
        <v>44</v>
      </c>
      <c r="R2013">
        <v>0</v>
      </c>
      <c r="S2013" t="s">
        <v>45</v>
      </c>
      <c r="T2013" s="4"/>
      <c r="U2013" s="4"/>
    </row>
    <row r="2014" spans="1:21" x14ac:dyDescent="0.2">
      <c r="A2014" t="s">
        <v>218</v>
      </c>
      <c r="B2014" t="s">
        <v>3668</v>
      </c>
      <c r="C2014" t="s">
        <v>3669</v>
      </c>
      <c r="F2014" t="s">
        <v>48</v>
      </c>
      <c r="G2014">
        <v>929</v>
      </c>
      <c r="H2014">
        <v>320</v>
      </c>
      <c r="J2014" t="s">
        <v>420</v>
      </c>
      <c r="K2014">
        <v>432</v>
      </c>
      <c r="L2014">
        <v>0</v>
      </c>
      <c r="M2014">
        <v>0</v>
      </c>
      <c r="N2014">
        <v>432</v>
      </c>
      <c r="O2014">
        <v>3</v>
      </c>
      <c r="P2014">
        <v>144</v>
      </c>
      <c r="Q2014" t="s">
        <v>44</v>
      </c>
      <c r="R2014">
        <v>0</v>
      </c>
      <c r="S2014" t="s">
        <v>2182</v>
      </c>
      <c r="T2014" s="4"/>
      <c r="U2014" s="4"/>
    </row>
    <row r="2015" spans="1:21" x14ac:dyDescent="0.2">
      <c r="A2015" t="s">
        <v>218</v>
      </c>
      <c r="B2015" t="s">
        <v>3670</v>
      </c>
      <c r="C2015" t="s">
        <v>3671</v>
      </c>
      <c r="E2015" t="s">
        <v>3672</v>
      </c>
      <c r="F2015" t="s">
        <v>48</v>
      </c>
      <c r="H2015">
        <v>321</v>
      </c>
      <c r="J2015" t="s">
        <v>420</v>
      </c>
      <c r="K2015">
        <v>36</v>
      </c>
      <c r="L2015">
        <v>0</v>
      </c>
      <c r="M2015">
        <v>0</v>
      </c>
      <c r="N2015">
        <v>36</v>
      </c>
      <c r="O2015">
        <v>1</v>
      </c>
      <c r="P2015">
        <v>36</v>
      </c>
      <c r="Q2015" t="s">
        <v>61</v>
      </c>
      <c r="R2015">
        <v>0</v>
      </c>
      <c r="S2015" t="s">
        <v>1375</v>
      </c>
      <c r="T2015" s="4"/>
      <c r="U2015" s="4"/>
    </row>
    <row r="2016" spans="1:21" x14ac:dyDescent="0.2">
      <c r="A2016" t="s">
        <v>218</v>
      </c>
      <c r="B2016" t="s">
        <v>3673</v>
      </c>
      <c r="C2016" t="s">
        <v>3674</v>
      </c>
      <c r="E2016" t="s">
        <v>3675</v>
      </c>
      <c r="F2016" t="s">
        <v>48</v>
      </c>
      <c r="G2016">
        <v>1120</v>
      </c>
      <c r="H2016">
        <v>322</v>
      </c>
      <c r="J2016" t="s">
        <v>420</v>
      </c>
      <c r="K2016">
        <v>720</v>
      </c>
      <c r="L2016">
        <v>0</v>
      </c>
      <c r="M2016">
        <v>0</v>
      </c>
      <c r="N2016">
        <v>720</v>
      </c>
      <c r="O2016">
        <v>5</v>
      </c>
      <c r="P2016">
        <v>144</v>
      </c>
      <c r="Q2016" t="s">
        <v>44</v>
      </c>
      <c r="R2016">
        <v>0</v>
      </c>
      <c r="S2016" t="s">
        <v>230</v>
      </c>
      <c r="T2016" s="4"/>
      <c r="U2016" s="4"/>
    </row>
    <row r="2017" spans="1:21" x14ac:dyDescent="0.2">
      <c r="A2017" t="s">
        <v>218</v>
      </c>
      <c r="B2017" t="s">
        <v>3676</v>
      </c>
      <c r="C2017" t="s">
        <v>3677</v>
      </c>
      <c r="E2017" t="s">
        <v>245</v>
      </c>
      <c r="F2017" t="s">
        <v>2964</v>
      </c>
      <c r="G2017">
        <v>189</v>
      </c>
      <c r="H2017">
        <v>323</v>
      </c>
      <c r="J2017" t="s">
        <v>420</v>
      </c>
      <c r="K2017">
        <v>3410</v>
      </c>
      <c r="L2017">
        <v>0</v>
      </c>
      <c r="M2017">
        <v>0</v>
      </c>
      <c r="N2017">
        <v>3410</v>
      </c>
      <c r="O2017">
        <v>18</v>
      </c>
      <c r="P2017">
        <v>180</v>
      </c>
      <c r="Q2017" t="s">
        <v>44</v>
      </c>
      <c r="R2017">
        <v>170</v>
      </c>
      <c r="S2017" t="s">
        <v>3678</v>
      </c>
      <c r="T2017" s="4">
        <v>45364</v>
      </c>
      <c r="U2017" s="4"/>
    </row>
    <row r="2018" spans="1:21" x14ac:dyDescent="0.2">
      <c r="A2018" t="s">
        <v>218</v>
      </c>
      <c r="B2018" t="s">
        <v>3679</v>
      </c>
      <c r="C2018" t="s">
        <v>3680</v>
      </c>
      <c r="E2018" t="s">
        <v>240</v>
      </c>
      <c r="F2018" t="s">
        <v>2964</v>
      </c>
      <c r="G2018">
        <v>189</v>
      </c>
      <c r="H2018">
        <v>324</v>
      </c>
      <c r="J2018" t="s">
        <v>420</v>
      </c>
      <c r="K2018">
        <v>534</v>
      </c>
      <c r="L2018">
        <v>0</v>
      </c>
      <c r="M2018">
        <v>0</v>
      </c>
      <c r="N2018">
        <v>534</v>
      </c>
      <c r="O2018">
        <v>3</v>
      </c>
      <c r="P2018">
        <v>144</v>
      </c>
      <c r="Q2018" t="s">
        <v>44</v>
      </c>
      <c r="R2018">
        <v>102</v>
      </c>
      <c r="S2018" t="s">
        <v>3681</v>
      </c>
      <c r="T2018" s="4">
        <v>45364</v>
      </c>
      <c r="U2018" s="4"/>
    </row>
    <row r="2019" spans="1:21" x14ac:dyDescent="0.2">
      <c r="A2019" t="s">
        <v>218</v>
      </c>
      <c r="B2019" t="s">
        <v>3682</v>
      </c>
      <c r="C2019" t="s">
        <v>3683</v>
      </c>
      <c r="F2019" t="s">
        <v>342</v>
      </c>
      <c r="H2019">
        <v>325</v>
      </c>
      <c r="J2019" t="s">
        <v>420</v>
      </c>
      <c r="K2019">
        <v>864</v>
      </c>
      <c r="L2019">
        <v>0</v>
      </c>
      <c r="M2019">
        <v>0</v>
      </c>
      <c r="N2019">
        <v>864</v>
      </c>
      <c r="O2019">
        <v>6</v>
      </c>
      <c r="P2019">
        <v>144</v>
      </c>
      <c r="Q2019" t="s">
        <v>44</v>
      </c>
      <c r="R2019">
        <v>0</v>
      </c>
      <c r="S2019" t="s">
        <v>2204</v>
      </c>
      <c r="T2019" s="4"/>
      <c r="U2019" s="4"/>
    </row>
    <row r="2020" spans="1:21" x14ac:dyDescent="0.2">
      <c r="A2020" t="s">
        <v>218</v>
      </c>
      <c r="B2020" t="s">
        <v>3684</v>
      </c>
      <c r="C2020" t="s">
        <v>3685</v>
      </c>
      <c r="F2020" t="s">
        <v>342</v>
      </c>
      <c r="H2020">
        <v>326</v>
      </c>
      <c r="J2020" t="s">
        <v>420</v>
      </c>
      <c r="K2020">
        <v>2304</v>
      </c>
      <c r="L2020">
        <v>0</v>
      </c>
      <c r="M2020">
        <v>0</v>
      </c>
      <c r="N2020">
        <v>2304</v>
      </c>
      <c r="O2020">
        <v>16</v>
      </c>
      <c r="P2020">
        <v>144</v>
      </c>
      <c r="Q2020" t="s">
        <v>44</v>
      </c>
      <c r="R2020">
        <v>0</v>
      </c>
      <c r="S2020" t="s">
        <v>3686</v>
      </c>
      <c r="T2020" s="4"/>
      <c r="U2020" s="4"/>
    </row>
    <row r="2021" spans="1:21" x14ac:dyDescent="0.2">
      <c r="A2021" t="s">
        <v>218</v>
      </c>
      <c r="B2021" t="s">
        <v>3687</v>
      </c>
      <c r="C2021" t="s">
        <v>3688</v>
      </c>
      <c r="F2021" t="s">
        <v>342</v>
      </c>
      <c r="H2021">
        <v>327</v>
      </c>
      <c r="J2021" t="s">
        <v>420</v>
      </c>
      <c r="K2021">
        <v>288</v>
      </c>
      <c r="L2021">
        <v>0</v>
      </c>
      <c r="M2021">
        <v>0</v>
      </c>
      <c r="N2021">
        <v>288</v>
      </c>
      <c r="O2021">
        <v>2</v>
      </c>
      <c r="P2021">
        <v>144</v>
      </c>
      <c r="Q2021" t="s">
        <v>44</v>
      </c>
      <c r="R2021">
        <v>0</v>
      </c>
      <c r="S2021" t="s">
        <v>450</v>
      </c>
      <c r="T2021" s="4"/>
      <c r="U2021" s="4"/>
    </row>
    <row r="2022" spans="1:21" x14ac:dyDescent="0.2">
      <c r="A2022" t="s">
        <v>218</v>
      </c>
      <c r="B2022" t="s">
        <v>3689</v>
      </c>
      <c r="C2022" t="s">
        <v>3690</v>
      </c>
      <c r="E2022" t="s">
        <v>3691</v>
      </c>
      <c r="F2022" t="s">
        <v>342</v>
      </c>
      <c r="G2022">
        <v>3135</v>
      </c>
      <c r="H2022">
        <v>328</v>
      </c>
      <c r="J2022" t="s">
        <v>420</v>
      </c>
      <c r="K2022">
        <v>5541</v>
      </c>
      <c r="L2022">
        <v>0</v>
      </c>
      <c r="M2022">
        <v>0</v>
      </c>
      <c r="N2022">
        <v>5541</v>
      </c>
      <c r="O2022">
        <v>76</v>
      </c>
      <c r="P2022">
        <v>72</v>
      </c>
      <c r="Q2022" t="s">
        <v>44</v>
      </c>
      <c r="R2022">
        <v>69</v>
      </c>
      <c r="S2022" t="s">
        <v>3692</v>
      </c>
      <c r="T2022" s="4">
        <v>45367</v>
      </c>
      <c r="U2022" s="4"/>
    </row>
    <row r="2023" spans="1:21" x14ac:dyDescent="0.2">
      <c r="A2023" t="s">
        <v>218</v>
      </c>
      <c r="B2023" t="s">
        <v>3693</v>
      </c>
      <c r="C2023" t="s">
        <v>3694</v>
      </c>
      <c r="F2023" t="s">
        <v>342</v>
      </c>
      <c r="H2023">
        <v>329</v>
      </c>
      <c r="J2023" t="s">
        <v>420</v>
      </c>
      <c r="K2023">
        <v>429</v>
      </c>
      <c r="L2023">
        <v>0</v>
      </c>
      <c r="M2023">
        <v>0</v>
      </c>
      <c r="N2023">
        <v>429</v>
      </c>
      <c r="O2023">
        <v>3</v>
      </c>
      <c r="P2023">
        <v>108</v>
      </c>
      <c r="Q2023" t="s">
        <v>44</v>
      </c>
      <c r="R2023">
        <v>105</v>
      </c>
      <c r="S2023" t="s">
        <v>3695</v>
      </c>
      <c r="T2023" s="4"/>
      <c r="U2023" s="4"/>
    </row>
    <row r="2024" spans="1:21" x14ac:dyDescent="0.2">
      <c r="A2024" t="s">
        <v>218</v>
      </c>
      <c r="B2024" t="s">
        <v>3696</v>
      </c>
      <c r="C2024" t="s">
        <v>3697</v>
      </c>
      <c r="F2024" t="s">
        <v>342</v>
      </c>
      <c r="G2024" t="s">
        <v>397</v>
      </c>
      <c r="H2024">
        <v>330</v>
      </c>
      <c r="J2024" t="s">
        <v>420</v>
      </c>
      <c r="K2024">
        <v>174</v>
      </c>
      <c r="L2024">
        <v>288</v>
      </c>
      <c r="M2024">
        <v>186</v>
      </c>
      <c r="N2024">
        <v>276</v>
      </c>
      <c r="O2024">
        <v>1</v>
      </c>
      <c r="P2024">
        <v>144</v>
      </c>
      <c r="Q2024" t="s">
        <v>44</v>
      </c>
      <c r="R2024">
        <v>132</v>
      </c>
      <c r="S2024" t="s">
        <v>3698</v>
      </c>
      <c r="T2024" s="4">
        <v>45357</v>
      </c>
      <c r="U2024" s="4"/>
    </row>
    <row r="2025" spans="1:21" x14ac:dyDescent="0.2">
      <c r="A2025" t="s">
        <v>218</v>
      </c>
      <c r="B2025" t="s">
        <v>3699</v>
      </c>
      <c r="C2025" t="s">
        <v>3700</v>
      </c>
      <c r="F2025" t="s">
        <v>342</v>
      </c>
      <c r="G2025" t="s">
        <v>3701</v>
      </c>
      <c r="H2025">
        <v>331</v>
      </c>
      <c r="J2025" t="s">
        <v>420</v>
      </c>
      <c r="K2025">
        <v>398</v>
      </c>
      <c r="L2025">
        <v>0</v>
      </c>
      <c r="M2025">
        <v>1</v>
      </c>
      <c r="N2025">
        <v>397</v>
      </c>
      <c r="O2025">
        <v>7</v>
      </c>
      <c r="P2025">
        <v>50</v>
      </c>
      <c r="Q2025" t="s">
        <v>44</v>
      </c>
      <c r="R2025">
        <v>47</v>
      </c>
      <c r="S2025" t="s">
        <v>3702</v>
      </c>
      <c r="T2025" s="4">
        <v>45366</v>
      </c>
      <c r="U2025" s="4"/>
    </row>
    <row r="2026" spans="1:21" x14ac:dyDescent="0.2">
      <c r="A2026" t="s">
        <v>218</v>
      </c>
      <c r="B2026" t="s">
        <v>3703</v>
      </c>
      <c r="C2026" t="s">
        <v>3704</v>
      </c>
      <c r="F2026" t="s">
        <v>342</v>
      </c>
      <c r="G2026" t="s">
        <v>3705</v>
      </c>
      <c r="H2026">
        <v>332</v>
      </c>
      <c r="J2026" t="s">
        <v>420</v>
      </c>
      <c r="K2026">
        <v>1148</v>
      </c>
      <c r="L2026">
        <v>0</v>
      </c>
      <c r="M2026">
        <v>1</v>
      </c>
      <c r="N2026">
        <v>1147</v>
      </c>
      <c r="O2026">
        <v>22</v>
      </c>
      <c r="P2026">
        <v>50</v>
      </c>
      <c r="Q2026" t="s">
        <v>44</v>
      </c>
      <c r="R2026">
        <v>47</v>
      </c>
      <c r="S2026" t="s">
        <v>3706</v>
      </c>
      <c r="T2026" s="4">
        <v>45366</v>
      </c>
      <c r="U2026" s="4"/>
    </row>
    <row r="2027" spans="1:21" x14ac:dyDescent="0.2">
      <c r="A2027" t="s">
        <v>218</v>
      </c>
      <c r="B2027" t="s">
        <v>3707</v>
      </c>
      <c r="C2027" t="s">
        <v>3708</v>
      </c>
      <c r="F2027" t="s">
        <v>349</v>
      </c>
      <c r="H2027">
        <v>333</v>
      </c>
      <c r="J2027" t="s">
        <v>420</v>
      </c>
      <c r="K2027">
        <v>96</v>
      </c>
      <c r="L2027">
        <v>0</v>
      </c>
      <c r="M2027">
        <v>0</v>
      </c>
      <c r="N2027">
        <v>96</v>
      </c>
      <c r="O2027">
        <v>1</v>
      </c>
      <c r="P2027">
        <v>96</v>
      </c>
      <c r="Q2027" t="s">
        <v>44</v>
      </c>
      <c r="R2027">
        <v>0</v>
      </c>
      <c r="S2027" t="s">
        <v>45</v>
      </c>
      <c r="T2027" s="4"/>
      <c r="U2027" s="4"/>
    </row>
    <row r="2028" spans="1:21" x14ac:dyDescent="0.2">
      <c r="A2028" t="s">
        <v>218</v>
      </c>
      <c r="B2028" t="s">
        <v>3709</v>
      </c>
      <c r="C2028" t="s">
        <v>3710</v>
      </c>
      <c r="F2028" t="s">
        <v>349</v>
      </c>
      <c r="G2028" t="s">
        <v>3711</v>
      </c>
      <c r="H2028">
        <v>334</v>
      </c>
      <c r="J2028" t="s">
        <v>420</v>
      </c>
      <c r="K2028">
        <v>80</v>
      </c>
      <c r="L2028">
        <v>0</v>
      </c>
      <c r="M2028">
        <v>0</v>
      </c>
      <c r="N2028">
        <v>80</v>
      </c>
      <c r="O2028">
        <v>0</v>
      </c>
      <c r="P2028">
        <v>96</v>
      </c>
      <c r="Q2028" t="s">
        <v>44</v>
      </c>
      <c r="R2028">
        <v>80</v>
      </c>
      <c r="S2028" t="s">
        <v>339</v>
      </c>
      <c r="T2028" s="4">
        <v>45356</v>
      </c>
      <c r="U2028" s="4">
        <v>45380</v>
      </c>
    </row>
    <row r="2029" spans="1:21" x14ac:dyDescent="0.2">
      <c r="A2029" t="s">
        <v>218</v>
      </c>
      <c r="B2029" t="s">
        <v>3712</v>
      </c>
      <c r="C2029" t="s">
        <v>3713</v>
      </c>
      <c r="E2029" t="s">
        <v>3714</v>
      </c>
      <c r="F2029" t="s">
        <v>660</v>
      </c>
      <c r="G2029" t="s">
        <v>3291</v>
      </c>
      <c r="H2029">
        <v>335</v>
      </c>
      <c r="I2029" t="s">
        <v>3715</v>
      </c>
      <c r="J2029" t="s">
        <v>420</v>
      </c>
      <c r="K2029">
        <v>-452</v>
      </c>
      <c r="L2029">
        <v>9024</v>
      </c>
      <c r="M2029">
        <v>3259</v>
      </c>
      <c r="N2029">
        <v>5313</v>
      </c>
      <c r="O2029">
        <v>27</v>
      </c>
      <c r="P2029">
        <v>192</v>
      </c>
      <c r="Q2029" t="s">
        <v>44</v>
      </c>
      <c r="R2029">
        <v>129</v>
      </c>
      <c r="S2029" t="s">
        <v>3716</v>
      </c>
      <c r="T2029" s="4">
        <v>45356</v>
      </c>
      <c r="U2029" s="4" t="s">
        <v>3717</v>
      </c>
    </row>
    <row r="2030" spans="1:21" x14ac:dyDescent="0.2">
      <c r="A2030" t="s">
        <v>218</v>
      </c>
      <c r="B2030" t="s">
        <v>3718</v>
      </c>
      <c r="C2030" t="s">
        <v>365</v>
      </c>
      <c r="E2030" t="s">
        <v>245</v>
      </c>
      <c r="F2030" t="s">
        <v>342</v>
      </c>
      <c r="G2030" t="s">
        <v>343</v>
      </c>
      <c r="H2030">
        <v>336</v>
      </c>
      <c r="I2030" t="s">
        <v>371</v>
      </c>
      <c r="J2030" t="s">
        <v>420</v>
      </c>
      <c r="K2030">
        <v>-720</v>
      </c>
      <c r="L2030">
        <v>0</v>
      </c>
      <c r="M2030">
        <v>55</v>
      </c>
      <c r="N2030">
        <v>-775</v>
      </c>
      <c r="O2030">
        <v>-8</v>
      </c>
      <c r="P2030">
        <v>96</v>
      </c>
      <c r="Q2030" t="s">
        <v>44</v>
      </c>
      <c r="R2030">
        <v>-7</v>
      </c>
      <c r="S2030" t="s">
        <v>3719</v>
      </c>
      <c r="T2030" s="4">
        <v>45357</v>
      </c>
      <c r="U2030" s="4" t="s">
        <v>3717</v>
      </c>
    </row>
    <row r="2031" spans="1:21" x14ac:dyDescent="0.2">
      <c r="A2031" t="s">
        <v>218</v>
      </c>
      <c r="B2031" t="s">
        <v>3720</v>
      </c>
      <c r="C2031" t="s">
        <v>341</v>
      </c>
      <c r="E2031" t="s">
        <v>240</v>
      </c>
      <c r="F2031" t="s">
        <v>342</v>
      </c>
      <c r="G2031" t="s">
        <v>343</v>
      </c>
      <c r="H2031">
        <v>337</v>
      </c>
      <c r="I2031" t="s">
        <v>371</v>
      </c>
      <c r="J2031" t="s">
        <v>420</v>
      </c>
      <c r="K2031">
        <v>-156</v>
      </c>
      <c r="L2031">
        <v>192</v>
      </c>
      <c r="M2031">
        <v>303</v>
      </c>
      <c r="N2031">
        <v>-267</v>
      </c>
      <c r="O2031">
        <v>-2</v>
      </c>
      <c r="P2031">
        <v>96</v>
      </c>
      <c r="Q2031" t="s">
        <v>44</v>
      </c>
      <c r="R2031">
        <v>-75</v>
      </c>
      <c r="S2031" t="s">
        <v>3721</v>
      </c>
      <c r="T2031" s="4">
        <v>45356</v>
      </c>
      <c r="U2031" s="4" t="s">
        <v>3717</v>
      </c>
    </row>
    <row r="2032" spans="1:21" x14ac:dyDescent="0.2">
      <c r="A2032" t="s">
        <v>218</v>
      </c>
      <c r="B2032" t="s">
        <v>3722</v>
      </c>
      <c r="C2032" t="s">
        <v>3723</v>
      </c>
      <c r="E2032" t="s">
        <v>245</v>
      </c>
      <c r="F2032" t="s">
        <v>48</v>
      </c>
      <c r="G2032" t="s">
        <v>3724</v>
      </c>
      <c r="H2032">
        <v>338</v>
      </c>
      <c r="I2032" t="s">
        <v>2850</v>
      </c>
      <c r="J2032" t="s">
        <v>420</v>
      </c>
      <c r="K2032">
        <v>344</v>
      </c>
      <c r="L2032">
        <v>0</v>
      </c>
      <c r="M2032">
        <v>0</v>
      </c>
      <c r="N2032">
        <v>344</v>
      </c>
      <c r="O2032">
        <v>2</v>
      </c>
      <c r="P2032">
        <v>144</v>
      </c>
      <c r="Q2032" t="s">
        <v>44</v>
      </c>
      <c r="R2032">
        <v>56</v>
      </c>
      <c r="S2032" t="s">
        <v>3725</v>
      </c>
      <c r="T2032" s="4">
        <v>45356</v>
      </c>
      <c r="U2032" s="4">
        <v>45380</v>
      </c>
    </row>
    <row r="2033" spans="1:21" x14ac:dyDescent="0.2">
      <c r="A2033" t="s">
        <v>218</v>
      </c>
      <c r="B2033" t="s">
        <v>3726</v>
      </c>
      <c r="C2033" t="s">
        <v>3727</v>
      </c>
      <c r="E2033" t="s">
        <v>245</v>
      </c>
      <c r="F2033" t="s">
        <v>349</v>
      </c>
      <c r="G2033" t="s">
        <v>3728</v>
      </c>
      <c r="H2033">
        <v>339</v>
      </c>
      <c r="I2033" t="s">
        <v>2553</v>
      </c>
      <c r="J2033" t="s">
        <v>420</v>
      </c>
      <c r="K2033">
        <v>18</v>
      </c>
      <c r="L2033">
        <v>0</v>
      </c>
      <c r="M2033">
        <v>0</v>
      </c>
      <c r="N2033">
        <v>18</v>
      </c>
      <c r="O2033">
        <v>0</v>
      </c>
      <c r="P2033">
        <v>72</v>
      </c>
      <c r="Q2033" t="s">
        <v>44</v>
      </c>
      <c r="R2033">
        <v>18</v>
      </c>
      <c r="S2033" t="s">
        <v>3729</v>
      </c>
      <c r="T2033" s="4"/>
      <c r="U2033" s="4">
        <v>45380</v>
      </c>
    </row>
    <row r="2034" spans="1:21" x14ac:dyDescent="0.2">
      <c r="A2034" t="s">
        <v>218</v>
      </c>
      <c r="B2034" t="s">
        <v>3730</v>
      </c>
      <c r="C2034" t="s">
        <v>3731</v>
      </c>
      <c r="E2034" t="s">
        <v>245</v>
      </c>
      <c r="F2034" t="s">
        <v>349</v>
      </c>
      <c r="G2034" t="s">
        <v>3732</v>
      </c>
      <c r="H2034">
        <v>340</v>
      </c>
      <c r="I2034" t="s">
        <v>2553</v>
      </c>
      <c r="J2034" t="s">
        <v>420</v>
      </c>
      <c r="K2034">
        <v>97</v>
      </c>
      <c r="L2034">
        <v>0</v>
      </c>
      <c r="M2034">
        <v>24</v>
      </c>
      <c r="N2034">
        <v>73</v>
      </c>
      <c r="O2034">
        <v>0</v>
      </c>
      <c r="P2034">
        <v>144</v>
      </c>
      <c r="Q2034" t="s">
        <v>44</v>
      </c>
      <c r="R2034">
        <v>73</v>
      </c>
      <c r="S2034" t="s">
        <v>3733</v>
      </c>
      <c r="T2034" s="4"/>
      <c r="U2034" s="4">
        <v>45380</v>
      </c>
    </row>
    <row r="2035" spans="1:21" x14ac:dyDescent="0.2">
      <c r="A2035" t="s">
        <v>218</v>
      </c>
      <c r="B2035" t="s">
        <v>3734</v>
      </c>
      <c r="C2035" t="s">
        <v>3735</v>
      </c>
      <c r="F2035" t="s">
        <v>349</v>
      </c>
      <c r="G2035" t="s">
        <v>3736</v>
      </c>
      <c r="H2035">
        <v>341</v>
      </c>
      <c r="I2035" t="s">
        <v>2553</v>
      </c>
      <c r="J2035" t="s">
        <v>420</v>
      </c>
      <c r="K2035">
        <v>27</v>
      </c>
      <c r="L2035">
        <v>0</v>
      </c>
      <c r="M2035">
        <v>0</v>
      </c>
      <c r="N2035">
        <v>27</v>
      </c>
      <c r="O2035">
        <v>0</v>
      </c>
      <c r="P2035">
        <v>96</v>
      </c>
      <c r="Q2035" t="s">
        <v>44</v>
      </c>
      <c r="R2035">
        <v>27</v>
      </c>
      <c r="S2035" t="s">
        <v>3737</v>
      </c>
      <c r="T2035" s="4"/>
      <c r="U2035" s="4">
        <v>45380</v>
      </c>
    </row>
    <row r="2036" spans="1:21" x14ac:dyDescent="0.2">
      <c r="A2036" t="s">
        <v>218</v>
      </c>
      <c r="B2036" t="s">
        <v>3738</v>
      </c>
      <c r="C2036" t="s">
        <v>3739</v>
      </c>
      <c r="F2036" t="s">
        <v>349</v>
      </c>
      <c r="G2036" t="s">
        <v>3740</v>
      </c>
      <c r="H2036">
        <v>342</v>
      </c>
      <c r="I2036" t="s">
        <v>2553</v>
      </c>
      <c r="J2036" t="s">
        <v>420</v>
      </c>
      <c r="K2036">
        <v>8</v>
      </c>
      <c r="L2036">
        <v>0</v>
      </c>
      <c r="M2036">
        <v>0</v>
      </c>
      <c r="N2036">
        <v>8</v>
      </c>
      <c r="O2036">
        <v>0</v>
      </c>
      <c r="P2036">
        <v>72</v>
      </c>
      <c r="Q2036" t="s">
        <v>44</v>
      </c>
      <c r="R2036">
        <v>8</v>
      </c>
      <c r="S2036" t="s">
        <v>1037</v>
      </c>
      <c r="T2036" s="4"/>
      <c r="U2036" s="4">
        <v>45380</v>
      </c>
    </row>
    <row r="2037" spans="1:21" x14ac:dyDescent="0.2">
      <c r="A2037" t="s">
        <v>218</v>
      </c>
      <c r="B2037" t="s">
        <v>3741</v>
      </c>
      <c r="C2037" t="s">
        <v>3742</v>
      </c>
      <c r="E2037" t="s">
        <v>3265</v>
      </c>
      <c r="F2037" t="s">
        <v>342</v>
      </c>
      <c r="G2037" t="s">
        <v>3743</v>
      </c>
      <c r="H2037">
        <v>343</v>
      </c>
      <c r="I2037" t="s">
        <v>371</v>
      </c>
      <c r="J2037" t="s">
        <v>420</v>
      </c>
      <c r="K2037">
        <v>86.5</v>
      </c>
      <c r="L2037">
        <v>60</v>
      </c>
      <c r="M2037">
        <v>26</v>
      </c>
      <c r="N2037">
        <v>120.5</v>
      </c>
      <c r="O2037">
        <v>2</v>
      </c>
      <c r="P2037">
        <v>60</v>
      </c>
      <c r="Q2037" t="s">
        <v>44</v>
      </c>
      <c r="R2037">
        <v>1</v>
      </c>
      <c r="S2037" t="s">
        <v>3744</v>
      </c>
      <c r="T2037" s="4">
        <v>45357</v>
      </c>
      <c r="U2037" s="4">
        <v>45380</v>
      </c>
    </row>
    <row r="2038" spans="1:21" x14ac:dyDescent="0.2">
      <c r="A2038" t="s">
        <v>218</v>
      </c>
      <c r="B2038" t="s">
        <v>3745</v>
      </c>
      <c r="C2038" t="s">
        <v>3746</v>
      </c>
      <c r="F2038" t="s">
        <v>342</v>
      </c>
      <c r="G2038" t="s">
        <v>3747</v>
      </c>
      <c r="H2038">
        <v>344</v>
      </c>
      <c r="I2038" t="s">
        <v>371</v>
      </c>
      <c r="J2038" t="s">
        <v>420</v>
      </c>
      <c r="K2038">
        <v>274</v>
      </c>
      <c r="L2038">
        <v>288</v>
      </c>
      <c r="M2038">
        <v>42</v>
      </c>
      <c r="N2038">
        <v>520</v>
      </c>
      <c r="O2038">
        <v>5</v>
      </c>
      <c r="P2038">
        <v>96</v>
      </c>
      <c r="Q2038" t="s">
        <v>44</v>
      </c>
      <c r="R2038">
        <v>40</v>
      </c>
      <c r="S2038" t="s">
        <v>3748</v>
      </c>
      <c r="T2038" s="4"/>
      <c r="U2038" s="4">
        <v>45380</v>
      </c>
    </row>
    <row r="2039" spans="1:21" x14ac:dyDescent="0.2">
      <c r="A2039" t="s">
        <v>218</v>
      </c>
      <c r="B2039" t="s">
        <v>3749</v>
      </c>
      <c r="C2039" t="s">
        <v>3750</v>
      </c>
      <c r="F2039" t="s">
        <v>48</v>
      </c>
      <c r="G2039" t="s">
        <v>3751</v>
      </c>
      <c r="H2039">
        <v>345</v>
      </c>
      <c r="I2039" t="s">
        <v>371</v>
      </c>
      <c r="J2039" t="s">
        <v>420</v>
      </c>
      <c r="K2039">
        <v>144</v>
      </c>
      <c r="L2039">
        <v>0</v>
      </c>
      <c r="M2039">
        <v>0</v>
      </c>
      <c r="N2039">
        <v>144</v>
      </c>
      <c r="O2039">
        <v>1</v>
      </c>
      <c r="P2039">
        <v>144</v>
      </c>
      <c r="Q2039" t="s">
        <v>44</v>
      </c>
      <c r="R2039">
        <v>0</v>
      </c>
      <c r="S2039" t="s">
        <v>45</v>
      </c>
      <c r="T2039" s="4"/>
      <c r="U2039" s="4">
        <v>45380</v>
      </c>
    </row>
    <row r="2040" spans="1:21" x14ac:dyDescent="0.2">
      <c r="A2040" t="s">
        <v>218</v>
      </c>
      <c r="B2040" t="s">
        <v>3752</v>
      </c>
      <c r="C2040" t="s">
        <v>448</v>
      </c>
      <c r="F2040" t="s">
        <v>349</v>
      </c>
      <c r="G2040" t="s">
        <v>449</v>
      </c>
      <c r="H2040">
        <v>346</v>
      </c>
      <c r="I2040" t="s">
        <v>2553</v>
      </c>
      <c r="J2040" t="s">
        <v>420</v>
      </c>
      <c r="K2040">
        <v>219</v>
      </c>
      <c r="L2040">
        <v>0</v>
      </c>
      <c r="M2040">
        <v>25</v>
      </c>
      <c r="N2040">
        <v>194</v>
      </c>
      <c r="O2040">
        <v>1</v>
      </c>
      <c r="P2040">
        <v>144</v>
      </c>
      <c r="Q2040" t="s">
        <v>44</v>
      </c>
      <c r="R2040">
        <v>50</v>
      </c>
      <c r="S2040" t="s">
        <v>3753</v>
      </c>
      <c r="T2040" s="4"/>
      <c r="U2040" s="4">
        <v>45380</v>
      </c>
    </row>
    <row r="2041" spans="1:21" x14ac:dyDescent="0.2">
      <c r="A2041" t="s">
        <v>218</v>
      </c>
      <c r="B2041" t="s">
        <v>3754</v>
      </c>
      <c r="C2041" t="s">
        <v>3755</v>
      </c>
      <c r="F2041" t="s">
        <v>349</v>
      </c>
      <c r="G2041" t="s">
        <v>3756</v>
      </c>
      <c r="H2041">
        <v>347</v>
      </c>
      <c r="I2041" t="s">
        <v>371</v>
      </c>
      <c r="J2041" t="s">
        <v>420</v>
      </c>
      <c r="K2041">
        <v>0</v>
      </c>
      <c r="L2041">
        <v>0</v>
      </c>
      <c r="M2041">
        <v>1</v>
      </c>
      <c r="N2041">
        <v>-1</v>
      </c>
      <c r="O2041">
        <v>0</v>
      </c>
      <c r="P2041">
        <v>144</v>
      </c>
      <c r="Q2041" t="s">
        <v>44</v>
      </c>
      <c r="R2041">
        <v>-1</v>
      </c>
      <c r="S2041" t="s">
        <v>932</v>
      </c>
      <c r="T2041" s="4">
        <v>45351</v>
      </c>
      <c r="U2041" s="4">
        <v>45380</v>
      </c>
    </row>
    <row r="2042" spans="1:21" x14ac:dyDescent="0.2">
      <c r="A2042" t="s">
        <v>218</v>
      </c>
      <c r="B2042" t="s">
        <v>3757</v>
      </c>
      <c r="C2042" t="s">
        <v>3758</v>
      </c>
      <c r="F2042" t="s">
        <v>349</v>
      </c>
      <c r="G2042" t="s">
        <v>3759</v>
      </c>
      <c r="H2042">
        <v>348</v>
      </c>
      <c r="I2042" t="s">
        <v>371</v>
      </c>
      <c r="J2042" t="s">
        <v>420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144</v>
      </c>
      <c r="Q2042" t="s">
        <v>44</v>
      </c>
      <c r="R2042">
        <v>0</v>
      </c>
      <c r="S2042" t="s">
        <v>94</v>
      </c>
      <c r="T2042" s="4">
        <v>45351</v>
      </c>
      <c r="U2042" s="4">
        <v>45380</v>
      </c>
    </row>
    <row r="2043" spans="1:21" x14ac:dyDescent="0.2">
      <c r="A2043" t="s">
        <v>218</v>
      </c>
      <c r="B2043" t="s">
        <v>3760</v>
      </c>
      <c r="C2043" t="s">
        <v>3761</v>
      </c>
      <c r="F2043" t="s">
        <v>349</v>
      </c>
      <c r="G2043" t="s">
        <v>3762</v>
      </c>
      <c r="H2043">
        <v>349</v>
      </c>
      <c r="I2043" t="s">
        <v>371</v>
      </c>
      <c r="J2043" t="s">
        <v>420</v>
      </c>
      <c r="K2043">
        <v>-18</v>
      </c>
      <c r="L2043">
        <v>432</v>
      </c>
      <c r="M2043">
        <v>181</v>
      </c>
      <c r="N2043">
        <v>233</v>
      </c>
      <c r="O2043">
        <v>1</v>
      </c>
      <c r="P2043">
        <v>144</v>
      </c>
      <c r="Q2043" t="s">
        <v>44</v>
      </c>
      <c r="R2043">
        <v>89</v>
      </c>
      <c r="S2043" t="s">
        <v>3763</v>
      </c>
      <c r="T2043" s="4">
        <v>45351</v>
      </c>
      <c r="U2043" s="4" t="s">
        <v>367</v>
      </c>
    </row>
    <row r="2044" spans="1:21" x14ac:dyDescent="0.2">
      <c r="A2044" t="s">
        <v>218</v>
      </c>
      <c r="B2044" t="s">
        <v>3764</v>
      </c>
      <c r="C2044" t="s">
        <v>3765</v>
      </c>
      <c r="F2044" t="s">
        <v>349</v>
      </c>
      <c r="G2044" t="s">
        <v>3766</v>
      </c>
      <c r="H2044">
        <v>350</v>
      </c>
      <c r="I2044" t="s">
        <v>371</v>
      </c>
      <c r="J2044" t="s">
        <v>420</v>
      </c>
      <c r="K2044">
        <v>-18</v>
      </c>
      <c r="L2044">
        <v>288</v>
      </c>
      <c r="M2044">
        <v>180</v>
      </c>
      <c r="N2044">
        <v>90</v>
      </c>
      <c r="O2044">
        <v>0</v>
      </c>
      <c r="P2044">
        <v>144</v>
      </c>
      <c r="Q2044" t="s">
        <v>44</v>
      </c>
      <c r="R2044">
        <v>90</v>
      </c>
      <c r="S2044" t="s">
        <v>3767</v>
      </c>
      <c r="T2044" s="4">
        <v>45351</v>
      </c>
      <c r="U2044" s="4" t="s">
        <v>367</v>
      </c>
    </row>
    <row r="2045" spans="1:21" x14ac:dyDescent="0.2">
      <c r="A2045" t="s">
        <v>218</v>
      </c>
      <c r="B2045" t="s">
        <v>3768</v>
      </c>
      <c r="C2045" t="s">
        <v>3769</v>
      </c>
      <c r="F2045" t="s">
        <v>349</v>
      </c>
      <c r="G2045" t="s">
        <v>3770</v>
      </c>
      <c r="H2045">
        <v>351</v>
      </c>
      <c r="J2045" t="s">
        <v>420</v>
      </c>
      <c r="K2045">
        <v>18</v>
      </c>
      <c r="L2045">
        <v>0</v>
      </c>
      <c r="M2045">
        <v>0</v>
      </c>
      <c r="N2045">
        <v>18</v>
      </c>
      <c r="O2045">
        <v>0</v>
      </c>
      <c r="P2045">
        <v>144</v>
      </c>
      <c r="Q2045" t="s">
        <v>44</v>
      </c>
      <c r="R2045">
        <v>18</v>
      </c>
      <c r="S2045" t="s">
        <v>3729</v>
      </c>
      <c r="T2045" s="4">
        <v>45351</v>
      </c>
      <c r="U2045" s="4">
        <v>45380</v>
      </c>
    </row>
    <row r="2046" spans="1:21" x14ac:dyDescent="0.2">
      <c r="A2046" t="s">
        <v>218</v>
      </c>
      <c r="B2046" t="s">
        <v>3771</v>
      </c>
      <c r="C2046" t="s">
        <v>3772</v>
      </c>
      <c r="F2046" t="s">
        <v>349</v>
      </c>
      <c r="G2046" t="s">
        <v>3773</v>
      </c>
      <c r="H2046">
        <v>352</v>
      </c>
      <c r="J2046" t="s">
        <v>420</v>
      </c>
      <c r="K2046">
        <v>3</v>
      </c>
      <c r="L2046">
        <v>0</v>
      </c>
      <c r="M2046">
        <v>13</v>
      </c>
      <c r="N2046">
        <v>-10</v>
      </c>
      <c r="O2046">
        <v>0</v>
      </c>
      <c r="P2046">
        <v>144</v>
      </c>
      <c r="Q2046" t="s">
        <v>44</v>
      </c>
      <c r="R2046">
        <v>-10</v>
      </c>
      <c r="S2046" t="s">
        <v>3774</v>
      </c>
      <c r="T2046" s="4">
        <v>45351</v>
      </c>
      <c r="U2046" s="4">
        <v>45380</v>
      </c>
    </row>
    <row r="2047" spans="1:21" x14ac:dyDescent="0.2">
      <c r="A2047" t="s">
        <v>218</v>
      </c>
      <c r="B2047" t="s">
        <v>3775</v>
      </c>
      <c r="C2047" t="s">
        <v>3776</v>
      </c>
      <c r="F2047" t="s">
        <v>349</v>
      </c>
      <c r="G2047" t="s">
        <v>3777</v>
      </c>
      <c r="H2047">
        <v>353</v>
      </c>
      <c r="J2047" t="s">
        <v>420</v>
      </c>
      <c r="K2047">
        <v>6</v>
      </c>
      <c r="L2047">
        <v>288</v>
      </c>
      <c r="M2047">
        <v>168</v>
      </c>
      <c r="N2047">
        <v>126</v>
      </c>
      <c r="O2047">
        <v>0</v>
      </c>
      <c r="P2047">
        <v>144</v>
      </c>
      <c r="Q2047" t="s">
        <v>44</v>
      </c>
      <c r="R2047">
        <v>126</v>
      </c>
      <c r="S2047" t="s">
        <v>3778</v>
      </c>
      <c r="T2047" s="4">
        <v>45351</v>
      </c>
      <c r="U2047" s="4">
        <v>45380</v>
      </c>
    </row>
    <row r="2048" spans="1:21" x14ac:dyDescent="0.2">
      <c r="A2048" t="s">
        <v>218</v>
      </c>
      <c r="B2048" t="s">
        <v>3779</v>
      </c>
      <c r="C2048" t="s">
        <v>3780</v>
      </c>
      <c r="F2048" t="s">
        <v>349</v>
      </c>
      <c r="G2048" t="s">
        <v>3781</v>
      </c>
      <c r="H2048">
        <v>354</v>
      </c>
      <c r="J2048" t="s">
        <v>420</v>
      </c>
      <c r="K2048">
        <v>-6</v>
      </c>
      <c r="L2048">
        <v>432</v>
      </c>
      <c r="M2048">
        <v>180</v>
      </c>
      <c r="N2048">
        <v>246</v>
      </c>
      <c r="O2048">
        <v>1</v>
      </c>
      <c r="P2048">
        <v>144</v>
      </c>
      <c r="Q2048" t="s">
        <v>44</v>
      </c>
      <c r="R2048">
        <v>102</v>
      </c>
      <c r="S2048" t="s">
        <v>3782</v>
      </c>
      <c r="T2048" s="4">
        <v>45351</v>
      </c>
      <c r="U2048" s="4" t="s">
        <v>367</v>
      </c>
    </row>
    <row r="2049" spans="1:21" x14ac:dyDescent="0.2">
      <c r="A2049" t="s">
        <v>218</v>
      </c>
      <c r="B2049" t="s">
        <v>3783</v>
      </c>
      <c r="C2049" t="s">
        <v>3784</v>
      </c>
      <c r="F2049" t="s">
        <v>349</v>
      </c>
      <c r="G2049" t="s">
        <v>3785</v>
      </c>
      <c r="H2049">
        <v>355</v>
      </c>
      <c r="I2049" t="s">
        <v>371</v>
      </c>
      <c r="J2049" t="s">
        <v>420</v>
      </c>
      <c r="K2049">
        <v>18</v>
      </c>
      <c r="L2049">
        <v>0</v>
      </c>
      <c r="M2049">
        <v>0</v>
      </c>
      <c r="N2049">
        <v>18</v>
      </c>
      <c r="O2049">
        <v>0</v>
      </c>
      <c r="P2049">
        <v>144</v>
      </c>
      <c r="Q2049" t="s">
        <v>44</v>
      </c>
      <c r="R2049">
        <v>18</v>
      </c>
      <c r="S2049" t="s">
        <v>3729</v>
      </c>
      <c r="T2049" s="4">
        <v>45351</v>
      </c>
      <c r="U2049" s="4">
        <v>45380</v>
      </c>
    </row>
    <row r="2050" spans="1:21" x14ac:dyDescent="0.2">
      <c r="A2050" t="s">
        <v>218</v>
      </c>
      <c r="B2050" t="s">
        <v>3786</v>
      </c>
      <c r="C2050" t="s">
        <v>3787</v>
      </c>
      <c r="F2050" t="s">
        <v>349</v>
      </c>
      <c r="G2050" t="s">
        <v>3788</v>
      </c>
      <c r="H2050">
        <v>356</v>
      </c>
      <c r="I2050" t="s">
        <v>2553</v>
      </c>
      <c r="J2050" t="s">
        <v>420</v>
      </c>
      <c r="K2050">
        <v>0</v>
      </c>
      <c r="L2050">
        <v>0</v>
      </c>
      <c r="M2050">
        <v>2.8333333330000001</v>
      </c>
      <c r="N2050">
        <v>-2.8333333330000001</v>
      </c>
      <c r="O2050">
        <v>0</v>
      </c>
      <c r="P2050">
        <v>144</v>
      </c>
      <c r="Q2050" t="s">
        <v>44</v>
      </c>
      <c r="R2050">
        <v>-3</v>
      </c>
      <c r="S2050" t="s">
        <v>3789</v>
      </c>
      <c r="T2050" s="4">
        <v>45356</v>
      </c>
      <c r="U2050" s="4">
        <v>45380</v>
      </c>
    </row>
    <row r="2051" spans="1:21" x14ac:dyDescent="0.2">
      <c r="A2051" t="s">
        <v>218</v>
      </c>
      <c r="B2051" t="s">
        <v>3790</v>
      </c>
      <c r="C2051" t="s">
        <v>3791</v>
      </c>
      <c r="E2051" t="s">
        <v>245</v>
      </c>
      <c r="F2051" t="s">
        <v>342</v>
      </c>
      <c r="G2051" t="s">
        <v>370</v>
      </c>
      <c r="H2051">
        <v>357</v>
      </c>
      <c r="I2051" t="s">
        <v>371</v>
      </c>
      <c r="J2051" t="s">
        <v>420</v>
      </c>
      <c r="K2051">
        <v>33</v>
      </c>
      <c r="L2051">
        <v>288</v>
      </c>
      <c r="M2051">
        <v>297</v>
      </c>
      <c r="N2051">
        <v>24</v>
      </c>
      <c r="O2051">
        <v>0</v>
      </c>
      <c r="P2051">
        <v>96</v>
      </c>
      <c r="Q2051" t="s">
        <v>44</v>
      </c>
      <c r="R2051">
        <v>24</v>
      </c>
      <c r="S2051" t="s">
        <v>3792</v>
      </c>
      <c r="T2051" s="4">
        <v>45357</v>
      </c>
      <c r="U2051" s="4"/>
    </row>
    <row r="2052" spans="1:21" x14ac:dyDescent="0.2">
      <c r="A2052" t="s">
        <v>218</v>
      </c>
      <c r="B2052" t="s">
        <v>3793</v>
      </c>
      <c r="C2052" t="s">
        <v>3794</v>
      </c>
      <c r="F2052" t="s">
        <v>3795</v>
      </c>
      <c r="G2052" t="s">
        <v>3796</v>
      </c>
      <c r="H2052">
        <v>358</v>
      </c>
      <c r="J2052" t="s">
        <v>420</v>
      </c>
      <c r="K2052">
        <v>1031</v>
      </c>
      <c r="L2052">
        <v>0</v>
      </c>
      <c r="M2052">
        <v>6</v>
      </c>
      <c r="N2052">
        <v>1025</v>
      </c>
      <c r="O2052">
        <v>7</v>
      </c>
      <c r="P2052">
        <v>144</v>
      </c>
      <c r="Q2052" t="s">
        <v>44</v>
      </c>
      <c r="R2052">
        <v>17</v>
      </c>
      <c r="S2052" t="s">
        <v>3797</v>
      </c>
      <c r="T2052" s="4">
        <v>45362</v>
      </c>
      <c r="U2052" s="4">
        <v>45380</v>
      </c>
    </row>
    <row r="2053" spans="1:21" x14ac:dyDescent="0.2">
      <c r="A2053" t="s">
        <v>218</v>
      </c>
      <c r="B2053" t="s">
        <v>3798</v>
      </c>
      <c r="C2053" t="s">
        <v>3799</v>
      </c>
      <c r="F2053" t="s">
        <v>2066</v>
      </c>
      <c r="G2053" t="s">
        <v>3800</v>
      </c>
      <c r="H2053">
        <v>359</v>
      </c>
      <c r="I2053" t="s">
        <v>3801</v>
      </c>
      <c r="J2053" t="s">
        <v>2068</v>
      </c>
      <c r="K2053">
        <v>3678</v>
      </c>
      <c r="L2053">
        <v>0</v>
      </c>
      <c r="M2053">
        <v>90</v>
      </c>
      <c r="N2053">
        <v>3588</v>
      </c>
      <c r="O2053">
        <v>18</v>
      </c>
      <c r="P2053">
        <v>192</v>
      </c>
      <c r="Q2053" t="s">
        <v>44</v>
      </c>
      <c r="R2053">
        <v>132</v>
      </c>
      <c r="S2053" t="s">
        <v>3802</v>
      </c>
      <c r="T2053" s="4">
        <v>45358</v>
      </c>
      <c r="U2053" s="4"/>
    </row>
    <row r="2054" spans="1:21" x14ac:dyDescent="0.2">
      <c r="A2054" t="s">
        <v>218</v>
      </c>
      <c r="B2054" t="s">
        <v>3803</v>
      </c>
      <c r="C2054" t="s">
        <v>3804</v>
      </c>
      <c r="F2054" t="s">
        <v>48</v>
      </c>
      <c r="G2054">
        <v>9082</v>
      </c>
      <c r="H2054">
        <v>360</v>
      </c>
      <c r="J2054" t="s">
        <v>420</v>
      </c>
      <c r="K2054">
        <v>-12</v>
      </c>
      <c r="L2054">
        <v>0</v>
      </c>
      <c r="M2054">
        <v>27</v>
      </c>
      <c r="N2054">
        <v>-39</v>
      </c>
      <c r="O2054">
        <v>0</v>
      </c>
      <c r="P2054">
        <v>144</v>
      </c>
      <c r="Q2054" t="s">
        <v>44</v>
      </c>
      <c r="R2054">
        <v>-39</v>
      </c>
      <c r="S2054" t="s">
        <v>3805</v>
      </c>
      <c r="T2054" s="4">
        <v>45358</v>
      </c>
      <c r="U2054" s="4"/>
    </row>
    <row r="2055" spans="1:21" x14ac:dyDescent="0.2">
      <c r="A2055" t="s">
        <v>218</v>
      </c>
      <c r="B2055" t="s">
        <v>3806</v>
      </c>
      <c r="C2055" t="s">
        <v>3807</v>
      </c>
      <c r="F2055" t="s">
        <v>349</v>
      </c>
      <c r="G2055" t="s">
        <v>3808</v>
      </c>
      <c r="H2055">
        <v>361</v>
      </c>
      <c r="J2055" t="s">
        <v>420</v>
      </c>
      <c r="K2055">
        <v>-6</v>
      </c>
      <c r="L2055">
        <v>0</v>
      </c>
      <c r="M2055">
        <v>0</v>
      </c>
      <c r="N2055">
        <v>-6</v>
      </c>
      <c r="O2055">
        <v>0</v>
      </c>
      <c r="P2055" t="s">
        <v>254</v>
      </c>
      <c r="Q2055" t="s">
        <v>44</v>
      </c>
      <c r="R2055">
        <v>-6</v>
      </c>
      <c r="S2055" t="s">
        <v>3809</v>
      </c>
      <c r="T2055" s="4">
        <v>45358</v>
      </c>
      <c r="U2055" s="4"/>
    </row>
    <row r="2056" spans="1:21" x14ac:dyDescent="0.2">
      <c r="A2056" t="s">
        <v>218</v>
      </c>
      <c r="B2056" t="s">
        <v>3810</v>
      </c>
      <c r="C2056" t="s">
        <v>3811</v>
      </c>
      <c r="F2056" t="s">
        <v>48</v>
      </c>
      <c r="G2056" t="s">
        <v>3812</v>
      </c>
      <c r="H2056">
        <v>362</v>
      </c>
      <c r="J2056" t="s">
        <v>420</v>
      </c>
      <c r="K2056">
        <v>0</v>
      </c>
      <c r="L2056">
        <v>0</v>
      </c>
      <c r="M2056">
        <v>0</v>
      </c>
      <c r="N2056">
        <v>0</v>
      </c>
      <c r="O2056">
        <v>0</v>
      </c>
      <c r="P2056" t="s">
        <v>254</v>
      </c>
      <c r="Q2056" t="s">
        <v>44</v>
      </c>
      <c r="R2056">
        <v>0</v>
      </c>
      <c r="S2056" t="s">
        <v>94</v>
      </c>
      <c r="T2056" s="4">
        <v>45359</v>
      </c>
      <c r="U2056" s="4">
        <v>45380</v>
      </c>
    </row>
    <row r="2057" spans="1:21" x14ac:dyDescent="0.2">
      <c r="A2057" t="s">
        <v>218</v>
      </c>
      <c r="B2057" t="s">
        <v>3813</v>
      </c>
      <c r="C2057" t="s">
        <v>3814</v>
      </c>
      <c r="F2057" t="s">
        <v>349</v>
      </c>
      <c r="G2057" t="s">
        <v>3815</v>
      </c>
      <c r="H2057">
        <v>363</v>
      </c>
      <c r="I2057" t="s">
        <v>2553</v>
      </c>
      <c r="J2057" t="s">
        <v>420</v>
      </c>
      <c r="K2057">
        <v>-63</v>
      </c>
      <c r="L2057">
        <v>0</v>
      </c>
      <c r="M2057">
        <v>3</v>
      </c>
      <c r="N2057">
        <v>-66</v>
      </c>
      <c r="O2057">
        <v>0</v>
      </c>
      <c r="P2057">
        <v>144</v>
      </c>
      <c r="Q2057" t="s">
        <v>44</v>
      </c>
      <c r="R2057">
        <v>-66</v>
      </c>
      <c r="S2057" t="s">
        <v>3816</v>
      </c>
      <c r="T2057" s="4">
        <v>45364</v>
      </c>
      <c r="U2057" s="4"/>
    </row>
    <row r="2058" spans="1:21" x14ac:dyDescent="0.2">
      <c r="A2058" t="s">
        <v>218</v>
      </c>
      <c r="B2058" t="s">
        <v>3817</v>
      </c>
      <c r="C2058" t="s">
        <v>3818</v>
      </c>
      <c r="F2058" t="s">
        <v>2066</v>
      </c>
      <c r="G2058" t="s">
        <v>3819</v>
      </c>
      <c r="H2058">
        <v>364</v>
      </c>
      <c r="I2058" t="s">
        <v>3801</v>
      </c>
      <c r="J2058" t="s">
        <v>2068</v>
      </c>
      <c r="K2058">
        <v>5712</v>
      </c>
      <c r="L2058">
        <v>0</v>
      </c>
      <c r="M2058">
        <v>21</v>
      </c>
      <c r="N2058">
        <v>5691</v>
      </c>
      <c r="O2058">
        <v>23</v>
      </c>
      <c r="P2058">
        <v>240</v>
      </c>
      <c r="Q2058" t="s">
        <v>44</v>
      </c>
      <c r="R2058">
        <v>171</v>
      </c>
      <c r="S2058" t="s">
        <v>3820</v>
      </c>
      <c r="T2058" s="4">
        <v>45366</v>
      </c>
      <c r="U2058" s="4"/>
    </row>
    <row r="2059" spans="1:21" x14ac:dyDescent="0.2">
      <c r="A2059" t="s">
        <v>218</v>
      </c>
      <c r="B2059" t="s">
        <v>3821</v>
      </c>
      <c r="C2059" t="s">
        <v>3822</v>
      </c>
      <c r="F2059" t="s">
        <v>1353</v>
      </c>
      <c r="G2059" t="s">
        <v>3823</v>
      </c>
      <c r="H2059">
        <v>365</v>
      </c>
      <c r="I2059" t="s">
        <v>371</v>
      </c>
      <c r="J2059" t="s">
        <v>420</v>
      </c>
      <c r="K2059">
        <v>-3</v>
      </c>
      <c r="L2059">
        <v>0</v>
      </c>
      <c r="M2059">
        <v>27</v>
      </c>
      <c r="N2059">
        <v>-30</v>
      </c>
      <c r="O2059">
        <v>0</v>
      </c>
      <c r="P2059">
        <v>120</v>
      </c>
      <c r="Q2059" t="s">
        <v>44</v>
      </c>
      <c r="R2059">
        <v>-30</v>
      </c>
      <c r="S2059" t="s">
        <v>3824</v>
      </c>
      <c r="T2059" s="4">
        <v>45366</v>
      </c>
      <c r="U2059" s="4"/>
    </row>
    <row r="2060" spans="1:21" x14ac:dyDescent="0.2">
      <c r="A2060" t="s">
        <v>218</v>
      </c>
      <c r="B2060" t="s">
        <v>3825</v>
      </c>
      <c r="C2060" t="s">
        <v>3826</v>
      </c>
      <c r="F2060" t="s">
        <v>1353</v>
      </c>
      <c r="G2060" t="s">
        <v>3827</v>
      </c>
      <c r="H2060">
        <v>366</v>
      </c>
      <c r="I2060" t="s">
        <v>371</v>
      </c>
      <c r="J2060" t="s">
        <v>420</v>
      </c>
      <c r="K2060">
        <v>-3</v>
      </c>
      <c r="L2060">
        <v>0</v>
      </c>
      <c r="M2060">
        <v>0</v>
      </c>
      <c r="N2060">
        <v>-3</v>
      </c>
      <c r="O2060">
        <v>0</v>
      </c>
      <c r="P2060">
        <v>120</v>
      </c>
      <c r="Q2060" t="s">
        <v>44</v>
      </c>
      <c r="R2060">
        <v>-3</v>
      </c>
      <c r="S2060" t="s">
        <v>327</v>
      </c>
      <c r="T2060" s="4">
        <v>45366</v>
      </c>
      <c r="U2060" s="4"/>
    </row>
    <row r="2061" spans="1:21" x14ac:dyDescent="0.2">
      <c r="A2061" t="s">
        <v>218</v>
      </c>
      <c r="B2061" t="s">
        <v>3828</v>
      </c>
      <c r="C2061" t="s">
        <v>3829</v>
      </c>
      <c r="F2061" t="s">
        <v>1353</v>
      </c>
      <c r="G2061" t="s">
        <v>3830</v>
      </c>
      <c r="H2061">
        <v>367</v>
      </c>
      <c r="I2061" t="s">
        <v>371</v>
      </c>
      <c r="J2061" t="s">
        <v>420</v>
      </c>
      <c r="K2061">
        <v>-3</v>
      </c>
      <c r="L2061">
        <v>0</v>
      </c>
      <c r="M2061">
        <v>24</v>
      </c>
      <c r="N2061">
        <v>-27</v>
      </c>
      <c r="O2061">
        <v>0</v>
      </c>
      <c r="P2061">
        <v>120</v>
      </c>
      <c r="Q2061" t="s">
        <v>44</v>
      </c>
      <c r="R2061">
        <v>-27</v>
      </c>
      <c r="S2061" t="s">
        <v>1599</v>
      </c>
      <c r="T2061" s="4">
        <v>45366</v>
      </c>
      <c r="U2061" s="4"/>
    </row>
    <row r="2062" spans="1:21" x14ac:dyDescent="0.2">
      <c r="A2062" t="s">
        <v>218</v>
      </c>
      <c r="B2062" t="s">
        <v>3831</v>
      </c>
      <c r="C2062" t="s">
        <v>3832</v>
      </c>
      <c r="F2062" t="s">
        <v>48</v>
      </c>
      <c r="G2062" t="s">
        <v>3833</v>
      </c>
      <c r="H2062">
        <v>368</v>
      </c>
      <c r="J2062" t="s">
        <v>420</v>
      </c>
      <c r="K2062">
        <v>-3</v>
      </c>
      <c r="L2062">
        <v>0</v>
      </c>
      <c r="M2062">
        <v>27</v>
      </c>
      <c r="N2062">
        <v>-30</v>
      </c>
      <c r="O2062">
        <v>0</v>
      </c>
      <c r="P2062">
        <v>144</v>
      </c>
      <c r="Q2062" t="s">
        <v>44</v>
      </c>
      <c r="R2062">
        <v>-30</v>
      </c>
      <c r="S2062" t="s">
        <v>3824</v>
      </c>
      <c r="T2062" s="4">
        <v>45366</v>
      </c>
      <c r="U2062" s="4"/>
    </row>
    <row r="2063" spans="1:21" x14ac:dyDescent="0.2">
      <c r="A2063" t="s">
        <v>218</v>
      </c>
      <c r="B2063" t="s">
        <v>3834</v>
      </c>
      <c r="C2063" t="s">
        <v>3835</v>
      </c>
      <c r="F2063" t="s">
        <v>349</v>
      </c>
      <c r="G2063" t="s">
        <v>3836</v>
      </c>
      <c r="H2063">
        <v>369</v>
      </c>
      <c r="J2063" t="s">
        <v>420</v>
      </c>
      <c r="K2063">
        <v>0</v>
      </c>
      <c r="L2063">
        <v>0</v>
      </c>
      <c r="M2063">
        <v>4</v>
      </c>
      <c r="N2063">
        <v>-4</v>
      </c>
      <c r="O2063">
        <v>0</v>
      </c>
      <c r="P2063">
        <v>144</v>
      </c>
      <c r="Q2063" t="s">
        <v>44</v>
      </c>
      <c r="R2063">
        <v>-4</v>
      </c>
      <c r="S2063" t="s">
        <v>3837</v>
      </c>
      <c r="T2063" s="4">
        <v>45366</v>
      </c>
      <c r="U2063" s="4"/>
    </row>
    <row r="2064" spans="1:21" x14ac:dyDescent="0.2">
      <c r="A2064" t="s">
        <v>218</v>
      </c>
      <c r="B2064" t="s">
        <v>3838</v>
      </c>
      <c r="C2064" t="s">
        <v>3839</v>
      </c>
      <c r="F2064" t="s">
        <v>349</v>
      </c>
      <c r="G2064" t="s">
        <v>3840</v>
      </c>
      <c r="H2064">
        <v>370</v>
      </c>
      <c r="J2064" t="s">
        <v>420</v>
      </c>
      <c r="K2064">
        <v>-42</v>
      </c>
      <c r="L2064">
        <v>432</v>
      </c>
      <c r="M2064">
        <v>180</v>
      </c>
      <c r="N2064">
        <v>210</v>
      </c>
      <c r="O2064">
        <v>1</v>
      </c>
      <c r="P2064">
        <v>144</v>
      </c>
      <c r="Q2064" t="s">
        <v>44</v>
      </c>
      <c r="R2064">
        <v>66</v>
      </c>
      <c r="S2064" t="s">
        <v>3841</v>
      </c>
      <c r="T2064" s="4">
        <v>45366</v>
      </c>
      <c r="U2064" s="4"/>
    </row>
    <row r="2065" spans="1:21" x14ac:dyDescent="0.2">
      <c r="A2065" t="s">
        <v>218</v>
      </c>
      <c r="B2065" t="s">
        <v>3842</v>
      </c>
      <c r="C2065" t="s">
        <v>3843</v>
      </c>
      <c r="F2065" t="s">
        <v>349</v>
      </c>
      <c r="H2065">
        <v>371</v>
      </c>
      <c r="J2065" t="s">
        <v>420</v>
      </c>
      <c r="K2065">
        <v>-12</v>
      </c>
      <c r="L2065">
        <v>0</v>
      </c>
      <c r="M2065">
        <v>0</v>
      </c>
      <c r="N2065">
        <v>-12</v>
      </c>
      <c r="O2065">
        <v>0</v>
      </c>
      <c r="P2065">
        <v>144</v>
      </c>
      <c r="Q2065" t="s">
        <v>44</v>
      </c>
      <c r="R2065">
        <v>-12</v>
      </c>
      <c r="S2065" t="s">
        <v>3844</v>
      </c>
      <c r="T2065" s="4">
        <v>45369</v>
      </c>
      <c r="U2065" s="4"/>
    </row>
    <row r="2066" spans="1:21" x14ac:dyDescent="0.2">
      <c r="A2066" t="s">
        <v>218</v>
      </c>
      <c r="B2066" t="s">
        <v>3845</v>
      </c>
      <c r="C2066" t="s">
        <v>3846</v>
      </c>
      <c r="F2066" t="s">
        <v>349</v>
      </c>
      <c r="G2066" t="s">
        <v>3847</v>
      </c>
      <c r="H2066">
        <v>372</v>
      </c>
      <c r="J2066" t="s">
        <v>420</v>
      </c>
      <c r="K2066">
        <v>-9</v>
      </c>
      <c r="L2066">
        <v>0</v>
      </c>
      <c r="M2066">
        <v>36</v>
      </c>
      <c r="N2066">
        <v>-45</v>
      </c>
      <c r="O2066">
        <v>0</v>
      </c>
      <c r="P2066">
        <v>144</v>
      </c>
      <c r="Q2066" t="s">
        <v>44</v>
      </c>
      <c r="R2066">
        <v>-45</v>
      </c>
      <c r="S2066" t="s">
        <v>3848</v>
      </c>
      <c r="T2066" s="4">
        <v>45367</v>
      </c>
      <c r="U2066" s="4"/>
    </row>
    <row r="2067" spans="1:21" x14ac:dyDescent="0.2">
      <c r="A2067" t="s">
        <v>218</v>
      </c>
      <c r="B2067" t="s">
        <v>3849</v>
      </c>
      <c r="C2067" t="s">
        <v>3850</v>
      </c>
      <c r="F2067" t="s">
        <v>349</v>
      </c>
      <c r="G2067" t="s">
        <v>3851</v>
      </c>
      <c r="H2067">
        <v>373</v>
      </c>
      <c r="J2067" t="s">
        <v>420</v>
      </c>
      <c r="K2067">
        <v>-3</v>
      </c>
      <c r="L2067">
        <v>0</v>
      </c>
      <c r="M2067">
        <v>15</v>
      </c>
      <c r="N2067">
        <v>-18</v>
      </c>
      <c r="O2067">
        <v>0</v>
      </c>
      <c r="P2067">
        <v>144</v>
      </c>
      <c r="Q2067" t="s">
        <v>44</v>
      </c>
      <c r="R2067">
        <v>-18</v>
      </c>
      <c r="S2067" t="s">
        <v>3852</v>
      </c>
      <c r="T2067" s="4">
        <v>45367</v>
      </c>
      <c r="U2067" s="4"/>
    </row>
    <row r="2068" spans="1:21" x14ac:dyDescent="0.2">
      <c r="A2068" t="s">
        <v>218</v>
      </c>
      <c r="B2068" t="s">
        <v>3853</v>
      </c>
      <c r="C2068" t="s">
        <v>3854</v>
      </c>
      <c r="F2068" t="s">
        <v>349</v>
      </c>
      <c r="G2068" t="s">
        <v>3855</v>
      </c>
      <c r="H2068">
        <v>374</v>
      </c>
      <c r="J2068" t="s">
        <v>420</v>
      </c>
      <c r="K2068">
        <v>-3</v>
      </c>
      <c r="L2068">
        <v>0</v>
      </c>
      <c r="M2068">
        <v>0</v>
      </c>
      <c r="N2068">
        <v>-3</v>
      </c>
      <c r="O2068">
        <v>0</v>
      </c>
      <c r="P2068">
        <v>144</v>
      </c>
      <c r="Q2068" t="s">
        <v>44</v>
      </c>
      <c r="R2068">
        <v>-3</v>
      </c>
      <c r="S2068" t="s">
        <v>327</v>
      </c>
      <c r="T2068" s="4">
        <v>45367</v>
      </c>
      <c r="U2068" s="4"/>
    </row>
    <row r="2069" spans="1:21" x14ac:dyDescent="0.2">
      <c r="A2069" t="s">
        <v>218</v>
      </c>
      <c r="B2069" t="s">
        <v>3856</v>
      </c>
      <c r="C2069" t="s">
        <v>3857</v>
      </c>
      <c r="F2069" t="s">
        <v>349</v>
      </c>
      <c r="G2069" t="s">
        <v>3858</v>
      </c>
      <c r="H2069">
        <v>375</v>
      </c>
      <c r="J2069" t="s">
        <v>420</v>
      </c>
      <c r="K2069">
        <v>-9</v>
      </c>
      <c r="L2069">
        <v>0</v>
      </c>
      <c r="M2069">
        <v>12</v>
      </c>
      <c r="N2069">
        <v>-21</v>
      </c>
      <c r="O2069">
        <v>0</v>
      </c>
      <c r="P2069">
        <v>144</v>
      </c>
      <c r="Q2069" t="s">
        <v>44</v>
      </c>
      <c r="R2069">
        <v>-21</v>
      </c>
      <c r="S2069" t="s">
        <v>3859</v>
      </c>
      <c r="T2069" s="4">
        <v>45367</v>
      </c>
      <c r="U2069" s="4"/>
    </row>
    <row r="2070" spans="1:21" x14ac:dyDescent="0.2">
      <c r="A2070" t="s">
        <v>218</v>
      </c>
      <c r="B2070" t="s">
        <v>3860</v>
      </c>
      <c r="C2070" t="s">
        <v>3861</v>
      </c>
      <c r="F2070" t="s">
        <v>349</v>
      </c>
      <c r="G2070" t="s">
        <v>3862</v>
      </c>
      <c r="H2070">
        <v>376</v>
      </c>
      <c r="J2070" t="s">
        <v>420</v>
      </c>
      <c r="K2070">
        <v>-9</v>
      </c>
      <c r="L2070">
        <v>0</v>
      </c>
      <c r="M2070">
        <v>0</v>
      </c>
      <c r="N2070">
        <v>-9</v>
      </c>
      <c r="O2070">
        <v>0</v>
      </c>
      <c r="P2070">
        <v>144</v>
      </c>
      <c r="Q2070" t="s">
        <v>44</v>
      </c>
      <c r="R2070">
        <v>-9</v>
      </c>
      <c r="S2070" t="s">
        <v>3863</v>
      </c>
      <c r="T2070" s="4">
        <v>45367</v>
      </c>
      <c r="U2070" s="4"/>
    </row>
    <row r="2071" spans="1:21" x14ac:dyDescent="0.2">
      <c r="A2071" t="s">
        <v>218</v>
      </c>
      <c r="B2071" t="s">
        <v>3864</v>
      </c>
      <c r="C2071" t="s">
        <v>3865</v>
      </c>
      <c r="F2071" t="s">
        <v>349</v>
      </c>
      <c r="G2071" t="s">
        <v>3866</v>
      </c>
      <c r="H2071">
        <v>377</v>
      </c>
      <c r="J2071" t="s">
        <v>420</v>
      </c>
      <c r="K2071">
        <v>-3</v>
      </c>
      <c r="L2071">
        <v>0</v>
      </c>
      <c r="M2071">
        <v>0</v>
      </c>
      <c r="N2071">
        <v>-3</v>
      </c>
      <c r="O2071">
        <v>0</v>
      </c>
      <c r="P2071">
        <v>144</v>
      </c>
      <c r="Q2071" t="s">
        <v>44</v>
      </c>
      <c r="R2071">
        <v>-3</v>
      </c>
      <c r="S2071" t="s">
        <v>327</v>
      </c>
      <c r="T2071" s="4">
        <v>45367</v>
      </c>
      <c r="U2071" s="4"/>
    </row>
    <row r="2072" spans="1:21" x14ac:dyDescent="0.2">
      <c r="A2072" t="s">
        <v>218</v>
      </c>
      <c r="B2072" t="s">
        <v>3867</v>
      </c>
      <c r="C2072" t="s">
        <v>3868</v>
      </c>
      <c r="F2072" t="s">
        <v>349</v>
      </c>
      <c r="G2072" t="s">
        <v>3869</v>
      </c>
      <c r="H2072">
        <v>378</v>
      </c>
      <c r="J2072" t="s">
        <v>420</v>
      </c>
      <c r="K2072">
        <v>-15</v>
      </c>
      <c r="L2072">
        <v>0</v>
      </c>
      <c r="M2072">
        <v>24</v>
      </c>
      <c r="N2072">
        <v>-39</v>
      </c>
      <c r="O2072">
        <v>0</v>
      </c>
      <c r="P2072">
        <v>144</v>
      </c>
      <c r="Q2072" t="s">
        <v>44</v>
      </c>
      <c r="R2072">
        <v>-39</v>
      </c>
      <c r="S2072" t="s">
        <v>3805</v>
      </c>
      <c r="T2072" s="4">
        <v>45367</v>
      </c>
      <c r="U2072" s="4"/>
    </row>
    <row r="2073" spans="1:21" x14ac:dyDescent="0.2">
      <c r="A2073" t="s">
        <v>218</v>
      </c>
      <c r="B2073" t="s">
        <v>3870</v>
      </c>
      <c r="C2073" t="s">
        <v>3871</v>
      </c>
      <c r="F2073" t="s">
        <v>349</v>
      </c>
      <c r="G2073" t="s">
        <v>3872</v>
      </c>
      <c r="H2073">
        <v>379</v>
      </c>
      <c r="I2073" t="s">
        <v>2553</v>
      </c>
      <c r="J2073" t="s">
        <v>420</v>
      </c>
      <c r="K2073">
        <v>-6</v>
      </c>
      <c r="L2073">
        <v>0</v>
      </c>
      <c r="M2073">
        <v>9</v>
      </c>
      <c r="N2073">
        <v>-15</v>
      </c>
      <c r="O2073">
        <v>0</v>
      </c>
      <c r="P2073">
        <v>144</v>
      </c>
      <c r="Q2073" t="s">
        <v>44</v>
      </c>
      <c r="R2073">
        <v>-15</v>
      </c>
      <c r="S2073" t="s">
        <v>3873</v>
      </c>
      <c r="T2073" s="4">
        <v>45367</v>
      </c>
      <c r="U2073" s="4"/>
    </row>
    <row r="2074" spans="1:21" x14ac:dyDescent="0.2">
      <c r="A2074" t="s">
        <v>218</v>
      </c>
      <c r="B2074" t="s">
        <v>3874</v>
      </c>
      <c r="C2074" t="s">
        <v>3875</v>
      </c>
      <c r="F2074" t="s">
        <v>48</v>
      </c>
      <c r="H2074">
        <v>380</v>
      </c>
      <c r="I2074" t="s">
        <v>2827</v>
      </c>
      <c r="J2074" t="s">
        <v>420</v>
      </c>
      <c r="K2074">
        <v>-12</v>
      </c>
      <c r="L2074">
        <v>0</v>
      </c>
      <c r="M2074">
        <v>15</v>
      </c>
      <c r="N2074">
        <v>-27</v>
      </c>
      <c r="O2074">
        <v>0</v>
      </c>
      <c r="P2074">
        <v>144</v>
      </c>
      <c r="Q2074" t="s">
        <v>44</v>
      </c>
      <c r="R2074">
        <v>-27</v>
      </c>
      <c r="S2074" t="s">
        <v>1599</v>
      </c>
      <c r="T2074" s="4">
        <v>45369</v>
      </c>
      <c r="U2074" s="4"/>
    </row>
    <row r="2075" spans="1:21" x14ac:dyDescent="0.2">
      <c r="A2075" t="s">
        <v>218</v>
      </c>
      <c r="B2075" t="s">
        <v>3876</v>
      </c>
      <c r="C2075" t="s">
        <v>3877</v>
      </c>
      <c r="F2075" t="s">
        <v>453</v>
      </c>
      <c r="G2075" t="s">
        <v>3878</v>
      </c>
      <c r="H2075">
        <v>381</v>
      </c>
      <c r="J2075" t="s">
        <v>420</v>
      </c>
      <c r="K2075">
        <v>-60</v>
      </c>
      <c r="L2075">
        <v>0</v>
      </c>
      <c r="M2075">
        <v>24</v>
      </c>
      <c r="N2075">
        <v>-84</v>
      </c>
      <c r="O2075">
        <v>0</v>
      </c>
      <c r="P2075">
        <v>120</v>
      </c>
      <c r="Q2075" t="s">
        <v>44</v>
      </c>
      <c r="R2075">
        <v>-84</v>
      </c>
      <c r="S2075" t="s">
        <v>3879</v>
      </c>
      <c r="T2075" s="4">
        <v>45369</v>
      </c>
      <c r="U2075" s="4"/>
    </row>
    <row r="2076" spans="1:21" x14ac:dyDescent="0.2">
      <c r="A2076" t="s">
        <v>218</v>
      </c>
      <c r="B2076" t="s">
        <v>3880</v>
      </c>
      <c r="C2076" t="s">
        <v>3881</v>
      </c>
      <c r="F2076" t="s">
        <v>1353</v>
      </c>
      <c r="G2076">
        <v>3156</v>
      </c>
      <c r="H2076">
        <v>382</v>
      </c>
      <c r="I2076" t="s">
        <v>371</v>
      </c>
      <c r="J2076" t="s">
        <v>420</v>
      </c>
      <c r="K2076">
        <v>-70</v>
      </c>
      <c r="L2076">
        <v>0</v>
      </c>
      <c r="M2076">
        <v>0</v>
      </c>
      <c r="N2076">
        <v>-70</v>
      </c>
      <c r="O2076">
        <v>0</v>
      </c>
      <c r="P2076">
        <v>120</v>
      </c>
      <c r="Q2076" t="s">
        <v>44</v>
      </c>
      <c r="R2076">
        <v>-70</v>
      </c>
      <c r="S2076" t="s">
        <v>3882</v>
      </c>
      <c r="T2076" s="4">
        <v>45369</v>
      </c>
      <c r="U2076" s="4"/>
    </row>
    <row r="2077" spans="1:21" x14ac:dyDescent="0.2">
      <c r="A2077" t="s">
        <v>218</v>
      </c>
      <c r="B2077" t="s">
        <v>3883</v>
      </c>
      <c r="C2077" t="s">
        <v>3884</v>
      </c>
      <c r="F2077" t="s">
        <v>1353</v>
      </c>
      <c r="G2077">
        <v>3157</v>
      </c>
      <c r="H2077">
        <v>383</v>
      </c>
      <c r="J2077" t="s">
        <v>420</v>
      </c>
      <c r="K2077">
        <v>-1</v>
      </c>
      <c r="L2077">
        <v>0</v>
      </c>
      <c r="M2077">
        <v>0</v>
      </c>
      <c r="N2077">
        <v>-1</v>
      </c>
      <c r="O2077">
        <v>0</v>
      </c>
      <c r="P2077">
        <v>120</v>
      </c>
      <c r="Q2077" t="s">
        <v>44</v>
      </c>
      <c r="R2077">
        <v>-1</v>
      </c>
      <c r="S2077" t="s">
        <v>932</v>
      </c>
      <c r="T2077" s="4">
        <v>45369</v>
      </c>
      <c r="U2077" s="4"/>
    </row>
    <row r="2078" spans="1:21" x14ac:dyDescent="0.2">
      <c r="A2078" t="s">
        <v>218</v>
      </c>
      <c r="B2078" t="s">
        <v>3885</v>
      </c>
      <c r="C2078" t="s">
        <v>3886</v>
      </c>
      <c r="F2078" t="s">
        <v>222</v>
      </c>
      <c r="G2078" t="s">
        <v>3887</v>
      </c>
      <c r="H2078">
        <v>384</v>
      </c>
      <c r="J2078" t="s">
        <v>420</v>
      </c>
      <c r="K2078">
        <v>429</v>
      </c>
      <c r="L2078">
        <v>0</v>
      </c>
      <c r="M2078">
        <v>3</v>
      </c>
      <c r="N2078">
        <v>426</v>
      </c>
      <c r="O2078">
        <v>2</v>
      </c>
      <c r="P2078">
        <v>144</v>
      </c>
      <c r="Q2078" t="s">
        <v>44</v>
      </c>
      <c r="R2078">
        <v>138</v>
      </c>
      <c r="S2078" t="s">
        <v>3888</v>
      </c>
      <c r="T2078" s="4">
        <v>45371</v>
      </c>
      <c r="U2078" s="4"/>
    </row>
    <row r="2079" spans="1:21" x14ac:dyDescent="0.2">
      <c r="A2079" t="s">
        <v>218</v>
      </c>
      <c r="B2079" t="s">
        <v>3889</v>
      </c>
      <c r="C2079" t="s">
        <v>3890</v>
      </c>
      <c r="E2079" t="s">
        <v>240</v>
      </c>
      <c r="F2079" t="s">
        <v>3891</v>
      </c>
      <c r="G2079" t="s">
        <v>3291</v>
      </c>
      <c r="H2079">
        <v>384</v>
      </c>
      <c r="I2079" t="s">
        <v>3292</v>
      </c>
      <c r="J2079" t="s">
        <v>420</v>
      </c>
      <c r="L2079">
        <v>768</v>
      </c>
      <c r="M2079">
        <v>132</v>
      </c>
      <c r="N2079">
        <v>636</v>
      </c>
      <c r="O2079">
        <v>3</v>
      </c>
      <c r="P2079">
        <v>192</v>
      </c>
      <c r="Q2079" t="s">
        <v>44</v>
      </c>
      <c r="R2079">
        <v>60</v>
      </c>
      <c r="S2079" t="s">
        <v>3892</v>
      </c>
      <c r="T2079" s="4">
        <v>45401</v>
      </c>
      <c r="U2079" s="4"/>
    </row>
    <row r="2080" spans="1:21" x14ac:dyDescent="0.2">
      <c r="A2080" t="s">
        <v>218</v>
      </c>
      <c r="B2080" t="s">
        <v>3893</v>
      </c>
      <c r="C2080" t="s">
        <v>3894</v>
      </c>
      <c r="F2080" t="s">
        <v>349</v>
      </c>
      <c r="G2080" t="s">
        <v>3895</v>
      </c>
      <c r="H2080">
        <v>385</v>
      </c>
      <c r="I2080" t="s">
        <v>371</v>
      </c>
      <c r="J2080" t="s">
        <v>420</v>
      </c>
      <c r="L2080">
        <v>432</v>
      </c>
      <c r="M2080">
        <v>144</v>
      </c>
      <c r="N2080">
        <v>288</v>
      </c>
      <c r="O2080">
        <v>2</v>
      </c>
      <c r="P2080">
        <v>144</v>
      </c>
      <c r="Q2080" t="s">
        <v>44</v>
      </c>
      <c r="R2080">
        <v>0</v>
      </c>
      <c r="S2080" t="s">
        <v>450</v>
      </c>
      <c r="T2080" s="4">
        <v>45401</v>
      </c>
      <c r="U2080" s="4"/>
    </row>
    <row r="2081" spans="1:21" x14ac:dyDescent="0.2">
      <c r="A2081" t="s">
        <v>218</v>
      </c>
      <c r="B2081" t="s">
        <v>3896</v>
      </c>
      <c r="C2081" t="s">
        <v>3897</v>
      </c>
      <c r="F2081" t="s">
        <v>349</v>
      </c>
      <c r="G2081" t="s">
        <v>3898</v>
      </c>
      <c r="H2081">
        <v>386</v>
      </c>
      <c r="I2081" t="s">
        <v>371</v>
      </c>
      <c r="J2081" t="s">
        <v>420</v>
      </c>
      <c r="L2081">
        <v>144</v>
      </c>
      <c r="M2081">
        <v>144</v>
      </c>
      <c r="N2081">
        <v>0</v>
      </c>
      <c r="O2081">
        <v>0</v>
      </c>
      <c r="P2081">
        <v>144</v>
      </c>
      <c r="Q2081" t="s">
        <v>44</v>
      </c>
      <c r="R2081">
        <v>0</v>
      </c>
      <c r="S2081" t="s">
        <v>94</v>
      </c>
      <c r="T2081" s="4">
        <v>45401</v>
      </c>
      <c r="U2081" s="4"/>
    </row>
    <row r="2082" spans="1:21" x14ac:dyDescent="0.2">
      <c r="A2082" t="s">
        <v>218</v>
      </c>
      <c r="B2082" t="s">
        <v>3899</v>
      </c>
      <c r="C2082" t="s">
        <v>3900</v>
      </c>
      <c r="F2082" t="s">
        <v>349</v>
      </c>
      <c r="G2082" t="s">
        <v>3901</v>
      </c>
      <c r="H2082">
        <v>387</v>
      </c>
      <c r="I2082" t="s">
        <v>371</v>
      </c>
      <c r="J2082" t="s">
        <v>420</v>
      </c>
      <c r="L2082">
        <v>288</v>
      </c>
      <c r="M2082">
        <v>180</v>
      </c>
      <c r="N2082">
        <v>108</v>
      </c>
      <c r="O2082">
        <v>0</v>
      </c>
      <c r="P2082">
        <v>144</v>
      </c>
      <c r="Q2082" t="s">
        <v>44</v>
      </c>
      <c r="R2082">
        <v>108</v>
      </c>
      <c r="S2082" t="s">
        <v>3902</v>
      </c>
      <c r="T2082" s="4">
        <v>45401</v>
      </c>
      <c r="U2082" s="4"/>
    </row>
    <row r="2083" spans="1:21" x14ac:dyDescent="0.2">
      <c r="A2083" t="s">
        <v>218</v>
      </c>
      <c r="B2083" t="s">
        <v>3903</v>
      </c>
      <c r="C2083" t="s">
        <v>3904</v>
      </c>
      <c r="F2083" t="s">
        <v>349</v>
      </c>
      <c r="G2083" t="s">
        <v>3905</v>
      </c>
      <c r="H2083">
        <v>388</v>
      </c>
      <c r="I2083" t="s">
        <v>371</v>
      </c>
      <c r="J2083" t="s">
        <v>420</v>
      </c>
      <c r="L2083">
        <v>432</v>
      </c>
      <c r="M2083">
        <v>180</v>
      </c>
      <c r="N2083">
        <v>252</v>
      </c>
      <c r="O2083">
        <v>1</v>
      </c>
      <c r="P2083">
        <v>144</v>
      </c>
      <c r="Q2083" t="s">
        <v>44</v>
      </c>
      <c r="R2083">
        <v>108</v>
      </c>
      <c r="S2083" t="s">
        <v>3906</v>
      </c>
      <c r="T2083" s="4">
        <v>45405</v>
      </c>
      <c r="U2083" s="4"/>
    </row>
    <row r="2084" spans="1:21" x14ac:dyDescent="0.2">
      <c r="A2084" t="s">
        <v>218</v>
      </c>
      <c r="B2084" t="s">
        <v>3907</v>
      </c>
      <c r="C2084" t="s">
        <v>3908</v>
      </c>
      <c r="F2084" t="s">
        <v>349</v>
      </c>
      <c r="G2084" t="s">
        <v>3909</v>
      </c>
      <c r="H2084">
        <v>389</v>
      </c>
      <c r="I2084" t="s">
        <v>371</v>
      </c>
      <c r="J2084" t="s">
        <v>420</v>
      </c>
      <c r="L2084">
        <v>144</v>
      </c>
      <c r="M2084">
        <v>144</v>
      </c>
      <c r="N2084">
        <v>0</v>
      </c>
      <c r="O2084">
        <v>0</v>
      </c>
      <c r="P2084">
        <v>144</v>
      </c>
      <c r="Q2084" t="s">
        <v>44</v>
      </c>
      <c r="R2084">
        <v>0</v>
      </c>
      <c r="S2084" t="s">
        <v>94</v>
      </c>
      <c r="T2084" s="4">
        <v>45405</v>
      </c>
      <c r="U2084" s="4"/>
    </row>
    <row r="2085" spans="1:21" x14ac:dyDescent="0.2">
      <c r="A2085" t="s">
        <v>218</v>
      </c>
      <c r="B2085" t="s">
        <v>3910</v>
      </c>
      <c r="C2085" t="s">
        <v>3911</v>
      </c>
      <c r="F2085" t="s">
        <v>349</v>
      </c>
      <c r="G2085" t="s">
        <v>3912</v>
      </c>
      <c r="H2085">
        <v>390</v>
      </c>
      <c r="I2085" t="s">
        <v>371</v>
      </c>
      <c r="J2085" t="s">
        <v>420</v>
      </c>
      <c r="L2085">
        <v>144</v>
      </c>
      <c r="M2085">
        <v>144</v>
      </c>
      <c r="N2085">
        <v>0</v>
      </c>
      <c r="O2085">
        <v>0</v>
      </c>
      <c r="P2085">
        <v>144</v>
      </c>
      <c r="Q2085" t="s">
        <v>44</v>
      </c>
      <c r="R2085">
        <v>0</v>
      </c>
      <c r="S2085" t="s">
        <v>94</v>
      </c>
      <c r="T2085" s="4">
        <v>45405</v>
      </c>
      <c r="U2085" s="4"/>
    </row>
    <row r="2086" spans="1:21" x14ac:dyDescent="0.2">
      <c r="A2086" t="s">
        <v>218</v>
      </c>
      <c r="B2086" t="s">
        <v>3913</v>
      </c>
      <c r="C2086" t="s">
        <v>3914</v>
      </c>
      <c r="F2086" t="s">
        <v>349</v>
      </c>
      <c r="G2086" t="s">
        <v>3915</v>
      </c>
      <c r="H2086">
        <v>391</v>
      </c>
      <c r="I2086" t="s">
        <v>371</v>
      </c>
      <c r="J2086" t="s">
        <v>420</v>
      </c>
      <c r="L2086">
        <v>288</v>
      </c>
      <c r="M2086">
        <v>144</v>
      </c>
      <c r="N2086">
        <v>144</v>
      </c>
      <c r="O2086">
        <v>1</v>
      </c>
      <c r="P2086">
        <v>144</v>
      </c>
      <c r="Q2086" t="s">
        <v>44</v>
      </c>
      <c r="R2086">
        <v>0</v>
      </c>
      <c r="S2086" t="s">
        <v>45</v>
      </c>
      <c r="T2086" s="4">
        <v>45405</v>
      </c>
      <c r="U2086" s="4"/>
    </row>
    <row r="2087" spans="1:21" x14ac:dyDescent="0.2">
      <c r="A2087" t="s">
        <v>218</v>
      </c>
      <c r="B2087" t="s">
        <v>3916</v>
      </c>
      <c r="C2087" t="s">
        <v>3917</v>
      </c>
      <c r="F2087" t="s">
        <v>349</v>
      </c>
      <c r="G2087" t="s">
        <v>3918</v>
      </c>
      <c r="H2087">
        <v>392</v>
      </c>
      <c r="I2087" t="s">
        <v>371</v>
      </c>
      <c r="J2087" t="s">
        <v>420</v>
      </c>
      <c r="L2087">
        <v>144</v>
      </c>
      <c r="M2087">
        <v>144</v>
      </c>
      <c r="N2087">
        <v>0</v>
      </c>
      <c r="O2087">
        <v>0</v>
      </c>
      <c r="P2087">
        <v>144</v>
      </c>
      <c r="Q2087" t="s">
        <v>44</v>
      </c>
      <c r="R2087">
        <v>0</v>
      </c>
      <c r="S2087" t="s">
        <v>94</v>
      </c>
      <c r="T2087" s="4">
        <v>45405</v>
      </c>
      <c r="U2087" s="4"/>
    </row>
    <row r="2088" spans="1:21" x14ac:dyDescent="0.2">
      <c r="A2088" t="s">
        <v>218</v>
      </c>
      <c r="B2088" t="s">
        <v>3919</v>
      </c>
      <c r="C2088" t="s">
        <v>3920</v>
      </c>
      <c r="F2088" t="s">
        <v>349</v>
      </c>
      <c r="G2088" t="s">
        <v>3770</v>
      </c>
      <c r="H2088">
        <v>393</v>
      </c>
      <c r="I2088" t="s">
        <v>371</v>
      </c>
      <c r="J2088" t="s">
        <v>420</v>
      </c>
      <c r="L2088">
        <v>288</v>
      </c>
      <c r="M2088">
        <v>168</v>
      </c>
      <c r="N2088">
        <v>120</v>
      </c>
      <c r="O2088">
        <v>0</v>
      </c>
      <c r="P2088">
        <v>144</v>
      </c>
      <c r="Q2088" t="s">
        <v>44</v>
      </c>
      <c r="R2088">
        <v>120</v>
      </c>
      <c r="S2088" t="s">
        <v>3921</v>
      </c>
      <c r="T2088" s="4">
        <v>45405</v>
      </c>
      <c r="U2088" s="4"/>
    </row>
    <row r="2089" spans="1:21" x14ac:dyDescent="0.2">
      <c r="A2089" t="s">
        <v>218</v>
      </c>
      <c r="B2089" t="s">
        <v>3922</v>
      </c>
      <c r="C2089" t="s">
        <v>3923</v>
      </c>
      <c r="F2089" t="s">
        <v>349</v>
      </c>
      <c r="G2089" t="s">
        <v>3924</v>
      </c>
      <c r="H2089">
        <v>394</v>
      </c>
      <c r="I2089" t="s">
        <v>371</v>
      </c>
      <c r="J2089" t="s">
        <v>420</v>
      </c>
      <c r="L2089">
        <v>144</v>
      </c>
      <c r="M2089">
        <v>144</v>
      </c>
      <c r="N2089">
        <v>0</v>
      </c>
      <c r="O2089">
        <v>0</v>
      </c>
      <c r="P2089">
        <v>144</v>
      </c>
      <c r="Q2089" t="s">
        <v>44</v>
      </c>
      <c r="R2089">
        <v>0</v>
      </c>
      <c r="S2089" t="s">
        <v>94</v>
      </c>
      <c r="T2089" s="4">
        <v>45405</v>
      </c>
      <c r="U2089" s="4"/>
    </row>
    <row r="2090" spans="1:21" x14ac:dyDescent="0.2">
      <c r="A2090" t="s">
        <v>218</v>
      </c>
      <c r="B2090" t="s">
        <v>3925</v>
      </c>
      <c r="C2090" t="s">
        <v>3926</v>
      </c>
      <c r="F2090" t="s">
        <v>349</v>
      </c>
      <c r="G2090" t="s">
        <v>3927</v>
      </c>
      <c r="H2090">
        <v>395</v>
      </c>
      <c r="I2090" t="s">
        <v>371</v>
      </c>
      <c r="J2090" t="s">
        <v>420</v>
      </c>
      <c r="L2090">
        <v>144</v>
      </c>
      <c r="M2090">
        <v>144</v>
      </c>
      <c r="N2090">
        <v>0</v>
      </c>
      <c r="O2090">
        <v>0</v>
      </c>
      <c r="P2090">
        <v>144</v>
      </c>
      <c r="Q2090" t="s">
        <v>44</v>
      </c>
      <c r="R2090">
        <v>0</v>
      </c>
      <c r="S2090" t="s">
        <v>94</v>
      </c>
      <c r="T2090" s="4">
        <v>45405</v>
      </c>
      <c r="U2090" s="4"/>
    </row>
    <row r="2091" spans="1:21" x14ac:dyDescent="0.2">
      <c r="A2091" t="s">
        <v>218</v>
      </c>
      <c r="B2091" t="s">
        <v>3928</v>
      </c>
      <c r="C2091" t="s">
        <v>456</v>
      </c>
      <c r="F2091" t="s">
        <v>349</v>
      </c>
      <c r="G2091" t="s">
        <v>457</v>
      </c>
      <c r="H2091">
        <v>396</v>
      </c>
      <c r="I2091" t="s">
        <v>2553</v>
      </c>
      <c r="J2091" t="s">
        <v>420</v>
      </c>
      <c r="L2091">
        <v>0</v>
      </c>
      <c r="M2091">
        <v>24</v>
      </c>
      <c r="N2091">
        <v>-24</v>
      </c>
      <c r="O2091">
        <v>0</v>
      </c>
      <c r="P2091">
        <v>120</v>
      </c>
      <c r="Q2091" t="s">
        <v>44</v>
      </c>
      <c r="R2091">
        <v>-24</v>
      </c>
      <c r="S2091" t="s">
        <v>3929</v>
      </c>
      <c r="T2091" s="4">
        <v>45414</v>
      </c>
      <c r="U2091" s="4"/>
    </row>
    <row r="2092" spans="1:21" x14ac:dyDescent="0.2">
      <c r="A2092" t="s">
        <v>218</v>
      </c>
      <c r="B2092" t="s">
        <v>3930</v>
      </c>
      <c r="C2092" t="s">
        <v>3931</v>
      </c>
      <c r="F2092" t="s">
        <v>349</v>
      </c>
      <c r="G2092" t="s">
        <v>3932</v>
      </c>
      <c r="H2092">
        <v>397</v>
      </c>
      <c r="I2092" t="s">
        <v>371</v>
      </c>
      <c r="J2092" t="s">
        <v>420</v>
      </c>
      <c r="L2092">
        <v>144</v>
      </c>
      <c r="M2092">
        <v>0</v>
      </c>
      <c r="N2092">
        <v>144</v>
      </c>
      <c r="O2092">
        <v>1</v>
      </c>
      <c r="P2092">
        <v>144</v>
      </c>
      <c r="Q2092" t="s">
        <v>44</v>
      </c>
      <c r="R2092">
        <v>0</v>
      </c>
      <c r="S2092" t="s">
        <v>45</v>
      </c>
      <c r="T2092" s="4">
        <v>45415</v>
      </c>
      <c r="U2092" s="4"/>
    </row>
    <row r="2093" spans="1:21" x14ac:dyDescent="0.2">
      <c r="C2093" t="s">
        <v>3933</v>
      </c>
      <c r="J2093" t="s">
        <v>420</v>
      </c>
      <c r="K2093">
        <v>18</v>
      </c>
      <c r="L2093">
        <v>0</v>
      </c>
      <c r="M2093">
        <v>0</v>
      </c>
      <c r="N2093">
        <v>18</v>
      </c>
      <c r="O2093">
        <v>1</v>
      </c>
      <c r="P2093">
        <v>18</v>
      </c>
      <c r="Q2093" t="s">
        <v>61</v>
      </c>
      <c r="R2093">
        <v>0</v>
      </c>
      <c r="S2093" t="s">
        <v>1375</v>
      </c>
      <c r="T2093" s="4"/>
      <c r="U2093" s="4"/>
    </row>
    <row r="2094" spans="1:21" x14ac:dyDescent="0.2">
      <c r="C2094" t="s">
        <v>3934</v>
      </c>
      <c r="J2094" t="s">
        <v>420</v>
      </c>
      <c r="K2094">
        <v>0</v>
      </c>
      <c r="L2094">
        <v>0</v>
      </c>
      <c r="M2094">
        <v>0</v>
      </c>
      <c r="N2094">
        <v>0</v>
      </c>
      <c r="O2094" t="e">
        <v>#DIV/0!</v>
      </c>
      <c r="P2094">
        <v>0</v>
      </c>
      <c r="R2094" t="e">
        <v>#DIV/0!</v>
      </c>
      <c r="S2094" t="e">
        <v>#DIV/0!</v>
      </c>
      <c r="T2094" s="4"/>
      <c r="U2094" s="4"/>
    </row>
    <row r="2095" spans="1:21" x14ac:dyDescent="0.2">
      <c r="A2095" t="s">
        <v>61</v>
      </c>
      <c r="B2095" t="s">
        <v>3935</v>
      </c>
      <c r="C2095" t="s">
        <v>3936</v>
      </c>
      <c r="E2095" t="s">
        <v>3002</v>
      </c>
      <c r="F2095" t="s">
        <v>3937</v>
      </c>
      <c r="H2095">
        <v>1</v>
      </c>
      <c r="J2095" t="s">
        <v>420</v>
      </c>
      <c r="K2095">
        <v>108</v>
      </c>
      <c r="L2095">
        <v>0</v>
      </c>
      <c r="M2095">
        <v>0</v>
      </c>
      <c r="N2095">
        <v>108</v>
      </c>
      <c r="O2095">
        <v>1</v>
      </c>
      <c r="P2095">
        <v>60</v>
      </c>
      <c r="Q2095" t="s">
        <v>50</v>
      </c>
      <c r="R2095">
        <v>48</v>
      </c>
      <c r="S2095" t="s">
        <v>3938</v>
      </c>
      <c r="T2095" s="4"/>
      <c r="U2095" s="4"/>
    </row>
    <row r="2096" spans="1:21" x14ac:dyDescent="0.2">
      <c r="A2096" t="s">
        <v>61</v>
      </c>
      <c r="B2096" t="s">
        <v>3939</v>
      </c>
      <c r="C2096" t="s">
        <v>3940</v>
      </c>
      <c r="E2096" t="s">
        <v>245</v>
      </c>
      <c r="F2096" t="s">
        <v>3937</v>
      </c>
      <c r="H2096">
        <v>10</v>
      </c>
      <c r="J2096" t="s">
        <v>420</v>
      </c>
      <c r="K2096">
        <v>-3</v>
      </c>
      <c r="L2096">
        <v>0</v>
      </c>
      <c r="M2096">
        <v>0</v>
      </c>
      <c r="N2096">
        <v>-3</v>
      </c>
      <c r="O2096">
        <v>0</v>
      </c>
      <c r="P2096">
        <v>5</v>
      </c>
      <c r="Q2096" t="s">
        <v>44</v>
      </c>
      <c r="R2096">
        <v>-3</v>
      </c>
      <c r="S2096" t="s">
        <v>327</v>
      </c>
      <c r="T2096" s="4">
        <v>45359</v>
      </c>
      <c r="U2096" s="4"/>
    </row>
    <row r="2097" spans="1:21" x14ac:dyDescent="0.2">
      <c r="A2097" t="s">
        <v>61</v>
      </c>
      <c r="B2097" t="s">
        <v>3941</v>
      </c>
      <c r="C2097" t="s">
        <v>3942</v>
      </c>
      <c r="E2097" t="s">
        <v>2234</v>
      </c>
      <c r="F2097" t="s">
        <v>3943</v>
      </c>
      <c r="G2097" t="s">
        <v>3944</v>
      </c>
      <c r="H2097">
        <v>2</v>
      </c>
      <c r="J2097" t="s">
        <v>420</v>
      </c>
      <c r="K2097">
        <v>186</v>
      </c>
      <c r="L2097">
        <v>0</v>
      </c>
      <c r="M2097">
        <v>198</v>
      </c>
      <c r="N2097">
        <v>-12</v>
      </c>
      <c r="O2097">
        <v>0</v>
      </c>
      <c r="P2097">
        <v>48</v>
      </c>
      <c r="Q2097" t="s">
        <v>50</v>
      </c>
      <c r="R2097">
        <v>-12</v>
      </c>
      <c r="S2097" t="s">
        <v>1197</v>
      </c>
      <c r="T2097" s="4"/>
      <c r="U2097" s="4"/>
    </row>
    <row r="2098" spans="1:21" x14ac:dyDescent="0.2">
      <c r="A2098" t="s">
        <v>61</v>
      </c>
      <c r="B2098" t="s">
        <v>3945</v>
      </c>
      <c r="C2098" t="s">
        <v>3946</v>
      </c>
      <c r="E2098" t="s">
        <v>2234</v>
      </c>
      <c r="F2098" t="s">
        <v>3943</v>
      </c>
      <c r="G2098" t="s">
        <v>3947</v>
      </c>
      <c r="H2098">
        <v>3</v>
      </c>
      <c r="J2098" t="s">
        <v>420</v>
      </c>
      <c r="K2098">
        <v>109</v>
      </c>
      <c r="L2098">
        <v>0</v>
      </c>
      <c r="M2098">
        <v>43</v>
      </c>
      <c r="N2098">
        <v>66</v>
      </c>
      <c r="O2098">
        <v>1</v>
      </c>
      <c r="P2098">
        <v>40</v>
      </c>
      <c r="Q2098" t="s">
        <v>50</v>
      </c>
      <c r="R2098">
        <v>26</v>
      </c>
      <c r="S2098" t="s">
        <v>486</v>
      </c>
      <c r="T2098" s="4"/>
      <c r="U2098" s="4"/>
    </row>
    <row r="2099" spans="1:21" x14ac:dyDescent="0.2">
      <c r="A2099" t="s">
        <v>61</v>
      </c>
      <c r="B2099" t="s">
        <v>3948</v>
      </c>
      <c r="C2099" t="s">
        <v>3949</v>
      </c>
      <c r="E2099" t="s">
        <v>3950</v>
      </c>
      <c r="F2099" t="s">
        <v>3951</v>
      </c>
      <c r="G2099" t="s">
        <v>3952</v>
      </c>
      <c r="H2099">
        <v>4</v>
      </c>
      <c r="J2099" t="s">
        <v>420</v>
      </c>
      <c r="K2099">
        <v>240</v>
      </c>
      <c r="L2099">
        <v>0</v>
      </c>
      <c r="M2099">
        <v>0</v>
      </c>
      <c r="N2099">
        <v>240</v>
      </c>
      <c r="O2099">
        <v>5</v>
      </c>
      <c r="P2099">
        <v>48</v>
      </c>
      <c r="Q2099" t="s">
        <v>50</v>
      </c>
      <c r="R2099">
        <v>0</v>
      </c>
      <c r="S2099" t="s">
        <v>1175</v>
      </c>
      <c r="T2099" s="4"/>
      <c r="U2099" s="4"/>
    </row>
    <row r="2100" spans="1:21" x14ac:dyDescent="0.2">
      <c r="A2100" t="s">
        <v>61</v>
      </c>
      <c r="B2100" t="s">
        <v>3953</v>
      </c>
      <c r="C2100" t="s">
        <v>3954</v>
      </c>
      <c r="E2100" t="s">
        <v>3955</v>
      </c>
      <c r="F2100" t="s">
        <v>3951</v>
      </c>
      <c r="G2100" t="s">
        <v>3952</v>
      </c>
      <c r="H2100">
        <v>5</v>
      </c>
      <c r="J2100" t="s">
        <v>420</v>
      </c>
      <c r="K2100">
        <v>144</v>
      </c>
      <c r="L2100">
        <v>0</v>
      </c>
      <c r="M2100">
        <v>0</v>
      </c>
      <c r="N2100">
        <v>144</v>
      </c>
      <c r="O2100">
        <v>3</v>
      </c>
      <c r="P2100">
        <v>48</v>
      </c>
      <c r="Q2100" t="s">
        <v>50</v>
      </c>
      <c r="R2100">
        <v>0</v>
      </c>
      <c r="S2100" t="s">
        <v>623</v>
      </c>
      <c r="T2100" s="4"/>
      <c r="U2100" s="4"/>
    </row>
    <row r="2101" spans="1:21" x14ac:dyDescent="0.2">
      <c r="A2101" t="s">
        <v>61</v>
      </c>
      <c r="B2101" t="s">
        <v>3956</v>
      </c>
      <c r="C2101" t="s">
        <v>3957</v>
      </c>
      <c r="E2101" t="s">
        <v>2234</v>
      </c>
      <c r="F2101" t="s">
        <v>3951</v>
      </c>
      <c r="G2101" t="s">
        <v>3952</v>
      </c>
      <c r="H2101">
        <v>6</v>
      </c>
      <c r="J2101" t="s">
        <v>420</v>
      </c>
      <c r="K2101">
        <v>240</v>
      </c>
      <c r="L2101">
        <v>0</v>
      </c>
      <c r="M2101">
        <v>0</v>
      </c>
      <c r="N2101">
        <v>240</v>
      </c>
      <c r="O2101">
        <v>5</v>
      </c>
      <c r="P2101">
        <v>48</v>
      </c>
      <c r="Q2101" t="s">
        <v>50</v>
      </c>
      <c r="R2101">
        <v>0</v>
      </c>
      <c r="S2101" t="s">
        <v>1175</v>
      </c>
      <c r="T2101" s="4"/>
      <c r="U2101" s="4"/>
    </row>
    <row r="2102" spans="1:21" x14ac:dyDescent="0.2">
      <c r="A2102" t="s">
        <v>61</v>
      </c>
      <c r="B2102" t="s">
        <v>3958</v>
      </c>
      <c r="C2102" t="s">
        <v>3959</v>
      </c>
      <c r="E2102" t="s">
        <v>3960</v>
      </c>
      <c r="F2102" t="s">
        <v>3951</v>
      </c>
      <c r="G2102" t="s">
        <v>3952</v>
      </c>
      <c r="H2102">
        <v>7</v>
      </c>
      <c r="J2102" t="s">
        <v>420</v>
      </c>
      <c r="K2102">
        <v>96</v>
      </c>
      <c r="L2102">
        <v>0</v>
      </c>
      <c r="M2102">
        <v>0</v>
      </c>
      <c r="N2102">
        <v>96</v>
      </c>
      <c r="O2102">
        <v>2</v>
      </c>
      <c r="P2102">
        <v>48</v>
      </c>
      <c r="Q2102" t="s">
        <v>50</v>
      </c>
      <c r="R2102">
        <v>0</v>
      </c>
      <c r="S2102" t="s">
        <v>1162</v>
      </c>
      <c r="T2102" s="4"/>
      <c r="U2102" s="4"/>
    </row>
    <row r="2103" spans="1:21" x14ac:dyDescent="0.2">
      <c r="A2103" t="s">
        <v>61</v>
      </c>
      <c r="B2103" t="s">
        <v>3961</v>
      </c>
      <c r="C2103" t="s">
        <v>3962</v>
      </c>
      <c r="E2103" t="s">
        <v>2999</v>
      </c>
      <c r="F2103" t="s">
        <v>3951</v>
      </c>
      <c r="G2103" t="s">
        <v>3952</v>
      </c>
      <c r="H2103">
        <v>8</v>
      </c>
      <c r="J2103" t="s">
        <v>420</v>
      </c>
      <c r="K2103">
        <v>144</v>
      </c>
      <c r="L2103">
        <v>0</v>
      </c>
      <c r="M2103">
        <v>0</v>
      </c>
      <c r="N2103">
        <v>144</v>
      </c>
      <c r="O2103">
        <v>3</v>
      </c>
      <c r="P2103">
        <v>48</v>
      </c>
      <c r="Q2103" t="s">
        <v>50</v>
      </c>
      <c r="R2103">
        <v>0</v>
      </c>
      <c r="S2103" t="s">
        <v>623</v>
      </c>
      <c r="T2103" s="4"/>
      <c r="U2103" s="4"/>
    </row>
    <row r="2104" spans="1:21" x14ac:dyDescent="0.2">
      <c r="A2104" t="s">
        <v>61</v>
      </c>
      <c r="B2104" t="s">
        <v>3963</v>
      </c>
      <c r="C2104" t="s">
        <v>3964</v>
      </c>
      <c r="E2104" t="s">
        <v>3965</v>
      </c>
      <c r="F2104" t="s">
        <v>3951</v>
      </c>
      <c r="G2104" t="s">
        <v>3952</v>
      </c>
      <c r="H2104">
        <v>9</v>
      </c>
      <c r="J2104" t="s">
        <v>420</v>
      </c>
      <c r="K2104">
        <v>144</v>
      </c>
      <c r="L2104">
        <v>0</v>
      </c>
      <c r="M2104">
        <v>0</v>
      </c>
      <c r="N2104">
        <v>144</v>
      </c>
      <c r="O2104">
        <v>3</v>
      </c>
      <c r="P2104">
        <v>48</v>
      </c>
      <c r="Q2104" t="s">
        <v>50</v>
      </c>
      <c r="R2104">
        <v>0</v>
      </c>
      <c r="S2104" t="s">
        <v>623</v>
      </c>
      <c r="T2104" s="4"/>
      <c r="U2104" s="4"/>
    </row>
    <row r="2105" spans="1:21" x14ac:dyDescent="0.2">
      <c r="A2105" t="s">
        <v>458</v>
      </c>
      <c r="B2105" t="s">
        <v>3966</v>
      </c>
      <c r="C2105" t="s">
        <v>3967</v>
      </c>
      <c r="D2105" t="s">
        <v>155</v>
      </c>
      <c r="H2105">
        <v>1</v>
      </c>
      <c r="J2105" t="s">
        <v>420</v>
      </c>
      <c r="K2105">
        <v>420</v>
      </c>
      <c r="L2105">
        <v>0</v>
      </c>
      <c r="M2105">
        <v>0</v>
      </c>
      <c r="N2105">
        <v>420</v>
      </c>
      <c r="O2105">
        <v>2</v>
      </c>
      <c r="P2105">
        <v>210</v>
      </c>
      <c r="Q2105" t="s">
        <v>50</v>
      </c>
      <c r="R2105">
        <v>0</v>
      </c>
      <c r="S2105" t="s">
        <v>1162</v>
      </c>
      <c r="T2105" s="4"/>
      <c r="U2105" s="4"/>
    </row>
    <row r="2106" spans="1:21" x14ac:dyDescent="0.2">
      <c r="A2106" t="s">
        <v>458</v>
      </c>
      <c r="B2106" t="s">
        <v>3968</v>
      </c>
      <c r="C2106" t="s">
        <v>3969</v>
      </c>
      <c r="G2106" t="s">
        <v>3970</v>
      </c>
      <c r="H2106">
        <v>10</v>
      </c>
      <c r="J2106" t="s">
        <v>420</v>
      </c>
      <c r="K2106">
        <v>800</v>
      </c>
      <c r="L2106">
        <v>0</v>
      </c>
      <c r="M2106">
        <v>0</v>
      </c>
      <c r="N2106">
        <v>800</v>
      </c>
      <c r="O2106">
        <v>2</v>
      </c>
      <c r="P2106">
        <v>400</v>
      </c>
      <c r="Q2106" t="s">
        <v>50</v>
      </c>
      <c r="R2106">
        <v>0</v>
      </c>
      <c r="S2106" t="s">
        <v>1162</v>
      </c>
      <c r="T2106" s="4"/>
      <c r="U2106" s="4"/>
    </row>
    <row r="2107" spans="1:21" x14ac:dyDescent="0.2">
      <c r="A2107" t="s">
        <v>458</v>
      </c>
      <c r="B2107" t="s">
        <v>3971</v>
      </c>
      <c r="C2107" t="s">
        <v>3972</v>
      </c>
      <c r="G2107" t="s">
        <v>3973</v>
      </c>
      <c r="H2107">
        <v>11</v>
      </c>
      <c r="J2107" t="s">
        <v>420</v>
      </c>
      <c r="K2107">
        <v>720</v>
      </c>
      <c r="L2107">
        <v>0</v>
      </c>
      <c r="M2107">
        <v>204</v>
      </c>
      <c r="N2107">
        <v>516</v>
      </c>
      <c r="O2107">
        <v>2</v>
      </c>
      <c r="P2107">
        <v>180</v>
      </c>
      <c r="Q2107" t="s">
        <v>50</v>
      </c>
      <c r="R2107">
        <v>156</v>
      </c>
      <c r="S2107" t="s">
        <v>3974</v>
      </c>
      <c r="T2107" s="4"/>
      <c r="U2107" s="4"/>
    </row>
    <row r="2108" spans="1:21" x14ac:dyDescent="0.2">
      <c r="A2108" t="s">
        <v>458</v>
      </c>
      <c r="B2108" t="s">
        <v>3975</v>
      </c>
      <c r="C2108" t="s">
        <v>3976</v>
      </c>
      <c r="G2108" t="s">
        <v>3977</v>
      </c>
      <c r="H2108">
        <v>14</v>
      </c>
      <c r="J2108" t="s">
        <v>420</v>
      </c>
      <c r="K2108">
        <v>180</v>
      </c>
      <c r="L2108">
        <v>0</v>
      </c>
      <c r="M2108">
        <v>204</v>
      </c>
      <c r="N2108">
        <v>-24</v>
      </c>
      <c r="O2108">
        <v>0</v>
      </c>
      <c r="P2108">
        <v>180</v>
      </c>
      <c r="Q2108" t="s">
        <v>50</v>
      </c>
      <c r="R2108">
        <v>-24</v>
      </c>
      <c r="S2108" t="s">
        <v>2221</v>
      </c>
      <c r="T2108" s="4"/>
      <c r="U2108" s="4"/>
    </row>
    <row r="2109" spans="1:21" x14ac:dyDescent="0.2">
      <c r="A2109" t="s">
        <v>458</v>
      </c>
      <c r="B2109" t="s">
        <v>3978</v>
      </c>
      <c r="C2109" t="s">
        <v>3979</v>
      </c>
      <c r="G2109" t="s">
        <v>3980</v>
      </c>
      <c r="H2109">
        <v>15</v>
      </c>
      <c r="J2109" t="s">
        <v>420</v>
      </c>
      <c r="K2109">
        <v>240</v>
      </c>
      <c r="L2109">
        <v>0</v>
      </c>
      <c r="M2109">
        <v>96</v>
      </c>
      <c r="N2109">
        <v>144</v>
      </c>
      <c r="O2109">
        <v>1</v>
      </c>
      <c r="P2109">
        <v>120</v>
      </c>
      <c r="Q2109" t="s">
        <v>50</v>
      </c>
      <c r="R2109">
        <v>24</v>
      </c>
      <c r="S2109" t="s">
        <v>3981</v>
      </c>
      <c r="T2109" s="4"/>
      <c r="U2109" s="4"/>
    </row>
    <row r="2110" spans="1:21" x14ac:dyDescent="0.2">
      <c r="A2110" t="s">
        <v>458</v>
      </c>
      <c r="B2110" t="s">
        <v>3982</v>
      </c>
      <c r="C2110" t="s">
        <v>3983</v>
      </c>
      <c r="G2110" t="s">
        <v>3984</v>
      </c>
      <c r="H2110">
        <v>16</v>
      </c>
      <c r="J2110" t="s">
        <v>420</v>
      </c>
      <c r="K2110">
        <v>1620</v>
      </c>
      <c r="L2110">
        <v>0</v>
      </c>
      <c r="M2110">
        <v>180</v>
      </c>
      <c r="N2110">
        <v>1440</v>
      </c>
      <c r="O2110">
        <v>8</v>
      </c>
      <c r="P2110">
        <v>180</v>
      </c>
      <c r="Q2110" t="s">
        <v>50</v>
      </c>
      <c r="R2110">
        <v>0</v>
      </c>
      <c r="S2110" t="s">
        <v>2618</v>
      </c>
      <c r="T2110" s="4"/>
      <c r="U2110" s="4"/>
    </row>
    <row r="2111" spans="1:21" x14ac:dyDescent="0.2">
      <c r="A2111" t="s">
        <v>458</v>
      </c>
      <c r="B2111" t="s">
        <v>3985</v>
      </c>
      <c r="C2111" t="s">
        <v>3986</v>
      </c>
      <c r="D2111" t="s">
        <v>3987</v>
      </c>
      <c r="G2111">
        <v>6650</v>
      </c>
      <c r="H2111">
        <v>2</v>
      </c>
      <c r="J2111" t="s">
        <v>420</v>
      </c>
      <c r="K2111">
        <v>720</v>
      </c>
      <c r="L2111">
        <v>0</v>
      </c>
      <c r="M2111">
        <v>348</v>
      </c>
      <c r="N2111">
        <v>372</v>
      </c>
      <c r="O2111">
        <v>1</v>
      </c>
      <c r="P2111">
        <v>240</v>
      </c>
      <c r="Q2111" t="s">
        <v>50</v>
      </c>
      <c r="R2111">
        <v>132</v>
      </c>
      <c r="S2111" t="s">
        <v>3988</v>
      </c>
      <c r="T2111" s="4"/>
      <c r="U2111" s="4"/>
    </row>
    <row r="2112" spans="1:21" x14ac:dyDescent="0.2">
      <c r="A2112" t="s">
        <v>458</v>
      </c>
      <c r="B2112" t="s">
        <v>3989</v>
      </c>
      <c r="C2112" t="s">
        <v>3990</v>
      </c>
      <c r="H2112">
        <v>3</v>
      </c>
      <c r="J2112" t="s">
        <v>420</v>
      </c>
      <c r="K2112">
        <v>24</v>
      </c>
      <c r="L2112">
        <v>0</v>
      </c>
      <c r="M2112">
        <v>0</v>
      </c>
      <c r="N2112">
        <v>24</v>
      </c>
      <c r="O2112">
        <v>1</v>
      </c>
      <c r="P2112">
        <v>24</v>
      </c>
      <c r="Q2112" t="s">
        <v>44</v>
      </c>
      <c r="R2112">
        <v>0</v>
      </c>
      <c r="S2112" t="s">
        <v>45</v>
      </c>
      <c r="T2112" s="4"/>
      <c r="U2112" s="4"/>
    </row>
    <row r="2113" spans="1:21" x14ac:dyDescent="0.2">
      <c r="A2113" t="s">
        <v>458</v>
      </c>
      <c r="B2113" t="s">
        <v>3991</v>
      </c>
      <c r="C2113" t="s">
        <v>3992</v>
      </c>
      <c r="H2113">
        <v>4</v>
      </c>
      <c r="J2113" t="s">
        <v>420</v>
      </c>
      <c r="K2113">
        <v>600</v>
      </c>
      <c r="L2113">
        <v>0</v>
      </c>
      <c r="M2113">
        <v>12</v>
      </c>
      <c r="N2113">
        <v>588</v>
      </c>
      <c r="O2113">
        <v>1</v>
      </c>
      <c r="P2113">
        <v>300</v>
      </c>
      <c r="Q2113" t="s">
        <v>50</v>
      </c>
      <c r="R2113">
        <v>288</v>
      </c>
      <c r="S2113" t="s">
        <v>3993</v>
      </c>
      <c r="T2113" s="4"/>
      <c r="U2113" s="4"/>
    </row>
    <row r="2114" spans="1:21" x14ac:dyDescent="0.2">
      <c r="A2114" t="s">
        <v>458</v>
      </c>
      <c r="B2114" t="s">
        <v>3994</v>
      </c>
      <c r="C2114" t="s">
        <v>3995</v>
      </c>
      <c r="H2114">
        <v>5</v>
      </c>
      <c r="J2114" t="s">
        <v>420</v>
      </c>
      <c r="K2114">
        <v>480</v>
      </c>
      <c r="L2114">
        <v>0</v>
      </c>
      <c r="M2114">
        <v>0</v>
      </c>
      <c r="N2114">
        <v>480</v>
      </c>
      <c r="O2114">
        <v>1</v>
      </c>
      <c r="P2114">
        <v>480</v>
      </c>
      <c r="Q2114" t="s">
        <v>50</v>
      </c>
      <c r="R2114">
        <v>0</v>
      </c>
      <c r="S2114" t="s">
        <v>613</v>
      </c>
      <c r="T2114" s="4"/>
      <c r="U2114" s="4"/>
    </row>
    <row r="2115" spans="1:21" x14ac:dyDescent="0.2">
      <c r="A2115" t="s">
        <v>458</v>
      </c>
      <c r="B2115" t="s">
        <v>3996</v>
      </c>
      <c r="C2115" t="s">
        <v>3997</v>
      </c>
      <c r="H2115">
        <v>6</v>
      </c>
      <c r="J2115" t="s">
        <v>420</v>
      </c>
      <c r="K2115">
        <v>480</v>
      </c>
      <c r="L2115">
        <v>0</v>
      </c>
      <c r="M2115">
        <v>0</v>
      </c>
      <c r="N2115">
        <v>480</v>
      </c>
      <c r="O2115">
        <v>1</v>
      </c>
      <c r="P2115">
        <v>480</v>
      </c>
      <c r="Q2115" t="s">
        <v>50</v>
      </c>
      <c r="R2115">
        <v>0</v>
      </c>
      <c r="S2115" t="s">
        <v>613</v>
      </c>
      <c r="T2115" s="4"/>
      <c r="U2115" s="4"/>
    </row>
    <row r="2116" spans="1:21" x14ac:dyDescent="0.2">
      <c r="A2116" t="s">
        <v>458</v>
      </c>
      <c r="B2116" t="s">
        <v>3998</v>
      </c>
      <c r="C2116" t="s">
        <v>3999</v>
      </c>
      <c r="E2116" t="s">
        <v>4000</v>
      </c>
      <c r="G2116" t="s">
        <v>4001</v>
      </c>
      <c r="H2116">
        <v>7</v>
      </c>
      <c r="J2116" t="s">
        <v>420</v>
      </c>
      <c r="K2116">
        <v>180</v>
      </c>
      <c r="L2116">
        <v>0</v>
      </c>
      <c r="M2116">
        <v>0</v>
      </c>
      <c r="N2116">
        <v>180</v>
      </c>
      <c r="O2116">
        <v>6</v>
      </c>
      <c r="P2116">
        <v>30</v>
      </c>
      <c r="Q2116" t="s">
        <v>44</v>
      </c>
      <c r="R2116">
        <v>0</v>
      </c>
      <c r="S2116" t="s">
        <v>2204</v>
      </c>
      <c r="T2116" s="4"/>
      <c r="U2116" s="4"/>
    </row>
    <row r="2117" spans="1:21" x14ac:dyDescent="0.2">
      <c r="A2117" t="s">
        <v>458</v>
      </c>
      <c r="B2117" t="s">
        <v>4002</v>
      </c>
      <c r="C2117" t="s">
        <v>4003</v>
      </c>
      <c r="G2117" t="s">
        <v>4004</v>
      </c>
      <c r="H2117">
        <v>8</v>
      </c>
      <c r="J2117" t="s">
        <v>420</v>
      </c>
      <c r="K2117">
        <v>1200</v>
      </c>
      <c r="L2117">
        <v>0</v>
      </c>
      <c r="M2117">
        <v>12</v>
      </c>
      <c r="N2117">
        <v>1188</v>
      </c>
      <c r="O2117">
        <v>2</v>
      </c>
      <c r="P2117">
        <v>400</v>
      </c>
      <c r="Q2117" t="s">
        <v>50</v>
      </c>
      <c r="R2117">
        <v>388</v>
      </c>
      <c r="S2117" t="s">
        <v>4005</v>
      </c>
      <c r="T2117" s="4"/>
      <c r="U2117" s="4"/>
    </row>
    <row r="2118" spans="1:21" x14ac:dyDescent="0.2">
      <c r="A2118" t="s">
        <v>458</v>
      </c>
      <c r="B2118" t="s">
        <v>4006</v>
      </c>
      <c r="C2118" t="s">
        <v>4007</v>
      </c>
      <c r="G2118" t="s">
        <v>4004</v>
      </c>
      <c r="H2118">
        <v>9</v>
      </c>
      <c r="J2118" t="s">
        <v>420</v>
      </c>
      <c r="K2118">
        <v>2000</v>
      </c>
      <c r="L2118">
        <v>0</v>
      </c>
      <c r="M2118">
        <v>24</v>
      </c>
      <c r="N2118">
        <v>1976</v>
      </c>
      <c r="O2118">
        <v>4</v>
      </c>
      <c r="P2118">
        <v>400</v>
      </c>
      <c r="Q2118" t="s">
        <v>50</v>
      </c>
      <c r="R2118">
        <v>376</v>
      </c>
      <c r="S2118" t="s">
        <v>4008</v>
      </c>
      <c r="T2118" s="4"/>
      <c r="U2118" s="4"/>
    </row>
    <row r="2119" spans="1:21" x14ac:dyDescent="0.2">
      <c r="A2119" t="s">
        <v>458</v>
      </c>
      <c r="B2119" t="s">
        <v>4009</v>
      </c>
      <c r="C2119" t="s">
        <v>4010</v>
      </c>
      <c r="F2119" t="s">
        <v>4011</v>
      </c>
      <c r="H2119">
        <v>13</v>
      </c>
      <c r="J2119" t="s">
        <v>420</v>
      </c>
      <c r="K2119">
        <v>9</v>
      </c>
      <c r="L2119">
        <v>0</v>
      </c>
      <c r="M2119">
        <v>0</v>
      </c>
      <c r="N2119">
        <v>9</v>
      </c>
      <c r="O2119">
        <v>1</v>
      </c>
      <c r="P2119">
        <v>7</v>
      </c>
      <c r="Q2119" t="s">
        <v>44</v>
      </c>
      <c r="R2119">
        <v>2</v>
      </c>
      <c r="S2119" t="s">
        <v>1444</v>
      </c>
      <c r="T2119" s="4">
        <v>45355</v>
      </c>
      <c r="U2119" s="4"/>
    </row>
    <row r="2120" spans="1:21" x14ac:dyDescent="0.2">
      <c r="A2120" t="s">
        <v>458</v>
      </c>
      <c r="H2120">
        <v>17</v>
      </c>
      <c r="J2120" t="s">
        <v>420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16</v>
      </c>
      <c r="Q2120" t="s">
        <v>44</v>
      </c>
      <c r="R2120">
        <v>0</v>
      </c>
      <c r="S2120" t="s">
        <v>94</v>
      </c>
      <c r="T2120" s="4"/>
      <c r="U2120" s="4"/>
    </row>
    <row r="2121" spans="1:21" x14ac:dyDescent="0.2">
      <c r="A2121" t="s">
        <v>458</v>
      </c>
      <c r="B2121" t="s">
        <v>4012</v>
      </c>
      <c r="C2121" t="s">
        <v>4013</v>
      </c>
      <c r="F2121" t="s">
        <v>3937</v>
      </c>
      <c r="H2121">
        <v>19</v>
      </c>
      <c r="J2121" t="s">
        <v>420</v>
      </c>
      <c r="K2121">
        <v>-50</v>
      </c>
      <c r="L2121">
        <v>0</v>
      </c>
      <c r="M2121">
        <v>0</v>
      </c>
      <c r="N2121">
        <v>-50</v>
      </c>
      <c r="O2121">
        <v>0</v>
      </c>
      <c r="P2121">
        <v>3600</v>
      </c>
      <c r="Q2121" t="s">
        <v>50</v>
      </c>
      <c r="R2121">
        <v>-50</v>
      </c>
      <c r="S2121" t="s">
        <v>4014</v>
      </c>
      <c r="T2121" s="4">
        <v>45366</v>
      </c>
      <c r="U2121" s="4"/>
    </row>
    <row r="2122" spans="1:21" x14ac:dyDescent="0.2">
      <c r="A2122" t="s">
        <v>458</v>
      </c>
      <c r="B2122" t="s">
        <v>4015</v>
      </c>
      <c r="C2122" t="s">
        <v>4016</v>
      </c>
      <c r="E2122" t="s">
        <v>4017</v>
      </c>
      <c r="F2122" t="s">
        <v>48</v>
      </c>
      <c r="G2122">
        <v>2560</v>
      </c>
      <c r="H2122">
        <v>12</v>
      </c>
      <c r="J2122" t="s">
        <v>420</v>
      </c>
      <c r="K2122">
        <v>200</v>
      </c>
      <c r="L2122">
        <v>0</v>
      </c>
      <c r="M2122">
        <v>0</v>
      </c>
      <c r="N2122">
        <v>200</v>
      </c>
      <c r="O2122">
        <v>1</v>
      </c>
      <c r="P2122">
        <v>200</v>
      </c>
      <c r="Q2122" t="s">
        <v>50</v>
      </c>
      <c r="R2122">
        <v>0</v>
      </c>
      <c r="S2122" t="s">
        <v>613</v>
      </c>
      <c r="T2122" s="4"/>
      <c r="U2122" s="4"/>
    </row>
    <row r="2123" spans="1:21" x14ac:dyDescent="0.2">
      <c r="A2123" t="s">
        <v>458</v>
      </c>
      <c r="B2123" t="s">
        <v>4018</v>
      </c>
      <c r="C2123" t="s">
        <v>4019</v>
      </c>
      <c r="E2123" t="s">
        <v>3691</v>
      </c>
      <c r="F2123" t="s">
        <v>48</v>
      </c>
      <c r="H2123">
        <v>18</v>
      </c>
      <c r="I2123" t="s">
        <v>4020</v>
      </c>
      <c r="J2123" t="s">
        <v>420</v>
      </c>
      <c r="K2123">
        <v>4</v>
      </c>
      <c r="L2123">
        <v>0</v>
      </c>
      <c r="M2123">
        <v>0</v>
      </c>
      <c r="N2123">
        <v>4</v>
      </c>
      <c r="O2123">
        <v>0</v>
      </c>
      <c r="P2123">
        <v>7</v>
      </c>
      <c r="Q2123" t="s">
        <v>44</v>
      </c>
      <c r="R2123">
        <v>4</v>
      </c>
      <c r="S2123" t="s">
        <v>375</v>
      </c>
      <c r="T2123" s="4">
        <v>45353</v>
      </c>
      <c r="U2123" s="4"/>
    </row>
    <row r="2124" spans="1:21" x14ac:dyDescent="0.2">
      <c r="A2124" t="s">
        <v>4021</v>
      </c>
      <c r="B2124" t="s">
        <v>4022</v>
      </c>
      <c r="C2124" t="s">
        <v>4023</v>
      </c>
      <c r="D2124" t="s">
        <v>536</v>
      </c>
      <c r="H2124">
        <v>1</v>
      </c>
      <c r="J2124" t="s">
        <v>420</v>
      </c>
      <c r="K2124">
        <v>1200</v>
      </c>
      <c r="L2124">
        <v>0</v>
      </c>
      <c r="M2124">
        <v>0</v>
      </c>
      <c r="N2124">
        <v>1200</v>
      </c>
      <c r="O2124">
        <v>2</v>
      </c>
      <c r="P2124">
        <v>600</v>
      </c>
      <c r="Q2124" t="s">
        <v>50</v>
      </c>
      <c r="R2124">
        <v>0</v>
      </c>
      <c r="S2124" t="s">
        <v>1162</v>
      </c>
      <c r="T2124" s="4"/>
      <c r="U2124" s="4"/>
    </row>
    <row r="2125" spans="1:21" x14ac:dyDescent="0.2">
      <c r="A2125" t="s">
        <v>4021</v>
      </c>
      <c r="B2125" t="s">
        <v>4024</v>
      </c>
      <c r="C2125" t="s">
        <v>4025</v>
      </c>
      <c r="D2125" t="s">
        <v>4026</v>
      </c>
      <c r="H2125">
        <v>2</v>
      </c>
      <c r="J2125" t="s">
        <v>420</v>
      </c>
      <c r="K2125">
        <v>9600</v>
      </c>
      <c r="L2125">
        <v>0</v>
      </c>
      <c r="M2125">
        <v>0</v>
      </c>
      <c r="N2125">
        <v>9600</v>
      </c>
      <c r="O2125">
        <v>6</v>
      </c>
      <c r="P2125">
        <v>1600</v>
      </c>
      <c r="Q2125" t="s">
        <v>50</v>
      </c>
      <c r="R2125">
        <v>0</v>
      </c>
      <c r="S2125" t="s">
        <v>1274</v>
      </c>
      <c r="T2125" s="4"/>
      <c r="U2125" s="4"/>
    </row>
    <row r="2126" spans="1:21" x14ac:dyDescent="0.2">
      <c r="A2126" t="s">
        <v>4021</v>
      </c>
      <c r="B2126" t="s">
        <v>4027</v>
      </c>
      <c r="C2126" t="s">
        <v>4028</v>
      </c>
      <c r="H2126">
        <v>3</v>
      </c>
      <c r="J2126" t="s">
        <v>420</v>
      </c>
      <c r="K2126">
        <v>1600</v>
      </c>
      <c r="L2126">
        <v>0</v>
      </c>
      <c r="M2126">
        <v>0</v>
      </c>
      <c r="N2126">
        <v>1600</v>
      </c>
      <c r="O2126">
        <v>2</v>
      </c>
      <c r="P2126">
        <v>800</v>
      </c>
      <c r="Q2126" t="s">
        <v>50</v>
      </c>
      <c r="R2126">
        <v>0</v>
      </c>
      <c r="S2126" t="s">
        <v>1162</v>
      </c>
      <c r="T2126" s="4"/>
      <c r="U2126" s="4"/>
    </row>
    <row r="2127" spans="1:21" x14ac:dyDescent="0.2">
      <c r="A2127" t="s">
        <v>4021</v>
      </c>
      <c r="B2127" t="s">
        <v>4029</v>
      </c>
      <c r="C2127" t="s">
        <v>4030</v>
      </c>
      <c r="G2127" t="s">
        <v>4031</v>
      </c>
      <c r="H2127">
        <v>4</v>
      </c>
      <c r="J2127" t="s">
        <v>420</v>
      </c>
      <c r="K2127">
        <v>160</v>
      </c>
      <c r="L2127">
        <v>0</v>
      </c>
      <c r="M2127">
        <v>0</v>
      </c>
      <c r="N2127">
        <v>160</v>
      </c>
      <c r="O2127">
        <v>1</v>
      </c>
      <c r="P2127">
        <v>160</v>
      </c>
      <c r="Q2127" t="s">
        <v>44</v>
      </c>
      <c r="R2127">
        <v>0</v>
      </c>
      <c r="S2127" t="s">
        <v>45</v>
      </c>
      <c r="T2127" s="4"/>
      <c r="U2127" s="4"/>
    </row>
    <row r="2128" spans="1:21" x14ac:dyDescent="0.2">
      <c r="A2128" t="s">
        <v>4021</v>
      </c>
      <c r="B2128" t="s">
        <v>4032</v>
      </c>
      <c r="C2128" t="s">
        <v>4033</v>
      </c>
      <c r="D2128" t="s">
        <v>536</v>
      </c>
      <c r="H2128">
        <v>5</v>
      </c>
      <c r="J2128" t="s">
        <v>420</v>
      </c>
      <c r="K2128">
        <v>1200</v>
      </c>
      <c r="L2128">
        <v>0</v>
      </c>
      <c r="M2128">
        <v>0</v>
      </c>
      <c r="N2128">
        <v>1200</v>
      </c>
      <c r="O2128">
        <v>2</v>
      </c>
      <c r="P2128">
        <v>600</v>
      </c>
      <c r="Q2128" t="s">
        <v>50</v>
      </c>
      <c r="R2128">
        <v>0</v>
      </c>
      <c r="S2128" t="s">
        <v>1162</v>
      </c>
      <c r="T2128" s="4"/>
      <c r="U2128" s="4"/>
    </row>
    <row r="2129" spans="1:21" x14ac:dyDescent="0.2">
      <c r="A2129" t="s">
        <v>4021</v>
      </c>
      <c r="B2129" t="s">
        <v>4034</v>
      </c>
      <c r="C2129" t="s">
        <v>4035</v>
      </c>
      <c r="D2129" t="s">
        <v>536</v>
      </c>
      <c r="G2129" t="s">
        <v>4036</v>
      </c>
      <c r="H2129">
        <v>6</v>
      </c>
      <c r="J2129" t="s">
        <v>420</v>
      </c>
      <c r="K2129">
        <v>8400</v>
      </c>
      <c r="L2129">
        <v>0</v>
      </c>
      <c r="M2129">
        <v>0</v>
      </c>
      <c r="N2129">
        <v>8400</v>
      </c>
      <c r="O2129">
        <v>7</v>
      </c>
      <c r="P2129">
        <v>1200</v>
      </c>
      <c r="Q2129" t="s">
        <v>50</v>
      </c>
      <c r="R2129">
        <v>0</v>
      </c>
      <c r="S2129" t="s">
        <v>2331</v>
      </c>
      <c r="T2129" s="4"/>
      <c r="U2129" s="4"/>
    </row>
    <row r="2130" spans="1:21" x14ac:dyDescent="0.2">
      <c r="A2130" t="s">
        <v>4021</v>
      </c>
      <c r="B2130" t="s">
        <v>4037</v>
      </c>
      <c r="C2130" t="s">
        <v>4038</v>
      </c>
      <c r="F2130" t="s">
        <v>2066</v>
      </c>
      <c r="G2130" t="s">
        <v>4039</v>
      </c>
      <c r="H2130">
        <v>13</v>
      </c>
      <c r="I2130" t="s">
        <v>2070</v>
      </c>
      <c r="J2130" t="s">
        <v>2068</v>
      </c>
      <c r="K2130">
        <v>90</v>
      </c>
      <c r="L2130">
        <v>0</v>
      </c>
      <c r="M2130">
        <v>1</v>
      </c>
      <c r="N2130">
        <v>89</v>
      </c>
      <c r="O2130">
        <v>1</v>
      </c>
      <c r="P2130">
        <v>50</v>
      </c>
      <c r="Q2130" t="s">
        <v>44</v>
      </c>
      <c r="R2130">
        <v>39</v>
      </c>
      <c r="S2130" t="s">
        <v>4040</v>
      </c>
      <c r="T2130" s="4">
        <v>45365</v>
      </c>
      <c r="U2130" s="4"/>
    </row>
    <row r="2131" spans="1:21" x14ac:dyDescent="0.2">
      <c r="A2131" t="s">
        <v>4021</v>
      </c>
      <c r="B2131" t="s">
        <v>4041</v>
      </c>
      <c r="C2131" t="s">
        <v>4042</v>
      </c>
      <c r="F2131" t="s">
        <v>2066</v>
      </c>
      <c r="G2131" t="s">
        <v>4043</v>
      </c>
      <c r="H2131">
        <v>14</v>
      </c>
      <c r="I2131" t="s">
        <v>2070</v>
      </c>
      <c r="J2131" t="s">
        <v>2068</v>
      </c>
      <c r="K2131">
        <v>462</v>
      </c>
      <c r="L2131">
        <v>0</v>
      </c>
      <c r="M2131">
        <v>0</v>
      </c>
      <c r="N2131">
        <v>462</v>
      </c>
      <c r="O2131">
        <v>7</v>
      </c>
      <c r="P2131">
        <v>66</v>
      </c>
      <c r="Q2131" t="s">
        <v>44</v>
      </c>
      <c r="R2131">
        <v>0</v>
      </c>
      <c r="S2131" t="s">
        <v>227</v>
      </c>
      <c r="T2131" s="4">
        <v>45366</v>
      </c>
      <c r="U2131" s="4"/>
    </row>
    <row r="2132" spans="1:21" x14ac:dyDescent="0.2">
      <c r="A2132" t="s">
        <v>4021</v>
      </c>
      <c r="B2132" t="s">
        <v>4044</v>
      </c>
      <c r="C2132" t="s">
        <v>4045</v>
      </c>
      <c r="F2132" t="s">
        <v>2066</v>
      </c>
      <c r="G2132">
        <v>9903</v>
      </c>
      <c r="H2132">
        <v>15</v>
      </c>
      <c r="I2132" t="s">
        <v>4046</v>
      </c>
      <c r="J2132" t="s">
        <v>2068</v>
      </c>
      <c r="K2132">
        <v>392</v>
      </c>
      <c r="L2132">
        <v>0</v>
      </c>
      <c r="M2132">
        <v>10</v>
      </c>
      <c r="N2132">
        <v>382</v>
      </c>
      <c r="O2132">
        <v>5</v>
      </c>
      <c r="P2132">
        <v>66</v>
      </c>
      <c r="Q2132" t="s">
        <v>44</v>
      </c>
      <c r="R2132">
        <v>52</v>
      </c>
      <c r="S2132" t="s">
        <v>4047</v>
      </c>
      <c r="T2132" s="4">
        <v>45367</v>
      </c>
      <c r="U2132" s="4"/>
    </row>
    <row r="2133" spans="1:21" x14ac:dyDescent="0.2">
      <c r="A2133" t="s">
        <v>4021</v>
      </c>
      <c r="B2133" t="s">
        <v>4048</v>
      </c>
      <c r="C2133" t="s">
        <v>4049</v>
      </c>
      <c r="F2133" t="s">
        <v>48</v>
      </c>
      <c r="H2133">
        <v>10</v>
      </c>
      <c r="I2133" t="s">
        <v>4050</v>
      </c>
      <c r="J2133" t="s">
        <v>420</v>
      </c>
      <c r="K2133">
        <v>4200</v>
      </c>
      <c r="L2133">
        <v>0</v>
      </c>
      <c r="M2133">
        <v>0</v>
      </c>
      <c r="N2133">
        <v>4200</v>
      </c>
      <c r="O2133">
        <v>7</v>
      </c>
      <c r="P2133">
        <v>600</v>
      </c>
      <c r="Q2133" t="s">
        <v>50</v>
      </c>
      <c r="R2133">
        <v>0</v>
      </c>
      <c r="S2133" t="s">
        <v>2331</v>
      </c>
      <c r="T2133" s="4"/>
      <c r="U2133" s="4">
        <v>45380</v>
      </c>
    </row>
    <row r="2134" spans="1:21" x14ac:dyDescent="0.2">
      <c r="A2134" t="s">
        <v>4021</v>
      </c>
      <c r="B2134" t="s">
        <v>4051</v>
      </c>
      <c r="C2134" t="s">
        <v>4052</v>
      </c>
      <c r="D2134" t="s">
        <v>4053</v>
      </c>
      <c r="F2134" t="s">
        <v>48</v>
      </c>
      <c r="H2134">
        <v>12</v>
      </c>
      <c r="I2134" t="s">
        <v>4050</v>
      </c>
      <c r="J2134" t="s">
        <v>420</v>
      </c>
      <c r="K2134">
        <v>2400</v>
      </c>
      <c r="L2134">
        <v>0</v>
      </c>
      <c r="M2134">
        <v>0</v>
      </c>
      <c r="N2134">
        <v>2400</v>
      </c>
      <c r="O2134">
        <v>4</v>
      </c>
      <c r="P2134">
        <v>600</v>
      </c>
      <c r="Q2134" t="s">
        <v>50</v>
      </c>
      <c r="R2134">
        <v>0</v>
      </c>
      <c r="S2134" t="s">
        <v>2071</v>
      </c>
      <c r="T2134" s="4"/>
      <c r="U2134" s="4"/>
    </row>
    <row r="2135" spans="1:21" x14ac:dyDescent="0.2">
      <c r="A2135" t="s">
        <v>4021</v>
      </c>
      <c r="B2135" t="s">
        <v>4054</v>
      </c>
      <c r="C2135" t="s">
        <v>4055</v>
      </c>
      <c r="F2135" t="s">
        <v>48</v>
      </c>
      <c r="H2135">
        <v>7</v>
      </c>
      <c r="J2135" t="s">
        <v>420</v>
      </c>
      <c r="K2135">
        <v>3328</v>
      </c>
      <c r="L2135">
        <v>0</v>
      </c>
      <c r="M2135">
        <v>0</v>
      </c>
      <c r="N2135">
        <v>3328</v>
      </c>
      <c r="O2135">
        <v>26</v>
      </c>
      <c r="P2135">
        <v>128</v>
      </c>
      <c r="Q2135" t="s">
        <v>44</v>
      </c>
      <c r="R2135">
        <v>0</v>
      </c>
      <c r="S2135" t="s">
        <v>3094</v>
      </c>
      <c r="T2135" s="4"/>
      <c r="U2135" s="4"/>
    </row>
    <row r="2136" spans="1:21" x14ac:dyDescent="0.2">
      <c r="A2136" t="s">
        <v>4021</v>
      </c>
      <c r="B2136" t="s">
        <v>4056</v>
      </c>
      <c r="C2136" t="s">
        <v>4057</v>
      </c>
      <c r="D2136" t="s">
        <v>536</v>
      </c>
      <c r="F2136" t="s">
        <v>48</v>
      </c>
      <c r="H2136">
        <v>8</v>
      </c>
      <c r="J2136" t="s">
        <v>420</v>
      </c>
      <c r="K2136">
        <v>45</v>
      </c>
      <c r="L2136">
        <v>0</v>
      </c>
      <c r="M2136">
        <v>0</v>
      </c>
      <c r="N2136">
        <v>45</v>
      </c>
      <c r="O2136">
        <v>0</v>
      </c>
      <c r="P2136">
        <v>50</v>
      </c>
      <c r="Q2136" t="s">
        <v>44</v>
      </c>
      <c r="R2136">
        <v>45</v>
      </c>
      <c r="S2136" t="s">
        <v>580</v>
      </c>
      <c r="T2136" s="4">
        <v>45372</v>
      </c>
      <c r="U2136" s="4"/>
    </row>
    <row r="2137" spans="1:21" x14ac:dyDescent="0.2">
      <c r="A2137" t="s">
        <v>4021</v>
      </c>
      <c r="B2137" t="s">
        <v>4058</v>
      </c>
      <c r="C2137" t="s">
        <v>4059</v>
      </c>
      <c r="D2137" t="s">
        <v>536</v>
      </c>
      <c r="F2137" t="s">
        <v>2964</v>
      </c>
      <c r="G2137">
        <v>100402</v>
      </c>
      <c r="H2137">
        <v>11</v>
      </c>
      <c r="I2137" t="s">
        <v>2965</v>
      </c>
      <c r="J2137" t="s">
        <v>420</v>
      </c>
      <c r="K2137">
        <v>27360</v>
      </c>
      <c r="L2137">
        <v>0</v>
      </c>
      <c r="M2137">
        <v>60</v>
      </c>
      <c r="N2137">
        <v>27300</v>
      </c>
      <c r="O2137">
        <v>45</v>
      </c>
      <c r="P2137">
        <v>600</v>
      </c>
      <c r="Q2137" t="s">
        <v>50</v>
      </c>
      <c r="R2137">
        <v>300</v>
      </c>
      <c r="S2137" t="s">
        <v>4060</v>
      </c>
      <c r="T2137" s="4">
        <v>45353</v>
      </c>
      <c r="U2137" s="4">
        <v>45381</v>
      </c>
    </row>
    <row r="2138" spans="1:21" x14ac:dyDescent="0.2">
      <c r="A2138" t="s">
        <v>4021</v>
      </c>
      <c r="B2138" t="s">
        <v>4061</v>
      </c>
      <c r="C2138" t="s">
        <v>4062</v>
      </c>
      <c r="F2138" t="s">
        <v>2066</v>
      </c>
      <c r="H2138">
        <v>16</v>
      </c>
      <c r="I2138" t="s">
        <v>3389</v>
      </c>
      <c r="J2138" t="s">
        <v>2068</v>
      </c>
      <c r="L2138">
        <v>0</v>
      </c>
      <c r="M2138">
        <v>21</v>
      </c>
      <c r="N2138">
        <v>-21</v>
      </c>
      <c r="O2138">
        <v>0</v>
      </c>
      <c r="P2138">
        <v>96</v>
      </c>
      <c r="Q2138" t="s">
        <v>50</v>
      </c>
      <c r="R2138">
        <v>-21</v>
      </c>
      <c r="S2138" t="s">
        <v>4063</v>
      </c>
      <c r="T2138" s="4">
        <v>45402</v>
      </c>
      <c r="U2138" s="4"/>
    </row>
    <row r="2139" spans="1:21" x14ac:dyDescent="0.2">
      <c r="A2139" t="s">
        <v>4021</v>
      </c>
      <c r="B2139" t="s">
        <v>4064</v>
      </c>
      <c r="C2139" t="s">
        <v>4065</v>
      </c>
      <c r="F2139" t="s">
        <v>2066</v>
      </c>
      <c r="G2139">
        <v>2027</v>
      </c>
      <c r="H2139">
        <v>17</v>
      </c>
      <c r="I2139" t="s">
        <v>3389</v>
      </c>
      <c r="J2139" t="s">
        <v>2068</v>
      </c>
      <c r="L2139">
        <v>0</v>
      </c>
      <c r="M2139">
        <v>24</v>
      </c>
      <c r="N2139">
        <v>-24</v>
      </c>
      <c r="O2139">
        <v>0</v>
      </c>
      <c r="P2139">
        <v>96</v>
      </c>
      <c r="Q2139" t="s">
        <v>50</v>
      </c>
      <c r="R2139">
        <v>-24</v>
      </c>
      <c r="S2139" t="s">
        <v>2221</v>
      </c>
      <c r="T2139" s="4">
        <v>45402</v>
      </c>
      <c r="U2139" s="4"/>
    </row>
    <row r="2140" spans="1:21" x14ac:dyDescent="0.2">
      <c r="A2140" t="s">
        <v>4021</v>
      </c>
      <c r="B2140" t="s">
        <v>4066</v>
      </c>
      <c r="C2140" t="s">
        <v>4067</v>
      </c>
      <c r="F2140" t="s">
        <v>2066</v>
      </c>
      <c r="H2140">
        <v>18</v>
      </c>
      <c r="I2140" t="s">
        <v>3389</v>
      </c>
      <c r="J2140" t="s">
        <v>2068</v>
      </c>
      <c r="L2140">
        <v>0</v>
      </c>
      <c r="M2140">
        <v>24</v>
      </c>
      <c r="N2140">
        <v>-24</v>
      </c>
      <c r="O2140">
        <v>0</v>
      </c>
      <c r="P2140">
        <v>96</v>
      </c>
      <c r="Q2140" t="s">
        <v>50</v>
      </c>
      <c r="R2140">
        <v>-24</v>
      </c>
      <c r="S2140" t="s">
        <v>2221</v>
      </c>
      <c r="T2140" s="4">
        <v>45402</v>
      </c>
      <c r="U2140" s="4"/>
    </row>
    <row r="2141" spans="1:21" x14ac:dyDescent="0.2">
      <c r="A2141" t="s">
        <v>4021</v>
      </c>
      <c r="B2141" t="s">
        <v>4068</v>
      </c>
      <c r="C2141" t="s">
        <v>4069</v>
      </c>
      <c r="F2141" t="s">
        <v>2066</v>
      </c>
      <c r="H2141">
        <v>19</v>
      </c>
      <c r="I2141" t="s">
        <v>3389</v>
      </c>
      <c r="J2141" t="s">
        <v>2068</v>
      </c>
      <c r="L2141">
        <v>0</v>
      </c>
      <c r="M2141">
        <v>24</v>
      </c>
      <c r="N2141">
        <v>-24</v>
      </c>
      <c r="O2141">
        <v>0</v>
      </c>
      <c r="P2141">
        <v>96</v>
      </c>
      <c r="Q2141" t="s">
        <v>50</v>
      </c>
      <c r="R2141">
        <v>-24</v>
      </c>
      <c r="S2141" t="s">
        <v>2221</v>
      </c>
      <c r="T2141" s="4">
        <v>45402</v>
      </c>
      <c r="U2141" s="4"/>
    </row>
    <row r="2142" spans="1:21" x14ac:dyDescent="0.2">
      <c r="A2142" t="s">
        <v>4021</v>
      </c>
      <c r="B2142" t="s">
        <v>4070</v>
      </c>
      <c r="C2142" t="s">
        <v>4071</v>
      </c>
      <c r="F2142" t="s">
        <v>2066</v>
      </c>
      <c r="H2142">
        <v>20</v>
      </c>
      <c r="I2142" t="s">
        <v>3389</v>
      </c>
      <c r="J2142" t="s">
        <v>2068</v>
      </c>
      <c r="L2142">
        <v>0</v>
      </c>
      <c r="M2142">
        <v>36</v>
      </c>
      <c r="N2142">
        <v>-36</v>
      </c>
      <c r="O2142">
        <v>0</v>
      </c>
      <c r="P2142">
        <v>96</v>
      </c>
      <c r="Q2142" t="s">
        <v>50</v>
      </c>
      <c r="R2142">
        <v>-36</v>
      </c>
      <c r="S2142" t="s">
        <v>4072</v>
      </c>
      <c r="T2142" s="4">
        <v>45402</v>
      </c>
      <c r="U2142" s="4"/>
    </row>
    <row r="2143" spans="1:21" x14ac:dyDescent="0.2">
      <c r="A2143" t="s">
        <v>4021</v>
      </c>
      <c r="B2143" t="s">
        <v>4073</v>
      </c>
      <c r="C2143" t="s">
        <v>4074</v>
      </c>
      <c r="F2143" t="s">
        <v>2066</v>
      </c>
      <c r="H2143">
        <v>21</v>
      </c>
      <c r="I2143" t="s">
        <v>3389</v>
      </c>
      <c r="J2143" t="s">
        <v>2068</v>
      </c>
      <c r="L2143">
        <v>0</v>
      </c>
      <c r="M2143">
        <v>24</v>
      </c>
      <c r="N2143">
        <v>-24</v>
      </c>
      <c r="O2143">
        <v>0</v>
      </c>
      <c r="P2143">
        <v>96</v>
      </c>
      <c r="Q2143" t="s">
        <v>50</v>
      </c>
      <c r="R2143">
        <v>-24</v>
      </c>
      <c r="S2143" t="s">
        <v>2221</v>
      </c>
      <c r="T2143" s="4">
        <v>45402</v>
      </c>
      <c r="U2143" s="4"/>
    </row>
    <row r="2144" spans="1:21" x14ac:dyDescent="0.2">
      <c r="A2144" t="s">
        <v>4021</v>
      </c>
      <c r="B2144" t="s">
        <v>4075</v>
      </c>
      <c r="C2144" t="s">
        <v>4076</v>
      </c>
      <c r="F2144" t="s">
        <v>2066</v>
      </c>
      <c r="H2144">
        <v>22</v>
      </c>
      <c r="I2144" t="s">
        <v>3389</v>
      </c>
      <c r="J2144" t="s">
        <v>2068</v>
      </c>
      <c r="L2144">
        <v>0</v>
      </c>
      <c r="M2144">
        <v>24</v>
      </c>
      <c r="N2144">
        <v>-24</v>
      </c>
      <c r="O2144">
        <v>0</v>
      </c>
      <c r="P2144">
        <v>96</v>
      </c>
      <c r="Q2144" t="s">
        <v>50</v>
      </c>
      <c r="R2144">
        <v>-24</v>
      </c>
      <c r="S2144" t="s">
        <v>2221</v>
      </c>
      <c r="T2144" s="4">
        <v>45402</v>
      </c>
      <c r="U2144" s="4"/>
    </row>
    <row r="2145" spans="1:21" x14ac:dyDescent="0.2">
      <c r="A2145" t="s">
        <v>4021</v>
      </c>
      <c r="C2145" t="s">
        <v>4077</v>
      </c>
      <c r="F2145" t="s">
        <v>2066</v>
      </c>
      <c r="I2145" t="s">
        <v>2334</v>
      </c>
      <c r="J2145" t="s">
        <v>2068</v>
      </c>
      <c r="O2145">
        <v>0</v>
      </c>
      <c r="P2145">
        <v>96</v>
      </c>
      <c r="Q2145" t="s">
        <v>50</v>
      </c>
      <c r="S2145" t="s">
        <v>4078</v>
      </c>
      <c r="T2145" s="4"/>
      <c r="U2145" s="4"/>
    </row>
    <row r="2146" spans="1:21" x14ac:dyDescent="0.2">
      <c r="A2146" t="s">
        <v>4079</v>
      </c>
      <c r="B2146" t="s">
        <v>4080</v>
      </c>
      <c r="C2146" t="s">
        <v>4081</v>
      </c>
      <c r="E2146" t="s">
        <v>561</v>
      </c>
      <c r="F2146" t="s">
        <v>2062</v>
      </c>
      <c r="G2146" t="s">
        <v>4082</v>
      </c>
      <c r="H2146">
        <v>1</v>
      </c>
      <c r="J2146" t="s">
        <v>420</v>
      </c>
      <c r="K2146">
        <v>1200</v>
      </c>
      <c r="L2146">
        <v>0</v>
      </c>
      <c r="M2146">
        <v>0</v>
      </c>
      <c r="N2146">
        <v>1200</v>
      </c>
      <c r="O2146">
        <v>10</v>
      </c>
      <c r="P2146">
        <v>120</v>
      </c>
      <c r="Q2146" t="s">
        <v>50</v>
      </c>
      <c r="R2146">
        <v>0</v>
      </c>
      <c r="S2146" t="s">
        <v>1618</v>
      </c>
      <c r="T2146" s="4"/>
      <c r="U2146" s="4"/>
    </row>
    <row r="2147" spans="1:21" x14ac:dyDescent="0.2">
      <c r="A2147" t="s">
        <v>4079</v>
      </c>
      <c r="B2147" t="s">
        <v>4083</v>
      </c>
      <c r="C2147" t="s">
        <v>4084</v>
      </c>
      <c r="F2147" t="s">
        <v>3937</v>
      </c>
      <c r="H2147">
        <v>10</v>
      </c>
      <c r="J2147" t="s">
        <v>420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10</v>
      </c>
      <c r="Q2147" t="s">
        <v>44</v>
      </c>
      <c r="R2147">
        <v>0</v>
      </c>
      <c r="S2147" t="s">
        <v>94</v>
      </c>
      <c r="T2147" s="4"/>
      <c r="U2147" s="4"/>
    </row>
    <row r="2148" spans="1:21" x14ac:dyDescent="0.2">
      <c r="A2148" t="s">
        <v>4079</v>
      </c>
      <c r="B2148" t="s">
        <v>4085</v>
      </c>
      <c r="C2148" t="s">
        <v>4086</v>
      </c>
      <c r="E2148" t="s">
        <v>561</v>
      </c>
      <c r="F2148" t="s">
        <v>3937</v>
      </c>
      <c r="G2148" t="s">
        <v>4087</v>
      </c>
      <c r="H2148">
        <v>2</v>
      </c>
      <c r="J2148" t="s">
        <v>420</v>
      </c>
      <c r="K2148">
        <v>480</v>
      </c>
      <c r="L2148">
        <v>0</v>
      </c>
      <c r="M2148">
        <v>0</v>
      </c>
      <c r="N2148">
        <v>480</v>
      </c>
      <c r="O2148">
        <v>4</v>
      </c>
      <c r="P2148">
        <v>120</v>
      </c>
      <c r="Q2148" t="s">
        <v>50</v>
      </c>
      <c r="R2148">
        <v>0</v>
      </c>
      <c r="S2148" t="s">
        <v>2071</v>
      </c>
      <c r="T2148" s="4"/>
      <c r="U2148" s="4"/>
    </row>
    <row r="2149" spans="1:21" x14ac:dyDescent="0.2">
      <c r="A2149" t="s">
        <v>4079</v>
      </c>
      <c r="B2149" t="s">
        <v>4088</v>
      </c>
      <c r="C2149" t="s">
        <v>4089</v>
      </c>
      <c r="E2149" t="s">
        <v>561</v>
      </c>
      <c r="F2149" t="s">
        <v>4090</v>
      </c>
      <c r="H2149">
        <v>18</v>
      </c>
      <c r="J2149" t="s">
        <v>420</v>
      </c>
      <c r="K2149">
        <v>40</v>
      </c>
      <c r="L2149">
        <v>0</v>
      </c>
      <c r="M2149">
        <v>0.25</v>
      </c>
      <c r="N2149">
        <v>39.75</v>
      </c>
      <c r="O2149">
        <v>7</v>
      </c>
      <c r="P2149">
        <v>5</v>
      </c>
      <c r="Q2149" t="s">
        <v>44</v>
      </c>
      <c r="R2149">
        <v>5</v>
      </c>
      <c r="S2149" t="s">
        <v>4091</v>
      </c>
      <c r="T2149" s="4">
        <v>45355</v>
      </c>
      <c r="U2149" s="4"/>
    </row>
    <row r="2150" spans="1:21" x14ac:dyDescent="0.2">
      <c r="A2150" t="s">
        <v>4079</v>
      </c>
      <c r="B2150" t="s">
        <v>4092</v>
      </c>
      <c r="C2150" t="s">
        <v>4093</v>
      </c>
      <c r="F2150" t="s">
        <v>4090</v>
      </c>
      <c r="G2150">
        <v>1325</v>
      </c>
      <c r="H2150">
        <v>20</v>
      </c>
      <c r="I2150" t="s">
        <v>4094</v>
      </c>
      <c r="J2150" t="s">
        <v>420</v>
      </c>
      <c r="K2150">
        <v>1043</v>
      </c>
      <c r="L2150">
        <v>0</v>
      </c>
      <c r="M2150">
        <v>16</v>
      </c>
      <c r="N2150">
        <v>1027</v>
      </c>
      <c r="O2150">
        <v>128</v>
      </c>
      <c r="P2150">
        <v>8</v>
      </c>
      <c r="Q2150" t="s">
        <v>44</v>
      </c>
      <c r="R2150">
        <v>3</v>
      </c>
      <c r="S2150" t="s">
        <v>4095</v>
      </c>
      <c r="T2150" s="4">
        <v>45356</v>
      </c>
      <c r="U2150" s="4"/>
    </row>
    <row r="2151" spans="1:21" x14ac:dyDescent="0.2">
      <c r="A2151" t="s">
        <v>4079</v>
      </c>
      <c r="B2151" t="s">
        <v>4096</v>
      </c>
      <c r="C2151" t="s">
        <v>4097</v>
      </c>
      <c r="E2151" t="s">
        <v>561</v>
      </c>
      <c r="F2151" t="s">
        <v>4090</v>
      </c>
      <c r="G2151">
        <v>1306</v>
      </c>
      <c r="H2151">
        <v>21</v>
      </c>
      <c r="J2151" t="s">
        <v>420</v>
      </c>
      <c r="K2151">
        <v>129</v>
      </c>
      <c r="L2151">
        <v>0</v>
      </c>
      <c r="M2151">
        <v>0</v>
      </c>
      <c r="N2151">
        <v>129</v>
      </c>
      <c r="O2151">
        <v>25</v>
      </c>
      <c r="P2151">
        <v>5</v>
      </c>
      <c r="Q2151" t="s">
        <v>44</v>
      </c>
      <c r="R2151">
        <v>4</v>
      </c>
      <c r="S2151" t="s">
        <v>4098</v>
      </c>
      <c r="T2151" s="4">
        <v>45367</v>
      </c>
      <c r="U2151" s="4"/>
    </row>
    <row r="2152" spans="1:21" x14ac:dyDescent="0.2">
      <c r="A2152" t="s">
        <v>4079</v>
      </c>
      <c r="B2152" t="s">
        <v>4099</v>
      </c>
      <c r="C2152" t="s">
        <v>4100</v>
      </c>
      <c r="E2152" t="s">
        <v>561</v>
      </c>
      <c r="F2152" t="s">
        <v>4090</v>
      </c>
      <c r="G2152">
        <v>812</v>
      </c>
      <c r="H2152">
        <v>3</v>
      </c>
      <c r="J2152" t="s">
        <v>420</v>
      </c>
      <c r="K2152">
        <v>474</v>
      </c>
      <c r="L2152">
        <v>0</v>
      </c>
      <c r="M2152">
        <v>0</v>
      </c>
      <c r="N2152">
        <v>474</v>
      </c>
      <c r="O2152">
        <v>94</v>
      </c>
      <c r="P2152">
        <v>5</v>
      </c>
      <c r="Q2152" t="s">
        <v>44</v>
      </c>
      <c r="R2152">
        <v>4</v>
      </c>
      <c r="S2152" t="s">
        <v>4101</v>
      </c>
      <c r="T2152" s="4"/>
      <c r="U2152" s="4"/>
    </row>
    <row r="2153" spans="1:21" x14ac:dyDescent="0.2">
      <c r="A2153" t="s">
        <v>4079</v>
      </c>
      <c r="B2153" t="s">
        <v>4102</v>
      </c>
      <c r="C2153" t="s">
        <v>4103</v>
      </c>
      <c r="E2153" t="s">
        <v>1156</v>
      </c>
      <c r="F2153" t="s">
        <v>4090</v>
      </c>
      <c r="G2153">
        <v>818</v>
      </c>
      <c r="H2153">
        <v>4</v>
      </c>
      <c r="J2153" t="s">
        <v>420</v>
      </c>
      <c r="K2153">
        <v>216</v>
      </c>
      <c r="L2153">
        <v>0</v>
      </c>
      <c r="M2153">
        <v>0</v>
      </c>
      <c r="N2153">
        <v>216</v>
      </c>
      <c r="O2153">
        <v>72</v>
      </c>
      <c r="P2153">
        <v>3</v>
      </c>
      <c r="Q2153" t="s">
        <v>44</v>
      </c>
      <c r="R2153">
        <v>0</v>
      </c>
      <c r="S2153" t="s">
        <v>4104</v>
      </c>
      <c r="T2153" s="4"/>
      <c r="U2153" s="4"/>
    </row>
    <row r="2154" spans="1:21" x14ac:dyDescent="0.2">
      <c r="A2154" t="s">
        <v>4079</v>
      </c>
      <c r="B2154" t="s">
        <v>4105</v>
      </c>
      <c r="C2154" t="s">
        <v>4106</v>
      </c>
      <c r="F2154" t="s">
        <v>4107</v>
      </c>
      <c r="G2154">
        <v>110</v>
      </c>
      <c r="H2154">
        <v>5</v>
      </c>
      <c r="J2154" t="s">
        <v>420</v>
      </c>
      <c r="K2154">
        <v>123</v>
      </c>
      <c r="L2154">
        <v>0</v>
      </c>
      <c r="M2154">
        <v>5</v>
      </c>
      <c r="N2154">
        <v>118</v>
      </c>
      <c r="O2154">
        <v>6</v>
      </c>
      <c r="P2154">
        <v>18</v>
      </c>
      <c r="Q2154" t="s">
        <v>44</v>
      </c>
      <c r="R2154">
        <v>10</v>
      </c>
      <c r="S2154" t="s">
        <v>4108</v>
      </c>
      <c r="T2154" s="4">
        <v>45356</v>
      </c>
      <c r="U2154" s="4"/>
    </row>
    <row r="2155" spans="1:21" x14ac:dyDescent="0.2">
      <c r="A2155" t="s">
        <v>4079</v>
      </c>
      <c r="B2155" t="s">
        <v>4109</v>
      </c>
      <c r="C2155" t="s">
        <v>4110</v>
      </c>
      <c r="F2155" t="s">
        <v>4107</v>
      </c>
      <c r="G2155">
        <v>120</v>
      </c>
      <c r="H2155">
        <v>6</v>
      </c>
      <c r="J2155" t="s">
        <v>420</v>
      </c>
      <c r="K2155">
        <v>68</v>
      </c>
      <c r="L2155">
        <v>0</v>
      </c>
      <c r="M2155">
        <v>18</v>
      </c>
      <c r="N2155">
        <v>50</v>
      </c>
      <c r="O2155">
        <v>4</v>
      </c>
      <c r="P2155">
        <v>12</v>
      </c>
      <c r="Q2155" t="s">
        <v>44</v>
      </c>
      <c r="R2155">
        <v>2</v>
      </c>
      <c r="S2155" t="s">
        <v>4111</v>
      </c>
      <c r="T2155" s="4">
        <v>45356</v>
      </c>
      <c r="U2155" s="4"/>
    </row>
    <row r="2156" spans="1:21" x14ac:dyDescent="0.2">
      <c r="A2156" t="s">
        <v>4079</v>
      </c>
      <c r="B2156" t="s">
        <v>4112</v>
      </c>
      <c r="C2156" t="s">
        <v>4113</v>
      </c>
      <c r="F2156" t="s">
        <v>4114</v>
      </c>
      <c r="H2156">
        <v>19</v>
      </c>
      <c r="J2156" t="s">
        <v>420</v>
      </c>
      <c r="K2156">
        <v>1152</v>
      </c>
      <c r="L2156">
        <v>0</v>
      </c>
      <c r="M2156">
        <v>24</v>
      </c>
      <c r="N2156">
        <v>1128</v>
      </c>
      <c r="O2156">
        <v>9</v>
      </c>
      <c r="P2156">
        <v>120</v>
      </c>
      <c r="Q2156" t="s">
        <v>50</v>
      </c>
      <c r="R2156">
        <v>48</v>
      </c>
      <c r="S2156" t="s">
        <v>4115</v>
      </c>
      <c r="T2156" s="4">
        <v>45355</v>
      </c>
      <c r="U2156" s="4">
        <v>45381</v>
      </c>
    </row>
    <row r="2157" spans="1:21" x14ac:dyDescent="0.2">
      <c r="A2157" t="s">
        <v>4079</v>
      </c>
      <c r="B2157" t="s">
        <v>4116</v>
      </c>
      <c r="C2157" t="s">
        <v>4117</v>
      </c>
      <c r="F2157" t="s">
        <v>4114</v>
      </c>
      <c r="H2157">
        <v>21</v>
      </c>
      <c r="J2157" t="s">
        <v>420</v>
      </c>
      <c r="K2157">
        <v>924</v>
      </c>
      <c r="L2157">
        <v>0</v>
      </c>
      <c r="M2157">
        <v>0</v>
      </c>
      <c r="N2157">
        <v>924</v>
      </c>
      <c r="O2157">
        <v>7</v>
      </c>
      <c r="P2157">
        <v>120</v>
      </c>
      <c r="Q2157" t="s">
        <v>50</v>
      </c>
      <c r="R2157">
        <v>84</v>
      </c>
      <c r="S2157" t="s">
        <v>4118</v>
      </c>
      <c r="T2157" s="4">
        <v>45366</v>
      </c>
      <c r="U2157" s="4"/>
    </row>
    <row r="2158" spans="1:21" x14ac:dyDescent="0.2">
      <c r="A2158" t="s">
        <v>4079</v>
      </c>
      <c r="B2158" t="s">
        <v>4119</v>
      </c>
      <c r="C2158" t="s">
        <v>4120</v>
      </c>
      <c r="D2158" t="s">
        <v>4121</v>
      </c>
      <c r="F2158" t="s">
        <v>342</v>
      </c>
      <c r="G2158" t="s">
        <v>4122</v>
      </c>
      <c r="H2158">
        <v>12</v>
      </c>
      <c r="I2158" t="s">
        <v>371</v>
      </c>
      <c r="J2158" t="s">
        <v>420</v>
      </c>
      <c r="K2158">
        <v>20</v>
      </c>
      <c r="L2158">
        <v>0</v>
      </c>
      <c r="M2158">
        <v>9</v>
      </c>
      <c r="N2158">
        <v>11</v>
      </c>
      <c r="O2158">
        <v>2</v>
      </c>
      <c r="P2158">
        <v>5</v>
      </c>
      <c r="Q2158" t="s">
        <v>44</v>
      </c>
      <c r="R2158">
        <v>1</v>
      </c>
      <c r="S2158" t="s">
        <v>4123</v>
      </c>
      <c r="T2158" s="4">
        <v>45369</v>
      </c>
      <c r="U2158" s="4">
        <v>45380</v>
      </c>
    </row>
    <row r="2159" spans="1:21" x14ac:dyDescent="0.2">
      <c r="A2159" t="s">
        <v>4079</v>
      </c>
      <c r="B2159" t="s">
        <v>4124</v>
      </c>
      <c r="C2159" t="s">
        <v>4125</v>
      </c>
      <c r="D2159" t="s">
        <v>4126</v>
      </c>
      <c r="F2159" t="s">
        <v>342</v>
      </c>
      <c r="G2159" t="s">
        <v>4127</v>
      </c>
      <c r="H2159">
        <v>13</v>
      </c>
      <c r="I2159" t="s">
        <v>371</v>
      </c>
      <c r="J2159" t="s">
        <v>420</v>
      </c>
      <c r="K2159">
        <v>29.5</v>
      </c>
      <c r="L2159">
        <v>0</v>
      </c>
      <c r="M2159">
        <v>8</v>
      </c>
      <c r="N2159">
        <v>21.5</v>
      </c>
      <c r="O2159">
        <v>3</v>
      </c>
      <c r="P2159">
        <v>6</v>
      </c>
      <c r="Q2159" t="s">
        <v>44</v>
      </c>
      <c r="R2159">
        <v>4</v>
      </c>
      <c r="S2159" t="s">
        <v>4128</v>
      </c>
      <c r="T2159" s="4">
        <v>45357</v>
      </c>
      <c r="U2159" s="4">
        <v>45380</v>
      </c>
    </row>
    <row r="2160" spans="1:21" x14ac:dyDescent="0.2">
      <c r="A2160" t="s">
        <v>4079</v>
      </c>
      <c r="B2160" t="s">
        <v>4129</v>
      </c>
      <c r="C2160" t="s">
        <v>4130</v>
      </c>
      <c r="D2160" t="s">
        <v>4126</v>
      </c>
      <c r="F2160" t="s">
        <v>342</v>
      </c>
      <c r="G2160" t="s">
        <v>4131</v>
      </c>
      <c r="H2160">
        <v>14</v>
      </c>
      <c r="I2160" t="s">
        <v>371</v>
      </c>
      <c r="J2160" t="s">
        <v>420</v>
      </c>
      <c r="K2160">
        <v>30.916666670000001</v>
      </c>
      <c r="L2160">
        <v>0</v>
      </c>
      <c r="M2160">
        <v>7</v>
      </c>
      <c r="N2160">
        <v>23.916666670000001</v>
      </c>
      <c r="O2160">
        <v>3</v>
      </c>
      <c r="P2160">
        <v>6</v>
      </c>
      <c r="Q2160" t="s">
        <v>44</v>
      </c>
      <c r="R2160">
        <v>6</v>
      </c>
      <c r="S2160" t="s">
        <v>4132</v>
      </c>
      <c r="T2160" s="4">
        <v>45356</v>
      </c>
      <c r="U2160" s="4" t="s">
        <v>3717</v>
      </c>
    </row>
    <row r="2161" spans="1:21" x14ac:dyDescent="0.2">
      <c r="A2161" t="s">
        <v>4079</v>
      </c>
      <c r="B2161" t="s">
        <v>4133</v>
      </c>
      <c r="C2161" t="s">
        <v>4134</v>
      </c>
      <c r="D2161" t="s">
        <v>4126</v>
      </c>
      <c r="F2161" t="s">
        <v>342</v>
      </c>
      <c r="G2161" t="s">
        <v>4135</v>
      </c>
      <c r="H2161">
        <v>15</v>
      </c>
      <c r="I2161" t="s">
        <v>371</v>
      </c>
      <c r="J2161" t="s">
        <v>420</v>
      </c>
      <c r="K2161">
        <v>36</v>
      </c>
      <c r="L2161">
        <v>0</v>
      </c>
      <c r="M2161">
        <v>8</v>
      </c>
      <c r="N2161">
        <v>28</v>
      </c>
      <c r="O2161">
        <v>4</v>
      </c>
      <c r="P2161">
        <v>6</v>
      </c>
      <c r="Q2161" t="s">
        <v>44</v>
      </c>
      <c r="R2161">
        <v>4</v>
      </c>
      <c r="S2161" t="s">
        <v>4136</v>
      </c>
      <c r="T2161" s="4">
        <v>45373</v>
      </c>
      <c r="U2161" s="4">
        <v>45380</v>
      </c>
    </row>
    <row r="2162" spans="1:21" x14ac:dyDescent="0.2">
      <c r="A2162" t="s">
        <v>4079</v>
      </c>
      <c r="B2162" t="s">
        <v>4137</v>
      </c>
      <c r="C2162" t="s">
        <v>4138</v>
      </c>
      <c r="F2162" t="s">
        <v>342</v>
      </c>
      <c r="G2162" t="s">
        <v>4139</v>
      </c>
      <c r="H2162">
        <v>22</v>
      </c>
      <c r="J2162" t="s">
        <v>420</v>
      </c>
      <c r="K2162">
        <v>343</v>
      </c>
      <c r="L2162">
        <v>0</v>
      </c>
      <c r="M2162">
        <v>0</v>
      </c>
      <c r="N2162">
        <v>343</v>
      </c>
      <c r="O2162">
        <v>42</v>
      </c>
      <c r="P2162">
        <v>8</v>
      </c>
      <c r="Q2162" t="s">
        <v>44</v>
      </c>
      <c r="R2162">
        <v>7</v>
      </c>
      <c r="S2162" t="s">
        <v>4140</v>
      </c>
      <c r="T2162" s="4">
        <v>45367</v>
      </c>
      <c r="U2162" s="4"/>
    </row>
    <row r="2163" spans="1:21" x14ac:dyDescent="0.2">
      <c r="A2163" t="s">
        <v>4079</v>
      </c>
      <c r="B2163" t="s">
        <v>4141</v>
      </c>
      <c r="C2163" t="s">
        <v>4142</v>
      </c>
      <c r="E2163" t="s">
        <v>561</v>
      </c>
      <c r="F2163" t="s">
        <v>342</v>
      </c>
      <c r="G2163">
        <v>1</v>
      </c>
      <c r="H2163">
        <v>7</v>
      </c>
      <c r="J2163" t="s">
        <v>420</v>
      </c>
      <c r="K2163">
        <v>158</v>
      </c>
      <c r="L2163">
        <v>0</v>
      </c>
      <c r="M2163">
        <v>9</v>
      </c>
      <c r="N2163">
        <v>149</v>
      </c>
      <c r="O2163">
        <v>24</v>
      </c>
      <c r="P2163">
        <v>6</v>
      </c>
      <c r="Q2163" t="s">
        <v>44</v>
      </c>
      <c r="R2163">
        <v>5</v>
      </c>
      <c r="S2163" t="s">
        <v>4143</v>
      </c>
      <c r="T2163" s="4"/>
      <c r="U2163" s="4"/>
    </row>
    <row r="2164" spans="1:21" x14ac:dyDescent="0.2">
      <c r="A2164" t="s">
        <v>4079</v>
      </c>
      <c r="B2164" t="s">
        <v>4144</v>
      </c>
      <c r="C2164" t="s">
        <v>4145</v>
      </c>
      <c r="E2164" t="s">
        <v>1156</v>
      </c>
      <c r="F2164" t="s">
        <v>342</v>
      </c>
      <c r="G2164">
        <v>3</v>
      </c>
      <c r="H2164">
        <v>8</v>
      </c>
      <c r="J2164" t="s">
        <v>420</v>
      </c>
      <c r="K2164">
        <v>77</v>
      </c>
      <c r="L2164">
        <v>0</v>
      </c>
      <c r="M2164">
        <v>3</v>
      </c>
      <c r="N2164">
        <v>74</v>
      </c>
      <c r="O2164">
        <v>12</v>
      </c>
      <c r="P2164">
        <v>6</v>
      </c>
      <c r="Q2164" t="s">
        <v>44</v>
      </c>
      <c r="R2164">
        <v>2</v>
      </c>
      <c r="S2164" t="s">
        <v>4146</v>
      </c>
      <c r="T2164" s="4">
        <v>51947</v>
      </c>
      <c r="U2164" s="4"/>
    </row>
    <row r="2165" spans="1:21" x14ac:dyDescent="0.2">
      <c r="A2165" t="s">
        <v>4079</v>
      </c>
      <c r="B2165" t="s">
        <v>4147</v>
      </c>
      <c r="C2165" t="s">
        <v>4148</v>
      </c>
      <c r="E2165" t="s">
        <v>561</v>
      </c>
      <c r="F2165" t="s">
        <v>4149</v>
      </c>
      <c r="H2165">
        <v>9</v>
      </c>
      <c r="J2165" t="s">
        <v>420</v>
      </c>
      <c r="K2165">
        <v>473.5</v>
      </c>
      <c r="L2165">
        <v>0</v>
      </c>
      <c r="M2165">
        <v>0</v>
      </c>
      <c r="N2165">
        <v>473.5</v>
      </c>
      <c r="O2165">
        <v>78</v>
      </c>
      <c r="P2165">
        <v>6</v>
      </c>
      <c r="Q2165" t="s">
        <v>44</v>
      </c>
      <c r="R2165">
        <v>6</v>
      </c>
      <c r="S2165" t="s">
        <v>4150</v>
      </c>
      <c r="T2165" s="4"/>
      <c r="U2165" s="4"/>
    </row>
    <row r="2166" spans="1:21" x14ac:dyDescent="0.2">
      <c r="A2166" t="s">
        <v>4079</v>
      </c>
      <c r="B2166" t="s">
        <v>4151</v>
      </c>
      <c r="C2166" t="s">
        <v>4152</v>
      </c>
      <c r="F2166" t="s">
        <v>3222</v>
      </c>
      <c r="H2166">
        <v>11</v>
      </c>
      <c r="I2166" t="s">
        <v>3292</v>
      </c>
      <c r="J2166" t="s">
        <v>420</v>
      </c>
      <c r="K2166">
        <v>441</v>
      </c>
      <c r="L2166">
        <v>0</v>
      </c>
      <c r="M2166">
        <v>236</v>
      </c>
      <c r="N2166">
        <v>205</v>
      </c>
      <c r="O2166">
        <v>2</v>
      </c>
      <c r="P2166">
        <v>100</v>
      </c>
      <c r="Q2166" t="s">
        <v>50</v>
      </c>
      <c r="R2166">
        <v>5</v>
      </c>
      <c r="S2166" t="s">
        <v>4153</v>
      </c>
      <c r="T2166" s="4">
        <v>45357</v>
      </c>
      <c r="U2166" s="4">
        <v>45380</v>
      </c>
    </row>
    <row r="2167" spans="1:21" x14ac:dyDescent="0.2">
      <c r="A2167" t="s">
        <v>4079</v>
      </c>
      <c r="B2167" t="s">
        <v>4154</v>
      </c>
      <c r="C2167" t="s">
        <v>4155</v>
      </c>
      <c r="F2167" t="s">
        <v>3222</v>
      </c>
      <c r="H2167">
        <v>16</v>
      </c>
      <c r="I2167" t="s">
        <v>3292</v>
      </c>
      <c r="J2167" t="s">
        <v>420</v>
      </c>
      <c r="K2167">
        <v>149</v>
      </c>
      <c r="L2167">
        <v>0</v>
      </c>
      <c r="M2167">
        <v>24</v>
      </c>
      <c r="N2167">
        <v>125</v>
      </c>
      <c r="O2167">
        <v>1</v>
      </c>
      <c r="P2167">
        <v>100</v>
      </c>
      <c r="Q2167" t="s">
        <v>50</v>
      </c>
      <c r="R2167">
        <v>25</v>
      </c>
      <c r="S2167" t="s">
        <v>4156</v>
      </c>
      <c r="T2167" s="4">
        <v>45357</v>
      </c>
      <c r="U2167" s="4">
        <v>45380</v>
      </c>
    </row>
    <row r="2168" spans="1:21" x14ac:dyDescent="0.2">
      <c r="A2168" t="s">
        <v>4079</v>
      </c>
      <c r="B2168" t="s">
        <v>4157</v>
      </c>
      <c r="C2168" t="s">
        <v>4158</v>
      </c>
      <c r="F2168" t="s">
        <v>3222</v>
      </c>
      <c r="H2168">
        <v>17</v>
      </c>
      <c r="I2168" t="s">
        <v>3292</v>
      </c>
      <c r="J2168" t="s">
        <v>420</v>
      </c>
      <c r="K2168">
        <v>29</v>
      </c>
      <c r="L2168">
        <v>0</v>
      </c>
      <c r="M2168">
        <v>0</v>
      </c>
      <c r="N2168">
        <v>29</v>
      </c>
      <c r="O2168">
        <v>0</v>
      </c>
      <c r="P2168">
        <v>100</v>
      </c>
      <c r="Q2168" t="s">
        <v>50</v>
      </c>
      <c r="R2168">
        <v>29</v>
      </c>
      <c r="S2168" t="s">
        <v>4159</v>
      </c>
      <c r="T2168" s="4">
        <v>45357</v>
      </c>
      <c r="U2168" s="4">
        <v>45380</v>
      </c>
    </row>
    <row r="2169" spans="1:21" x14ac:dyDescent="0.2">
      <c r="A2169" t="s">
        <v>4160</v>
      </c>
      <c r="B2169" t="s">
        <v>4161</v>
      </c>
      <c r="C2169" t="s">
        <v>4162</v>
      </c>
      <c r="D2169" t="s">
        <v>536</v>
      </c>
      <c r="E2169" t="s">
        <v>3229</v>
      </c>
      <c r="F2169" t="s">
        <v>48</v>
      </c>
      <c r="G2169">
        <v>3101</v>
      </c>
      <c r="J2169" t="s">
        <v>420</v>
      </c>
      <c r="K2169">
        <v>144</v>
      </c>
      <c r="L2169">
        <v>0</v>
      </c>
      <c r="M2169">
        <v>0</v>
      </c>
      <c r="N2169">
        <v>144</v>
      </c>
      <c r="O2169">
        <v>2</v>
      </c>
      <c r="P2169">
        <v>72</v>
      </c>
      <c r="Q2169" t="s">
        <v>50</v>
      </c>
      <c r="R2169">
        <v>0</v>
      </c>
      <c r="S2169" t="s">
        <v>1162</v>
      </c>
      <c r="T2169" s="4"/>
      <c r="U2169" s="4"/>
    </row>
    <row r="2170" spans="1:21" x14ac:dyDescent="0.2">
      <c r="A2170" t="s">
        <v>4160</v>
      </c>
      <c r="B2170" t="s">
        <v>4161</v>
      </c>
      <c r="C2170" t="s">
        <v>4163</v>
      </c>
      <c r="E2170" t="s">
        <v>2543</v>
      </c>
      <c r="F2170" t="s">
        <v>48</v>
      </c>
      <c r="J2170" t="s">
        <v>420</v>
      </c>
      <c r="K2170">
        <v>480</v>
      </c>
      <c r="L2170">
        <v>0</v>
      </c>
      <c r="M2170">
        <v>0</v>
      </c>
      <c r="N2170">
        <v>480</v>
      </c>
      <c r="O2170">
        <v>4</v>
      </c>
      <c r="P2170">
        <v>120</v>
      </c>
      <c r="Q2170" t="s">
        <v>50</v>
      </c>
      <c r="R2170">
        <v>0</v>
      </c>
      <c r="S2170" t="s">
        <v>2071</v>
      </c>
      <c r="T2170" s="4"/>
      <c r="U2170" s="4"/>
    </row>
    <row r="2171" spans="1:21" x14ac:dyDescent="0.2">
      <c r="A2171" t="s">
        <v>4160</v>
      </c>
      <c r="B2171" t="s">
        <v>4161</v>
      </c>
      <c r="C2171" t="s">
        <v>4164</v>
      </c>
      <c r="E2171" t="s">
        <v>2543</v>
      </c>
      <c r="F2171" t="s">
        <v>48</v>
      </c>
      <c r="J2171" t="s">
        <v>420</v>
      </c>
      <c r="K2171">
        <v>720</v>
      </c>
      <c r="L2171">
        <v>0</v>
      </c>
      <c r="M2171">
        <v>0</v>
      </c>
      <c r="N2171">
        <v>720</v>
      </c>
      <c r="O2171">
        <v>6</v>
      </c>
      <c r="P2171">
        <v>120</v>
      </c>
      <c r="Q2171" t="s">
        <v>50</v>
      </c>
      <c r="R2171">
        <v>0</v>
      </c>
      <c r="S2171" t="s">
        <v>1274</v>
      </c>
      <c r="T2171" s="4"/>
      <c r="U2171" s="4"/>
    </row>
    <row r="2172" spans="1:21" x14ac:dyDescent="0.2">
      <c r="A2172" t="s">
        <v>4160</v>
      </c>
      <c r="B2172" t="s">
        <v>4165</v>
      </c>
      <c r="C2172" t="s">
        <v>4166</v>
      </c>
      <c r="D2172" t="s">
        <v>66</v>
      </c>
      <c r="F2172" t="s">
        <v>48</v>
      </c>
      <c r="H2172">
        <v>1</v>
      </c>
      <c r="I2172" t="s">
        <v>2570</v>
      </c>
      <c r="J2172" t="s">
        <v>420</v>
      </c>
      <c r="K2172">
        <v>-3</v>
      </c>
      <c r="L2172">
        <v>0</v>
      </c>
      <c r="M2172">
        <v>3</v>
      </c>
      <c r="N2172">
        <v>-6</v>
      </c>
      <c r="O2172">
        <v>0</v>
      </c>
      <c r="P2172">
        <v>16</v>
      </c>
      <c r="Q2172" t="s">
        <v>44</v>
      </c>
      <c r="R2172">
        <v>-6</v>
      </c>
      <c r="S2172" t="s">
        <v>3809</v>
      </c>
      <c r="T2172" s="4">
        <v>45367</v>
      </c>
      <c r="U2172" s="4"/>
    </row>
    <row r="2173" spans="1:21" x14ac:dyDescent="0.2">
      <c r="A2173" t="s">
        <v>4160</v>
      </c>
      <c r="B2173" t="s">
        <v>4167</v>
      </c>
      <c r="C2173" t="s">
        <v>4168</v>
      </c>
      <c r="D2173" t="s">
        <v>945</v>
      </c>
      <c r="F2173" t="s">
        <v>48</v>
      </c>
      <c r="H2173">
        <v>2</v>
      </c>
      <c r="I2173" t="s">
        <v>2570</v>
      </c>
      <c r="J2173" t="s">
        <v>420</v>
      </c>
      <c r="K2173">
        <v>-2</v>
      </c>
      <c r="L2173">
        <v>0</v>
      </c>
      <c r="M2173">
        <v>3</v>
      </c>
      <c r="N2173">
        <v>-5</v>
      </c>
      <c r="O2173">
        <v>0</v>
      </c>
      <c r="P2173">
        <v>16</v>
      </c>
      <c r="Q2173" t="s">
        <v>44</v>
      </c>
      <c r="R2173">
        <v>-5</v>
      </c>
      <c r="S2173" t="s">
        <v>4169</v>
      </c>
      <c r="T2173" s="4">
        <v>45367</v>
      </c>
      <c r="U2173" s="4"/>
    </row>
    <row r="2174" spans="1:21" x14ac:dyDescent="0.2">
      <c r="A2174" t="s">
        <v>4160</v>
      </c>
      <c r="B2174" t="s">
        <v>4170</v>
      </c>
      <c r="C2174" t="s">
        <v>4171</v>
      </c>
      <c r="D2174" t="s">
        <v>749</v>
      </c>
      <c r="F2174" t="s">
        <v>48</v>
      </c>
      <c r="H2174">
        <v>3</v>
      </c>
      <c r="J2174" t="s">
        <v>420</v>
      </c>
      <c r="K2174">
        <v>6.5</v>
      </c>
      <c r="L2174">
        <v>0</v>
      </c>
      <c r="M2174">
        <v>1</v>
      </c>
      <c r="N2174">
        <v>5.5</v>
      </c>
      <c r="O2174">
        <v>0</v>
      </c>
      <c r="P2174">
        <v>10</v>
      </c>
      <c r="Q2174" t="s">
        <v>44</v>
      </c>
      <c r="R2174">
        <v>6</v>
      </c>
      <c r="S2174" t="s">
        <v>4172</v>
      </c>
      <c r="T2174" s="4">
        <v>45367</v>
      </c>
      <c r="U2174" s="4"/>
    </row>
    <row r="2175" spans="1:21" x14ac:dyDescent="0.2">
      <c r="A2175" t="s">
        <v>4160</v>
      </c>
      <c r="B2175" t="s">
        <v>4173</v>
      </c>
      <c r="C2175" t="s">
        <v>4174</v>
      </c>
      <c r="D2175" t="s">
        <v>536</v>
      </c>
      <c r="F2175" t="s">
        <v>48</v>
      </c>
      <c r="H2175">
        <v>4</v>
      </c>
      <c r="I2175" t="s">
        <v>2570</v>
      </c>
      <c r="J2175" t="s">
        <v>420</v>
      </c>
      <c r="K2175">
        <v>5</v>
      </c>
      <c r="L2175">
        <v>0</v>
      </c>
      <c r="M2175">
        <v>3.5</v>
      </c>
      <c r="N2175">
        <v>1.5</v>
      </c>
      <c r="O2175">
        <v>0</v>
      </c>
      <c r="P2175">
        <v>6</v>
      </c>
      <c r="Q2175" t="s">
        <v>44</v>
      </c>
      <c r="R2175">
        <v>2</v>
      </c>
      <c r="S2175" t="s">
        <v>4175</v>
      </c>
      <c r="T2175" s="4">
        <v>45367</v>
      </c>
      <c r="U2175" s="4"/>
    </row>
    <row r="2176" spans="1:21" x14ac:dyDescent="0.2">
      <c r="A2176" t="s">
        <v>521</v>
      </c>
      <c r="B2176" t="s">
        <v>4176</v>
      </c>
      <c r="C2176" t="s">
        <v>4177</v>
      </c>
      <c r="F2176" t="s">
        <v>4149</v>
      </c>
      <c r="G2176">
        <v>23</v>
      </c>
      <c r="H2176">
        <v>3</v>
      </c>
      <c r="J2176" t="s">
        <v>420</v>
      </c>
      <c r="K2176">
        <v>599</v>
      </c>
      <c r="L2176">
        <v>0</v>
      </c>
      <c r="M2176">
        <v>10</v>
      </c>
      <c r="N2176">
        <v>589</v>
      </c>
      <c r="O2176">
        <v>19</v>
      </c>
      <c r="P2176">
        <v>30</v>
      </c>
      <c r="Q2176" t="s">
        <v>44</v>
      </c>
      <c r="R2176">
        <v>19</v>
      </c>
      <c r="S2176" t="s">
        <v>4178</v>
      </c>
      <c r="T2176" s="4">
        <v>45367</v>
      </c>
      <c r="U2176" s="4"/>
    </row>
    <row r="2177" spans="1:21" x14ac:dyDescent="0.2">
      <c r="A2177" t="s">
        <v>521</v>
      </c>
      <c r="B2177" t="s">
        <v>4179</v>
      </c>
      <c r="C2177" t="s">
        <v>4180</v>
      </c>
      <c r="F2177" t="s">
        <v>4149</v>
      </c>
      <c r="G2177">
        <v>24</v>
      </c>
      <c r="H2177">
        <v>4</v>
      </c>
      <c r="J2177" t="s">
        <v>420</v>
      </c>
      <c r="K2177">
        <v>839</v>
      </c>
      <c r="L2177">
        <v>0</v>
      </c>
      <c r="M2177">
        <v>10</v>
      </c>
      <c r="N2177">
        <v>829</v>
      </c>
      <c r="O2177">
        <v>13</v>
      </c>
      <c r="P2177">
        <v>60</v>
      </c>
      <c r="Q2177" t="s">
        <v>44</v>
      </c>
      <c r="R2177">
        <v>49</v>
      </c>
      <c r="S2177" t="s">
        <v>4181</v>
      </c>
      <c r="T2177" s="4">
        <v>45367</v>
      </c>
      <c r="U2177" s="4"/>
    </row>
    <row r="2178" spans="1:21" x14ac:dyDescent="0.2">
      <c r="A2178" t="s">
        <v>521</v>
      </c>
      <c r="B2178" t="s">
        <v>4182</v>
      </c>
      <c r="C2178" t="s">
        <v>4183</v>
      </c>
      <c r="E2178" t="s">
        <v>245</v>
      </c>
      <c r="F2178" t="s">
        <v>4184</v>
      </c>
      <c r="G2178">
        <v>318</v>
      </c>
      <c r="H2178">
        <v>1</v>
      </c>
      <c r="J2178" t="s">
        <v>420</v>
      </c>
      <c r="K2178">
        <v>74</v>
      </c>
      <c r="L2178">
        <v>0</v>
      </c>
      <c r="M2178">
        <v>0</v>
      </c>
      <c r="N2178">
        <v>74</v>
      </c>
      <c r="O2178">
        <v>14</v>
      </c>
      <c r="P2178">
        <v>5</v>
      </c>
      <c r="Q2178" t="s">
        <v>44</v>
      </c>
      <c r="R2178">
        <v>4</v>
      </c>
      <c r="S2178" t="s">
        <v>4185</v>
      </c>
      <c r="T2178" s="4">
        <v>45358</v>
      </c>
      <c r="U2178" s="4"/>
    </row>
    <row r="2179" spans="1:21" x14ac:dyDescent="0.2">
      <c r="A2179" t="s">
        <v>521</v>
      </c>
      <c r="B2179" t="s">
        <v>4186</v>
      </c>
      <c r="C2179" t="s">
        <v>4187</v>
      </c>
      <c r="E2179" t="s">
        <v>4188</v>
      </c>
      <c r="F2179" t="s">
        <v>4184</v>
      </c>
      <c r="G2179">
        <v>318</v>
      </c>
      <c r="H2179">
        <v>2</v>
      </c>
      <c r="J2179" t="s">
        <v>420</v>
      </c>
      <c r="K2179">
        <v>28</v>
      </c>
      <c r="L2179">
        <v>0</v>
      </c>
      <c r="M2179">
        <v>0</v>
      </c>
      <c r="N2179">
        <v>28</v>
      </c>
      <c r="O2179">
        <v>5</v>
      </c>
      <c r="P2179">
        <v>5</v>
      </c>
      <c r="Q2179" t="s">
        <v>44</v>
      </c>
      <c r="R2179">
        <v>3</v>
      </c>
      <c r="S2179" t="s">
        <v>4189</v>
      </c>
      <c r="T2179" s="4">
        <v>45359</v>
      </c>
      <c r="U2179" s="4"/>
    </row>
    <row r="2180" spans="1:21" x14ac:dyDescent="0.2">
      <c r="A2180" t="s">
        <v>4190</v>
      </c>
      <c r="B2180" t="s">
        <v>4191</v>
      </c>
      <c r="C2180" t="s">
        <v>4192</v>
      </c>
      <c r="F2180" t="s">
        <v>3937</v>
      </c>
      <c r="H2180">
        <v>9</v>
      </c>
      <c r="J2180" t="s">
        <v>420</v>
      </c>
      <c r="K2180">
        <v>15</v>
      </c>
      <c r="L2180">
        <v>0</v>
      </c>
      <c r="M2180">
        <v>1</v>
      </c>
      <c r="N2180">
        <v>14</v>
      </c>
      <c r="O2180">
        <v>1</v>
      </c>
      <c r="P2180">
        <v>8</v>
      </c>
      <c r="Q2180" t="s">
        <v>44</v>
      </c>
      <c r="R2180">
        <v>6</v>
      </c>
      <c r="S2180" t="s">
        <v>4193</v>
      </c>
      <c r="T2180" s="4">
        <v>45364</v>
      </c>
      <c r="U2180" s="4"/>
    </row>
    <row r="2181" spans="1:21" x14ac:dyDescent="0.2">
      <c r="A2181" t="s">
        <v>4190</v>
      </c>
      <c r="B2181" t="s">
        <v>4194</v>
      </c>
      <c r="C2181" t="s">
        <v>4195</v>
      </c>
      <c r="F2181" t="s">
        <v>2050</v>
      </c>
      <c r="G2181" t="s">
        <v>4196</v>
      </c>
      <c r="H2181">
        <v>6</v>
      </c>
      <c r="J2181" t="s">
        <v>420</v>
      </c>
      <c r="K2181">
        <v>47</v>
      </c>
      <c r="L2181">
        <v>120</v>
      </c>
      <c r="M2181">
        <v>5</v>
      </c>
      <c r="N2181">
        <v>162</v>
      </c>
      <c r="O2181">
        <v>13</v>
      </c>
      <c r="P2181">
        <v>12</v>
      </c>
      <c r="Q2181" t="s">
        <v>44</v>
      </c>
      <c r="R2181">
        <v>6</v>
      </c>
      <c r="S2181" t="s">
        <v>4197</v>
      </c>
      <c r="T2181" s="4">
        <v>45356</v>
      </c>
      <c r="U2181" s="4"/>
    </row>
    <row r="2182" spans="1:21" x14ac:dyDescent="0.2">
      <c r="A2182" t="s">
        <v>4190</v>
      </c>
      <c r="B2182" t="s">
        <v>4198</v>
      </c>
      <c r="C2182" t="s">
        <v>4199</v>
      </c>
      <c r="F2182" t="s">
        <v>48</v>
      </c>
      <c r="G2182" t="s">
        <v>4200</v>
      </c>
      <c r="H2182">
        <v>5</v>
      </c>
      <c r="I2182" t="s">
        <v>4201</v>
      </c>
      <c r="J2182" t="s">
        <v>420</v>
      </c>
      <c r="K2182">
        <v>341</v>
      </c>
      <c r="L2182">
        <v>0</v>
      </c>
      <c r="M2182">
        <v>39</v>
      </c>
      <c r="N2182">
        <v>302</v>
      </c>
      <c r="O2182">
        <v>25</v>
      </c>
      <c r="P2182">
        <v>12</v>
      </c>
      <c r="Q2182" t="s">
        <v>44</v>
      </c>
      <c r="R2182">
        <v>2</v>
      </c>
      <c r="S2182" t="s">
        <v>4202</v>
      </c>
      <c r="T2182" s="4">
        <v>45356</v>
      </c>
      <c r="U2182" s="4"/>
    </row>
    <row r="2183" spans="1:21" x14ac:dyDescent="0.2">
      <c r="A2183" t="s">
        <v>4190</v>
      </c>
      <c r="B2183" t="s">
        <v>4203</v>
      </c>
      <c r="C2183" t="s">
        <v>4204</v>
      </c>
      <c r="E2183" t="s">
        <v>4205</v>
      </c>
      <c r="F2183" t="s">
        <v>48</v>
      </c>
      <c r="G2183" t="s">
        <v>4200</v>
      </c>
      <c r="H2183">
        <v>7</v>
      </c>
      <c r="I2183" t="s">
        <v>4201</v>
      </c>
      <c r="J2183" t="s">
        <v>420</v>
      </c>
      <c r="K2183">
        <v>617</v>
      </c>
      <c r="L2183">
        <v>0</v>
      </c>
      <c r="M2183">
        <v>41</v>
      </c>
      <c r="N2183">
        <v>576</v>
      </c>
      <c r="O2183">
        <v>48</v>
      </c>
      <c r="P2183">
        <v>12</v>
      </c>
      <c r="Q2183" t="s">
        <v>44</v>
      </c>
      <c r="R2183">
        <v>0</v>
      </c>
      <c r="S2183" t="s">
        <v>4206</v>
      </c>
      <c r="T2183" s="4">
        <v>45360</v>
      </c>
      <c r="U2183" s="4"/>
    </row>
    <row r="2184" spans="1:21" x14ac:dyDescent="0.2">
      <c r="A2184" t="s">
        <v>4190</v>
      </c>
      <c r="B2184" t="s">
        <v>4207</v>
      </c>
      <c r="C2184" t="s">
        <v>4208</v>
      </c>
      <c r="E2184" t="s">
        <v>4209</v>
      </c>
      <c r="F2184" t="s">
        <v>48</v>
      </c>
      <c r="H2184">
        <v>8</v>
      </c>
      <c r="J2184" t="s">
        <v>420</v>
      </c>
      <c r="K2184">
        <v>11</v>
      </c>
      <c r="L2184">
        <v>0</v>
      </c>
      <c r="M2184">
        <v>0</v>
      </c>
      <c r="N2184">
        <v>11</v>
      </c>
      <c r="O2184">
        <v>0</v>
      </c>
      <c r="P2184">
        <v>12</v>
      </c>
      <c r="Q2184" t="s">
        <v>44</v>
      </c>
      <c r="R2184">
        <v>11</v>
      </c>
      <c r="S2184" t="s">
        <v>4210</v>
      </c>
      <c r="T2184" s="4">
        <v>45364</v>
      </c>
      <c r="U2184" s="4"/>
    </row>
    <row r="2185" spans="1:21" x14ac:dyDescent="0.2">
      <c r="A2185" t="s">
        <v>4190</v>
      </c>
      <c r="B2185" t="s">
        <v>4211</v>
      </c>
      <c r="C2185" t="s">
        <v>4212</v>
      </c>
      <c r="E2185" t="s">
        <v>2551</v>
      </c>
      <c r="F2185" t="s">
        <v>342</v>
      </c>
      <c r="G2185" t="s">
        <v>4213</v>
      </c>
      <c r="H2185">
        <v>1</v>
      </c>
      <c r="I2185" t="s">
        <v>371</v>
      </c>
      <c r="J2185" t="s">
        <v>420</v>
      </c>
      <c r="K2185">
        <v>14</v>
      </c>
      <c r="L2185">
        <v>96</v>
      </c>
      <c r="M2185">
        <v>13</v>
      </c>
      <c r="N2185">
        <v>97</v>
      </c>
      <c r="O2185">
        <v>1</v>
      </c>
      <c r="P2185">
        <v>96</v>
      </c>
      <c r="Q2185" t="s">
        <v>50</v>
      </c>
      <c r="R2185">
        <v>1</v>
      </c>
      <c r="S2185" t="s">
        <v>4214</v>
      </c>
      <c r="T2185" s="4">
        <v>45358</v>
      </c>
      <c r="U2185" s="4">
        <v>45380</v>
      </c>
    </row>
    <row r="2186" spans="1:21" x14ac:dyDescent="0.2">
      <c r="A2186" t="s">
        <v>4190</v>
      </c>
      <c r="B2186" t="s">
        <v>4215</v>
      </c>
      <c r="C2186" t="s">
        <v>4216</v>
      </c>
      <c r="E2186" t="s">
        <v>2551</v>
      </c>
      <c r="F2186" t="s">
        <v>342</v>
      </c>
      <c r="G2186" t="s">
        <v>4217</v>
      </c>
      <c r="H2186">
        <v>2</v>
      </c>
      <c r="I2186" t="s">
        <v>371</v>
      </c>
      <c r="J2186" t="s">
        <v>420</v>
      </c>
      <c r="K2186">
        <v>1</v>
      </c>
      <c r="L2186">
        <v>0</v>
      </c>
      <c r="M2186">
        <v>2</v>
      </c>
      <c r="N2186">
        <v>-1</v>
      </c>
      <c r="O2186">
        <v>0</v>
      </c>
      <c r="P2186">
        <v>96</v>
      </c>
      <c r="Q2186" t="s">
        <v>50</v>
      </c>
      <c r="R2186">
        <v>-1</v>
      </c>
      <c r="S2186" t="s">
        <v>4218</v>
      </c>
      <c r="T2186" s="4">
        <v>45358</v>
      </c>
      <c r="U2186" s="4">
        <v>45380</v>
      </c>
    </row>
    <row r="2187" spans="1:21" x14ac:dyDescent="0.2">
      <c r="A2187" t="s">
        <v>4190</v>
      </c>
      <c r="B2187" t="s">
        <v>4219</v>
      </c>
      <c r="C2187" t="s">
        <v>4220</v>
      </c>
      <c r="E2187" t="s">
        <v>2551</v>
      </c>
      <c r="F2187" t="s">
        <v>342</v>
      </c>
      <c r="G2187" t="s">
        <v>4221</v>
      </c>
      <c r="H2187">
        <v>3</v>
      </c>
      <c r="I2187" t="s">
        <v>371</v>
      </c>
      <c r="J2187" t="s">
        <v>420</v>
      </c>
      <c r="K2187">
        <v>14</v>
      </c>
      <c r="L2187">
        <v>96</v>
      </c>
      <c r="M2187">
        <v>3</v>
      </c>
      <c r="N2187">
        <v>107</v>
      </c>
      <c r="O2187">
        <v>1</v>
      </c>
      <c r="P2187">
        <v>96</v>
      </c>
      <c r="Q2187" t="s">
        <v>50</v>
      </c>
      <c r="R2187">
        <v>11</v>
      </c>
      <c r="S2187" t="s">
        <v>4222</v>
      </c>
      <c r="T2187" s="4">
        <v>45358</v>
      </c>
      <c r="U2187" s="4">
        <v>45380</v>
      </c>
    </row>
    <row r="2188" spans="1:21" x14ac:dyDescent="0.2">
      <c r="A2188" t="s">
        <v>4190</v>
      </c>
      <c r="B2188" t="s">
        <v>4223</v>
      </c>
      <c r="C2188" t="s">
        <v>4224</v>
      </c>
      <c r="E2188" t="s">
        <v>2551</v>
      </c>
      <c r="F2188" t="s">
        <v>342</v>
      </c>
      <c r="G2188" t="s">
        <v>4225</v>
      </c>
      <c r="H2188">
        <v>4</v>
      </c>
      <c r="I2188" t="s">
        <v>371</v>
      </c>
      <c r="J2188" t="s">
        <v>420</v>
      </c>
      <c r="K2188">
        <v>2</v>
      </c>
      <c r="L2188">
        <v>96</v>
      </c>
      <c r="M2188">
        <v>2</v>
      </c>
      <c r="N2188">
        <v>96</v>
      </c>
      <c r="O2188">
        <v>1</v>
      </c>
      <c r="P2188">
        <v>96</v>
      </c>
      <c r="Q2188" t="s">
        <v>50</v>
      </c>
      <c r="R2188">
        <v>0</v>
      </c>
      <c r="S2188" t="s">
        <v>613</v>
      </c>
      <c r="T2188" s="4">
        <v>45358</v>
      </c>
      <c r="U2188" s="4">
        <v>45380</v>
      </c>
    </row>
    <row r="2189" spans="1:21" x14ac:dyDescent="0.2">
      <c r="A2189" t="s">
        <v>4190</v>
      </c>
      <c r="B2189" t="s">
        <v>4226</v>
      </c>
      <c r="C2189" t="s">
        <v>4227</v>
      </c>
      <c r="F2189" t="s">
        <v>4228</v>
      </c>
      <c r="G2189" t="s">
        <v>4229</v>
      </c>
      <c r="H2189">
        <v>10</v>
      </c>
      <c r="I2189" t="s">
        <v>2109</v>
      </c>
      <c r="J2189" t="s">
        <v>420</v>
      </c>
      <c r="K2189">
        <v>11</v>
      </c>
      <c r="L2189">
        <v>0</v>
      </c>
      <c r="M2189">
        <v>1</v>
      </c>
      <c r="N2189">
        <v>10</v>
      </c>
      <c r="O2189">
        <v>0</v>
      </c>
      <c r="P2189">
        <v>12</v>
      </c>
      <c r="Q2189" t="s">
        <v>44</v>
      </c>
      <c r="R2189">
        <v>10</v>
      </c>
      <c r="S2189" t="s">
        <v>966</v>
      </c>
      <c r="T2189" s="4">
        <v>45371</v>
      </c>
      <c r="U2189" s="4"/>
    </row>
    <row r="2190" spans="1:21" x14ac:dyDescent="0.2">
      <c r="A2190" t="s">
        <v>548</v>
      </c>
      <c r="B2190" t="s">
        <v>4230</v>
      </c>
      <c r="C2190" t="s">
        <v>4231</v>
      </c>
      <c r="F2190" t="s">
        <v>48</v>
      </c>
      <c r="G2190">
        <v>1011</v>
      </c>
      <c r="H2190">
        <v>1</v>
      </c>
      <c r="I2190" t="s">
        <v>4232</v>
      </c>
      <c r="J2190" t="s">
        <v>420</v>
      </c>
      <c r="K2190">
        <v>6</v>
      </c>
      <c r="L2190">
        <v>0</v>
      </c>
      <c r="M2190">
        <v>0</v>
      </c>
      <c r="N2190">
        <v>6</v>
      </c>
      <c r="O2190">
        <v>0</v>
      </c>
      <c r="P2190">
        <v>1000</v>
      </c>
      <c r="Q2190" t="s">
        <v>50</v>
      </c>
      <c r="R2190">
        <v>6</v>
      </c>
      <c r="S2190" t="s">
        <v>1180</v>
      </c>
      <c r="T2190" s="4">
        <v>45355</v>
      </c>
      <c r="U2190" s="4" t="s">
        <v>4233</v>
      </c>
    </row>
    <row r="2191" spans="1:21" x14ac:dyDescent="0.2">
      <c r="A2191" t="s">
        <v>555</v>
      </c>
      <c r="B2191" t="s">
        <v>4234</v>
      </c>
      <c r="C2191" t="s">
        <v>4235</v>
      </c>
      <c r="F2191" t="s">
        <v>48</v>
      </c>
      <c r="H2191">
        <v>1</v>
      </c>
      <c r="I2191" t="s">
        <v>3292</v>
      </c>
      <c r="J2191" t="s">
        <v>420</v>
      </c>
      <c r="K2191">
        <v>318</v>
      </c>
      <c r="L2191">
        <v>0</v>
      </c>
      <c r="M2191">
        <v>1</v>
      </c>
      <c r="N2191">
        <v>317</v>
      </c>
      <c r="O2191">
        <v>19</v>
      </c>
      <c r="P2191">
        <v>16</v>
      </c>
      <c r="Q2191" t="s">
        <v>44</v>
      </c>
      <c r="R2191">
        <v>13</v>
      </c>
      <c r="S2191" t="s">
        <v>4236</v>
      </c>
      <c r="T2191" s="4">
        <v>45365</v>
      </c>
      <c r="U2191" s="4"/>
    </row>
    <row r="2192" spans="1:21" x14ac:dyDescent="0.2">
      <c r="A2192" t="s">
        <v>555</v>
      </c>
      <c r="B2192" t="s">
        <v>4237</v>
      </c>
      <c r="C2192" t="s">
        <v>4238</v>
      </c>
      <c r="E2192" t="s">
        <v>1156</v>
      </c>
      <c r="F2192" t="s">
        <v>48</v>
      </c>
      <c r="G2192" t="s">
        <v>4239</v>
      </c>
      <c r="H2192">
        <v>2</v>
      </c>
      <c r="J2192" t="s">
        <v>420</v>
      </c>
      <c r="K2192">
        <v>84</v>
      </c>
      <c r="L2192">
        <v>0</v>
      </c>
      <c r="M2192">
        <v>0</v>
      </c>
      <c r="N2192">
        <v>84</v>
      </c>
      <c r="O2192">
        <v>16</v>
      </c>
      <c r="P2192">
        <v>5</v>
      </c>
      <c r="Q2192" t="s">
        <v>44</v>
      </c>
      <c r="R2192">
        <v>4</v>
      </c>
      <c r="S2192" t="s">
        <v>4240</v>
      </c>
      <c r="T2192" s="4">
        <v>45367</v>
      </c>
      <c r="U2192" s="4"/>
    </row>
    <row r="2193" spans="1:21" x14ac:dyDescent="0.2">
      <c r="A2193" t="s">
        <v>555</v>
      </c>
      <c r="B2193" t="s">
        <v>4241</v>
      </c>
      <c r="C2193" t="s">
        <v>4242</v>
      </c>
      <c r="F2193" t="s">
        <v>2730</v>
      </c>
      <c r="H2193">
        <v>3</v>
      </c>
      <c r="J2193" t="s">
        <v>420</v>
      </c>
      <c r="K2193">
        <v>360</v>
      </c>
      <c r="L2193">
        <v>0</v>
      </c>
      <c r="M2193">
        <v>12</v>
      </c>
      <c r="N2193">
        <v>348</v>
      </c>
      <c r="O2193">
        <v>29</v>
      </c>
      <c r="P2193">
        <v>12</v>
      </c>
      <c r="Q2193" t="s">
        <v>44</v>
      </c>
      <c r="R2193">
        <v>0</v>
      </c>
      <c r="S2193" t="s">
        <v>4243</v>
      </c>
      <c r="T2193" s="4">
        <v>45370</v>
      </c>
      <c r="U2193" s="4"/>
    </row>
    <row r="2194" spans="1:21" x14ac:dyDescent="0.2">
      <c r="A2194" t="s">
        <v>555</v>
      </c>
      <c r="C2194" t="s">
        <v>4244</v>
      </c>
      <c r="J2194" t="s">
        <v>420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192</v>
      </c>
      <c r="Q2194" t="s">
        <v>50</v>
      </c>
      <c r="R2194">
        <v>0</v>
      </c>
      <c r="S2194" t="s">
        <v>57</v>
      </c>
      <c r="T2194" s="4"/>
      <c r="U2194" s="4"/>
    </row>
    <row r="2195" spans="1:21" x14ac:dyDescent="0.2">
      <c r="A2195" t="s">
        <v>4245</v>
      </c>
      <c r="C2195" t="s">
        <v>4246</v>
      </c>
      <c r="D2195" t="s">
        <v>66</v>
      </c>
      <c r="E2195" t="s">
        <v>4247</v>
      </c>
      <c r="F2195" t="s">
        <v>48</v>
      </c>
      <c r="G2195" t="s">
        <v>4248</v>
      </c>
      <c r="H2195">
        <v>1</v>
      </c>
      <c r="J2195" t="s">
        <v>420</v>
      </c>
      <c r="K2195">
        <v>576</v>
      </c>
      <c r="L2195">
        <v>0</v>
      </c>
      <c r="M2195">
        <v>0</v>
      </c>
      <c r="N2195">
        <v>576</v>
      </c>
      <c r="O2195">
        <v>3</v>
      </c>
      <c r="P2195">
        <v>192</v>
      </c>
      <c r="Q2195" t="s">
        <v>50</v>
      </c>
      <c r="R2195">
        <v>0</v>
      </c>
      <c r="S2195" t="s">
        <v>623</v>
      </c>
      <c r="T2195" s="4"/>
      <c r="U2195" s="4"/>
    </row>
    <row r="2196" spans="1:21" x14ac:dyDescent="0.2">
      <c r="A2196" t="s">
        <v>576</v>
      </c>
      <c r="C2196" t="s">
        <v>4249</v>
      </c>
      <c r="H2196">
        <v>1</v>
      </c>
      <c r="J2196" t="s">
        <v>420</v>
      </c>
      <c r="K2196">
        <v>1680</v>
      </c>
      <c r="L2196">
        <v>0</v>
      </c>
      <c r="M2196">
        <v>0</v>
      </c>
      <c r="N2196">
        <v>1680</v>
      </c>
      <c r="O2196">
        <v>42</v>
      </c>
      <c r="P2196">
        <v>40</v>
      </c>
      <c r="Q2196" t="s">
        <v>44</v>
      </c>
      <c r="R2196">
        <v>0</v>
      </c>
      <c r="S2196" t="s">
        <v>4250</v>
      </c>
      <c r="T2196" s="4"/>
      <c r="U2196" s="4"/>
    </row>
    <row r="2197" spans="1:21" x14ac:dyDescent="0.2">
      <c r="A2197" t="s">
        <v>576</v>
      </c>
      <c r="H2197">
        <v>10</v>
      </c>
      <c r="J2197" t="s">
        <v>420</v>
      </c>
      <c r="K2197">
        <v>1680</v>
      </c>
      <c r="L2197">
        <v>0</v>
      </c>
      <c r="M2197">
        <v>0</v>
      </c>
      <c r="N2197">
        <v>1680</v>
      </c>
      <c r="O2197">
        <v>14</v>
      </c>
      <c r="P2197">
        <v>120</v>
      </c>
      <c r="Q2197" t="s">
        <v>44</v>
      </c>
      <c r="R2197">
        <v>0</v>
      </c>
      <c r="S2197" t="s">
        <v>2175</v>
      </c>
      <c r="T2197" s="4"/>
      <c r="U2197" s="4"/>
    </row>
    <row r="2198" spans="1:21" x14ac:dyDescent="0.2">
      <c r="A2198" t="s">
        <v>576</v>
      </c>
      <c r="H2198">
        <v>11</v>
      </c>
      <c r="J2198" t="s">
        <v>420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120</v>
      </c>
      <c r="Q2198" t="s">
        <v>44</v>
      </c>
      <c r="R2198">
        <v>0</v>
      </c>
      <c r="S2198" t="s">
        <v>94</v>
      </c>
      <c r="T2198" s="4"/>
      <c r="U2198" s="4"/>
    </row>
    <row r="2199" spans="1:21" x14ac:dyDescent="0.2">
      <c r="A2199" t="s">
        <v>576</v>
      </c>
      <c r="C2199" t="s">
        <v>4251</v>
      </c>
      <c r="H2199">
        <v>12</v>
      </c>
      <c r="J2199" t="s">
        <v>420</v>
      </c>
      <c r="K2199">
        <v>120</v>
      </c>
      <c r="L2199">
        <v>0</v>
      </c>
      <c r="M2199">
        <v>0</v>
      </c>
      <c r="N2199">
        <v>120</v>
      </c>
      <c r="O2199">
        <v>2</v>
      </c>
      <c r="P2199">
        <v>60</v>
      </c>
      <c r="Q2199" t="s">
        <v>44</v>
      </c>
      <c r="R2199">
        <v>0</v>
      </c>
      <c r="S2199" t="s">
        <v>450</v>
      </c>
      <c r="T2199" s="4"/>
      <c r="U2199" s="4"/>
    </row>
    <row r="2200" spans="1:21" x14ac:dyDescent="0.2">
      <c r="A2200" t="s">
        <v>576</v>
      </c>
      <c r="C2200" t="s">
        <v>4252</v>
      </c>
      <c r="H2200">
        <v>13</v>
      </c>
      <c r="J2200" t="s">
        <v>420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240</v>
      </c>
      <c r="Q2200" t="s">
        <v>50</v>
      </c>
      <c r="R2200">
        <v>0</v>
      </c>
      <c r="S2200" t="s">
        <v>57</v>
      </c>
      <c r="T2200" s="4"/>
      <c r="U2200" s="4"/>
    </row>
    <row r="2201" spans="1:21" x14ac:dyDescent="0.2">
      <c r="A2201" t="s">
        <v>576</v>
      </c>
      <c r="C2201" t="s">
        <v>4253</v>
      </c>
      <c r="H2201">
        <v>2</v>
      </c>
      <c r="J2201" t="s">
        <v>420</v>
      </c>
      <c r="K2201">
        <v>400</v>
      </c>
      <c r="L2201">
        <v>0</v>
      </c>
      <c r="M2201">
        <v>0</v>
      </c>
      <c r="N2201">
        <v>400</v>
      </c>
      <c r="O2201">
        <v>1</v>
      </c>
      <c r="P2201">
        <v>400</v>
      </c>
      <c r="Q2201" t="s">
        <v>50</v>
      </c>
      <c r="R2201">
        <v>0</v>
      </c>
      <c r="S2201" t="s">
        <v>613</v>
      </c>
      <c r="T2201" s="4"/>
      <c r="U2201" s="4"/>
    </row>
    <row r="2202" spans="1:21" x14ac:dyDescent="0.2">
      <c r="A2202" t="s">
        <v>576</v>
      </c>
      <c r="C2202" t="s">
        <v>4254</v>
      </c>
      <c r="H2202">
        <v>3</v>
      </c>
      <c r="J2202" t="s">
        <v>420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60</v>
      </c>
      <c r="Q2202" t="s">
        <v>44</v>
      </c>
      <c r="R2202">
        <v>0</v>
      </c>
      <c r="S2202" t="s">
        <v>94</v>
      </c>
      <c r="T2202" s="4"/>
      <c r="U2202" s="4"/>
    </row>
    <row r="2203" spans="1:21" x14ac:dyDescent="0.2">
      <c r="A2203" t="s">
        <v>576</v>
      </c>
      <c r="C2203" t="s">
        <v>4255</v>
      </c>
      <c r="H2203">
        <v>6</v>
      </c>
      <c r="J2203" t="s">
        <v>420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60</v>
      </c>
      <c r="Q2203" t="s">
        <v>44</v>
      </c>
      <c r="R2203">
        <v>0</v>
      </c>
      <c r="S2203" t="s">
        <v>94</v>
      </c>
      <c r="T2203" s="4"/>
      <c r="U2203" s="4"/>
    </row>
    <row r="2204" spans="1:21" x14ac:dyDescent="0.2">
      <c r="A2204" t="s">
        <v>576</v>
      </c>
      <c r="H2204">
        <v>9</v>
      </c>
      <c r="K2204">
        <v>0</v>
      </c>
      <c r="L2204">
        <v>0</v>
      </c>
      <c r="M2204">
        <v>0</v>
      </c>
      <c r="N2204">
        <v>0</v>
      </c>
      <c r="O2204" t="e">
        <v>#DIV/0!</v>
      </c>
      <c r="R2204" t="e">
        <v>#DIV/0!</v>
      </c>
      <c r="S2204" t="e">
        <v>#DIV/0!</v>
      </c>
      <c r="T2204" s="4"/>
      <c r="U2204" s="4"/>
    </row>
    <row r="2205" spans="1:21" x14ac:dyDescent="0.2">
      <c r="A2205" t="s">
        <v>576</v>
      </c>
      <c r="B2205" t="s">
        <v>4256</v>
      </c>
      <c r="C2205" t="s">
        <v>4257</v>
      </c>
      <c r="F2205" t="s">
        <v>2324</v>
      </c>
      <c r="G2205" t="s">
        <v>4258</v>
      </c>
      <c r="H2205">
        <v>4</v>
      </c>
      <c r="J2205" t="s">
        <v>420</v>
      </c>
      <c r="K2205">
        <v>-24</v>
      </c>
      <c r="L2205">
        <v>0</v>
      </c>
      <c r="M2205">
        <v>0</v>
      </c>
      <c r="N2205">
        <v>-24</v>
      </c>
      <c r="O2205">
        <v>0</v>
      </c>
      <c r="P2205">
        <v>60</v>
      </c>
      <c r="Q2205" t="s">
        <v>44</v>
      </c>
      <c r="R2205">
        <v>-24</v>
      </c>
      <c r="S2205" t="s">
        <v>3929</v>
      </c>
      <c r="T2205" s="4"/>
      <c r="U2205" s="4"/>
    </row>
    <row r="2206" spans="1:21" x14ac:dyDescent="0.2">
      <c r="A2206" t="s">
        <v>576</v>
      </c>
      <c r="B2206" t="s">
        <v>4259</v>
      </c>
      <c r="C2206" t="s">
        <v>4260</v>
      </c>
      <c r="F2206" t="s">
        <v>730</v>
      </c>
      <c r="G2206" t="s">
        <v>4261</v>
      </c>
      <c r="H2206">
        <v>5</v>
      </c>
      <c r="J2206" t="s">
        <v>420</v>
      </c>
      <c r="K2206">
        <v>0</v>
      </c>
      <c r="L2206">
        <v>60</v>
      </c>
      <c r="M2206">
        <v>60</v>
      </c>
      <c r="N2206">
        <v>0</v>
      </c>
      <c r="O2206">
        <v>0</v>
      </c>
      <c r="P2206">
        <v>60</v>
      </c>
      <c r="Q2206" t="s">
        <v>44</v>
      </c>
      <c r="R2206">
        <v>0</v>
      </c>
      <c r="S2206" t="s">
        <v>94</v>
      </c>
      <c r="T2206" s="4"/>
      <c r="U2206" s="4">
        <v>45380</v>
      </c>
    </row>
    <row r="2207" spans="1:21" x14ac:dyDescent="0.2">
      <c r="A2207" t="s">
        <v>576</v>
      </c>
      <c r="B2207" t="s">
        <v>4262</v>
      </c>
      <c r="C2207" t="s">
        <v>4263</v>
      </c>
      <c r="E2207" t="s">
        <v>865</v>
      </c>
      <c r="F2207" t="s">
        <v>48</v>
      </c>
      <c r="G2207" t="s">
        <v>4264</v>
      </c>
      <c r="H2207">
        <v>14</v>
      </c>
      <c r="I2207" t="s">
        <v>732</v>
      </c>
      <c r="J2207" t="s">
        <v>420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60</v>
      </c>
      <c r="Q2207" t="s">
        <v>44</v>
      </c>
      <c r="R2207">
        <v>0</v>
      </c>
      <c r="S2207" t="s">
        <v>94</v>
      </c>
      <c r="T2207" s="4"/>
      <c r="U2207" s="4">
        <v>45380</v>
      </c>
    </row>
    <row r="2208" spans="1:21" x14ac:dyDescent="0.2">
      <c r="A2208" t="s">
        <v>576</v>
      </c>
      <c r="B2208" t="s">
        <v>4265</v>
      </c>
      <c r="C2208" t="s">
        <v>4266</v>
      </c>
      <c r="F2208" t="s">
        <v>4267</v>
      </c>
      <c r="H2208">
        <v>7</v>
      </c>
      <c r="J2208" t="s">
        <v>420</v>
      </c>
      <c r="K2208">
        <v>300</v>
      </c>
      <c r="L2208">
        <v>0</v>
      </c>
      <c r="M2208">
        <v>295</v>
      </c>
      <c r="N2208">
        <v>5</v>
      </c>
      <c r="O2208">
        <v>0</v>
      </c>
      <c r="P2208">
        <v>120</v>
      </c>
      <c r="Q2208" t="s">
        <v>44</v>
      </c>
      <c r="R2208">
        <v>5</v>
      </c>
      <c r="S2208" t="s">
        <v>687</v>
      </c>
      <c r="T2208" s="4"/>
      <c r="U2208" s="4"/>
    </row>
    <row r="2209" spans="1:21" x14ac:dyDescent="0.2">
      <c r="A2209" t="s">
        <v>576</v>
      </c>
      <c r="B2209" t="s">
        <v>4268</v>
      </c>
      <c r="C2209" t="s">
        <v>4269</v>
      </c>
      <c r="D2209" t="s">
        <v>749</v>
      </c>
      <c r="F2209" t="s">
        <v>4267</v>
      </c>
      <c r="H2209">
        <v>8</v>
      </c>
      <c r="J2209" t="s">
        <v>420</v>
      </c>
      <c r="K2209">
        <v>1500</v>
      </c>
      <c r="L2209">
        <v>0</v>
      </c>
      <c r="M2209">
        <v>265</v>
      </c>
      <c r="N2209">
        <v>1235</v>
      </c>
      <c r="O2209">
        <v>20</v>
      </c>
      <c r="P2209">
        <v>60</v>
      </c>
      <c r="Q2209" t="s">
        <v>44</v>
      </c>
      <c r="R2209">
        <v>35</v>
      </c>
      <c r="S2209" t="s">
        <v>4270</v>
      </c>
      <c r="T2209" s="4">
        <v>45358</v>
      </c>
      <c r="U2209" s="4"/>
    </row>
    <row r="2210" spans="1:21" x14ac:dyDescent="0.2">
      <c r="A2210" t="s">
        <v>4271</v>
      </c>
      <c r="B2210" t="s">
        <v>4272</v>
      </c>
      <c r="C2210" t="s">
        <v>4273</v>
      </c>
      <c r="F2210" t="s">
        <v>48</v>
      </c>
      <c r="G2210">
        <v>1273</v>
      </c>
      <c r="H2210">
        <v>1</v>
      </c>
      <c r="J2210" t="s">
        <v>420</v>
      </c>
      <c r="K2210">
        <v>300</v>
      </c>
      <c r="L2210">
        <v>0</v>
      </c>
      <c r="M2210">
        <v>0</v>
      </c>
      <c r="N2210">
        <v>300</v>
      </c>
      <c r="O2210">
        <v>1</v>
      </c>
      <c r="P2210">
        <v>300</v>
      </c>
      <c r="Q2210" t="s">
        <v>50</v>
      </c>
      <c r="R2210">
        <v>0</v>
      </c>
      <c r="S2210" t="s">
        <v>613</v>
      </c>
      <c r="T2210" s="4"/>
      <c r="U2210" s="4"/>
    </row>
    <row r="2211" spans="1:21" x14ac:dyDescent="0.2">
      <c r="A2211" t="s">
        <v>4271</v>
      </c>
      <c r="B2211" t="s">
        <v>4274</v>
      </c>
      <c r="C2211" t="s">
        <v>4275</v>
      </c>
      <c r="F2211" t="s">
        <v>48</v>
      </c>
      <c r="G2211">
        <v>1277</v>
      </c>
      <c r="H2211">
        <v>2</v>
      </c>
      <c r="J2211" t="s">
        <v>420</v>
      </c>
      <c r="K2211">
        <v>600</v>
      </c>
      <c r="L2211">
        <v>0</v>
      </c>
      <c r="M2211">
        <v>0</v>
      </c>
      <c r="N2211">
        <v>600</v>
      </c>
      <c r="O2211">
        <v>2</v>
      </c>
      <c r="P2211">
        <v>300</v>
      </c>
      <c r="Q2211" t="s">
        <v>50</v>
      </c>
      <c r="R2211">
        <v>0</v>
      </c>
      <c r="S2211" t="s">
        <v>1162</v>
      </c>
      <c r="T2211" s="4"/>
      <c r="U2211" s="4"/>
    </row>
    <row r="2212" spans="1:21" x14ac:dyDescent="0.2">
      <c r="A2212" t="s">
        <v>4271</v>
      </c>
      <c r="B2212" t="s">
        <v>4276</v>
      </c>
      <c r="C2212" t="s">
        <v>4277</v>
      </c>
      <c r="F2212" t="s">
        <v>48</v>
      </c>
      <c r="G2212">
        <v>1047</v>
      </c>
      <c r="H2212">
        <v>3</v>
      </c>
      <c r="J2212" t="s">
        <v>420</v>
      </c>
      <c r="K2212">
        <v>0</v>
      </c>
      <c r="L2212">
        <v>0</v>
      </c>
      <c r="M2212">
        <v>0</v>
      </c>
      <c r="N2212">
        <v>0</v>
      </c>
      <c r="O2212" t="e">
        <v>#DIV/0!</v>
      </c>
      <c r="P2212">
        <v>0</v>
      </c>
      <c r="R2212" t="e">
        <v>#DIV/0!</v>
      </c>
      <c r="S2212" t="e">
        <v>#DIV/0!</v>
      </c>
      <c r="T2212" s="4"/>
      <c r="U2212" s="4"/>
    </row>
    <row r="2213" spans="1:21" x14ac:dyDescent="0.2">
      <c r="A2213" t="s">
        <v>609</v>
      </c>
      <c r="B2213" t="s">
        <v>4278</v>
      </c>
      <c r="C2213" t="s">
        <v>4279</v>
      </c>
      <c r="F2213" t="s">
        <v>4280</v>
      </c>
      <c r="G2213">
        <v>25</v>
      </c>
      <c r="H2213">
        <v>5</v>
      </c>
      <c r="J2213" t="s">
        <v>420</v>
      </c>
      <c r="K2213">
        <v>163</v>
      </c>
      <c r="L2213">
        <v>0</v>
      </c>
      <c r="M2213">
        <v>36</v>
      </c>
      <c r="N2213">
        <v>127</v>
      </c>
      <c r="O2213">
        <v>0</v>
      </c>
      <c r="P2213">
        <v>175</v>
      </c>
      <c r="Q2213" t="s">
        <v>50</v>
      </c>
      <c r="R2213">
        <v>127</v>
      </c>
      <c r="S2213" t="s">
        <v>4281</v>
      </c>
      <c r="T2213" s="4">
        <v>45371</v>
      </c>
      <c r="U2213" s="4"/>
    </row>
    <row r="2214" spans="1:21" x14ac:dyDescent="0.2">
      <c r="A2214" t="s">
        <v>609</v>
      </c>
      <c r="B2214" t="s">
        <v>4282</v>
      </c>
      <c r="C2214" t="s">
        <v>4283</v>
      </c>
      <c r="F2214" t="s">
        <v>4284</v>
      </c>
      <c r="G2214" t="s">
        <v>4285</v>
      </c>
      <c r="H2214">
        <v>2</v>
      </c>
      <c r="J2214" t="s">
        <v>420</v>
      </c>
      <c r="K2214">
        <v>1176</v>
      </c>
      <c r="L2214">
        <v>0</v>
      </c>
      <c r="M2214">
        <v>36</v>
      </c>
      <c r="N2214">
        <v>1140</v>
      </c>
      <c r="O2214">
        <v>11</v>
      </c>
      <c r="P2214">
        <v>100</v>
      </c>
      <c r="Q2214" t="s">
        <v>50</v>
      </c>
      <c r="R2214">
        <v>40</v>
      </c>
      <c r="S2214" t="s">
        <v>4286</v>
      </c>
      <c r="T2214" s="4">
        <v>45367</v>
      </c>
      <c r="U2214" s="4"/>
    </row>
    <row r="2215" spans="1:21" x14ac:dyDescent="0.2">
      <c r="A2215" t="s">
        <v>609</v>
      </c>
      <c r="B2215" t="s">
        <v>4287</v>
      </c>
      <c r="C2215" t="s">
        <v>4288</v>
      </c>
      <c r="F2215" t="s">
        <v>48</v>
      </c>
      <c r="H2215">
        <v>1</v>
      </c>
      <c r="J2215" t="s">
        <v>420</v>
      </c>
      <c r="K2215">
        <v>69</v>
      </c>
      <c r="L2215">
        <v>0</v>
      </c>
      <c r="M2215">
        <v>0</v>
      </c>
      <c r="N2215">
        <v>69</v>
      </c>
      <c r="O2215">
        <v>2</v>
      </c>
      <c r="P2215">
        <v>24</v>
      </c>
      <c r="Q2215" t="s">
        <v>44</v>
      </c>
      <c r="R2215">
        <v>21</v>
      </c>
      <c r="S2215" t="s">
        <v>4289</v>
      </c>
      <c r="T2215" s="4">
        <v>45355</v>
      </c>
      <c r="U2215" s="4"/>
    </row>
    <row r="2216" spans="1:21" x14ac:dyDescent="0.2">
      <c r="A2216" t="s">
        <v>609</v>
      </c>
      <c r="B2216" t="s">
        <v>4290</v>
      </c>
      <c r="C2216" t="s">
        <v>4291</v>
      </c>
      <c r="F2216" t="s">
        <v>48</v>
      </c>
      <c r="G2216">
        <v>6888</v>
      </c>
      <c r="H2216">
        <v>3</v>
      </c>
      <c r="J2216" t="s">
        <v>420</v>
      </c>
      <c r="K2216">
        <v>-48</v>
      </c>
      <c r="L2216">
        <v>0</v>
      </c>
      <c r="M2216">
        <v>24</v>
      </c>
      <c r="N2216">
        <v>-72</v>
      </c>
      <c r="O2216">
        <v>0</v>
      </c>
      <c r="P2216">
        <v>400</v>
      </c>
      <c r="Q2216" t="s">
        <v>50</v>
      </c>
      <c r="R2216">
        <v>-72</v>
      </c>
      <c r="S2216" t="s">
        <v>4292</v>
      </c>
      <c r="T2216" s="4">
        <v>45367</v>
      </c>
      <c r="U2216" s="4"/>
    </row>
    <row r="2217" spans="1:21" x14ac:dyDescent="0.2">
      <c r="A2217" t="s">
        <v>609</v>
      </c>
      <c r="B2217" t="s">
        <v>4293</v>
      </c>
      <c r="C2217" t="s">
        <v>4294</v>
      </c>
      <c r="F2217" t="s">
        <v>1083</v>
      </c>
      <c r="G2217">
        <v>805</v>
      </c>
      <c r="H2217">
        <v>6</v>
      </c>
      <c r="J2217" t="s">
        <v>420</v>
      </c>
      <c r="O2217">
        <v>0</v>
      </c>
      <c r="P2217">
        <v>36</v>
      </c>
      <c r="Q2217" t="s">
        <v>50</v>
      </c>
      <c r="S2217" t="s">
        <v>4078</v>
      </c>
      <c r="T2217" s="4"/>
      <c r="U2217" s="4"/>
    </row>
    <row r="2218" spans="1:21" x14ac:dyDescent="0.2">
      <c r="A2218" t="s">
        <v>609</v>
      </c>
      <c r="B2218" t="s">
        <v>4295</v>
      </c>
      <c r="C2218" t="s">
        <v>4296</v>
      </c>
      <c r="F2218" t="s">
        <v>4149</v>
      </c>
      <c r="G2218">
        <v>216</v>
      </c>
      <c r="H2218">
        <v>4</v>
      </c>
      <c r="J2218" t="s">
        <v>420</v>
      </c>
      <c r="K2218">
        <v>2170</v>
      </c>
      <c r="L2218">
        <v>0</v>
      </c>
      <c r="M2218">
        <v>12</v>
      </c>
      <c r="N2218">
        <v>2158</v>
      </c>
      <c r="O2218">
        <v>21</v>
      </c>
      <c r="P2218">
        <v>100</v>
      </c>
      <c r="Q2218" t="s">
        <v>50</v>
      </c>
      <c r="R2218">
        <v>58</v>
      </c>
      <c r="S2218" t="s">
        <v>4297</v>
      </c>
      <c r="T2218" s="4">
        <v>45369</v>
      </c>
      <c r="U2218" s="4"/>
    </row>
    <row r="2219" spans="1:21" x14ac:dyDescent="0.2">
      <c r="A2219" t="s">
        <v>609</v>
      </c>
      <c r="B2219" t="s">
        <v>4298</v>
      </c>
      <c r="C2219" t="s">
        <v>4299</v>
      </c>
      <c r="F2219" t="s">
        <v>48</v>
      </c>
      <c r="H2219">
        <v>7</v>
      </c>
      <c r="J2219" t="s">
        <v>420</v>
      </c>
      <c r="L2219">
        <v>0</v>
      </c>
      <c r="M2219">
        <v>20</v>
      </c>
      <c r="N2219">
        <v>-20</v>
      </c>
      <c r="O2219">
        <v>0</v>
      </c>
      <c r="P2219">
        <v>72</v>
      </c>
      <c r="Q2219" t="s">
        <v>50</v>
      </c>
      <c r="R2219">
        <v>-20</v>
      </c>
      <c r="S2219" t="s">
        <v>4300</v>
      </c>
      <c r="T2219" s="4">
        <v>45414</v>
      </c>
      <c r="U2219" s="4"/>
    </row>
    <row r="2220" spans="1:21" x14ac:dyDescent="0.2">
      <c r="A2220" t="s">
        <v>609</v>
      </c>
      <c r="B2220" t="s">
        <v>4301</v>
      </c>
      <c r="C2220" t="s">
        <v>4302</v>
      </c>
      <c r="F2220" t="s">
        <v>4284</v>
      </c>
      <c r="G2220" t="s">
        <v>4303</v>
      </c>
      <c r="H2220">
        <v>8</v>
      </c>
      <c r="J2220" t="s">
        <v>420</v>
      </c>
      <c r="L2220">
        <v>0</v>
      </c>
      <c r="M2220">
        <v>24</v>
      </c>
      <c r="N2220">
        <v>-24</v>
      </c>
      <c r="O2220">
        <v>0</v>
      </c>
      <c r="P2220">
        <v>288</v>
      </c>
      <c r="Q2220" t="s">
        <v>50</v>
      </c>
      <c r="R2220">
        <v>-24</v>
      </c>
      <c r="S2220" t="s">
        <v>2221</v>
      </c>
      <c r="T2220" s="4">
        <v>45414</v>
      </c>
      <c r="U2220" s="4"/>
    </row>
    <row r="2221" spans="1:21" x14ac:dyDescent="0.2">
      <c r="A2221" t="s">
        <v>4304</v>
      </c>
      <c r="B2221" t="s">
        <v>4305</v>
      </c>
      <c r="C2221" t="s">
        <v>4306</v>
      </c>
      <c r="F2221" t="s">
        <v>48</v>
      </c>
      <c r="H2221">
        <v>1</v>
      </c>
      <c r="I2221" t="s">
        <v>4307</v>
      </c>
      <c r="J2221" t="s">
        <v>420</v>
      </c>
      <c r="K2221">
        <v>-8</v>
      </c>
      <c r="L2221">
        <v>8</v>
      </c>
      <c r="M2221">
        <v>8</v>
      </c>
      <c r="N2221">
        <v>-8</v>
      </c>
      <c r="O2221">
        <v>-1</v>
      </c>
      <c r="P2221">
        <v>8</v>
      </c>
      <c r="Q2221" t="s">
        <v>44</v>
      </c>
      <c r="R2221">
        <v>0</v>
      </c>
      <c r="S2221" t="s">
        <v>1492</v>
      </c>
      <c r="T2221" s="4">
        <v>45351</v>
      </c>
      <c r="U2221" s="4">
        <v>45380</v>
      </c>
    </row>
    <row r="2222" spans="1:21" x14ac:dyDescent="0.2">
      <c r="A2222" t="s">
        <v>4304</v>
      </c>
      <c r="B2222" t="s">
        <v>4308</v>
      </c>
      <c r="C2222" t="s">
        <v>4309</v>
      </c>
      <c r="F2222" t="s">
        <v>48</v>
      </c>
      <c r="H2222">
        <v>10</v>
      </c>
      <c r="J2222" t="s">
        <v>420</v>
      </c>
      <c r="K2222">
        <v>-2</v>
      </c>
      <c r="L2222">
        <v>0</v>
      </c>
      <c r="M2222">
        <v>0</v>
      </c>
      <c r="N2222">
        <v>-2</v>
      </c>
      <c r="O2222">
        <v>0</v>
      </c>
      <c r="P2222">
        <v>7</v>
      </c>
      <c r="Q2222" t="s">
        <v>44</v>
      </c>
      <c r="R2222">
        <v>-2</v>
      </c>
      <c r="S2222" t="s">
        <v>1504</v>
      </c>
      <c r="T2222" s="4">
        <v>45364</v>
      </c>
      <c r="U2222" s="4"/>
    </row>
    <row r="2223" spans="1:21" x14ac:dyDescent="0.2">
      <c r="A2223" t="s">
        <v>4304</v>
      </c>
      <c r="B2223" t="s">
        <v>4310</v>
      </c>
      <c r="C2223" t="s">
        <v>4311</v>
      </c>
      <c r="F2223" t="s">
        <v>48</v>
      </c>
      <c r="H2223">
        <v>11</v>
      </c>
      <c r="J2223" t="s">
        <v>420</v>
      </c>
      <c r="K2223">
        <v>28</v>
      </c>
      <c r="L2223">
        <v>0</v>
      </c>
      <c r="M2223">
        <v>0</v>
      </c>
      <c r="N2223">
        <v>28</v>
      </c>
      <c r="O2223">
        <v>5</v>
      </c>
      <c r="P2223">
        <v>5</v>
      </c>
      <c r="Q2223" t="s">
        <v>44</v>
      </c>
      <c r="S2223" t="s">
        <v>4312</v>
      </c>
      <c r="T2223" s="4">
        <v>45364</v>
      </c>
      <c r="U2223" s="4"/>
    </row>
    <row r="2224" spans="1:21" x14ac:dyDescent="0.2">
      <c r="A2224" t="s">
        <v>4304</v>
      </c>
      <c r="B2224" t="s">
        <v>4313</v>
      </c>
      <c r="C2224" t="s">
        <v>4314</v>
      </c>
      <c r="F2224" t="s">
        <v>48</v>
      </c>
      <c r="G2224">
        <v>512</v>
      </c>
      <c r="H2224">
        <v>2</v>
      </c>
      <c r="I2224" t="s">
        <v>4307</v>
      </c>
      <c r="J2224" t="s">
        <v>420</v>
      </c>
      <c r="K2224">
        <v>16.5</v>
      </c>
      <c r="L2224">
        <v>0</v>
      </c>
      <c r="M2224">
        <v>0</v>
      </c>
      <c r="N2224">
        <v>16.5</v>
      </c>
      <c r="O2224">
        <v>2</v>
      </c>
      <c r="P2224">
        <v>8</v>
      </c>
      <c r="Q2224" t="s">
        <v>44</v>
      </c>
      <c r="R2224">
        <v>1</v>
      </c>
      <c r="S2224" t="s">
        <v>3744</v>
      </c>
      <c r="T2224" s="4">
        <v>45357</v>
      </c>
      <c r="U2224" s="4">
        <v>45380</v>
      </c>
    </row>
    <row r="2225" spans="1:21" x14ac:dyDescent="0.2">
      <c r="A2225" t="s">
        <v>4304</v>
      </c>
      <c r="B2225" t="s">
        <v>4315</v>
      </c>
      <c r="C2225" t="s">
        <v>4316</v>
      </c>
      <c r="F2225" t="s">
        <v>48</v>
      </c>
      <c r="H2225">
        <v>3</v>
      </c>
      <c r="I2225" t="s">
        <v>4307</v>
      </c>
      <c r="J2225" t="s">
        <v>420</v>
      </c>
      <c r="K2225">
        <v>3</v>
      </c>
      <c r="L2225">
        <v>8</v>
      </c>
      <c r="M2225">
        <v>8</v>
      </c>
      <c r="N2225">
        <v>3</v>
      </c>
      <c r="O2225">
        <v>0</v>
      </c>
      <c r="P2225">
        <v>8</v>
      </c>
      <c r="Q2225" t="s">
        <v>44</v>
      </c>
      <c r="R2225">
        <v>3</v>
      </c>
      <c r="S2225" t="s">
        <v>708</v>
      </c>
      <c r="T2225" s="4"/>
      <c r="U2225" s="4" t="s">
        <v>4233</v>
      </c>
    </row>
    <row r="2226" spans="1:21" x14ac:dyDescent="0.2">
      <c r="A2226" t="s">
        <v>4304</v>
      </c>
      <c r="B2226" t="s">
        <v>4317</v>
      </c>
      <c r="C2226" t="s">
        <v>4318</v>
      </c>
      <c r="F2226" t="s">
        <v>48</v>
      </c>
      <c r="H2226">
        <v>4</v>
      </c>
      <c r="I2226" t="s">
        <v>4307</v>
      </c>
      <c r="J2226" t="s">
        <v>420</v>
      </c>
      <c r="K2226">
        <v>7.5</v>
      </c>
      <c r="L2226">
        <v>0</v>
      </c>
      <c r="M2226">
        <v>0</v>
      </c>
      <c r="N2226">
        <v>7.5</v>
      </c>
      <c r="O2226">
        <v>0</v>
      </c>
      <c r="P2226">
        <v>8</v>
      </c>
      <c r="Q2226" t="s">
        <v>44</v>
      </c>
      <c r="R2226">
        <v>8</v>
      </c>
      <c r="S2226" t="s">
        <v>4319</v>
      </c>
      <c r="T2226" s="4">
        <v>45357</v>
      </c>
      <c r="U2226" s="4"/>
    </row>
    <row r="2227" spans="1:21" x14ac:dyDescent="0.2">
      <c r="A2227" t="s">
        <v>4304</v>
      </c>
      <c r="B2227" t="s">
        <v>4320</v>
      </c>
      <c r="C2227" t="s">
        <v>4321</v>
      </c>
      <c r="F2227" t="s">
        <v>48</v>
      </c>
      <c r="H2227">
        <v>5</v>
      </c>
      <c r="I2227" t="s">
        <v>4307</v>
      </c>
      <c r="J2227" t="s">
        <v>420</v>
      </c>
      <c r="K2227">
        <v>6.5</v>
      </c>
      <c r="L2227">
        <v>0</v>
      </c>
      <c r="M2227">
        <v>0</v>
      </c>
      <c r="N2227">
        <v>6.5</v>
      </c>
      <c r="O2227">
        <v>0</v>
      </c>
      <c r="P2227">
        <v>7</v>
      </c>
      <c r="Q2227" t="s">
        <v>44</v>
      </c>
      <c r="R2227">
        <v>7</v>
      </c>
      <c r="S2227" t="s">
        <v>4322</v>
      </c>
      <c r="T2227" s="4">
        <v>45357</v>
      </c>
      <c r="U2227" s="4"/>
    </row>
    <row r="2228" spans="1:21" x14ac:dyDescent="0.2">
      <c r="A2228" t="s">
        <v>4304</v>
      </c>
      <c r="B2228" t="s">
        <v>4323</v>
      </c>
      <c r="C2228" t="s">
        <v>4324</v>
      </c>
      <c r="F2228" t="s">
        <v>48</v>
      </c>
      <c r="H2228">
        <v>6</v>
      </c>
      <c r="I2228" t="s">
        <v>4307</v>
      </c>
      <c r="J2228" t="s">
        <v>420</v>
      </c>
      <c r="K2228">
        <v>16</v>
      </c>
      <c r="L2228">
        <v>0</v>
      </c>
      <c r="M2228">
        <v>0</v>
      </c>
      <c r="N2228">
        <v>16</v>
      </c>
      <c r="O2228">
        <v>2</v>
      </c>
      <c r="P2228">
        <v>8</v>
      </c>
      <c r="Q2228" t="s">
        <v>44</v>
      </c>
      <c r="R2228">
        <v>0</v>
      </c>
      <c r="S2228" t="s">
        <v>450</v>
      </c>
      <c r="T2228" s="4">
        <v>45357</v>
      </c>
      <c r="U2228" s="4"/>
    </row>
    <row r="2229" spans="1:21" x14ac:dyDescent="0.2">
      <c r="A2229" t="s">
        <v>4304</v>
      </c>
      <c r="B2229" t="s">
        <v>4325</v>
      </c>
      <c r="C2229" t="s">
        <v>4326</v>
      </c>
      <c r="F2229" t="s">
        <v>48</v>
      </c>
      <c r="G2229" t="s">
        <v>4327</v>
      </c>
      <c r="H2229">
        <v>7</v>
      </c>
      <c r="I2229" t="s">
        <v>4328</v>
      </c>
      <c r="J2229" t="s">
        <v>420</v>
      </c>
      <c r="K2229">
        <v>6</v>
      </c>
      <c r="L2229">
        <v>0</v>
      </c>
      <c r="M2229">
        <v>0</v>
      </c>
      <c r="N2229">
        <v>6</v>
      </c>
      <c r="O2229">
        <v>0</v>
      </c>
      <c r="P2229">
        <v>8</v>
      </c>
      <c r="Q2229" t="s">
        <v>44</v>
      </c>
      <c r="R2229">
        <v>6</v>
      </c>
      <c r="S2229" t="s">
        <v>657</v>
      </c>
      <c r="T2229" s="4">
        <v>45355</v>
      </c>
      <c r="U2229" s="4">
        <v>45381</v>
      </c>
    </row>
    <row r="2230" spans="1:21" x14ac:dyDescent="0.2">
      <c r="A2230" t="s">
        <v>4304</v>
      </c>
      <c r="B2230" t="s">
        <v>4329</v>
      </c>
      <c r="C2230" t="s">
        <v>4330</v>
      </c>
      <c r="F2230" t="s">
        <v>48</v>
      </c>
      <c r="G2230" t="s">
        <v>4331</v>
      </c>
      <c r="H2230">
        <v>8</v>
      </c>
      <c r="I2230" t="s">
        <v>4328</v>
      </c>
      <c r="J2230" t="s">
        <v>420</v>
      </c>
      <c r="K2230">
        <v>6</v>
      </c>
      <c r="L2230">
        <v>0</v>
      </c>
      <c r="M2230">
        <v>1</v>
      </c>
      <c r="N2230">
        <v>5</v>
      </c>
      <c r="O2230">
        <v>0</v>
      </c>
      <c r="P2230">
        <v>8</v>
      </c>
      <c r="Q2230" t="s">
        <v>44</v>
      </c>
      <c r="R2230">
        <v>5</v>
      </c>
      <c r="S2230" t="s">
        <v>687</v>
      </c>
      <c r="T2230" s="4">
        <v>45355</v>
      </c>
      <c r="U2230" s="4">
        <v>45381</v>
      </c>
    </row>
    <row r="2231" spans="1:21" x14ac:dyDescent="0.2">
      <c r="A2231" t="s">
        <v>4304</v>
      </c>
      <c r="B2231" t="s">
        <v>4332</v>
      </c>
      <c r="C2231" t="s">
        <v>4333</v>
      </c>
      <c r="F2231" t="s">
        <v>48</v>
      </c>
      <c r="H2231">
        <v>9</v>
      </c>
      <c r="I2231" t="s">
        <v>4307</v>
      </c>
      <c r="J2231" t="s">
        <v>420</v>
      </c>
      <c r="K2231">
        <v>3</v>
      </c>
      <c r="L2231">
        <v>0</v>
      </c>
      <c r="M2231">
        <v>0</v>
      </c>
      <c r="N2231">
        <v>3</v>
      </c>
      <c r="O2231">
        <v>0</v>
      </c>
      <c r="P2231">
        <v>8</v>
      </c>
      <c r="Q2231" t="s">
        <v>44</v>
      </c>
      <c r="R2231">
        <v>3</v>
      </c>
      <c r="S2231" t="s">
        <v>708</v>
      </c>
      <c r="T2231" s="4">
        <v>45360</v>
      </c>
      <c r="U2231" s="4"/>
    </row>
    <row r="2232" spans="1:21" x14ac:dyDescent="0.2">
      <c r="A2232" t="s">
        <v>4304</v>
      </c>
      <c r="B2232" t="s">
        <v>4334</v>
      </c>
      <c r="C2232" t="s">
        <v>4335</v>
      </c>
      <c r="F2232" t="s">
        <v>48</v>
      </c>
      <c r="H2232">
        <v>12</v>
      </c>
      <c r="I2232" t="s">
        <v>4307</v>
      </c>
      <c r="J2232" t="s">
        <v>420</v>
      </c>
      <c r="L2232">
        <v>16</v>
      </c>
      <c r="M2232">
        <v>0</v>
      </c>
      <c r="N2232">
        <v>16</v>
      </c>
      <c r="O2232">
        <v>2</v>
      </c>
      <c r="P2232">
        <v>8</v>
      </c>
      <c r="Q2232" t="s">
        <v>44</v>
      </c>
      <c r="R2232">
        <v>0</v>
      </c>
      <c r="S2232" t="s">
        <v>450</v>
      </c>
      <c r="T2232" s="4">
        <v>45406</v>
      </c>
      <c r="U2232" s="4"/>
    </row>
    <row r="2233" spans="1:21" x14ac:dyDescent="0.2">
      <c r="A2233" t="s">
        <v>4304</v>
      </c>
      <c r="B2233" t="s">
        <v>4336</v>
      </c>
      <c r="C2233" t="s">
        <v>4337</v>
      </c>
      <c r="F2233" t="s">
        <v>48</v>
      </c>
      <c r="G2233" t="s">
        <v>4338</v>
      </c>
      <c r="H2233">
        <v>13</v>
      </c>
      <c r="I2233" t="s">
        <v>4307</v>
      </c>
      <c r="J2233" t="s">
        <v>420</v>
      </c>
      <c r="L2233">
        <v>16</v>
      </c>
      <c r="M2233">
        <v>0</v>
      </c>
      <c r="N2233">
        <v>16</v>
      </c>
      <c r="O2233">
        <v>2</v>
      </c>
      <c r="P2233">
        <v>8</v>
      </c>
      <c r="Q2233" t="s">
        <v>44</v>
      </c>
      <c r="R2233">
        <v>0</v>
      </c>
      <c r="S2233" t="s">
        <v>450</v>
      </c>
      <c r="T2233" s="4">
        <v>45406</v>
      </c>
      <c r="U2233" s="4"/>
    </row>
    <row r="2234" spans="1:21" x14ac:dyDescent="0.2">
      <c r="A2234" t="s">
        <v>4339</v>
      </c>
      <c r="B2234" t="s">
        <v>4340</v>
      </c>
      <c r="C2234" t="s">
        <v>4341</v>
      </c>
      <c r="J2234" t="s">
        <v>420</v>
      </c>
      <c r="O2234">
        <v>0</v>
      </c>
      <c r="P2234">
        <v>72</v>
      </c>
      <c r="Q2234" t="s">
        <v>50</v>
      </c>
      <c r="S2234" t="s">
        <v>4078</v>
      </c>
      <c r="T2234" s="4"/>
      <c r="U2234" s="4"/>
    </row>
    <row r="2235" spans="1:21" x14ac:dyDescent="0.2">
      <c r="A2235" t="s">
        <v>4339</v>
      </c>
      <c r="B2235" t="s">
        <v>4342</v>
      </c>
      <c r="C2235" t="s">
        <v>4343</v>
      </c>
      <c r="F2235" t="s">
        <v>48</v>
      </c>
      <c r="G2235" t="s">
        <v>4344</v>
      </c>
      <c r="H2235">
        <v>1</v>
      </c>
      <c r="J2235" t="s">
        <v>420</v>
      </c>
      <c r="K2235">
        <v>2292</v>
      </c>
      <c r="L2235">
        <v>0</v>
      </c>
      <c r="M2235">
        <v>12</v>
      </c>
      <c r="N2235">
        <v>2280</v>
      </c>
      <c r="O2235">
        <v>15</v>
      </c>
      <c r="P2235">
        <v>144</v>
      </c>
      <c r="Q2235" t="s">
        <v>50</v>
      </c>
      <c r="R2235">
        <v>120</v>
      </c>
      <c r="S2235" t="s">
        <v>4345</v>
      </c>
      <c r="T2235" s="4">
        <v>45370</v>
      </c>
      <c r="U2235" s="4"/>
    </row>
    <row r="2236" spans="1:21" x14ac:dyDescent="0.2">
      <c r="A2236" t="s">
        <v>4339</v>
      </c>
      <c r="B2236" t="s">
        <v>4346</v>
      </c>
      <c r="C2236" t="s">
        <v>4347</v>
      </c>
      <c r="F2236" t="s">
        <v>48</v>
      </c>
      <c r="G2236">
        <v>105</v>
      </c>
      <c r="H2236">
        <v>2</v>
      </c>
      <c r="J2236" t="s">
        <v>420</v>
      </c>
      <c r="K2236">
        <v>852</v>
      </c>
      <c r="L2236">
        <v>0</v>
      </c>
      <c r="M2236">
        <v>12</v>
      </c>
      <c r="N2236">
        <v>840</v>
      </c>
      <c r="O2236">
        <v>8</v>
      </c>
      <c r="P2236">
        <v>96</v>
      </c>
      <c r="Q2236" t="s">
        <v>50</v>
      </c>
      <c r="R2236">
        <v>72</v>
      </c>
      <c r="S2236" t="s">
        <v>4348</v>
      </c>
      <c r="T2236" s="4">
        <v>45371</v>
      </c>
      <c r="U2236" s="4"/>
    </row>
    <row r="2237" spans="1:21" x14ac:dyDescent="0.2">
      <c r="A2237" t="s">
        <v>4339</v>
      </c>
      <c r="B2237" t="s">
        <v>4349</v>
      </c>
      <c r="C2237" t="s">
        <v>4350</v>
      </c>
      <c r="D2237" t="s">
        <v>4351</v>
      </c>
      <c r="F2237" t="s">
        <v>48</v>
      </c>
      <c r="H2237">
        <v>5</v>
      </c>
      <c r="J2237" t="s">
        <v>420</v>
      </c>
      <c r="K2237">
        <v>-12</v>
      </c>
      <c r="L2237">
        <v>0</v>
      </c>
      <c r="M2237">
        <v>0</v>
      </c>
      <c r="N2237">
        <v>-12</v>
      </c>
      <c r="O2237">
        <v>0</v>
      </c>
      <c r="P2237">
        <v>60</v>
      </c>
      <c r="Q2237" t="s">
        <v>50</v>
      </c>
      <c r="R2237">
        <v>-12</v>
      </c>
      <c r="S2237" t="s">
        <v>1197</v>
      </c>
      <c r="T2237" s="4">
        <v>45366</v>
      </c>
      <c r="U2237" s="4"/>
    </row>
    <row r="2238" spans="1:21" x14ac:dyDescent="0.2">
      <c r="A2238" t="s">
        <v>4339</v>
      </c>
      <c r="B2238" t="s">
        <v>4352</v>
      </c>
      <c r="C2238" t="s">
        <v>4353</v>
      </c>
      <c r="F2238" t="s">
        <v>48</v>
      </c>
      <c r="G2238">
        <v>106</v>
      </c>
      <c r="H2238">
        <v>6</v>
      </c>
      <c r="J2238" t="s">
        <v>420</v>
      </c>
      <c r="L2238">
        <v>0</v>
      </c>
      <c r="M2238">
        <v>12</v>
      </c>
      <c r="N2238">
        <v>-12</v>
      </c>
      <c r="O2238">
        <v>0</v>
      </c>
      <c r="P2238">
        <v>96</v>
      </c>
      <c r="Q2238" t="s">
        <v>50</v>
      </c>
      <c r="R2238">
        <v>-12</v>
      </c>
      <c r="S2238" t="s">
        <v>1197</v>
      </c>
      <c r="T2238" s="4">
        <v>45402</v>
      </c>
      <c r="U2238" s="4"/>
    </row>
    <row r="2239" spans="1:21" x14ac:dyDescent="0.2">
      <c r="A2239" t="s">
        <v>4339</v>
      </c>
      <c r="B2239" t="s">
        <v>4354</v>
      </c>
      <c r="C2239" t="s">
        <v>4355</v>
      </c>
      <c r="F2239" t="s">
        <v>48</v>
      </c>
      <c r="G2239">
        <v>108</v>
      </c>
      <c r="H2239">
        <v>7</v>
      </c>
      <c r="J2239" t="s">
        <v>420</v>
      </c>
      <c r="L2239">
        <v>0</v>
      </c>
      <c r="M2239">
        <v>12</v>
      </c>
      <c r="N2239">
        <v>-12</v>
      </c>
      <c r="O2239">
        <v>0</v>
      </c>
      <c r="P2239">
        <v>96</v>
      </c>
      <c r="Q2239" t="s">
        <v>50</v>
      </c>
      <c r="R2239">
        <v>-12</v>
      </c>
      <c r="S2239" t="s">
        <v>1197</v>
      </c>
      <c r="T2239" s="4">
        <v>45402</v>
      </c>
      <c r="U2239" s="4"/>
    </row>
    <row r="2240" spans="1:21" x14ac:dyDescent="0.2">
      <c r="A2240" t="s">
        <v>4339</v>
      </c>
      <c r="B2240" t="s">
        <v>4356</v>
      </c>
      <c r="C2240" t="s">
        <v>4357</v>
      </c>
      <c r="F2240" t="s">
        <v>2066</v>
      </c>
      <c r="G2240" t="s">
        <v>4358</v>
      </c>
      <c r="H2240">
        <v>3</v>
      </c>
      <c r="J2240" t="s">
        <v>420</v>
      </c>
      <c r="L2240">
        <v>0</v>
      </c>
      <c r="M2240">
        <v>24</v>
      </c>
      <c r="N2240">
        <v>-24</v>
      </c>
      <c r="O2240">
        <v>0</v>
      </c>
      <c r="P2240">
        <v>96</v>
      </c>
      <c r="Q2240" t="s">
        <v>50</v>
      </c>
      <c r="R2240">
        <v>-24</v>
      </c>
      <c r="S2240" t="s">
        <v>2221</v>
      </c>
      <c r="T2240" s="4">
        <v>45402</v>
      </c>
      <c r="U2240" s="4"/>
    </row>
    <row r="2241" spans="1:21" x14ac:dyDescent="0.2">
      <c r="A2241" t="s">
        <v>653</v>
      </c>
      <c r="B2241" t="s">
        <v>4359</v>
      </c>
      <c r="C2241" t="s">
        <v>4360</v>
      </c>
      <c r="H2241">
        <v>10</v>
      </c>
      <c r="J2241" t="s">
        <v>420</v>
      </c>
      <c r="K2241">
        <v>80</v>
      </c>
      <c r="L2241">
        <v>0</v>
      </c>
      <c r="M2241">
        <v>0</v>
      </c>
      <c r="N2241">
        <v>80</v>
      </c>
      <c r="O2241">
        <v>2</v>
      </c>
      <c r="P2241">
        <v>40</v>
      </c>
      <c r="Q2241" t="s">
        <v>61</v>
      </c>
      <c r="R2241">
        <v>0</v>
      </c>
      <c r="S2241" t="s">
        <v>62</v>
      </c>
      <c r="T2241" s="4"/>
      <c r="U2241" s="4"/>
    </row>
    <row r="2242" spans="1:21" x14ac:dyDescent="0.2">
      <c r="A2242" t="s">
        <v>653</v>
      </c>
      <c r="B2242" t="s">
        <v>4361</v>
      </c>
      <c r="C2242" t="s">
        <v>4362</v>
      </c>
      <c r="H2242">
        <v>100</v>
      </c>
      <c r="J2242" t="s">
        <v>420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16</v>
      </c>
      <c r="Q2242" t="s">
        <v>61</v>
      </c>
      <c r="R2242">
        <v>0</v>
      </c>
      <c r="S2242" t="s">
        <v>147</v>
      </c>
      <c r="T2242" s="4"/>
      <c r="U2242" s="4"/>
    </row>
    <row r="2243" spans="1:21" x14ac:dyDescent="0.2">
      <c r="A2243" t="s">
        <v>653</v>
      </c>
      <c r="B2243" t="s">
        <v>4363</v>
      </c>
      <c r="C2243" t="s">
        <v>4364</v>
      </c>
      <c r="H2243">
        <v>101</v>
      </c>
      <c r="J2243" t="s">
        <v>420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16</v>
      </c>
      <c r="Q2243" t="s">
        <v>61</v>
      </c>
      <c r="R2243">
        <v>0</v>
      </c>
      <c r="S2243" t="s">
        <v>147</v>
      </c>
      <c r="T2243" s="4"/>
      <c r="U2243" s="4"/>
    </row>
    <row r="2244" spans="1:21" x14ac:dyDescent="0.2">
      <c r="A2244" t="s">
        <v>653</v>
      </c>
      <c r="B2244" t="s">
        <v>4365</v>
      </c>
      <c r="C2244" t="s">
        <v>4366</v>
      </c>
      <c r="H2244">
        <v>102</v>
      </c>
      <c r="J2244" t="s">
        <v>420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16</v>
      </c>
      <c r="Q2244" t="s">
        <v>61</v>
      </c>
      <c r="R2244">
        <v>0</v>
      </c>
      <c r="S2244" t="s">
        <v>147</v>
      </c>
      <c r="T2244" s="4"/>
      <c r="U2244" s="4"/>
    </row>
    <row r="2245" spans="1:21" x14ac:dyDescent="0.2">
      <c r="A2245" t="s">
        <v>653</v>
      </c>
      <c r="B2245" t="s">
        <v>4367</v>
      </c>
      <c r="C2245" t="s">
        <v>4368</v>
      </c>
      <c r="H2245">
        <v>103</v>
      </c>
      <c r="J2245" t="s">
        <v>420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16</v>
      </c>
      <c r="Q2245" t="s">
        <v>61</v>
      </c>
      <c r="R2245">
        <v>0</v>
      </c>
      <c r="S2245" t="s">
        <v>147</v>
      </c>
      <c r="T2245" s="4"/>
      <c r="U2245" s="4"/>
    </row>
    <row r="2246" spans="1:21" x14ac:dyDescent="0.2">
      <c r="A2246" t="s">
        <v>653</v>
      </c>
      <c r="B2246" t="s">
        <v>4369</v>
      </c>
      <c r="C2246" t="s">
        <v>4370</v>
      </c>
      <c r="H2246">
        <v>104</v>
      </c>
      <c r="J2246" t="s">
        <v>420</v>
      </c>
      <c r="K2246">
        <v>0</v>
      </c>
      <c r="L2246">
        <v>0</v>
      </c>
      <c r="M2246">
        <v>1</v>
      </c>
      <c r="N2246">
        <v>-1</v>
      </c>
      <c r="O2246">
        <v>0</v>
      </c>
      <c r="P2246">
        <v>16</v>
      </c>
      <c r="Q2246" t="s">
        <v>61</v>
      </c>
      <c r="R2246">
        <v>-1</v>
      </c>
      <c r="S2246" t="s">
        <v>2462</v>
      </c>
      <c r="T2246" s="4"/>
      <c r="U2246" s="4"/>
    </row>
    <row r="2247" spans="1:21" x14ac:dyDescent="0.2">
      <c r="A2247" t="s">
        <v>653</v>
      </c>
      <c r="B2247" t="s">
        <v>4371</v>
      </c>
      <c r="C2247" t="s">
        <v>4372</v>
      </c>
      <c r="H2247">
        <v>105</v>
      </c>
      <c r="J2247" t="s">
        <v>420</v>
      </c>
      <c r="K2247">
        <v>0</v>
      </c>
      <c r="L2247">
        <v>0</v>
      </c>
      <c r="M2247">
        <v>24</v>
      </c>
      <c r="N2247">
        <v>-24</v>
      </c>
      <c r="O2247">
        <v>-1</v>
      </c>
      <c r="P2247">
        <v>16</v>
      </c>
      <c r="Q2247" t="s">
        <v>61</v>
      </c>
      <c r="R2247">
        <v>-8</v>
      </c>
      <c r="S2247" t="s">
        <v>4373</v>
      </c>
      <c r="T2247" s="4"/>
      <c r="U2247" s="4"/>
    </row>
    <row r="2248" spans="1:21" x14ac:dyDescent="0.2">
      <c r="A2248" t="s">
        <v>653</v>
      </c>
      <c r="B2248" t="s">
        <v>4374</v>
      </c>
      <c r="C2248" t="s">
        <v>4375</v>
      </c>
      <c r="H2248">
        <v>106</v>
      </c>
      <c r="J2248" t="s">
        <v>420</v>
      </c>
      <c r="K2248">
        <v>0</v>
      </c>
      <c r="L2248">
        <v>0</v>
      </c>
      <c r="M2248">
        <v>25</v>
      </c>
      <c r="N2248">
        <v>-25</v>
      </c>
      <c r="O2248">
        <v>-1</v>
      </c>
      <c r="P2248">
        <v>16</v>
      </c>
      <c r="Q2248" t="s">
        <v>61</v>
      </c>
      <c r="R2248">
        <v>-9</v>
      </c>
      <c r="S2248" t="s">
        <v>4376</v>
      </c>
      <c r="T2248" s="4"/>
      <c r="U2248" s="4"/>
    </row>
    <row r="2249" spans="1:21" x14ac:dyDescent="0.2">
      <c r="A2249" t="s">
        <v>653</v>
      </c>
      <c r="B2249" t="s">
        <v>4377</v>
      </c>
      <c r="C2249" t="s">
        <v>4378</v>
      </c>
      <c r="H2249">
        <v>107</v>
      </c>
      <c r="J2249" t="s">
        <v>420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640</v>
      </c>
      <c r="Q2249" t="s">
        <v>50</v>
      </c>
      <c r="R2249">
        <v>0</v>
      </c>
      <c r="S2249" t="s">
        <v>57</v>
      </c>
      <c r="T2249" s="4"/>
      <c r="U2249" s="4"/>
    </row>
    <row r="2250" spans="1:21" x14ac:dyDescent="0.2">
      <c r="A2250" t="s">
        <v>653</v>
      </c>
      <c r="B2250" t="s">
        <v>4379</v>
      </c>
      <c r="C2250" t="s">
        <v>4380</v>
      </c>
      <c r="H2250">
        <v>108</v>
      </c>
      <c r="J2250" t="s">
        <v>420</v>
      </c>
      <c r="K2250">
        <v>3840</v>
      </c>
      <c r="L2250">
        <v>0</v>
      </c>
      <c r="M2250">
        <v>0</v>
      </c>
      <c r="N2250">
        <v>3840</v>
      </c>
      <c r="O2250">
        <v>4</v>
      </c>
      <c r="P2250">
        <v>960</v>
      </c>
      <c r="Q2250" t="s">
        <v>362</v>
      </c>
      <c r="R2250">
        <v>0</v>
      </c>
      <c r="S2250" t="s">
        <v>4381</v>
      </c>
      <c r="T2250" s="4"/>
      <c r="U2250" s="4"/>
    </row>
    <row r="2251" spans="1:21" x14ac:dyDescent="0.2">
      <c r="A2251" t="s">
        <v>653</v>
      </c>
      <c r="B2251" t="s">
        <v>4382</v>
      </c>
      <c r="C2251" t="s">
        <v>4383</v>
      </c>
      <c r="H2251">
        <v>109</v>
      </c>
      <c r="J2251" t="s">
        <v>420</v>
      </c>
      <c r="K2251">
        <v>4800</v>
      </c>
      <c r="L2251">
        <v>0</v>
      </c>
      <c r="M2251">
        <v>0</v>
      </c>
      <c r="N2251">
        <v>4800</v>
      </c>
      <c r="O2251">
        <v>2</v>
      </c>
      <c r="P2251">
        <v>2400</v>
      </c>
      <c r="Q2251" t="s">
        <v>50</v>
      </c>
      <c r="R2251">
        <v>0</v>
      </c>
      <c r="S2251" t="s">
        <v>1162</v>
      </c>
      <c r="T2251" s="4"/>
      <c r="U2251" s="4"/>
    </row>
    <row r="2252" spans="1:21" x14ac:dyDescent="0.2">
      <c r="A2252" t="s">
        <v>653</v>
      </c>
      <c r="B2252" t="s">
        <v>4384</v>
      </c>
      <c r="C2252" t="s">
        <v>4385</v>
      </c>
      <c r="H2252">
        <v>11</v>
      </c>
      <c r="J2252" t="s">
        <v>420</v>
      </c>
      <c r="K2252">
        <v>1920</v>
      </c>
      <c r="L2252">
        <v>0</v>
      </c>
      <c r="M2252">
        <v>0</v>
      </c>
      <c r="N2252">
        <v>1920</v>
      </c>
      <c r="O2252">
        <v>3</v>
      </c>
      <c r="P2252">
        <v>640</v>
      </c>
      <c r="Q2252" t="s">
        <v>50</v>
      </c>
      <c r="R2252">
        <v>0</v>
      </c>
      <c r="S2252" t="s">
        <v>623</v>
      </c>
      <c r="T2252" s="4"/>
      <c r="U2252" s="4"/>
    </row>
    <row r="2253" spans="1:21" x14ac:dyDescent="0.2">
      <c r="A2253" t="s">
        <v>653</v>
      </c>
      <c r="B2253" t="s">
        <v>4386</v>
      </c>
      <c r="C2253" t="s">
        <v>4387</v>
      </c>
      <c r="H2253">
        <v>110</v>
      </c>
      <c r="J2253" t="s">
        <v>420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200</v>
      </c>
      <c r="Q2253" t="s">
        <v>44</v>
      </c>
      <c r="R2253">
        <v>0</v>
      </c>
      <c r="S2253" t="s">
        <v>94</v>
      </c>
      <c r="T2253" s="4"/>
      <c r="U2253" s="4"/>
    </row>
    <row r="2254" spans="1:21" x14ac:dyDescent="0.2">
      <c r="A2254" t="s">
        <v>653</v>
      </c>
      <c r="B2254" t="s">
        <v>4388</v>
      </c>
      <c r="C2254" t="s">
        <v>4389</v>
      </c>
      <c r="H2254">
        <v>112</v>
      </c>
      <c r="J2254" t="s">
        <v>420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60</v>
      </c>
      <c r="Q2254" t="s">
        <v>44</v>
      </c>
      <c r="R2254">
        <v>0</v>
      </c>
      <c r="S2254" t="s">
        <v>94</v>
      </c>
      <c r="T2254" s="4"/>
      <c r="U2254" s="4"/>
    </row>
    <row r="2255" spans="1:21" x14ac:dyDescent="0.2">
      <c r="A2255" t="s">
        <v>653</v>
      </c>
      <c r="B2255" t="s">
        <v>4390</v>
      </c>
      <c r="C2255" t="s">
        <v>4391</v>
      </c>
      <c r="H2255">
        <v>113</v>
      </c>
      <c r="J2255" t="s">
        <v>420</v>
      </c>
      <c r="K2255">
        <v>10000</v>
      </c>
      <c r="L2255">
        <v>0</v>
      </c>
      <c r="M2255">
        <v>0</v>
      </c>
      <c r="N2255">
        <v>10000</v>
      </c>
      <c r="O2255">
        <v>1</v>
      </c>
      <c r="P2255">
        <v>10000</v>
      </c>
      <c r="Q2255" t="s">
        <v>50</v>
      </c>
      <c r="R2255">
        <v>0</v>
      </c>
      <c r="S2255" t="s">
        <v>613</v>
      </c>
      <c r="T2255" s="4"/>
      <c r="U2255" s="4"/>
    </row>
    <row r="2256" spans="1:21" x14ac:dyDescent="0.2">
      <c r="A2256" t="s">
        <v>653</v>
      </c>
      <c r="B2256" t="s">
        <v>4392</v>
      </c>
      <c r="C2256" t="s">
        <v>4393</v>
      </c>
      <c r="H2256">
        <v>114</v>
      </c>
      <c r="J2256" t="s">
        <v>420</v>
      </c>
      <c r="K2256">
        <v>880</v>
      </c>
      <c r="L2256">
        <v>0</v>
      </c>
      <c r="M2256">
        <v>0</v>
      </c>
      <c r="N2256">
        <v>880</v>
      </c>
      <c r="O2256">
        <v>11</v>
      </c>
      <c r="P2256">
        <v>80</v>
      </c>
      <c r="Q2256" t="s">
        <v>61</v>
      </c>
      <c r="R2256">
        <v>0</v>
      </c>
      <c r="S2256" t="s">
        <v>4394</v>
      </c>
      <c r="T2256" s="4"/>
      <c r="U2256" s="4"/>
    </row>
    <row r="2257" spans="1:21" x14ac:dyDescent="0.2">
      <c r="A2257" t="s">
        <v>653</v>
      </c>
      <c r="B2257" t="s">
        <v>4395</v>
      </c>
      <c r="C2257" t="s">
        <v>4396</v>
      </c>
      <c r="H2257">
        <v>115</v>
      </c>
      <c r="J2257" t="s">
        <v>420</v>
      </c>
      <c r="K2257">
        <v>30</v>
      </c>
      <c r="L2257">
        <v>0</v>
      </c>
      <c r="M2257">
        <v>0</v>
      </c>
      <c r="N2257">
        <v>30</v>
      </c>
      <c r="O2257">
        <v>1</v>
      </c>
      <c r="P2257">
        <v>30</v>
      </c>
      <c r="Q2257" t="s">
        <v>61</v>
      </c>
      <c r="R2257">
        <v>0</v>
      </c>
      <c r="S2257" t="s">
        <v>1375</v>
      </c>
      <c r="T2257" s="4"/>
      <c r="U2257" s="4"/>
    </row>
    <row r="2258" spans="1:21" x14ac:dyDescent="0.2">
      <c r="A2258" t="s">
        <v>653</v>
      </c>
      <c r="B2258" t="s">
        <v>4397</v>
      </c>
      <c r="C2258" t="s">
        <v>4398</v>
      </c>
      <c r="H2258">
        <v>118</v>
      </c>
      <c r="I2258" t="s">
        <v>2348</v>
      </c>
      <c r="J2258" t="s">
        <v>2068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1600</v>
      </c>
      <c r="Q2258" t="s">
        <v>50</v>
      </c>
      <c r="R2258">
        <v>0</v>
      </c>
      <c r="S2258" t="s">
        <v>57</v>
      </c>
      <c r="T2258" s="4"/>
      <c r="U2258" s="4"/>
    </row>
    <row r="2259" spans="1:21" x14ac:dyDescent="0.2">
      <c r="A2259" t="s">
        <v>653</v>
      </c>
      <c r="B2259" t="s">
        <v>4399</v>
      </c>
      <c r="C2259" t="s">
        <v>4400</v>
      </c>
      <c r="H2259">
        <v>12</v>
      </c>
      <c r="J2259" t="s">
        <v>420</v>
      </c>
      <c r="K2259">
        <v>192</v>
      </c>
      <c r="L2259">
        <v>0</v>
      </c>
      <c r="M2259">
        <v>0</v>
      </c>
      <c r="N2259">
        <v>192</v>
      </c>
      <c r="O2259">
        <v>2</v>
      </c>
      <c r="P2259">
        <v>96</v>
      </c>
      <c r="Q2259" t="s">
        <v>44</v>
      </c>
      <c r="R2259">
        <v>0</v>
      </c>
      <c r="S2259" t="s">
        <v>450</v>
      </c>
      <c r="T2259" s="4"/>
      <c r="U2259" s="4"/>
    </row>
    <row r="2260" spans="1:21" x14ac:dyDescent="0.2">
      <c r="A2260" t="s">
        <v>653</v>
      </c>
      <c r="B2260" t="s">
        <v>4401</v>
      </c>
      <c r="C2260" t="s">
        <v>4402</v>
      </c>
      <c r="H2260">
        <v>121</v>
      </c>
      <c r="I2260" t="s">
        <v>2357</v>
      </c>
      <c r="J2260" t="s">
        <v>2068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1000</v>
      </c>
      <c r="Q2260" t="s">
        <v>50</v>
      </c>
      <c r="R2260">
        <v>0</v>
      </c>
      <c r="S2260" t="s">
        <v>57</v>
      </c>
      <c r="T2260" s="4"/>
      <c r="U2260" s="4"/>
    </row>
    <row r="2261" spans="1:21" x14ac:dyDescent="0.2">
      <c r="A2261" t="s">
        <v>653</v>
      </c>
      <c r="B2261" t="s">
        <v>4403</v>
      </c>
      <c r="C2261" t="s">
        <v>4404</v>
      </c>
      <c r="H2261">
        <v>123</v>
      </c>
      <c r="I2261" t="s">
        <v>2357</v>
      </c>
      <c r="J2261" t="s">
        <v>2068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1000</v>
      </c>
      <c r="Q2261" t="s">
        <v>50</v>
      </c>
      <c r="R2261">
        <v>0</v>
      </c>
      <c r="S2261" t="s">
        <v>57</v>
      </c>
      <c r="T2261" s="4"/>
      <c r="U2261" s="4"/>
    </row>
    <row r="2262" spans="1:21" x14ac:dyDescent="0.2">
      <c r="A2262" t="s">
        <v>653</v>
      </c>
      <c r="B2262" t="s">
        <v>4405</v>
      </c>
      <c r="C2262" t="s">
        <v>4406</v>
      </c>
      <c r="H2262">
        <v>129</v>
      </c>
      <c r="J2262" t="s">
        <v>420</v>
      </c>
      <c r="K2262">
        <v>90</v>
      </c>
      <c r="L2262">
        <v>0</v>
      </c>
      <c r="M2262">
        <v>0</v>
      </c>
      <c r="N2262">
        <v>90</v>
      </c>
      <c r="O2262">
        <v>3</v>
      </c>
      <c r="P2262">
        <v>30</v>
      </c>
      <c r="Q2262" t="s">
        <v>61</v>
      </c>
      <c r="R2262">
        <v>0</v>
      </c>
      <c r="S2262" t="s">
        <v>1670</v>
      </c>
      <c r="T2262" s="4"/>
      <c r="U2262" s="4"/>
    </row>
    <row r="2263" spans="1:21" x14ac:dyDescent="0.2">
      <c r="A2263" t="s">
        <v>653</v>
      </c>
      <c r="B2263" t="s">
        <v>4407</v>
      </c>
      <c r="C2263" t="s">
        <v>4408</v>
      </c>
      <c r="H2263">
        <v>13</v>
      </c>
      <c r="J2263" t="s">
        <v>420</v>
      </c>
      <c r="K2263">
        <v>140</v>
      </c>
      <c r="L2263">
        <v>0</v>
      </c>
      <c r="M2263">
        <v>0</v>
      </c>
      <c r="N2263">
        <v>140</v>
      </c>
      <c r="O2263">
        <v>7</v>
      </c>
      <c r="P2263">
        <v>20</v>
      </c>
      <c r="Q2263" t="s">
        <v>61</v>
      </c>
      <c r="R2263">
        <v>0</v>
      </c>
      <c r="S2263" t="s">
        <v>3027</v>
      </c>
      <c r="T2263" s="4"/>
      <c r="U2263" s="4"/>
    </row>
    <row r="2264" spans="1:21" x14ac:dyDescent="0.2">
      <c r="A2264" t="s">
        <v>653</v>
      </c>
      <c r="B2264" t="s">
        <v>4409</v>
      </c>
      <c r="C2264" t="s">
        <v>4410</v>
      </c>
      <c r="H2264">
        <v>130</v>
      </c>
      <c r="J2264" t="s">
        <v>420</v>
      </c>
      <c r="K2264">
        <v>960</v>
      </c>
      <c r="L2264">
        <v>0</v>
      </c>
      <c r="M2264">
        <v>0</v>
      </c>
      <c r="N2264">
        <v>960</v>
      </c>
      <c r="O2264">
        <v>1</v>
      </c>
      <c r="P2264">
        <v>960</v>
      </c>
      <c r="Q2264" t="s">
        <v>50</v>
      </c>
      <c r="R2264">
        <v>0</v>
      </c>
      <c r="S2264" t="s">
        <v>613</v>
      </c>
      <c r="T2264" s="4"/>
      <c r="U2264" s="4"/>
    </row>
    <row r="2265" spans="1:21" x14ac:dyDescent="0.2">
      <c r="A2265" t="s">
        <v>653</v>
      </c>
      <c r="B2265" t="s">
        <v>4411</v>
      </c>
      <c r="C2265" t="s">
        <v>4412</v>
      </c>
      <c r="H2265">
        <v>131</v>
      </c>
      <c r="J2265" t="s">
        <v>420</v>
      </c>
      <c r="K2265">
        <v>2400</v>
      </c>
      <c r="L2265">
        <v>0</v>
      </c>
      <c r="M2265">
        <v>0</v>
      </c>
      <c r="N2265">
        <v>2400</v>
      </c>
      <c r="O2265">
        <v>3</v>
      </c>
      <c r="P2265">
        <v>800</v>
      </c>
      <c r="Q2265" t="s">
        <v>44</v>
      </c>
      <c r="R2265">
        <v>0</v>
      </c>
      <c r="S2265" t="s">
        <v>2182</v>
      </c>
      <c r="T2265" s="4"/>
      <c r="U2265" s="4"/>
    </row>
    <row r="2266" spans="1:21" x14ac:dyDescent="0.2">
      <c r="A2266" t="s">
        <v>653</v>
      </c>
      <c r="B2266" t="s">
        <v>4413</v>
      </c>
      <c r="C2266" t="s">
        <v>4414</v>
      </c>
      <c r="H2266">
        <v>132</v>
      </c>
      <c r="J2266" t="s">
        <v>420</v>
      </c>
      <c r="K2266">
        <v>1080</v>
      </c>
      <c r="L2266">
        <v>0</v>
      </c>
      <c r="M2266">
        <v>0</v>
      </c>
      <c r="N2266">
        <v>1080</v>
      </c>
      <c r="O2266">
        <v>9</v>
      </c>
      <c r="P2266">
        <v>120</v>
      </c>
      <c r="Q2266" t="s">
        <v>44</v>
      </c>
      <c r="R2266">
        <v>0</v>
      </c>
      <c r="S2266" t="s">
        <v>2194</v>
      </c>
      <c r="T2266" s="4"/>
      <c r="U2266" s="4"/>
    </row>
    <row r="2267" spans="1:21" x14ac:dyDescent="0.2">
      <c r="A2267" t="s">
        <v>653</v>
      </c>
      <c r="B2267" t="s">
        <v>4415</v>
      </c>
      <c r="C2267" t="s">
        <v>4416</v>
      </c>
      <c r="H2267">
        <v>133</v>
      </c>
      <c r="J2267" t="s">
        <v>420</v>
      </c>
      <c r="K2267">
        <v>16</v>
      </c>
      <c r="L2267">
        <v>0</v>
      </c>
      <c r="M2267">
        <v>0</v>
      </c>
      <c r="N2267">
        <v>16</v>
      </c>
      <c r="O2267">
        <v>1</v>
      </c>
      <c r="P2267">
        <v>16</v>
      </c>
      <c r="Q2267" t="s">
        <v>61</v>
      </c>
      <c r="R2267">
        <v>0</v>
      </c>
      <c r="S2267" t="s">
        <v>1375</v>
      </c>
      <c r="T2267" s="4"/>
      <c r="U2267" s="4"/>
    </row>
    <row r="2268" spans="1:21" x14ac:dyDescent="0.2">
      <c r="A2268" t="s">
        <v>653</v>
      </c>
      <c r="B2268" t="s">
        <v>4417</v>
      </c>
      <c r="C2268" t="s">
        <v>4418</v>
      </c>
      <c r="H2268">
        <v>134</v>
      </c>
      <c r="J2268" t="s">
        <v>420</v>
      </c>
      <c r="K2268">
        <v>264</v>
      </c>
      <c r="L2268">
        <v>0</v>
      </c>
      <c r="M2268">
        <v>0</v>
      </c>
      <c r="N2268">
        <v>264</v>
      </c>
      <c r="O2268">
        <v>11</v>
      </c>
      <c r="P2268">
        <v>24</v>
      </c>
      <c r="Q2268" t="s">
        <v>61</v>
      </c>
      <c r="R2268">
        <v>0</v>
      </c>
      <c r="S2268" t="s">
        <v>4394</v>
      </c>
      <c r="T2268" s="4"/>
      <c r="U2268" s="4"/>
    </row>
    <row r="2269" spans="1:21" x14ac:dyDescent="0.2">
      <c r="A2269" t="s">
        <v>653</v>
      </c>
      <c r="B2269" t="s">
        <v>4419</v>
      </c>
      <c r="C2269" t="s">
        <v>4420</v>
      </c>
      <c r="H2269">
        <v>135</v>
      </c>
      <c r="J2269" t="s">
        <v>420</v>
      </c>
      <c r="K2269">
        <v>60</v>
      </c>
      <c r="L2269">
        <v>0</v>
      </c>
      <c r="M2269">
        <v>0</v>
      </c>
      <c r="N2269">
        <v>60</v>
      </c>
      <c r="O2269">
        <v>3</v>
      </c>
      <c r="P2269">
        <v>20</v>
      </c>
      <c r="Q2269" t="s">
        <v>61</v>
      </c>
      <c r="R2269">
        <v>0</v>
      </c>
      <c r="S2269" t="s">
        <v>1670</v>
      </c>
      <c r="T2269" s="4"/>
      <c r="U2269" s="4"/>
    </row>
    <row r="2270" spans="1:21" x14ac:dyDescent="0.2">
      <c r="A2270" t="s">
        <v>653</v>
      </c>
      <c r="B2270" t="s">
        <v>4421</v>
      </c>
      <c r="C2270" t="s">
        <v>4422</v>
      </c>
      <c r="H2270">
        <v>136</v>
      </c>
      <c r="J2270" t="s">
        <v>420</v>
      </c>
      <c r="K2270">
        <v>64</v>
      </c>
      <c r="L2270">
        <v>0</v>
      </c>
      <c r="M2270">
        <v>0</v>
      </c>
      <c r="N2270">
        <v>64</v>
      </c>
      <c r="O2270">
        <v>2</v>
      </c>
      <c r="P2270">
        <v>32</v>
      </c>
      <c r="Q2270" t="s">
        <v>61</v>
      </c>
      <c r="R2270">
        <v>0</v>
      </c>
      <c r="S2270" t="s">
        <v>62</v>
      </c>
      <c r="T2270" s="4"/>
      <c r="U2270" s="4"/>
    </row>
    <row r="2271" spans="1:21" x14ac:dyDescent="0.2">
      <c r="A2271" t="s">
        <v>653</v>
      </c>
      <c r="B2271" t="s">
        <v>4423</v>
      </c>
      <c r="C2271" t="s">
        <v>4424</v>
      </c>
      <c r="H2271">
        <v>137</v>
      </c>
      <c r="J2271" t="s">
        <v>420</v>
      </c>
      <c r="K2271">
        <v>9360</v>
      </c>
      <c r="L2271">
        <v>0</v>
      </c>
      <c r="M2271">
        <v>0</v>
      </c>
      <c r="N2271">
        <v>9360</v>
      </c>
      <c r="O2271">
        <v>52</v>
      </c>
      <c r="P2271">
        <v>180</v>
      </c>
      <c r="Q2271" t="s">
        <v>44</v>
      </c>
      <c r="R2271">
        <v>0</v>
      </c>
      <c r="S2271" t="s">
        <v>1556</v>
      </c>
      <c r="T2271" s="4"/>
      <c r="U2271" s="4"/>
    </row>
    <row r="2272" spans="1:21" x14ac:dyDescent="0.2">
      <c r="A2272" t="s">
        <v>653</v>
      </c>
      <c r="B2272" t="s">
        <v>4425</v>
      </c>
      <c r="C2272" t="s">
        <v>4426</v>
      </c>
      <c r="H2272">
        <v>138</v>
      </c>
      <c r="J2272" t="s">
        <v>420</v>
      </c>
      <c r="K2272">
        <v>3060</v>
      </c>
      <c r="L2272">
        <v>0</v>
      </c>
      <c r="M2272">
        <v>0</v>
      </c>
      <c r="N2272">
        <v>3060</v>
      </c>
      <c r="O2272">
        <v>17</v>
      </c>
      <c r="P2272">
        <v>180</v>
      </c>
      <c r="Q2272" t="s">
        <v>44</v>
      </c>
      <c r="R2272">
        <v>0</v>
      </c>
      <c r="S2272" t="s">
        <v>2602</v>
      </c>
      <c r="T2272" s="4"/>
      <c r="U2272" s="4"/>
    </row>
    <row r="2273" spans="1:21" x14ac:dyDescent="0.2">
      <c r="A2273" t="s">
        <v>653</v>
      </c>
      <c r="B2273" t="s">
        <v>4427</v>
      </c>
      <c r="C2273" t="s">
        <v>4428</v>
      </c>
      <c r="H2273">
        <v>139</v>
      </c>
      <c r="J2273" t="s">
        <v>420</v>
      </c>
      <c r="K2273">
        <v>180</v>
      </c>
      <c r="L2273">
        <v>0</v>
      </c>
      <c r="M2273">
        <v>0</v>
      </c>
      <c r="N2273">
        <v>180</v>
      </c>
      <c r="O2273">
        <v>1</v>
      </c>
      <c r="P2273">
        <v>180</v>
      </c>
      <c r="Q2273" t="s">
        <v>44</v>
      </c>
      <c r="R2273">
        <v>0</v>
      </c>
      <c r="S2273" t="s">
        <v>45</v>
      </c>
      <c r="T2273" s="4"/>
      <c r="U2273" s="4"/>
    </row>
    <row r="2274" spans="1:21" x14ac:dyDescent="0.2">
      <c r="A2274" t="s">
        <v>653</v>
      </c>
      <c r="B2274" t="s">
        <v>4429</v>
      </c>
      <c r="C2274" t="s">
        <v>4430</v>
      </c>
      <c r="H2274">
        <v>14</v>
      </c>
      <c r="J2274" t="s">
        <v>420</v>
      </c>
      <c r="K2274">
        <v>210</v>
      </c>
      <c r="L2274">
        <v>0</v>
      </c>
      <c r="M2274">
        <v>0</v>
      </c>
      <c r="N2274">
        <v>210</v>
      </c>
      <c r="O2274">
        <v>7</v>
      </c>
      <c r="P2274">
        <v>30</v>
      </c>
      <c r="Q2274" t="s">
        <v>61</v>
      </c>
      <c r="R2274">
        <v>0</v>
      </c>
      <c r="S2274" t="s">
        <v>3027</v>
      </c>
      <c r="T2274" s="4"/>
      <c r="U2274" s="4"/>
    </row>
    <row r="2275" spans="1:21" x14ac:dyDescent="0.2">
      <c r="A2275" t="s">
        <v>653</v>
      </c>
      <c r="B2275" t="s">
        <v>4431</v>
      </c>
      <c r="C2275" t="s">
        <v>4432</v>
      </c>
      <c r="H2275">
        <v>140</v>
      </c>
      <c r="J2275" t="s">
        <v>420</v>
      </c>
      <c r="K2275">
        <v>3960</v>
      </c>
      <c r="L2275">
        <v>0</v>
      </c>
      <c r="M2275">
        <v>0</v>
      </c>
      <c r="N2275">
        <v>3960</v>
      </c>
      <c r="O2275">
        <v>22</v>
      </c>
      <c r="P2275">
        <v>180</v>
      </c>
      <c r="Q2275" t="s">
        <v>44</v>
      </c>
      <c r="R2275">
        <v>0</v>
      </c>
      <c r="S2275" t="s">
        <v>3121</v>
      </c>
      <c r="T2275" s="4"/>
      <c r="U2275" s="4"/>
    </row>
    <row r="2276" spans="1:21" x14ac:dyDescent="0.2">
      <c r="A2276" t="s">
        <v>653</v>
      </c>
      <c r="B2276" t="s">
        <v>4433</v>
      </c>
      <c r="C2276" t="s">
        <v>4434</v>
      </c>
      <c r="H2276">
        <v>141</v>
      </c>
      <c r="J2276" t="s">
        <v>420</v>
      </c>
      <c r="K2276">
        <v>9720</v>
      </c>
      <c r="L2276">
        <v>0</v>
      </c>
      <c r="M2276">
        <v>0</v>
      </c>
      <c r="N2276">
        <v>9720</v>
      </c>
      <c r="O2276">
        <v>54</v>
      </c>
      <c r="P2276">
        <v>180</v>
      </c>
      <c r="Q2276" t="s">
        <v>44</v>
      </c>
      <c r="R2276">
        <v>0</v>
      </c>
      <c r="S2276" t="s">
        <v>4435</v>
      </c>
      <c r="T2276" s="4"/>
      <c r="U2276" s="4"/>
    </row>
    <row r="2277" spans="1:21" x14ac:dyDescent="0.2">
      <c r="A2277" t="s">
        <v>653</v>
      </c>
      <c r="B2277" t="s">
        <v>4436</v>
      </c>
      <c r="C2277" t="s">
        <v>4437</v>
      </c>
      <c r="H2277">
        <v>142</v>
      </c>
      <c r="J2277" t="s">
        <v>420</v>
      </c>
      <c r="K2277">
        <v>3060</v>
      </c>
      <c r="L2277">
        <v>0</v>
      </c>
      <c r="M2277">
        <v>0</v>
      </c>
      <c r="N2277">
        <v>3060</v>
      </c>
      <c r="O2277">
        <v>17</v>
      </c>
      <c r="P2277">
        <v>180</v>
      </c>
      <c r="Q2277" t="s">
        <v>44</v>
      </c>
      <c r="R2277">
        <v>0</v>
      </c>
      <c r="S2277" t="s">
        <v>2602</v>
      </c>
      <c r="T2277" s="4"/>
      <c r="U2277" s="4"/>
    </row>
    <row r="2278" spans="1:21" x14ac:dyDescent="0.2">
      <c r="A2278" t="s">
        <v>653</v>
      </c>
      <c r="B2278" t="s">
        <v>4438</v>
      </c>
      <c r="C2278" t="s">
        <v>4439</v>
      </c>
      <c r="H2278">
        <v>143</v>
      </c>
      <c r="J2278" t="s">
        <v>420</v>
      </c>
      <c r="K2278">
        <v>1800</v>
      </c>
      <c r="L2278">
        <v>0</v>
      </c>
      <c r="M2278">
        <v>0</v>
      </c>
      <c r="N2278">
        <v>1800</v>
      </c>
      <c r="O2278">
        <v>10</v>
      </c>
      <c r="P2278">
        <v>180</v>
      </c>
      <c r="Q2278" t="s">
        <v>44</v>
      </c>
      <c r="R2278">
        <v>0</v>
      </c>
      <c r="S2278" t="s">
        <v>250</v>
      </c>
      <c r="T2278" s="4"/>
      <c r="U2278" s="4"/>
    </row>
    <row r="2279" spans="1:21" x14ac:dyDescent="0.2">
      <c r="A2279" t="s">
        <v>653</v>
      </c>
      <c r="B2279" t="s">
        <v>4440</v>
      </c>
      <c r="C2279" t="s">
        <v>4441</v>
      </c>
      <c r="H2279">
        <v>145</v>
      </c>
      <c r="I2279" t="s">
        <v>2067</v>
      </c>
      <c r="J2279" t="s">
        <v>2068</v>
      </c>
      <c r="K2279">
        <v>0</v>
      </c>
      <c r="L2279">
        <v>0</v>
      </c>
      <c r="M2279">
        <v>100</v>
      </c>
      <c r="N2279">
        <v>-100</v>
      </c>
      <c r="O2279">
        <v>0</v>
      </c>
      <c r="P2279">
        <v>2400</v>
      </c>
      <c r="Q2279" t="s">
        <v>50</v>
      </c>
      <c r="R2279">
        <v>-100</v>
      </c>
      <c r="S2279" t="s">
        <v>4442</v>
      </c>
      <c r="T2279" s="4"/>
      <c r="U2279" s="4"/>
    </row>
    <row r="2280" spans="1:21" x14ac:dyDescent="0.2">
      <c r="A2280" t="s">
        <v>653</v>
      </c>
      <c r="B2280" t="s">
        <v>4443</v>
      </c>
      <c r="C2280" t="s">
        <v>4444</v>
      </c>
      <c r="H2280">
        <v>146</v>
      </c>
      <c r="J2280" t="s">
        <v>420</v>
      </c>
      <c r="K2280">
        <v>9600</v>
      </c>
      <c r="L2280">
        <v>0</v>
      </c>
      <c r="M2280">
        <v>0</v>
      </c>
      <c r="N2280">
        <v>9600</v>
      </c>
      <c r="O2280">
        <v>8</v>
      </c>
      <c r="P2280">
        <v>1200</v>
      </c>
      <c r="Q2280" t="s">
        <v>50</v>
      </c>
      <c r="R2280">
        <v>0</v>
      </c>
      <c r="S2280" t="s">
        <v>2618</v>
      </c>
      <c r="T2280" s="4"/>
      <c r="U2280" s="4"/>
    </row>
    <row r="2281" spans="1:21" x14ac:dyDescent="0.2">
      <c r="A2281" t="s">
        <v>653</v>
      </c>
      <c r="B2281" t="s">
        <v>4445</v>
      </c>
      <c r="C2281" t="s">
        <v>4446</v>
      </c>
      <c r="H2281">
        <v>147</v>
      </c>
      <c r="I2281" t="s">
        <v>2827</v>
      </c>
      <c r="J2281" t="s">
        <v>420</v>
      </c>
      <c r="K2281">
        <v>200</v>
      </c>
      <c r="L2281">
        <v>0</v>
      </c>
      <c r="M2281">
        <v>0</v>
      </c>
      <c r="N2281">
        <v>200</v>
      </c>
      <c r="O2281">
        <v>5</v>
      </c>
      <c r="P2281">
        <v>40</v>
      </c>
      <c r="Q2281" t="s">
        <v>61</v>
      </c>
      <c r="R2281">
        <v>0</v>
      </c>
      <c r="S2281" t="s">
        <v>2726</v>
      </c>
      <c r="T2281" s="4"/>
      <c r="U2281" s="4"/>
    </row>
    <row r="2282" spans="1:21" x14ac:dyDescent="0.2">
      <c r="A2282" t="s">
        <v>653</v>
      </c>
      <c r="B2282" t="s">
        <v>4447</v>
      </c>
      <c r="C2282" t="s">
        <v>4448</v>
      </c>
      <c r="H2282">
        <v>15</v>
      </c>
      <c r="J2282" t="s">
        <v>420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10</v>
      </c>
      <c r="Q2282" t="s">
        <v>44</v>
      </c>
      <c r="R2282">
        <v>0</v>
      </c>
      <c r="S2282" t="s">
        <v>94</v>
      </c>
      <c r="T2282" s="4"/>
      <c r="U2282" s="4"/>
    </row>
    <row r="2283" spans="1:21" x14ac:dyDescent="0.2">
      <c r="A2283" t="s">
        <v>653</v>
      </c>
      <c r="B2283" t="s">
        <v>4449</v>
      </c>
      <c r="C2283" t="s">
        <v>4450</v>
      </c>
      <c r="H2283">
        <v>150</v>
      </c>
      <c r="J2283" t="s">
        <v>420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1000</v>
      </c>
      <c r="Q2283" t="s">
        <v>50</v>
      </c>
      <c r="R2283">
        <v>0</v>
      </c>
      <c r="S2283" t="s">
        <v>57</v>
      </c>
      <c r="T2283" s="4"/>
      <c r="U2283" s="4"/>
    </row>
    <row r="2284" spans="1:21" x14ac:dyDescent="0.2">
      <c r="A2284" t="s">
        <v>653</v>
      </c>
      <c r="B2284" t="s">
        <v>4451</v>
      </c>
      <c r="C2284" t="s">
        <v>4452</v>
      </c>
      <c r="H2284">
        <v>151</v>
      </c>
      <c r="J2284" t="s">
        <v>420</v>
      </c>
      <c r="K2284">
        <v>400</v>
      </c>
      <c r="L2284">
        <v>0</v>
      </c>
      <c r="M2284">
        <v>0</v>
      </c>
      <c r="N2284">
        <v>400</v>
      </c>
      <c r="O2284">
        <v>8</v>
      </c>
      <c r="P2284">
        <v>50</v>
      </c>
      <c r="Q2284" t="s">
        <v>44</v>
      </c>
      <c r="R2284">
        <v>0</v>
      </c>
      <c r="S2284" t="s">
        <v>2298</v>
      </c>
      <c r="T2284" s="4"/>
      <c r="U2284" s="4"/>
    </row>
    <row r="2285" spans="1:21" x14ac:dyDescent="0.2">
      <c r="A2285" t="s">
        <v>653</v>
      </c>
      <c r="B2285" t="s">
        <v>4453</v>
      </c>
      <c r="C2285" t="s">
        <v>4454</v>
      </c>
      <c r="H2285">
        <v>152</v>
      </c>
      <c r="J2285" t="s">
        <v>420</v>
      </c>
      <c r="K2285">
        <v>60</v>
      </c>
      <c r="L2285">
        <v>0</v>
      </c>
      <c r="M2285">
        <v>0</v>
      </c>
      <c r="N2285">
        <v>60</v>
      </c>
      <c r="O2285">
        <v>3</v>
      </c>
      <c r="P2285">
        <v>20</v>
      </c>
      <c r="Q2285" t="s">
        <v>61</v>
      </c>
      <c r="R2285">
        <v>0</v>
      </c>
      <c r="S2285" t="s">
        <v>1670</v>
      </c>
      <c r="T2285" s="4"/>
      <c r="U2285" s="4"/>
    </row>
    <row r="2286" spans="1:21" x14ac:dyDescent="0.2">
      <c r="A2286" t="s">
        <v>653</v>
      </c>
      <c r="B2286" t="s">
        <v>4455</v>
      </c>
      <c r="C2286" t="s">
        <v>4456</v>
      </c>
      <c r="H2286">
        <v>153</v>
      </c>
      <c r="J2286" t="s">
        <v>420</v>
      </c>
      <c r="K2286">
        <v>60</v>
      </c>
      <c r="L2286">
        <v>0</v>
      </c>
      <c r="M2286">
        <v>0</v>
      </c>
      <c r="N2286">
        <v>60</v>
      </c>
      <c r="O2286">
        <v>3</v>
      </c>
      <c r="P2286">
        <v>20</v>
      </c>
      <c r="Q2286" t="s">
        <v>61</v>
      </c>
      <c r="R2286">
        <v>0</v>
      </c>
      <c r="S2286" t="s">
        <v>1670</v>
      </c>
      <c r="T2286" s="4"/>
      <c r="U2286" s="4"/>
    </row>
    <row r="2287" spans="1:21" x14ac:dyDescent="0.2">
      <c r="A2287" t="s">
        <v>653</v>
      </c>
      <c r="B2287" t="s">
        <v>4457</v>
      </c>
      <c r="C2287" t="s">
        <v>4458</v>
      </c>
      <c r="H2287">
        <v>154</v>
      </c>
      <c r="J2287" t="s">
        <v>420</v>
      </c>
      <c r="K2287">
        <v>2400</v>
      </c>
      <c r="L2287">
        <v>0</v>
      </c>
      <c r="M2287">
        <v>0</v>
      </c>
      <c r="N2287">
        <v>2400</v>
      </c>
      <c r="O2287">
        <v>2</v>
      </c>
      <c r="P2287">
        <v>1200</v>
      </c>
      <c r="Q2287" t="s">
        <v>50</v>
      </c>
      <c r="R2287">
        <v>0</v>
      </c>
      <c r="S2287" t="s">
        <v>1162</v>
      </c>
      <c r="T2287" s="4"/>
      <c r="U2287" s="4"/>
    </row>
    <row r="2288" spans="1:21" x14ac:dyDescent="0.2">
      <c r="A2288" t="s">
        <v>653</v>
      </c>
      <c r="B2288" t="s">
        <v>4459</v>
      </c>
      <c r="C2288" t="s">
        <v>4460</v>
      </c>
      <c r="H2288">
        <v>155</v>
      </c>
      <c r="J2288" t="s">
        <v>420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50</v>
      </c>
      <c r="Q2288" t="s">
        <v>44</v>
      </c>
      <c r="R2288">
        <v>0</v>
      </c>
      <c r="S2288" t="s">
        <v>94</v>
      </c>
      <c r="T2288" s="4"/>
      <c r="U2288" s="4"/>
    </row>
    <row r="2289" spans="1:21" x14ac:dyDescent="0.2">
      <c r="A2289" t="s">
        <v>653</v>
      </c>
      <c r="B2289" t="s">
        <v>4461</v>
      </c>
      <c r="C2289" t="s">
        <v>4462</v>
      </c>
      <c r="H2289">
        <v>156</v>
      </c>
      <c r="J2289" t="s">
        <v>420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720</v>
      </c>
      <c r="Q2289" t="s">
        <v>50</v>
      </c>
      <c r="R2289">
        <v>0</v>
      </c>
      <c r="S2289" t="s">
        <v>57</v>
      </c>
      <c r="T2289" s="4"/>
      <c r="U2289" s="4"/>
    </row>
    <row r="2290" spans="1:21" x14ac:dyDescent="0.2">
      <c r="A2290" t="s">
        <v>653</v>
      </c>
      <c r="B2290" t="s">
        <v>4463</v>
      </c>
      <c r="C2290" t="s">
        <v>4464</v>
      </c>
      <c r="H2290">
        <v>157</v>
      </c>
      <c r="J2290" t="s">
        <v>420</v>
      </c>
      <c r="K2290">
        <v>1950</v>
      </c>
      <c r="L2290">
        <v>0</v>
      </c>
      <c r="M2290">
        <v>0</v>
      </c>
      <c r="N2290">
        <v>1950</v>
      </c>
      <c r="O2290">
        <v>39</v>
      </c>
      <c r="P2290">
        <v>50</v>
      </c>
      <c r="Q2290" t="s">
        <v>44</v>
      </c>
      <c r="R2290">
        <v>0</v>
      </c>
      <c r="S2290" t="s">
        <v>4465</v>
      </c>
      <c r="T2290" s="4"/>
      <c r="U2290" s="4"/>
    </row>
    <row r="2291" spans="1:21" x14ac:dyDescent="0.2">
      <c r="A2291" t="s">
        <v>653</v>
      </c>
      <c r="B2291" t="s">
        <v>4466</v>
      </c>
      <c r="C2291" t="s">
        <v>4467</v>
      </c>
      <c r="H2291">
        <v>159</v>
      </c>
      <c r="J2291" t="s">
        <v>420</v>
      </c>
      <c r="K2291">
        <v>1120</v>
      </c>
      <c r="L2291">
        <v>0</v>
      </c>
      <c r="M2291">
        <v>0</v>
      </c>
      <c r="N2291">
        <v>1120</v>
      </c>
      <c r="O2291">
        <v>14</v>
      </c>
      <c r="P2291">
        <v>80</v>
      </c>
      <c r="Q2291" t="s">
        <v>44</v>
      </c>
      <c r="R2291">
        <v>0</v>
      </c>
      <c r="S2291" t="s">
        <v>2175</v>
      </c>
      <c r="T2291" s="4"/>
      <c r="U2291" s="4"/>
    </row>
    <row r="2292" spans="1:21" x14ac:dyDescent="0.2">
      <c r="A2292" t="s">
        <v>653</v>
      </c>
      <c r="B2292" t="s">
        <v>4468</v>
      </c>
      <c r="C2292" t="s">
        <v>4469</v>
      </c>
      <c r="H2292">
        <v>162</v>
      </c>
      <c r="J2292" t="s">
        <v>420</v>
      </c>
      <c r="K2292">
        <v>7200</v>
      </c>
      <c r="L2292">
        <v>0</v>
      </c>
      <c r="M2292">
        <v>0</v>
      </c>
      <c r="N2292">
        <v>7200</v>
      </c>
      <c r="O2292">
        <v>5</v>
      </c>
      <c r="P2292">
        <v>1440</v>
      </c>
      <c r="Q2292" t="s">
        <v>50</v>
      </c>
      <c r="R2292">
        <v>0</v>
      </c>
      <c r="S2292" t="s">
        <v>1175</v>
      </c>
      <c r="T2292" s="4"/>
      <c r="U2292" s="4"/>
    </row>
    <row r="2293" spans="1:21" x14ac:dyDescent="0.2">
      <c r="A2293" t="s">
        <v>653</v>
      </c>
      <c r="B2293" t="s">
        <v>4470</v>
      </c>
      <c r="C2293" t="s">
        <v>4471</v>
      </c>
      <c r="H2293">
        <v>163</v>
      </c>
      <c r="J2293" t="s">
        <v>420</v>
      </c>
      <c r="K2293">
        <v>1000</v>
      </c>
      <c r="L2293">
        <v>0</v>
      </c>
      <c r="M2293">
        <v>0</v>
      </c>
      <c r="N2293">
        <v>1000</v>
      </c>
      <c r="O2293">
        <v>5</v>
      </c>
      <c r="P2293">
        <v>200</v>
      </c>
      <c r="Q2293" t="s">
        <v>44</v>
      </c>
      <c r="R2293">
        <v>0</v>
      </c>
      <c r="S2293" t="s">
        <v>230</v>
      </c>
      <c r="T2293" s="4"/>
      <c r="U2293" s="4"/>
    </row>
    <row r="2294" spans="1:21" x14ac:dyDescent="0.2">
      <c r="A2294" t="s">
        <v>653</v>
      </c>
      <c r="B2294" t="s">
        <v>4472</v>
      </c>
      <c r="C2294" t="s">
        <v>4473</v>
      </c>
      <c r="H2294">
        <v>165</v>
      </c>
      <c r="J2294" t="s">
        <v>420</v>
      </c>
      <c r="K2294">
        <v>200</v>
      </c>
      <c r="L2294">
        <v>0</v>
      </c>
      <c r="M2294">
        <v>1370</v>
      </c>
      <c r="N2294">
        <v>-1170</v>
      </c>
      <c r="O2294">
        <v>-5</v>
      </c>
      <c r="P2294">
        <v>200</v>
      </c>
      <c r="Q2294" t="s">
        <v>44</v>
      </c>
      <c r="R2294">
        <v>-170</v>
      </c>
      <c r="S2294" t="s">
        <v>4474</v>
      </c>
      <c r="T2294" s="4"/>
      <c r="U2294" s="4"/>
    </row>
    <row r="2295" spans="1:21" x14ac:dyDescent="0.2">
      <c r="A2295" t="s">
        <v>653</v>
      </c>
      <c r="B2295" t="s">
        <v>4475</v>
      </c>
      <c r="C2295" t="s">
        <v>4476</v>
      </c>
      <c r="H2295">
        <v>167</v>
      </c>
      <c r="J2295" t="s">
        <v>420</v>
      </c>
      <c r="K2295">
        <v>384</v>
      </c>
      <c r="L2295">
        <v>0</v>
      </c>
      <c r="M2295">
        <v>0</v>
      </c>
      <c r="N2295">
        <v>384</v>
      </c>
      <c r="O2295">
        <v>4</v>
      </c>
      <c r="P2295">
        <v>96</v>
      </c>
      <c r="Q2295" t="s">
        <v>44</v>
      </c>
      <c r="R2295">
        <v>0</v>
      </c>
      <c r="S2295" t="s">
        <v>2063</v>
      </c>
      <c r="T2295" s="4"/>
      <c r="U2295" s="4"/>
    </row>
    <row r="2296" spans="1:21" x14ac:dyDescent="0.2">
      <c r="A2296" t="s">
        <v>653</v>
      </c>
      <c r="B2296" t="s">
        <v>4477</v>
      </c>
      <c r="C2296" t="s">
        <v>4478</v>
      </c>
      <c r="H2296">
        <v>168</v>
      </c>
      <c r="J2296" t="s">
        <v>420</v>
      </c>
      <c r="K2296">
        <v>2880</v>
      </c>
      <c r="L2296">
        <v>0</v>
      </c>
      <c r="M2296">
        <v>0</v>
      </c>
      <c r="N2296">
        <v>2880</v>
      </c>
      <c r="O2296">
        <v>2</v>
      </c>
      <c r="P2296">
        <v>1440</v>
      </c>
      <c r="Q2296" t="s">
        <v>50</v>
      </c>
      <c r="R2296">
        <v>0</v>
      </c>
      <c r="S2296" t="s">
        <v>1162</v>
      </c>
      <c r="T2296" s="4"/>
      <c r="U2296" s="4"/>
    </row>
    <row r="2297" spans="1:21" x14ac:dyDescent="0.2">
      <c r="A2297" t="s">
        <v>653</v>
      </c>
      <c r="B2297" t="s">
        <v>4479</v>
      </c>
      <c r="C2297" t="s">
        <v>4480</v>
      </c>
      <c r="H2297">
        <v>169</v>
      </c>
      <c r="J2297" t="s">
        <v>420</v>
      </c>
      <c r="K2297">
        <v>3200</v>
      </c>
      <c r="L2297">
        <v>0</v>
      </c>
      <c r="M2297">
        <v>0</v>
      </c>
      <c r="N2297">
        <v>3200</v>
      </c>
      <c r="O2297">
        <v>1</v>
      </c>
      <c r="P2297">
        <v>3200</v>
      </c>
      <c r="Q2297" t="s">
        <v>50</v>
      </c>
      <c r="R2297">
        <v>0</v>
      </c>
      <c r="S2297" t="s">
        <v>613</v>
      </c>
      <c r="T2297" s="4"/>
      <c r="U2297" s="4"/>
    </row>
    <row r="2298" spans="1:21" x14ac:dyDescent="0.2">
      <c r="A2298" t="s">
        <v>653</v>
      </c>
      <c r="B2298" t="s">
        <v>4481</v>
      </c>
      <c r="C2298" t="s">
        <v>4482</v>
      </c>
      <c r="H2298">
        <v>17</v>
      </c>
      <c r="J2298" t="s">
        <v>420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80</v>
      </c>
      <c r="Q2298" t="s">
        <v>44</v>
      </c>
      <c r="R2298">
        <v>0</v>
      </c>
      <c r="S2298" t="s">
        <v>94</v>
      </c>
      <c r="T2298" s="4"/>
      <c r="U2298" s="4"/>
    </row>
    <row r="2299" spans="1:21" x14ac:dyDescent="0.2">
      <c r="A2299" t="s">
        <v>653</v>
      </c>
      <c r="B2299" t="s">
        <v>4483</v>
      </c>
      <c r="C2299" t="s">
        <v>4484</v>
      </c>
      <c r="H2299">
        <v>170</v>
      </c>
      <c r="J2299" t="s">
        <v>420</v>
      </c>
      <c r="K2299">
        <v>90</v>
      </c>
      <c r="L2299">
        <v>0</v>
      </c>
      <c r="M2299">
        <v>0</v>
      </c>
      <c r="N2299">
        <v>90</v>
      </c>
      <c r="O2299">
        <v>1</v>
      </c>
      <c r="P2299">
        <v>90</v>
      </c>
      <c r="Q2299" t="s">
        <v>44</v>
      </c>
      <c r="R2299">
        <v>0</v>
      </c>
      <c r="S2299" t="s">
        <v>45</v>
      </c>
      <c r="T2299" s="4"/>
      <c r="U2299" s="4"/>
    </row>
    <row r="2300" spans="1:21" x14ac:dyDescent="0.2">
      <c r="A2300" t="s">
        <v>653</v>
      </c>
      <c r="B2300" t="s">
        <v>4485</v>
      </c>
      <c r="C2300" t="s">
        <v>4486</v>
      </c>
      <c r="H2300">
        <v>171</v>
      </c>
      <c r="J2300" t="s">
        <v>420</v>
      </c>
      <c r="K2300">
        <v>384</v>
      </c>
      <c r="L2300">
        <v>0</v>
      </c>
      <c r="M2300">
        <v>0</v>
      </c>
      <c r="N2300">
        <v>384</v>
      </c>
      <c r="O2300">
        <v>8</v>
      </c>
      <c r="P2300">
        <v>48</v>
      </c>
      <c r="Q2300" t="s">
        <v>61</v>
      </c>
      <c r="R2300">
        <v>0</v>
      </c>
      <c r="S2300" t="s">
        <v>2274</v>
      </c>
      <c r="T2300" s="4"/>
      <c r="U2300" s="4"/>
    </row>
    <row r="2301" spans="1:21" x14ac:dyDescent="0.2">
      <c r="A2301" t="s">
        <v>653</v>
      </c>
      <c r="B2301" t="s">
        <v>4487</v>
      </c>
      <c r="C2301" t="s">
        <v>4488</v>
      </c>
      <c r="H2301">
        <v>172</v>
      </c>
      <c r="J2301" t="s">
        <v>420</v>
      </c>
      <c r="K2301">
        <v>80</v>
      </c>
      <c r="L2301">
        <v>0</v>
      </c>
      <c r="M2301">
        <v>4</v>
      </c>
      <c r="N2301">
        <v>76</v>
      </c>
      <c r="O2301">
        <v>0</v>
      </c>
      <c r="P2301">
        <v>80</v>
      </c>
      <c r="Q2301" t="s">
        <v>44</v>
      </c>
      <c r="R2301">
        <v>76</v>
      </c>
      <c r="S2301" t="s">
        <v>4489</v>
      </c>
      <c r="T2301" s="4"/>
      <c r="U2301" s="4"/>
    </row>
    <row r="2302" spans="1:21" x14ac:dyDescent="0.2">
      <c r="A2302" t="s">
        <v>653</v>
      </c>
      <c r="B2302" t="s">
        <v>4490</v>
      </c>
      <c r="C2302" t="s">
        <v>4491</v>
      </c>
      <c r="H2302">
        <v>174</v>
      </c>
      <c r="J2302" t="s">
        <v>420</v>
      </c>
      <c r="K2302">
        <v>80</v>
      </c>
      <c r="L2302">
        <v>0</v>
      </c>
      <c r="M2302">
        <v>0</v>
      </c>
      <c r="N2302">
        <v>80</v>
      </c>
      <c r="O2302">
        <v>1</v>
      </c>
      <c r="P2302">
        <v>80</v>
      </c>
      <c r="Q2302" t="s">
        <v>44</v>
      </c>
      <c r="R2302">
        <v>0</v>
      </c>
      <c r="S2302" t="s">
        <v>45</v>
      </c>
      <c r="T2302" s="4"/>
      <c r="U2302" s="4"/>
    </row>
    <row r="2303" spans="1:21" x14ac:dyDescent="0.2">
      <c r="A2303" t="s">
        <v>653</v>
      </c>
      <c r="B2303" t="s">
        <v>4492</v>
      </c>
      <c r="C2303" t="s">
        <v>4493</v>
      </c>
      <c r="D2303" t="s">
        <v>656</v>
      </c>
      <c r="F2303" t="s">
        <v>4494</v>
      </c>
      <c r="G2303">
        <v>3124</v>
      </c>
      <c r="H2303">
        <v>175</v>
      </c>
      <c r="J2303" t="s">
        <v>420</v>
      </c>
      <c r="K2303">
        <v>76</v>
      </c>
      <c r="L2303">
        <v>0</v>
      </c>
      <c r="M2303">
        <v>0</v>
      </c>
      <c r="N2303">
        <v>76</v>
      </c>
      <c r="O2303">
        <v>0</v>
      </c>
      <c r="P2303">
        <v>80</v>
      </c>
      <c r="Q2303" t="s">
        <v>44</v>
      </c>
      <c r="R2303">
        <v>76</v>
      </c>
      <c r="S2303" t="s">
        <v>4489</v>
      </c>
      <c r="T2303" s="4">
        <v>45372</v>
      </c>
      <c r="U2303" s="4"/>
    </row>
    <row r="2304" spans="1:21" x14ac:dyDescent="0.2">
      <c r="A2304" t="s">
        <v>653</v>
      </c>
      <c r="B2304" t="s">
        <v>4495</v>
      </c>
      <c r="C2304" t="s">
        <v>4496</v>
      </c>
      <c r="H2304">
        <v>176</v>
      </c>
      <c r="J2304" t="s">
        <v>420</v>
      </c>
      <c r="K2304">
        <v>80</v>
      </c>
      <c r="L2304">
        <v>0</v>
      </c>
      <c r="M2304">
        <v>8</v>
      </c>
      <c r="N2304">
        <v>72</v>
      </c>
      <c r="O2304">
        <v>0</v>
      </c>
      <c r="P2304">
        <v>80</v>
      </c>
      <c r="Q2304" t="s">
        <v>44</v>
      </c>
      <c r="R2304">
        <v>72</v>
      </c>
      <c r="S2304" t="s">
        <v>4497</v>
      </c>
      <c r="T2304" s="4"/>
      <c r="U2304" s="4"/>
    </row>
    <row r="2305" spans="1:21" x14ac:dyDescent="0.2">
      <c r="A2305" t="s">
        <v>653</v>
      </c>
      <c r="B2305" t="s">
        <v>4498</v>
      </c>
      <c r="C2305" t="s">
        <v>4499</v>
      </c>
      <c r="H2305">
        <v>177</v>
      </c>
      <c r="J2305" t="s">
        <v>420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80</v>
      </c>
      <c r="Q2305" t="s">
        <v>44</v>
      </c>
      <c r="R2305">
        <v>0</v>
      </c>
      <c r="S2305" t="s">
        <v>94</v>
      </c>
      <c r="T2305" s="4"/>
      <c r="U2305" s="4"/>
    </row>
    <row r="2306" spans="1:21" x14ac:dyDescent="0.2">
      <c r="A2306" t="s">
        <v>653</v>
      </c>
      <c r="B2306" t="s">
        <v>4500</v>
      </c>
      <c r="C2306" t="s">
        <v>4501</v>
      </c>
      <c r="H2306">
        <v>178</v>
      </c>
      <c r="J2306" t="s">
        <v>420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80</v>
      </c>
      <c r="Q2306" t="s">
        <v>44</v>
      </c>
      <c r="R2306">
        <v>0</v>
      </c>
      <c r="S2306" t="s">
        <v>94</v>
      </c>
      <c r="T2306" s="4"/>
      <c r="U2306" s="4"/>
    </row>
    <row r="2307" spans="1:21" x14ac:dyDescent="0.2">
      <c r="A2307" t="s">
        <v>653</v>
      </c>
      <c r="B2307" t="s">
        <v>4502</v>
      </c>
      <c r="C2307" t="s">
        <v>4503</v>
      </c>
      <c r="H2307">
        <v>179</v>
      </c>
      <c r="J2307" t="s">
        <v>420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80</v>
      </c>
      <c r="Q2307" t="s">
        <v>44</v>
      </c>
      <c r="R2307">
        <v>0</v>
      </c>
      <c r="S2307" t="s">
        <v>94</v>
      </c>
      <c r="T2307" s="4"/>
      <c r="U2307" s="4"/>
    </row>
    <row r="2308" spans="1:21" x14ac:dyDescent="0.2">
      <c r="A2308" t="s">
        <v>653</v>
      </c>
      <c r="B2308" t="s">
        <v>4504</v>
      </c>
      <c r="C2308" t="s">
        <v>4505</v>
      </c>
      <c r="H2308">
        <v>18</v>
      </c>
      <c r="J2308" t="s">
        <v>420</v>
      </c>
      <c r="K2308">
        <v>4880</v>
      </c>
      <c r="L2308">
        <v>0</v>
      </c>
      <c r="M2308">
        <v>4</v>
      </c>
      <c r="N2308">
        <v>4876</v>
      </c>
      <c r="O2308">
        <v>60</v>
      </c>
      <c r="P2308">
        <v>80</v>
      </c>
      <c r="Q2308" t="s">
        <v>44</v>
      </c>
      <c r="R2308">
        <v>76</v>
      </c>
      <c r="S2308" t="s">
        <v>4506</v>
      </c>
      <c r="T2308" s="4"/>
      <c r="U2308" s="4"/>
    </row>
    <row r="2309" spans="1:21" x14ac:dyDescent="0.2">
      <c r="A2309" t="s">
        <v>653</v>
      </c>
      <c r="B2309" t="s">
        <v>4507</v>
      </c>
      <c r="C2309" t="s">
        <v>4508</v>
      </c>
      <c r="H2309">
        <v>181</v>
      </c>
      <c r="J2309" t="s">
        <v>420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80</v>
      </c>
      <c r="Q2309" t="s">
        <v>44</v>
      </c>
      <c r="R2309">
        <v>0</v>
      </c>
      <c r="S2309" t="s">
        <v>94</v>
      </c>
      <c r="T2309" s="4"/>
      <c r="U2309" s="4"/>
    </row>
    <row r="2310" spans="1:21" x14ac:dyDescent="0.2">
      <c r="A2310" t="s">
        <v>653</v>
      </c>
      <c r="B2310" t="s">
        <v>4509</v>
      </c>
      <c r="C2310" t="s">
        <v>4510</v>
      </c>
      <c r="H2310">
        <v>182</v>
      </c>
      <c r="J2310" t="s">
        <v>420</v>
      </c>
      <c r="K2310">
        <v>576</v>
      </c>
      <c r="L2310">
        <v>0</v>
      </c>
      <c r="M2310">
        <v>0</v>
      </c>
      <c r="N2310">
        <v>576</v>
      </c>
      <c r="O2310">
        <v>4</v>
      </c>
      <c r="P2310">
        <v>144</v>
      </c>
      <c r="Q2310" t="s">
        <v>44</v>
      </c>
      <c r="R2310">
        <v>0</v>
      </c>
      <c r="S2310" t="s">
        <v>2063</v>
      </c>
      <c r="T2310" s="4"/>
      <c r="U2310" s="4"/>
    </row>
    <row r="2311" spans="1:21" x14ac:dyDescent="0.2">
      <c r="A2311" t="s">
        <v>653</v>
      </c>
      <c r="B2311" t="s">
        <v>4511</v>
      </c>
      <c r="C2311" t="s">
        <v>4512</v>
      </c>
      <c r="H2311">
        <v>183</v>
      </c>
      <c r="J2311" t="s">
        <v>420</v>
      </c>
      <c r="K2311">
        <v>1200</v>
      </c>
      <c r="L2311">
        <v>0</v>
      </c>
      <c r="M2311">
        <v>0</v>
      </c>
      <c r="N2311">
        <v>1200</v>
      </c>
      <c r="O2311">
        <v>10</v>
      </c>
      <c r="P2311">
        <v>120</v>
      </c>
      <c r="Q2311" t="s">
        <v>44</v>
      </c>
      <c r="R2311">
        <v>0</v>
      </c>
      <c r="S2311" t="s">
        <v>250</v>
      </c>
      <c r="T2311" s="4"/>
      <c r="U2311" s="4"/>
    </row>
    <row r="2312" spans="1:21" x14ac:dyDescent="0.2">
      <c r="A2312" t="s">
        <v>653</v>
      </c>
      <c r="B2312" t="s">
        <v>4513</v>
      </c>
      <c r="C2312" t="s">
        <v>4514</v>
      </c>
      <c r="H2312">
        <v>184</v>
      </c>
      <c r="J2312" t="s">
        <v>420</v>
      </c>
      <c r="K2312">
        <v>720</v>
      </c>
      <c r="L2312">
        <v>0</v>
      </c>
      <c r="M2312">
        <v>0</v>
      </c>
      <c r="N2312">
        <v>720</v>
      </c>
      <c r="O2312">
        <v>6</v>
      </c>
      <c r="P2312">
        <v>120</v>
      </c>
      <c r="Q2312" t="s">
        <v>44</v>
      </c>
      <c r="R2312">
        <v>0</v>
      </c>
      <c r="S2312" t="s">
        <v>2204</v>
      </c>
      <c r="T2312" s="4"/>
      <c r="U2312" s="4"/>
    </row>
    <row r="2313" spans="1:21" x14ac:dyDescent="0.2">
      <c r="A2313" t="s">
        <v>653</v>
      </c>
      <c r="B2313" t="s">
        <v>4515</v>
      </c>
      <c r="C2313" t="s">
        <v>4516</v>
      </c>
      <c r="H2313">
        <v>185</v>
      </c>
      <c r="J2313" t="s">
        <v>420</v>
      </c>
      <c r="K2313">
        <v>1800</v>
      </c>
      <c r="L2313">
        <v>0</v>
      </c>
      <c r="M2313">
        <v>0</v>
      </c>
      <c r="N2313">
        <v>1800</v>
      </c>
      <c r="O2313">
        <v>15</v>
      </c>
      <c r="P2313">
        <v>120</v>
      </c>
      <c r="Q2313" t="s">
        <v>44</v>
      </c>
      <c r="R2313">
        <v>0</v>
      </c>
      <c r="S2313" t="s">
        <v>3024</v>
      </c>
      <c r="T2313" s="4"/>
      <c r="U2313" s="4"/>
    </row>
    <row r="2314" spans="1:21" x14ac:dyDescent="0.2">
      <c r="A2314" t="s">
        <v>653</v>
      </c>
      <c r="B2314" t="s">
        <v>4517</v>
      </c>
      <c r="C2314" t="s">
        <v>4518</v>
      </c>
      <c r="H2314">
        <v>186</v>
      </c>
      <c r="J2314" t="s">
        <v>420</v>
      </c>
      <c r="K2314">
        <v>120</v>
      </c>
      <c r="L2314">
        <v>0</v>
      </c>
      <c r="M2314">
        <v>1</v>
      </c>
      <c r="N2314">
        <v>119</v>
      </c>
      <c r="O2314">
        <v>0</v>
      </c>
      <c r="P2314">
        <v>120</v>
      </c>
      <c r="Q2314" t="s">
        <v>44</v>
      </c>
      <c r="R2314">
        <v>119</v>
      </c>
      <c r="S2314" t="s">
        <v>4519</v>
      </c>
      <c r="T2314" s="4"/>
      <c r="U2314" s="4"/>
    </row>
    <row r="2315" spans="1:21" x14ac:dyDescent="0.2">
      <c r="A2315" t="s">
        <v>653</v>
      </c>
      <c r="B2315" t="s">
        <v>4520</v>
      </c>
      <c r="C2315" t="s">
        <v>4521</v>
      </c>
      <c r="H2315">
        <v>187</v>
      </c>
      <c r="J2315" t="s">
        <v>420</v>
      </c>
      <c r="K2315">
        <v>120</v>
      </c>
      <c r="L2315">
        <v>0</v>
      </c>
      <c r="M2315">
        <v>0</v>
      </c>
      <c r="N2315">
        <v>120</v>
      </c>
      <c r="O2315">
        <v>1</v>
      </c>
      <c r="P2315">
        <v>120</v>
      </c>
      <c r="Q2315" t="s">
        <v>44</v>
      </c>
      <c r="R2315">
        <v>0</v>
      </c>
      <c r="S2315" t="s">
        <v>45</v>
      </c>
      <c r="T2315" s="4"/>
      <c r="U2315" s="4"/>
    </row>
    <row r="2316" spans="1:21" x14ac:dyDescent="0.2">
      <c r="A2316" t="s">
        <v>653</v>
      </c>
      <c r="B2316" t="s">
        <v>4522</v>
      </c>
      <c r="C2316" t="s">
        <v>4523</v>
      </c>
      <c r="H2316">
        <v>188</v>
      </c>
      <c r="J2316" t="s">
        <v>420</v>
      </c>
      <c r="K2316">
        <v>4950</v>
      </c>
      <c r="L2316">
        <v>0</v>
      </c>
      <c r="M2316">
        <v>0</v>
      </c>
      <c r="N2316">
        <v>4950</v>
      </c>
      <c r="O2316">
        <v>45</v>
      </c>
      <c r="P2316">
        <v>110</v>
      </c>
      <c r="Q2316" t="s">
        <v>44</v>
      </c>
      <c r="R2316">
        <v>0</v>
      </c>
      <c r="S2316" t="s">
        <v>4524</v>
      </c>
      <c r="T2316" s="4"/>
      <c r="U2316" s="4"/>
    </row>
    <row r="2317" spans="1:21" x14ac:dyDescent="0.2">
      <c r="A2317" t="s">
        <v>653</v>
      </c>
      <c r="B2317" t="s">
        <v>4525</v>
      </c>
      <c r="C2317" t="s">
        <v>4526</v>
      </c>
      <c r="H2317">
        <v>189</v>
      </c>
      <c r="J2317" t="s">
        <v>420</v>
      </c>
      <c r="K2317">
        <v>240</v>
      </c>
      <c r="L2317">
        <v>0</v>
      </c>
      <c r="M2317">
        <v>0</v>
      </c>
      <c r="N2317">
        <v>240</v>
      </c>
      <c r="O2317">
        <v>2</v>
      </c>
      <c r="P2317">
        <v>120</v>
      </c>
      <c r="Q2317" t="s">
        <v>44</v>
      </c>
      <c r="R2317">
        <v>0</v>
      </c>
      <c r="S2317" t="s">
        <v>450</v>
      </c>
      <c r="T2317" s="4"/>
      <c r="U2317" s="4"/>
    </row>
    <row r="2318" spans="1:21" x14ac:dyDescent="0.2">
      <c r="A2318" t="s">
        <v>653</v>
      </c>
      <c r="B2318" t="s">
        <v>4527</v>
      </c>
      <c r="C2318" t="s">
        <v>4528</v>
      </c>
      <c r="H2318">
        <v>19</v>
      </c>
      <c r="I2318" t="s">
        <v>4529</v>
      </c>
      <c r="J2318" t="s">
        <v>420</v>
      </c>
      <c r="K2318">
        <v>240</v>
      </c>
      <c r="L2318">
        <v>0</v>
      </c>
      <c r="M2318">
        <v>0</v>
      </c>
      <c r="N2318">
        <v>240</v>
      </c>
      <c r="O2318">
        <v>3</v>
      </c>
      <c r="P2318">
        <v>80</v>
      </c>
      <c r="Q2318" t="s">
        <v>44</v>
      </c>
      <c r="R2318">
        <v>0</v>
      </c>
      <c r="S2318" t="s">
        <v>2182</v>
      </c>
      <c r="T2318" s="4"/>
      <c r="U2318" s="4"/>
    </row>
    <row r="2319" spans="1:21" x14ac:dyDescent="0.2">
      <c r="A2319" t="s">
        <v>653</v>
      </c>
      <c r="B2319" t="s">
        <v>4530</v>
      </c>
      <c r="C2319" t="s">
        <v>4531</v>
      </c>
      <c r="H2319">
        <v>190</v>
      </c>
      <c r="J2319" t="s">
        <v>420</v>
      </c>
      <c r="K2319">
        <v>660</v>
      </c>
      <c r="L2319">
        <v>0</v>
      </c>
      <c r="M2319">
        <v>0</v>
      </c>
      <c r="N2319">
        <v>660</v>
      </c>
      <c r="O2319">
        <v>6</v>
      </c>
      <c r="P2319">
        <v>110</v>
      </c>
      <c r="Q2319" t="s">
        <v>44</v>
      </c>
      <c r="R2319">
        <v>0</v>
      </c>
      <c r="S2319" t="s">
        <v>2204</v>
      </c>
      <c r="T2319" s="4"/>
      <c r="U2319" s="4"/>
    </row>
    <row r="2320" spans="1:21" x14ac:dyDescent="0.2">
      <c r="A2320" t="s">
        <v>653</v>
      </c>
      <c r="B2320" t="s">
        <v>4532</v>
      </c>
      <c r="C2320" t="s">
        <v>4533</v>
      </c>
      <c r="H2320">
        <v>191</v>
      </c>
      <c r="J2320" t="s">
        <v>420</v>
      </c>
      <c r="K2320">
        <v>1200</v>
      </c>
      <c r="L2320">
        <v>0</v>
      </c>
      <c r="M2320">
        <v>0</v>
      </c>
      <c r="N2320">
        <v>1200</v>
      </c>
      <c r="O2320">
        <v>5</v>
      </c>
      <c r="P2320">
        <v>240</v>
      </c>
      <c r="Q2320" t="s">
        <v>44</v>
      </c>
      <c r="R2320">
        <v>0</v>
      </c>
      <c r="S2320" t="s">
        <v>230</v>
      </c>
      <c r="T2320" s="4"/>
      <c r="U2320" s="4"/>
    </row>
    <row r="2321" spans="1:21" x14ac:dyDescent="0.2">
      <c r="A2321" t="s">
        <v>653</v>
      </c>
      <c r="B2321" t="s">
        <v>4534</v>
      </c>
      <c r="C2321" t="s">
        <v>4535</v>
      </c>
      <c r="H2321">
        <v>192</v>
      </c>
      <c r="J2321" t="s">
        <v>420</v>
      </c>
      <c r="K2321">
        <v>1320</v>
      </c>
      <c r="L2321">
        <v>0</v>
      </c>
      <c r="M2321">
        <v>0</v>
      </c>
      <c r="N2321">
        <v>1320</v>
      </c>
      <c r="O2321">
        <v>12</v>
      </c>
      <c r="P2321">
        <v>110</v>
      </c>
      <c r="Q2321" t="s">
        <v>44</v>
      </c>
      <c r="R2321">
        <v>0</v>
      </c>
      <c r="S2321" t="s">
        <v>2169</v>
      </c>
      <c r="T2321" s="4"/>
      <c r="U2321" s="4"/>
    </row>
    <row r="2322" spans="1:21" x14ac:dyDescent="0.2">
      <c r="A2322" t="s">
        <v>653</v>
      </c>
      <c r="B2322" t="s">
        <v>4536</v>
      </c>
      <c r="C2322" t="s">
        <v>4537</v>
      </c>
      <c r="H2322">
        <v>193</v>
      </c>
      <c r="J2322" t="s">
        <v>420</v>
      </c>
      <c r="K2322">
        <v>550</v>
      </c>
      <c r="L2322">
        <v>0</v>
      </c>
      <c r="M2322">
        <v>0</v>
      </c>
      <c r="N2322">
        <v>550</v>
      </c>
      <c r="O2322">
        <v>5</v>
      </c>
      <c r="P2322">
        <v>110</v>
      </c>
      <c r="Q2322" t="s">
        <v>44</v>
      </c>
      <c r="R2322">
        <v>0</v>
      </c>
      <c r="S2322" t="s">
        <v>230</v>
      </c>
      <c r="T2322" s="4"/>
      <c r="U2322" s="4"/>
    </row>
    <row r="2323" spans="1:21" x14ac:dyDescent="0.2">
      <c r="A2323" t="s">
        <v>653</v>
      </c>
      <c r="B2323" t="s">
        <v>4538</v>
      </c>
      <c r="C2323" t="s">
        <v>4539</v>
      </c>
      <c r="H2323">
        <v>194</v>
      </c>
      <c r="J2323" t="s">
        <v>420</v>
      </c>
      <c r="K2323">
        <v>4920</v>
      </c>
      <c r="L2323">
        <v>0</v>
      </c>
      <c r="M2323">
        <v>0</v>
      </c>
      <c r="N2323">
        <v>4920</v>
      </c>
      <c r="O2323">
        <v>41</v>
      </c>
      <c r="P2323">
        <v>120</v>
      </c>
      <c r="Q2323" t="s">
        <v>44</v>
      </c>
      <c r="R2323">
        <v>0</v>
      </c>
      <c r="S2323" t="s">
        <v>4540</v>
      </c>
      <c r="T2323" s="4"/>
      <c r="U2323" s="4"/>
    </row>
    <row r="2324" spans="1:21" x14ac:dyDescent="0.2">
      <c r="A2324" t="s">
        <v>653</v>
      </c>
      <c r="B2324" t="s">
        <v>4541</v>
      </c>
      <c r="C2324" t="s">
        <v>4542</v>
      </c>
      <c r="H2324">
        <v>195</v>
      </c>
      <c r="J2324" t="s">
        <v>420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72</v>
      </c>
      <c r="Q2324" t="s">
        <v>44</v>
      </c>
      <c r="R2324">
        <v>0</v>
      </c>
      <c r="S2324" t="s">
        <v>94</v>
      </c>
      <c r="T2324" s="4"/>
      <c r="U2324" s="4"/>
    </row>
    <row r="2325" spans="1:21" x14ac:dyDescent="0.2">
      <c r="A2325" t="s">
        <v>653</v>
      </c>
      <c r="B2325" t="s">
        <v>4543</v>
      </c>
      <c r="C2325" t="s">
        <v>4544</v>
      </c>
      <c r="H2325">
        <v>196</v>
      </c>
      <c r="J2325" t="s">
        <v>420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72</v>
      </c>
      <c r="Q2325" t="s">
        <v>44</v>
      </c>
      <c r="R2325">
        <v>0</v>
      </c>
      <c r="S2325" t="s">
        <v>94</v>
      </c>
      <c r="T2325" s="4"/>
      <c r="U2325" s="4"/>
    </row>
    <row r="2326" spans="1:21" x14ac:dyDescent="0.2">
      <c r="A2326" t="s">
        <v>653</v>
      </c>
      <c r="B2326" t="s">
        <v>4545</v>
      </c>
      <c r="C2326" t="s">
        <v>4546</v>
      </c>
      <c r="H2326">
        <v>199</v>
      </c>
      <c r="J2326" t="s">
        <v>420</v>
      </c>
      <c r="K2326">
        <v>300</v>
      </c>
      <c r="L2326">
        <v>0</v>
      </c>
      <c r="M2326">
        <v>2</v>
      </c>
      <c r="N2326">
        <v>298</v>
      </c>
      <c r="O2326">
        <v>2</v>
      </c>
      <c r="P2326">
        <v>100</v>
      </c>
      <c r="Q2326" t="s">
        <v>44</v>
      </c>
      <c r="R2326">
        <v>98</v>
      </c>
      <c r="S2326" t="s">
        <v>4547</v>
      </c>
      <c r="T2326" s="4"/>
      <c r="U2326" s="4"/>
    </row>
    <row r="2327" spans="1:21" x14ac:dyDescent="0.2">
      <c r="A2327" t="s">
        <v>653</v>
      </c>
      <c r="B2327" t="s">
        <v>4548</v>
      </c>
      <c r="C2327" t="s">
        <v>4549</v>
      </c>
      <c r="H2327">
        <v>20</v>
      </c>
      <c r="J2327" t="s">
        <v>420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80</v>
      </c>
      <c r="Q2327" t="s">
        <v>44</v>
      </c>
      <c r="R2327">
        <v>0</v>
      </c>
      <c r="S2327" t="s">
        <v>94</v>
      </c>
      <c r="T2327" s="4"/>
      <c r="U2327" s="4"/>
    </row>
    <row r="2328" spans="1:21" x14ac:dyDescent="0.2">
      <c r="A2328" t="s">
        <v>653</v>
      </c>
      <c r="B2328" t="s">
        <v>4550</v>
      </c>
      <c r="C2328" t="s">
        <v>4551</v>
      </c>
      <c r="H2328">
        <v>200</v>
      </c>
      <c r="J2328" t="s">
        <v>420</v>
      </c>
      <c r="K2328">
        <v>96</v>
      </c>
      <c r="L2328">
        <v>0</v>
      </c>
      <c r="M2328">
        <v>0</v>
      </c>
      <c r="N2328">
        <v>96</v>
      </c>
      <c r="O2328">
        <v>2</v>
      </c>
      <c r="P2328">
        <v>48</v>
      </c>
      <c r="Q2328" t="s">
        <v>44</v>
      </c>
      <c r="R2328">
        <v>0</v>
      </c>
      <c r="S2328" t="s">
        <v>450</v>
      </c>
      <c r="T2328" s="4"/>
      <c r="U2328" s="4"/>
    </row>
    <row r="2329" spans="1:21" x14ac:dyDescent="0.2">
      <c r="A2329" t="s">
        <v>653</v>
      </c>
      <c r="B2329" t="s">
        <v>4552</v>
      </c>
      <c r="C2329" t="s">
        <v>4553</v>
      </c>
      <c r="H2329">
        <v>201</v>
      </c>
      <c r="J2329" t="s">
        <v>420</v>
      </c>
      <c r="K2329">
        <v>2040</v>
      </c>
      <c r="L2329">
        <v>0</v>
      </c>
      <c r="M2329">
        <v>0</v>
      </c>
      <c r="N2329">
        <v>2040</v>
      </c>
      <c r="O2329">
        <v>17</v>
      </c>
      <c r="P2329">
        <v>120</v>
      </c>
      <c r="Q2329" t="s">
        <v>44</v>
      </c>
      <c r="R2329">
        <v>0</v>
      </c>
      <c r="S2329" t="s">
        <v>2602</v>
      </c>
      <c r="T2329" s="4"/>
      <c r="U2329" s="4"/>
    </row>
    <row r="2330" spans="1:21" x14ac:dyDescent="0.2">
      <c r="A2330" t="s">
        <v>653</v>
      </c>
      <c r="B2330" t="s">
        <v>4554</v>
      </c>
      <c r="C2330" t="s">
        <v>4555</v>
      </c>
      <c r="H2330">
        <v>23</v>
      </c>
      <c r="J2330" t="s">
        <v>420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20</v>
      </c>
      <c r="Q2330" t="s">
        <v>44</v>
      </c>
      <c r="R2330">
        <v>0</v>
      </c>
      <c r="S2330" t="s">
        <v>94</v>
      </c>
      <c r="T2330" s="4"/>
      <c r="U2330" s="4"/>
    </row>
    <row r="2331" spans="1:21" x14ac:dyDescent="0.2">
      <c r="A2331" t="s">
        <v>653</v>
      </c>
      <c r="B2331" t="s">
        <v>4556</v>
      </c>
      <c r="C2331" t="s">
        <v>4557</v>
      </c>
      <c r="H2331">
        <v>24</v>
      </c>
      <c r="J2331" t="s">
        <v>420</v>
      </c>
      <c r="K2331">
        <v>0</v>
      </c>
      <c r="L2331">
        <v>0</v>
      </c>
      <c r="M2331">
        <v>160</v>
      </c>
      <c r="N2331">
        <v>-160</v>
      </c>
      <c r="O2331">
        <v>-2</v>
      </c>
      <c r="P2331">
        <v>80</v>
      </c>
      <c r="Q2331" t="s">
        <v>44</v>
      </c>
      <c r="R2331">
        <v>0</v>
      </c>
      <c r="S2331" t="s">
        <v>4558</v>
      </c>
      <c r="T2331" s="4"/>
      <c r="U2331" s="4"/>
    </row>
    <row r="2332" spans="1:21" x14ac:dyDescent="0.2">
      <c r="A2332" t="s">
        <v>653</v>
      </c>
      <c r="B2332" t="s">
        <v>4559</v>
      </c>
      <c r="C2332" t="s">
        <v>4560</v>
      </c>
      <c r="H2332">
        <v>26</v>
      </c>
      <c r="J2332" t="s">
        <v>420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60</v>
      </c>
      <c r="Q2332" t="s">
        <v>44</v>
      </c>
      <c r="R2332">
        <v>0</v>
      </c>
      <c r="S2332" t="s">
        <v>94</v>
      </c>
      <c r="T2332" s="4"/>
      <c r="U2332" s="4"/>
    </row>
    <row r="2333" spans="1:21" x14ac:dyDescent="0.2">
      <c r="A2333" t="s">
        <v>653</v>
      </c>
      <c r="B2333" t="s">
        <v>4561</v>
      </c>
      <c r="C2333" t="s">
        <v>4562</v>
      </c>
      <c r="H2333">
        <v>27</v>
      </c>
      <c r="J2333" t="s">
        <v>420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3</v>
      </c>
      <c r="Q2333" t="s">
        <v>44</v>
      </c>
      <c r="R2333">
        <v>0</v>
      </c>
      <c r="S2333" t="s">
        <v>94</v>
      </c>
      <c r="T2333" s="4"/>
      <c r="U2333" s="4"/>
    </row>
    <row r="2334" spans="1:21" x14ac:dyDescent="0.2">
      <c r="A2334" t="s">
        <v>653</v>
      </c>
      <c r="B2334" t="s">
        <v>4563</v>
      </c>
      <c r="C2334" t="s">
        <v>4564</v>
      </c>
      <c r="H2334">
        <v>28</v>
      </c>
      <c r="J2334" t="s">
        <v>420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16</v>
      </c>
      <c r="Q2334" t="s">
        <v>44</v>
      </c>
      <c r="R2334">
        <v>0</v>
      </c>
      <c r="S2334" t="s">
        <v>94</v>
      </c>
      <c r="T2334" s="4"/>
      <c r="U2334" s="4"/>
    </row>
    <row r="2335" spans="1:21" x14ac:dyDescent="0.2">
      <c r="A2335" t="s">
        <v>653</v>
      </c>
      <c r="B2335" t="s">
        <v>4565</v>
      </c>
      <c r="C2335" t="s">
        <v>4566</v>
      </c>
      <c r="H2335">
        <v>29</v>
      </c>
      <c r="J2335" t="s">
        <v>420</v>
      </c>
      <c r="K2335">
        <v>80</v>
      </c>
      <c r="L2335">
        <v>0</v>
      </c>
      <c r="M2335">
        <v>0</v>
      </c>
      <c r="N2335">
        <v>80</v>
      </c>
      <c r="O2335">
        <v>2</v>
      </c>
      <c r="P2335">
        <v>40</v>
      </c>
      <c r="Q2335" t="s">
        <v>61</v>
      </c>
      <c r="R2335">
        <v>0</v>
      </c>
      <c r="S2335" t="s">
        <v>62</v>
      </c>
      <c r="T2335" s="4"/>
      <c r="U2335" s="4"/>
    </row>
    <row r="2336" spans="1:21" x14ac:dyDescent="0.2">
      <c r="A2336" t="s">
        <v>653</v>
      </c>
      <c r="B2336" t="s">
        <v>4567</v>
      </c>
      <c r="C2336" t="s">
        <v>4568</v>
      </c>
      <c r="H2336">
        <v>3</v>
      </c>
      <c r="J2336" t="s">
        <v>420</v>
      </c>
      <c r="K2336">
        <v>500</v>
      </c>
      <c r="L2336">
        <v>0</v>
      </c>
      <c r="M2336">
        <v>0</v>
      </c>
      <c r="N2336">
        <v>500</v>
      </c>
      <c r="O2336">
        <v>5</v>
      </c>
      <c r="P2336">
        <v>100</v>
      </c>
      <c r="Q2336" t="s">
        <v>44</v>
      </c>
      <c r="R2336">
        <v>0</v>
      </c>
      <c r="S2336" t="s">
        <v>230</v>
      </c>
      <c r="T2336" s="4"/>
      <c r="U2336" s="4"/>
    </row>
    <row r="2337" spans="1:21" x14ac:dyDescent="0.2">
      <c r="A2337" t="s">
        <v>653</v>
      </c>
      <c r="B2337" t="s">
        <v>4569</v>
      </c>
      <c r="C2337" t="s">
        <v>4570</v>
      </c>
      <c r="H2337">
        <v>30</v>
      </c>
      <c r="J2337" t="s">
        <v>420</v>
      </c>
      <c r="K2337">
        <v>0</v>
      </c>
      <c r="L2337">
        <v>0</v>
      </c>
      <c r="M2337">
        <v>80</v>
      </c>
      <c r="N2337">
        <v>-80</v>
      </c>
      <c r="O2337">
        <v>-5</v>
      </c>
      <c r="P2337">
        <v>16</v>
      </c>
      <c r="Q2337" t="s">
        <v>44</v>
      </c>
      <c r="R2337">
        <v>0</v>
      </c>
      <c r="S2337" t="s">
        <v>4571</v>
      </c>
      <c r="T2337" s="4"/>
      <c r="U2337" s="4"/>
    </row>
    <row r="2338" spans="1:21" x14ac:dyDescent="0.2">
      <c r="A2338" t="s">
        <v>653</v>
      </c>
      <c r="B2338" t="s">
        <v>4572</v>
      </c>
      <c r="C2338" t="s">
        <v>4573</v>
      </c>
      <c r="H2338">
        <v>31</v>
      </c>
      <c r="J2338" t="s">
        <v>420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16</v>
      </c>
      <c r="Q2338" t="s">
        <v>44</v>
      </c>
      <c r="R2338">
        <v>0</v>
      </c>
      <c r="S2338" t="s">
        <v>94</v>
      </c>
      <c r="T2338" s="4"/>
      <c r="U2338" s="4"/>
    </row>
    <row r="2339" spans="1:21" x14ac:dyDescent="0.2">
      <c r="A2339" t="s">
        <v>653</v>
      </c>
      <c r="B2339" t="s">
        <v>4574</v>
      </c>
      <c r="C2339" t="s">
        <v>4575</v>
      </c>
      <c r="H2339">
        <v>32</v>
      </c>
      <c r="J2339" t="s">
        <v>420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50</v>
      </c>
      <c r="Q2339" t="s">
        <v>44</v>
      </c>
      <c r="R2339">
        <v>0</v>
      </c>
      <c r="S2339" t="s">
        <v>94</v>
      </c>
      <c r="T2339" s="4"/>
      <c r="U2339" s="4"/>
    </row>
    <row r="2340" spans="1:21" x14ac:dyDescent="0.2">
      <c r="A2340" t="s">
        <v>653</v>
      </c>
      <c r="B2340" t="s">
        <v>4576</v>
      </c>
      <c r="C2340" t="s">
        <v>4577</v>
      </c>
      <c r="H2340">
        <v>34</v>
      </c>
      <c r="J2340" t="s">
        <v>420</v>
      </c>
      <c r="K2340">
        <v>0</v>
      </c>
      <c r="L2340">
        <v>0</v>
      </c>
      <c r="M2340">
        <v>57</v>
      </c>
      <c r="N2340">
        <v>-57</v>
      </c>
      <c r="O2340">
        <v>0</v>
      </c>
      <c r="P2340">
        <v>80</v>
      </c>
      <c r="Q2340" t="s">
        <v>44</v>
      </c>
      <c r="R2340">
        <v>-57</v>
      </c>
      <c r="S2340" t="s">
        <v>4578</v>
      </c>
      <c r="T2340" s="4"/>
      <c r="U2340" s="4"/>
    </row>
    <row r="2341" spans="1:21" x14ac:dyDescent="0.2">
      <c r="A2341" t="s">
        <v>653</v>
      </c>
      <c r="B2341" t="s">
        <v>4579</v>
      </c>
      <c r="C2341" t="s">
        <v>4580</v>
      </c>
      <c r="H2341">
        <v>38</v>
      </c>
      <c r="J2341" t="s">
        <v>420</v>
      </c>
      <c r="K2341">
        <v>0</v>
      </c>
      <c r="L2341">
        <v>0</v>
      </c>
      <c r="M2341">
        <v>240</v>
      </c>
      <c r="N2341">
        <v>-240</v>
      </c>
      <c r="O2341">
        <v>0</v>
      </c>
      <c r="P2341">
        <v>480</v>
      </c>
      <c r="Q2341" t="s">
        <v>44</v>
      </c>
      <c r="R2341">
        <v>-240</v>
      </c>
      <c r="S2341" t="s">
        <v>4581</v>
      </c>
      <c r="T2341" s="4"/>
      <c r="U2341" s="4"/>
    </row>
    <row r="2342" spans="1:21" x14ac:dyDescent="0.2">
      <c r="A2342" t="s">
        <v>653</v>
      </c>
      <c r="B2342" t="s">
        <v>4582</v>
      </c>
      <c r="C2342" t="s">
        <v>4583</v>
      </c>
      <c r="H2342">
        <v>39</v>
      </c>
      <c r="J2342" t="s">
        <v>420</v>
      </c>
      <c r="K2342">
        <v>24</v>
      </c>
      <c r="L2342">
        <v>0</v>
      </c>
      <c r="M2342">
        <v>0</v>
      </c>
      <c r="N2342">
        <v>24</v>
      </c>
      <c r="O2342">
        <v>1</v>
      </c>
      <c r="P2342">
        <v>24</v>
      </c>
      <c r="Q2342" t="s">
        <v>61</v>
      </c>
      <c r="R2342">
        <v>0</v>
      </c>
      <c r="S2342" t="s">
        <v>1375</v>
      </c>
      <c r="T2342" s="4"/>
      <c r="U2342" s="4"/>
    </row>
    <row r="2343" spans="1:21" x14ac:dyDescent="0.2">
      <c r="A2343" t="s">
        <v>653</v>
      </c>
      <c r="B2343" t="s">
        <v>4584</v>
      </c>
      <c r="C2343" t="s">
        <v>4585</v>
      </c>
      <c r="H2343">
        <v>4</v>
      </c>
      <c r="J2343" t="s">
        <v>420</v>
      </c>
      <c r="K2343">
        <v>400</v>
      </c>
      <c r="L2343">
        <v>0</v>
      </c>
      <c r="M2343">
        <v>0</v>
      </c>
      <c r="N2343">
        <v>400</v>
      </c>
      <c r="O2343">
        <v>5</v>
      </c>
      <c r="P2343">
        <v>80</v>
      </c>
      <c r="Q2343" t="s">
        <v>44</v>
      </c>
      <c r="R2343">
        <v>0</v>
      </c>
      <c r="S2343" t="s">
        <v>230</v>
      </c>
      <c r="T2343" s="4"/>
      <c r="U2343" s="4"/>
    </row>
    <row r="2344" spans="1:21" x14ac:dyDescent="0.2">
      <c r="A2344" t="s">
        <v>653</v>
      </c>
      <c r="B2344" t="s">
        <v>4586</v>
      </c>
      <c r="C2344" t="s">
        <v>4587</v>
      </c>
      <c r="H2344">
        <v>40</v>
      </c>
      <c r="J2344" t="s">
        <v>420</v>
      </c>
      <c r="K2344">
        <v>144</v>
      </c>
      <c r="L2344">
        <v>0</v>
      </c>
      <c r="M2344">
        <v>0</v>
      </c>
      <c r="N2344">
        <v>144</v>
      </c>
      <c r="O2344">
        <v>6</v>
      </c>
      <c r="P2344">
        <v>24</v>
      </c>
      <c r="Q2344" t="s">
        <v>61</v>
      </c>
      <c r="R2344">
        <v>0</v>
      </c>
      <c r="S2344" t="s">
        <v>3204</v>
      </c>
      <c r="T2344" s="4"/>
      <c r="U2344" s="4"/>
    </row>
    <row r="2345" spans="1:21" x14ac:dyDescent="0.2">
      <c r="A2345" t="s">
        <v>653</v>
      </c>
      <c r="B2345" t="s">
        <v>4588</v>
      </c>
      <c r="C2345" t="s">
        <v>4589</v>
      </c>
      <c r="H2345">
        <v>41</v>
      </c>
      <c r="J2345" t="s">
        <v>420</v>
      </c>
      <c r="K2345">
        <v>24</v>
      </c>
      <c r="L2345">
        <v>0</v>
      </c>
      <c r="M2345">
        <v>0</v>
      </c>
      <c r="N2345">
        <v>24</v>
      </c>
      <c r="O2345">
        <v>1</v>
      </c>
      <c r="P2345">
        <v>24</v>
      </c>
      <c r="Q2345" t="s">
        <v>61</v>
      </c>
      <c r="R2345">
        <v>0</v>
      </c>
      <c r="S2345" t="s">
        <v>1375</v>
      </c>
      <c r="T2345" s="4"/>
      <c r="U2345" s="4"/>
    </row>
    <row r="2346" spans="1:21" x14ac:dyDescent="0.2">
      <c r="A2346" t="s">
        <v>653</v>
      </c>
      <c r="B2346" t="s">
        <v>4590</v>
      </c>
      <c r="C2346" t="s">
        <v>4591</v>
      </c>
      <c r="H2346">
        <v>42</v>
      </c>
      <c r="J2346" t="s">
        <v>420</v>
      </c>
      <c r="K2346">
        <v>300</v>
      </c>
      <c r="L2346">
        <v>0</v>
      </c>
      <c r="M2346">
        <v>0</v>
      </c>
      <c r="N2346">
        <v>300</v>
      </c>
      <c r="O2346">
        <v>3</v>
      </c>
      <c r="P2346">
        <v>100</v>
      </c>
      <c r="Q2346" t="s">
        <v>44</v>
      </c>
      <c r="R2346">
        <v>0</v>
      </c>
      <c r="S2346" t="s">
        <v>2182</v>
      </c>
      <c r="T2346" s="4"/>
      <c r="U2346" s="4"/>
    </row>
    <row r="2347" spans="1:21" x14ac:dyDescent="0.2">
      <c r="A2347" t="s">
        <v>653</v>
      </c>
      <c r="B2347" t="s">
        <v>4592</v>
      </c>
      <c r="C2347" t="s">
        <v>4593</v>
      </c>
      <c r="H2347">
        <v>43</v>
      </c>
      <c r="J2347" t="s">
        <v>420</v>
      </c>
      <c r="K2347">
        <v>600</v>
      </c>
      <c r="L2347">
        <v>0</v>
      </c>
      <c r="M2347">
        <v>0</v>
      </c>
      <c r="N2347">
        <v>600</v>
      </c>
      <c r="O2347">
        <v>6</v>
      </c>
      <c r="P2347">
        <v>100</v>
      </c>
      <c r="Q2347" t="s">
        <v>44</v>
      </c>
      <c r="R2347">
        <v>0</v>
      </c>
      <c r="S2347" t="s">
        <v>2204</v>
      </c>
      <c r="T2347" s="4"/>
      <c r="U2347" s="4"/>
    </row>
    <row r="2348" spans="1:21" x14ac:dyDescent="0.2">
      <c r="A2348" t="s">
        <v>653</v>
      </c>
      <c r="B2348" t="s">
        <v>4594</v>
      </c>
      <c r="C2348" t="s">
        <v>4595</v>
      </c>
      <c r="H2348">
        <v>44</v>
      </c>
      <c r="J2348" t="s">
        <v>420</v>
      </c>
      <c r="K2348">
        <v>100</v>
      </c>
      <c r="L2348">
        <v>0</v>
      </c>
      <c r="M2348">
        <v>0</v>
      </c>
      <c r="N2348">
        <v>100</v>
      </c>
      <c r="O2348">
        <v>1</v>
      </c>
      <c r="P2348">
        <v>100</v>
      </c>
      <c r="Q2348" t="s">
        <v>44</v>
      </c>
      <c r="R2348">
        <v>0</v>
      </c>
      <c r="S2348" t="s">
        <v>45</v>
      </c>
      <c r="T2348" s="4"/>
      <c r="U2348" s="4"/>
    </row>
    <row r="2349" spans="1:21" x14ac:dyDescent="0.2">
      <c r="A2349" t="s">
        <v>653</v>
      </c>
      <c r="B2349" t="s">
        <v>4596</v>
      </c>
      <c r="C2349" t="s">
        <v>4597</v>
      </c>
      <c r="H2349">
        <v>45</v>
      </c>
      <c r="I2349" t="s">
        <v>2067</v>
      </c>
      <c r="J2349" t="s">
        <v>2068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300</v>
      </c>
      <c r="Q2349" t="s">
        <v>50</v>
      </c>
      <c r="R2349">
        <v>0</v>
      </c>
      <c r="S2349" t="s">
        <v>57</v>
      </c>
      <c r="T2349" s="4"/>
      <c r="U2349" s="4"/>
    </row>
    <row r="2350" spans="1:21" x14ac:dyDescent="0.2">
      <c r="A2350" t="s">
        <v>653</v>
      </c>
      <c r="B2350" t="s">
        <v>4598</v>
      </c>
      <c r="C2350" t="s">
        <v>4599</v>
      </c>
      <c r="H2350">
        <v>46</v>
      </c>
      <c r="I2350" t="s">
        <v>2067</v>
      </c>
      <c r="J2350" t="s">
        <v>2068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300</v>
      </c>
      <c r="Q2350" t="s">
        <v>50</v>
      </c>
      <c r="R2350">
        <v>0</v>
      </c>
      <c r="S2350" t="s">
        <v>57</v>
      </c>
      <c r="T2350" s="4"/>
      <c r="U2350" s="4"/>
    </row>
    <row r="2351" spans="1:21" x14ac:dyDescent="0.2">
      <c r="A2351" t="s">
        <v>653</v>
      </c>
      <c r="B2351" t="s">
        <v>4600</v>
      </c>
      <c r="C2351" t="s">
        <v>4601</v>
      </c>
      <c r="H2351">
        <v>47</v>
      </c>
      <c r="J2351" t="s">
        <v>420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1080</v>
      </c>
      <c r="Q2351" t="s">
        <v>50</v>
      </c>
      <c r="R2351">
        <v>0</v>
      </c>
      <c r="S2351" t="s">
        <v>57</v>
      </c>
      <c r="T2351" s="4"/>
      <c r="U2351" s="4"/>
    </row>
    <row r="2352" spans="1:21" x14ac:dyDescent="0.2">
      <c r="A2352" t="s">
        <v>653</v>
      </c>
      <c r="B2352" t="s">
        <v>4602</v>
      </c>
      <c r="C2352" t="s">
        <v>4603</v>
      </c>
      <c r="H2352">
        <v>48</v>
      </c>
      <c r="J2352" t="s">
        <v>420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80</v>
      </c>
      <c r="Q2352" t="s">
        <v>44</v>
      </c>
      <c r="R2352">
        <v>0</v>
      </c>
      <c r="S2352" t="s">
        <v>94</v>
      </c>
      <c r="T2352" s="4"/>
      <c r="U2352" s="4"/>
    </row>
    <row r="2353" spans="1:21" x14ac:dyDescent="0.2">
      <c r="A2353" t="s">
        <v>653</v>
      </c>
      <c r="B2353" t="s">
        <v>4604</v>
      </c>
      <c r="C2353" t="s">
        <v>4605</v>
      </c>
      <c r="H2353">
        <v>49</v>
      </c>
      <c r="J2353" t="s">
        <v>420</v>
      </c>
      <c r="K2353">
        <v>1200</v>
      </c>
      <c r="L2353">
        <v>0</v>
      </c>
      <c r="M2353">
        <v>0</v>
      </c>
      <c r="N2353">
        <v>1200</v>
      </c>
      <c r="O2353">
        <v>5</v>
      </c>
      <c r="P2353">
        <v>240</v>
      </c>
      <c r="Q2353" t="s">
        <v>44</v>
      </c>
      <c r="R2353">
        <v>0</v>
      </c>
      <c r="S2353" t="s">
        <v>230</v>
      </c>
      <c r="T2353" s="4"/>
      <c r="U2353" s="4"/>
    </row>
    <row r="2354" spans="1:21" x14ac:dyDescent="0.2">
      <c r="A2354" t="s">
        <v>653</v>
      </c>
      <c r="B2354" t="s">
        <v>4606</v>
      </c>
      <c r="C2354" t="s">
        <v>4607</v>
      </c>
      <c r="H2354">
        <v>50</v>
      </c>
      <c r="J2354" t="s">
        <v>420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80</v>
      </c>
      <c r="Q2354" t="s">
        <v>44</v>
      </c>
      <c r="R2354">
        <v>0</v>
      </c>
      <c r="S2354" t="s">
        <v>94</v>
      </c>
      <c r="T2354" s="4"/>
      <c r="U2354" s="4"/>
    </row>
    <row r="2355" spans="1:21" x14ac:dyDescent="0.2">
      <c r="A2355" t="s">
        <v>653</v>
      </c>
      <c r="B2355" t="s">
        <v>4608</v>
      </c>
      <c r="C2355" t="s">
        <v>4609</v>
      </c>
      <c r="H2355">
        <v>51</v>
      </c>
      <c r="J2355" t="s">
        <v>420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80</v>
      </c>
      <c r="Q2355" t="s">
        <v>44</v>
      </c>
      <c r="R2355">
        <v>0</v>
      </c>
      <c r="S2355" t="s">
        <v>94</v>
      </c>
      <c r="T2355" s="4"/>
      <c r="U2355" s="4"/>
    </row>
    <row r="2356" spans="1:21" x14ac:dyDescent="0.2">
      <c r="A2356" t="s">
        <v>653</v>
      </c>
      <c r="B2356" t="s">
        <v>4610</v>
      </c>
      <c r="C2356" t="s">
        <v>4611</v>
      </c>
      <c r="H2356">
        <v>52</v>
      </c>
      <c r="J2356" t="s">
        <v>420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80</v>
      </c>
      <c r="Q2356" t="s">
        <v>44</v>
      </c>
      <c r="R2356">
        <v>0</v>
      </c>
      <c r="S2356" t="s">
        <v>94</v>
      </c>
      <c r="T2356" s="4"/>
      <c r="U2356" s="4"/>
    </row>
    <row r="2357" spans="1:21" x14ac:dyDescent="0.2">
      <c r="A2357" t="s">
        <v>653</v>
      </c>
      <c r="B2357" t="s">
        <v>4612</v>
      </c>
      <c r="C2357" t="s">
        <v>4613</v>
      </c>
      <c r="H2357">
        <v>53</v>
      </c>
      <c r="J2357" t="s">
        <v>420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80</v>
      </c>
      <c r="Q2357" t="s">
        <v>44</v>
      </c>
      <c r="R2357">
        <v>0</v>
      </c>
      <c r="S2357" t="s">
        <v>94</v>
      </c>
      <c r="T2357" s="4"/>
      <c r="U2357" s="4"/>
    </row>
    <row r="2358" spans="1:21" x14ac:dyDescent="0.2">
      <c r="A2358" t="s">
        <v>653</v>
      </c>
      <c r="B2358" t="s">
        <v>4614</v>
      </c>
      <c r="H2358">
        <v>54</v>
      </c>
      <c r="J2358" t="s">
        <v>420</v>
      </c>
      <c r="K2358">
        <v>0</v>
      </c>
      <c r="L2358">
        <v>0</v>
      </c>
      <c r="M2358">
        <v>0</v>
      </c>
      <c r="N2358">
        <v>0</v>
      </c>
      <c r="O2358" t="e">
        <v>#DIV/0!</v>
      </c>
      <c r="R2358" t="e">
        <v>#DIV/0!</v>
      </c>
      <c r="S2358" t="e">
        <v>#DIV/0!</v>
      </c>
      <c r="T2358" s="4"/>
      <c r="U2358" s="4"/>
    </row>
    <row r="2359" spans="1:21" x14ac:dyDescent="0.2">
      <c r="A2359" t="s">
        <v>653</v>
      </c>
      <c r="B2359" t="s">
        <v>4615</v>
      </c>
      <c r="H2359">
        <v>55</v>
      </c>
      <c r="J2359" t="s">
        <v>420</v>
      </c>
      <c r="K2359">
        <v>0</v>
      </c>
      <c r="L2359">
        <v>0</v>
      </c>
      <c r="M2359">
        <v>0</v>
      </c>
      <c r="N2359">
        <v>0</v>
      </c>
      <c r="O2359" t="e">
        <v>#DIV/0!</v>
      </c>
      <c r="R2359" t="e">
        <v>#DIV/0!</v>
      </c>
      <c r="S2359" t="e">
        <v>#DIV/0!</v>
      </c>
      <c r="T2359" s="4"/>
      <c r="U2359" s="4"/>
    </row>
    <row r="2360" spans="1:21" x14ac:dyDescent="0.2">
      <c r="A2360" t="s">
        <v>653</v>
      </c>
      <c r="B2360" t="s">
        <v>4616</v>
      </c>
      <c r="C2360" t="s">
        <v>4617</v>
      </c>
      <c r="H2360">
        <v>56</v>
      </c>
      <c r="J2360" t="s">
        <v>420</v>
      </c>
      <c r="K2360">
        <v>2100</v>
      </c>
      <c r="L2360">
        <v>0</v>
      </c>
      <c r="M2360">
        <v>0</v>
      </c>
      <c r="N2360">
        <v>2100</v>
      </c>
      <c r="O2360">
        <v>7</v>
      </c>
      <c r="P2360">
        <v>300</v>
      </c>
      <c r="Q2360" t="s">
        <v>50</v>
      </c>
      <c r="R2360">
        <v>0</v>
      </c>
      <c r="S2360" t="s">
        <v>2331</v>
      </c>
      <c r="T2360" s="4"/>
      <c r="U2360" s="4"/>
    </row>
    <row r="2361" spans="1:21" x14ac:dyDescent="0.2">
      <c r="A2361" t="s">
        <v>653</v>
      </c>
      <c r="B2361" t="s">
        <v>4618</v>
      </c>
      <c r="C2361" t="s">
        <v>4619</v>
      </c>
      <c r="H2361">
        <v>58</v>
      </c>
      <c r="J2361" t="s">
        <v>420</v>
      </c>
      <c r="K2361">
        <v>300</v>
      </c>
      <c r="L2361">
        <v>0</v>
      </c>
      <c r="M2361">
        <v>0</v>
      </c>
      <c r="N2361">
        <v>300</v>
      </c>
      <c r="O2361">
        <v>1</v>
      </c>
      <c r="P2361">
        <v>300</v>
      </c>
      <c r="Q2361" t="s">
        <v>50</v>
      </c>
      <c r="R2361">
        <v>0</v>
      </c>
      <c r="S2361" t="s">
        <v>613</v>
      </c>
      <c r="T2361" s="4"/>
      <c r="U2361" s="4"/>
    </row>
    <row r="2362" spans="1:21" x14ac:dyDescent="0.2">
      <c r="A2362" t="s">
        <v>653</v>
      </c>
      <c r="B2362" t="s">
        <v>4620</v>
      </c>
      <c r="C2362" t="s">
        <v>4621</v>
      </c>
      <c r="H2362">
        <v>59</v>
      </c>
      <c r="J2362" t="s">
        <v>420</v>
      </c>
      <c r="K2362">
        <v>240</v>
      </c>
      <c r="L2362">
        <v>0</v>
      </c>
      <c r="M2362">
        <v>0</v>
      </c>
      <c r="N2362">
        <v>240</v>
      </c>
      <c r="O2362">
        <v>1</v>
      </c>
      <c r="P2362">
        <v>240</v>
      </c>
      <c r="Q2362" t="s">
        <v>44</v>
      </c>
      <c r="R2362">
        <v>0</v>
      </c>
      <c r="S2362" t="s">
        <v>45</v>
      </c>
      <c r="T2362" s="4"/>
      <c r="U2362" s="4"/>
    </row>
    <row r="2363" spans="1:21" x14ac:dyDescent="0.2">
      <c r="A2363" t="s">
        <v>653</v>
      </c>
      <c r="B2363" t="s">
        <v>4622</v>
      </c>
      <c r="C2363" t="s">
        <v>4623</v>
      </c>
      <c r="H2363">
        <v>60</v>
      </c>
      <c r="I2363" t="s">
        <v>2082</v>
      </c>
      <c r="J2363" t="s">
        <v>2068</v>
      </c>
      <c r="K2363">
        <v>0</v>
      </c>
      <c r="L2363">
        <v>0</v>
      </c>
      <c r="M2363">
        <v>12</v>
      </c>
      <c r="N2363">
        <v>-12</v>
      </c>
      <c r="O2363">
        <v>0</v>
      </c>
      <c r="P2363">
        <v>90</v>
      </c>
      <c r="Q2363" t="s">
        <v>50</v>
      </c>
      <c r="R2363">
        <v>-12</v>
      </c>
      <c r="S2363" t="s">
        <v>1197</v>
      </c>
      <c r="T2363" s="4"/>
      <c r="U2363" s="4"/>
    </row>
    <row r="2364" spans="1:21" x14ac:dyDescent="0.2">
      <c r="A2364" t="s">
        <v>653</v>
      </c>
      <c r="B2364" t="s">
        <v>4624</v>
      </c>
      <c r="C2364" t="s">
        <v>4625</v>
      </c>
      <c r="H2364">
        <v>61</v>
      </c>
      <c r="J2364" t="s">
        <v>420</v>
      </c>
      <c r="K2364">
        <v>100</v>
      </c>
      <c r="L2364">
        <v>0</v>
      </c>
      <c r="M2364">
        <v>0</v>
      </c>
      <c r="N2364">
        <v>100</v>
      </c>
      <c r="O2364">
        <v>5</v>
      </c>
      <c r="P2364">
        <v>20</v>
      </c>
      <c r="Q2364" t="s">
        <v>61</v>
      </c>
      <c r="R2364">
        <v>0</v>
      </c>
      <c r="S2364" t="s">
        <v>2726</v>
      </c>
      <c r="T2364" s="4"/>
      <c r="U2364" s="4"/>
    </row>
    <row r="2365" spans="1:21" x14ac:dyDescent="0.2">
      <c r="A2365" t="s">
        <v>653</v>
      </c>
      <c r="B2365" t="s">
        <v>4626</v>
      </c>
      <c r="C2365" t="s">
        <v>4627</v>
      </c>
      <c r="H2365">
        <v>62</v>
      </c>
      <c r="J2365" t="s">
        <v>420</v>
      </c>
      <c r="K2365">
        <v>20</v>
      </c>
      <c r="L2365">
        <v>0</v>
      </c>
      <c r="M2365">
        <v>0</v>
      </c>
      <c r="N2365">
        <v>20</v>
      </c>
      <c r="O2365">
        <v>1</v>
      </c>
      <c r="P2365">
        <v>20</v>
      </c>
      <c r="Q2365" t="s">
        <v>61</v>
      </c>
      <c r="R2365">
        <v>0</v>
      </c>
      <c r="S2365" t="s">
        <v>1375</v>
      </c>
      <c r="T2365" s="4"/>
      <c r="U2365" s="4"/>
    </row>
    <row r="2366" spans="1:21" x14ac:dyDescent="0.2">
      <c r="A2366" t="s">
        <v>653</v>
      </c>
      <c r="B2366" t="s">
        <v>4628</v>
      </c>
      <c r="C2366" t="s">
        <v>4629</v>
      </c>
      <c r="H2366">
        <v>63</v>
      </c>
      <c r="J2366" t="s">
        <v>420</v>
      </c>
      <c r="K2366">
        <v>24000</v>
      </c>
      <c r="L2366">
        <v>0</v>
      </c>
      <c r="M2366">
        <v>24</v>
      </c>
      <c r="N2366">
        <v>23976</v>
      </c>
      <c r="O2366">
        <v>23</v>
      </c>
      <c r="P2366">
        <v>1000</v>
      </c>
      <c r="Q2366" t="s">
        <v>50</v>
      </c>
      <c r="R2366">
        <v>976</v>
      </c>
      <c r="S2366" t="s">
        <v>4630</v>
      </c>
      <c r="T2366" s="4"/>
      <c r="U2366" s="4"/>
    </row>
    <row r="2367" spans="1:21" x14ac:dyDescent="0.2">
      <c r="A2367" t="s">
        <v>653</v>
      </c>
      <c r="B2367" t="s">
        <v>4631</v>
      </c>
      <c r="C2367" t="s">
        <v>4632</v>
      </c>
      <c r="H2367">
        <v>64</v>
      </c>
      <c r="J2367" t="s">
        <v>420</v>
      </c>
      <c r="K2367">
        <v>4000</v>
      </c>
      <c r="L2367">
        <v>0</v>
      </c>
      <c r="M2367">
        <v>0</v>
      </c>
      <c r="N2367">
        <v>4000</v>
      </c>
      <c r="O2367">
        <v>4</v>
      </c>
      <c r="P2367">
        <v>1000</v>
      </c>
      <c r="Q2367" t="s">
        <v>50</v>
      </c>
      <c r="R2367">
        <v>0</v>
      </c>
      <c r="S2367" t="s">
        <v>2071</v>
      </c>
      <c r="T2367" s="4"/>
      <c r="U2367" s="4"/>
    </row>
    <row r="2368" spans="1:21" x14ac:dyDescent="0.2">
      <c r="A2368" t="s">
        <v>653</v>
      </c>
      <c r="B2368" t="s">
        <v>4633</v>
      </c>
      <c r="C2368" t="s">
        <v>4634</v>
      </c>
      <c r="H2368">
        <v>65</v>
      </c>
      <c r="J2368" t="s">
        <v>420</v>
      </c>
      <c r="K2368">
        <v>480</v>
      </c>
      <c r="L2368">
        <v>0</v>
      </c>
      <c r="M2368">
        <v>0</v>
      </c>
      <c r="N2368">
        <v>480</v>
      </c>
      <c r="O2368">
        <v>6</v>
      </c>
      <c r="P2368">
        <v>80</v>
      </c>
      <c r="Q2368" t="s">
        <v>61</v>
      </c>
      <c r="R2368">
        <v>0</v>
      </c>
      <c r="S2368" t="s">
        <v>3204</v>
      </c>
      <c r="T2368" s="4"/>
      <c r="U2368" s="4"/>
    </row>
    <row r="2369" spans="1:21" x14ac:dyDescent="0.2">
      <c r="A2369" t="s">
        <v>653</v>
      </c>
      <c r="B2369" t="s">
        <v>4635</v>
      </c>
      <c r="C2369" t="s">
        <v>4636</v>
      </c>
      <c r="H2369">
        <v>66</v>
      </c>
      <c r="J2369" t="s">
        <v>420</v>
      </c>
      <c r="K2369">
        <v>10000</v>
      </c>
      <c r="L2369">
        <v>0</v>
      </c>
      <c r="M2369">
        <v>0</v>
      </c>
      <c r="N2369">
        <v>10000</v>
      </c>
      <c r="O2369">
        <v>5</v>
      </c>
      <c r="P2369">
        <v>2000</v>
      </c>
      <c r="Q2369" t="s">
        <v>50</v>
      </c>
      <c r="R2369">
        <v>0</v>
      </c>
      <c r="S2369" t="s">
        <v>1175</v>
      </c>
      <c r="T2369" s="4"/>
      <c r="U2369" s="4"/>
    </row>
    <row r="2370" spans="1:21" x14ac:dyDescent="0.2">
      <c r="A2370" t="s">
        <v>653</v>
      </c>
      <c r="B2370" t="s">
        <v>4637</v>
      </c>
      <c r="C2370" t="s">
        <v>4638</v>
      </c>
      <c r="H2370">
        <v>67</v>
      </c>
      <c r="J2370" t="s">
        <v>420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30</v>
      </c>
      <c r="Q2370" t="s">
        <v>44</v>
      </c>
      <c r="R2370">
        <v>0</v>
      </c>
      <c r="S2370" t="s">
        <v>94</v>
      </c>
      <c r="T2370" s="4"/>
      <c r="U2370" s="4"/>
    </row>
    <row r="2371" spans="1:21" x14ac:dyDescent="0.2">
      <c r="A2371" t="s">
        <v>653</v>
      </c>
      <c r="B2371" t="s">
        <v>4639</v>
      </c>
      <c r="C2371" t="s">
        <v>4640</v>
      </c>
      <c r="H2371">
        <v>68</v>
      </c>
      <c r="J2371" t="s">
        <v>420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20</v>
      </c>
      <c r="Q2371" t="s">
        <v>44</v>
      </c>
      <c r="R2371">
        <v>0</v>
      </c>
      <c r="S2371" t="s">
        <v>94</v>
      </c>
      <c r="T2371" s="4"/>
      <c r="U2371" s="4"/>
    </row>
    <row r="2372" spans="1:21" x14ac:dyDescent="0.2">
      <c r="A2372" t="s">
        <v>653</v>
      </c>
      <c r="B2372" t="s">
        <v>4641</v>
      </c>
      <c r="C2372" t="s">
        <v>4642</v>
      </c>
      <c r="H2372">
        <v>69</v>
      </c>
      <c r="J2372" t="s">
        <v>420</v>
      </c>
      <c r="K2372">
        <v>400</v>
      </c>
      <c r="L2372">
        <v>0</v>
      </c>
      <c r="M2372">
        <v>0</v>
      </c>
      <c r="N2372">
        <v>400</v>
      </c>
      <c r="O2372">
        <v>2</v>
      </c>
      <c r="P2372">
        <v>200</v>
      </c>
      <c r="Q2372" t="s">
        <v>44</v>
      </c>
      <c r="R2372">
        <v>0</v>
      </c>
      <c r="S2372" t="s">
        <v>450</v>
      </c>
      <c r="T2372" s="4"/>
      <c r="U2372" s="4"/>
    </row>
    <row r="2373" spans="1:21" x14ac:dyDescent="0.2">
      <c r="A2373" t="s">
        <v>653</v>
      </c>
      <c r="B2373" t="s">
        <v>4643</v>
      </c>
      <c r="C2373" t="s">
        <v>4644</v>
      </c>
      <c r="H2373">
        <v>70</v>
      </c>
      <c r="J2373" t="s">
        <v>420</v>
      </c>
      <c r="K2373">
        <v>1200</v>
      </c>
      <c r="L2373">
        <v>0</v>
      </c>
      <c r="M2373">
        <v>0</v>
      </c>
      <c r="N2373">
        <v>1200</v>
      </c>
      <c r="O2373">
        <v>1</v>
      </c>
      <c r="P2373">
        <v>1200</v>
      </c>
      <c r="Q2373" t="s">
        <v>50</v>
      </c>
      <c r="R2373">
        <v>0</v>
      </c>
      <c r="S2373" t="s">
        <v>613</v>
      </c>
      <c r="T2373" s="4"/>
      <c r="U2373" s="4"/>
    </row>
    <row r="2374" spans="1:21" x14ac:dyDescent="0.2">
      <c r="A2374" t="s">
        <v>653</v>
      </c>
      <c r="B2374" t="s">
        <v>4645</v>
      </c>
      <c r="C2374" t="s">
        <v>4646</v>
      </c>
      <c r="H2374">
        <v>71</v>
      </c>
      <c r="J2374" t="s">
        <v>420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960</v>
      </c>
      <c r="Q2374" t="s">
        <v>50</v>
      </c>
      <c r="R2374">
        <v>0</v>
      </c>
      <c r="S2374" t="s">
        <v>57</v>
      </c>
      <c r="T2374" s="4"/>
      <c r="U2374" s="4"/>
    </row>
    <row r="2375" spans="1:21" x14ac:dyDescent="0.2">
      <c r="A2375" t="s">
        <v>653</v>
      </c>
      <c r="B2375" t="s">
        <v>4647</v>
      </c>
      <c r="C2375" t="s">
        <v>4648</v>
      </c>
      <c r="H2375">
        <v>72</v>
      </c>
      <c r="J2375" t="s">
        <v>420</v>
      </c>
      <c r="K2375">
        <v>800</v>
      </c>
      <c r="L2375">
        <v>0</v>
      </c>
      <c r="M2375">
        <v>0</v>
      </c>
      <c r="N2375">
        <v>800</v>
      </c>
      <c r="O2375">
        <v>1</v>
      </c>
      <c r="P2375">
        <v>800</v>
      </c>
      <c r="Q2375" t="s">
        <v>50</v>
      </c>
      <c r="R2375">
        <v>0</v>
      </c>
      <c r="S2375" t="s">
        <v>613</v>
      </c>
      <c r="T2375" s="4"/>
      <c r="U2375" s="4"/>
    </row>
    <row r="2376" spans="1:21" x14ac:dyDescent="0.2">
      <c r="A2376" t="s">
        <v>653</v>
      </c>
      <c r="B2376" t="s">
        <v>4649</v>
      </c>
      <c r="C2376" t="s">
        <v>4650</v>
      </c>
      <c r="H2376">
        <v>73</v>
      </c>
      <c r="J2376" t="s">
        <v>420</v>
      </c>
      <c r="K2376">
        <v>1920</v>
      </c>
      <c r="L2376">
        <v>0</v>
      </c>
      <c r="M2376">
        <v>0</v>
      </c>
      <c r="N2376">
        <v>1920</v>
      </c>
      <c r="O2376">
        <v>4</v>
      </c>
      <c r="P2376">
        <v>480</v>
      </c>
      <c r="Q2376" t="s">
        <v>362</v>
      </c>
      <c r="R2376">
        <v>0</v>
      </c>
      <c r="S2376" t="s">
        <v>4381</v>
      </c>
      <c r="T2376" s="4"/>
      <c r="U2376" s="4"/>
    </row>
    <row r="2377" spans="1:21" x14ac:dyDescent="0.2">
      <c r="A2377" t="s">
        <v>653</v>
      </c>
      <c r="B2377" t="s">
        <v>4651</v>
      </c>
      <c r="C2377" t="s">
        <v>4652</v>
      </c>
      <c r="H2377">
        <v>75</v>
      </c>
      <c r="J2377" t="s">
        <v>420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16</v>
      </c>
      <c r="Q2377" t="s">
        <v>61</v>
      </c>
      <c r="R2377">
        <v>0</v>
      </c>
      <c r="S2377" t="s">
        <v>147</v>
      </c>
      <c r="T2377" s="4"/>
      <c r="U2377" s="4"/>
    </row>
    <row r="2378" spans="1:21" x14ac:dyDescent="0.2">
      <c r="A2378" t="s">
        <v>653</v>
      </c>
      <c r="B2378" t="s">
        <v>4653</v>
      </c>
      <c r="C2378" t="s">
        <v>4654</v>
      </c>
      <c r="H2378">
        <v>76</v>
      </c>
      <c r="J2378" t="s">
        <v>420</v>
      </c>
      <c r="K2378">
        <v>64</v>
      </c>
      <c r="L2378">
        <v>0</v>
      </c>
      <c r="M2378">
        <v>0</v>
      </c>
      <c r="N2378">
        <v>64</v>
      </c>
      <c r="O2378">
        <v>2</v>
      </c>
      <c r="P2378">
        <v>32</v>
      </c>
      <c r="Q2378" t="s">
        <v>61</v>
      </c>
      <c r="R2378">
        <v>0</v>
      </c>
      <c r="S2378" t="s">
        <v>62</v>
      </c>
      <c r="T2378" s="4"/>
      <c r="U2378" s="4"/>
    </row>
    <row r="2379" spans="1:21" x14ac:dyDescent="0.2">
      <c r="A2379" t="s">
        <v>653</v>
      </c>
      <c r="B2379" t="s">
        <v>4655</v>
      </c>
      <c r="C2379" t="s">
        <v>4656</v>
      </c>
      <c r="H2379">
        <v>77</v>
      </c>
      <c r="J2379" t="s">
        <v>420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16</v>
      </c>
      <c r="Q2379" t="s">
        <v>61</v>
      </c>
      <c r="R2379">
        <v>0</v>
      </c>
      <c r="S2379" t="s">
        <v>147</v>
      </c>
      <c r="T2379" s="4"/>
      <c r="U2379" s="4"/>
    </row>
    <row r="2380" spans="1:21" x14ac:dyDescent="0.2">
      <c r="A2380" t="s">
        <v>653</v>
      </c>
      <c r="B2380" t="s">
        <v>4657</v>
      </c>
      <c r="C2380" t="s">
        <v>4658</v>
      </c>
      <c r="H2380">
        <v>78</v>
      </c>
      <c r="J2380" t="s">
        <v>420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16</v>
      </c>
      <c r="Q2380" t="s">
        <v>61</v>
      </c>
      <c r="R2380">
        <v>0</v>
      </c>
      <c r="S2380" t="s">
        <v>147</v>
      </c>
      <c r="T2380" s="4"/>
      <c r="U2380" s="4"/>
    </row>
    <row r="2381" spans="1:21" x14ac:dyDescent="0.2">
      <c r="A2381" t="s">
        <v>653</v>
      </c>
      <c r="B2381" t="s">
        <v>4659</v>
      </c>
      <c r="C2381" t="s">
        <v>4660</v>
      </c>
      <c r="H2381">
        <v>79</v>
      </c>
      <c r="J2381" t="s">
        <v>420</v>
      </c>
      <c r="K2381">
        <v>1600</v>
      </c>
      <c r="L2381">
        <v>0</v>
      </c>
      <c r="M2381">
        <v>0</v>
      </c>
      <c r="N2381">
        <v>1600</v>
      </c>
      <c r="O2381">
        <v>2</v>
      </c>
      <c r="P2381">
        <v>800</v>
      </c>
      <c r="Q2381" t="s">
        <v>50</v>
      </c>
      <c r="R2381">
        <v>0</v>
      </c>
      <c r="S2381" t="s">
        <v>1162</v>
      </c>
      <c r="T2381" s="4"/>
      <c r="U2381" s="4"/>
    </row>
    <row r="2382" spans="1:21" x14ac:dyDescent="0.2">
      <c r="A2382" t="s">
        <v>653</v>
      </c>
      <c r="B2382" t="s">
        <v>4661</v>
      </c>
      <c r="C2382" t="s">
        <v>4662</v>
      </c>
      <c r="H2382">
        <v>80</v>
      </c>
      <c r="J2382" t="s">
        <v>420</v>
      </c>
      <c r="K2382">
        <v>24</v>
      </c>
      <c r="L2382">
        <v>0</v>
      </c>
      <c r="M2382">
        <v>0</v>
      </c>
      <c r="N2382">
        <v>24</v>
      </c>
      <c r="O2382">
        <v>1</v>
      </c>
      <c r="P2382">
        <v>24</v>
      </c>
      <c r="Q2382" t="s">
        <v>44</v>
      </c>
      <c r="R2382">
        <v>0</v>
      </c>
      <c r="S2382" t="s">
        <v>45</v>
      </c>
      <c r="T2382" s="4"/>
      <c r="U2382" s="4"/>
    </row>
    <row r="2383" spans="1:21" x14ac:dyDescent="0.2">
      <c r="A2383" t="s">
        <v>653</v>
      </c>
      <c r="B2383" t="s">
        <v>4663</v>
      </c>
      <c r="C2383" t="s">
        <v>4664</v>
      </c>
      <c r="H2383">
        <v>81</v>
      </c>
      <c r="J2383" t="s">
        <v>420</v>
      </c>
      <c r="K2383">
        <v>3500</v>
      </c>
      <c r="L2383">
        <v>0</v>
      </c>
      <c r="M2383">
        <v>0</v>
      </c>
      <c r="N2383">
        <v>3500</v>
      </c>
      <c r="O2383">
        <v>7</v>
      </c>
      <c r="P2383">
        <v>500</v>
      </c>
      <c r="Q2383" t="s">
        <v>50</v>
      </c>
      <c r="R2383">
        <v>0</v>
      </c>
      <c r="S2383" t="s">
        <v>2331</v>
      </c>
      <c r="T2383" s="4"/>
      <c r="U2383" s="4"/>
    </row>
    <row r="2384" spans="1:21" x14ac:dyDescent="0.2">
      <c r="A2384" t="s">
        <v>653</v>
      </c>
      <c r="B2384" t="s">
        <v>4665</v>
      </c>
      <c r="C2384" t="s">
        <v>4666</v>
      </c>
      <c r="H2384">
        <v>82</v>
      </c>
      <c r="J2384" t="s">
        <v>420</v>
      </c>
      <c r="K2384">
        <v>504</v>
      </c>
      <c r="L2384">
        <v>0</v>
      </c>
      <c r="M2384">
        <v>0</v>
      </c>
      <c r="N2384">
        <v>504</v>
      </c>
      <c r="O2384">
        <v>7</v>
      </c>
      <c r="P2384">
        <v>72</v>
      </c>
      <c r="Q2384" t="s">
        <v>44</v>
      </c>
      <c r="R2384">
        <v>0</v>
      </c>
      <c r="S2384" t="s">
        <v>227</v>
      </c>
      <c r="T2384" s="4"/>
      <c r="U2384" s="4"/>
    </row>
    <row r="2385" spans="1:21" x14ac:dyDescent="0.2">
      <c r="A2385" t="s">
        <v>653</v>
      </c>
      <c r="B2385" t="s">
        <v>4667</v>
      </c>
      <c r="C2385" t="s">
        <v>4668</v>
      </c>
      <c r="H2385">
        <v>83</v>
      </c>
      <c r="J2385" t="s">
        <v>420</v>
      </c>
      <c r="K2385">
        <v>16</v>
      </c>
      <c r="L2385">
        <v>0</v>
      </c>
      <c r="M2385">
        <v>0</v>
      </c>
      <c r="N2385">
        <v>16</v>
      </c>
      <c r="O2385">
        <v>1</v>
      </c>
      <c r="P2385">
        <v>16</v>
      </c>
      <c r="Q2385" t="s">
        <v>61</v>
      </c>
      <c r="R2385">
        <v>0</v>
      </c>
      <c r="S2385" t="s">
        <v>1375</v>
      </c>
      <c r="T2385" s="4"/>
      <c r="U2385" s="4"/>
    </row>
    <row r="2386" spans="1:21" x14ac:dyDescent="0.2">
      <c r="A2386" t="s">
        <v>653</v>
      </c>
      <c r="B2386" t="s">
        <v>4669</v>
      </c>
      <c r="C2386" t="s">
        <v>4670</v>
      </c>
      <c r="H2386">
        <v>84</v>
      </c>
      <c r="J2386" t="s">
        <v>420</v>
      </c>
      <c r="K2386">
        <v>24480</v>
      </c>
      <c r="L2386">
        <v>0</v>
      </c>
      <c r="M2386">
        <v>0</v>
      </c>
      <c r="N2386">
        <v>24480</v>
      </c>
      <c r="O2386">
        <v>51</v>
      </c>
      <c r="P2386">
        <v>480</v>
      </c>
      <c r="Q2386" t="s">
        <v>362</v>
      </c>
      <c r="R2386">
        <v>0</v>
      </c>
      <c r="S2386" t="s">
        <v>4671</v>
      </c>
      <c r="T2386" s="4"/>
      <c r="U2386" s="4"/>
    </row>
    <row r="2387" spans="1:21" x14ac:dyDescent="0.2">
      <c r="A2387" t="s">
        <v>653</v>
      </c>
      <c r="B2387" t="s">
        <v>4672</v>
      </c>
      <c r="C2387" t="s">
        <v>4673</v>
      </c>
      <c r="H2387">
        <v>85</v>
      </c>
      <c r="J2387" t="s">
        <v>420</v>
      </c>
      <c r="K2387">
        <v>1152</v>
      </c>
      <c r="L2387">
        <v>0</v>
      </c>
      <c r="M2387">
        <v>0</v>
      </c>
      <c r="N2387">
        <v>1152</v>
      </c>
      <c r="O2387">
        <v>2</v>
      </c>
      <c r="P2387">
        <v>576</v>
      </c>
      <c r="Q2387" t="s">
        <v>50</v>
      </c>
      <c r="R2387">
        <v>0</v>
      </c>
      <c r="S2387" t="s">
        <v>1162</v>
      </c>
      <c r="T2387" s="4"/>
      <c r="U2387" s="4"/>
    </row>
    <row r="2388" spans="1:21" x14ac:dyDescent="0.2">
      <c r="A2388" t="s">
        <v>653</v>
      </c>
      <c r="B2388" t="s">
        <v>4674</v>
      </c>
      <c r="C2388" t="s">
        <v>4675</v>
      </c>
      <c r="H2388">
        <v>86</v>
      </c>
      <c r="J2388" t="s">
        <v>420</v>
      </c>
      <c r="K2388">
        <v>3200</v>
      </c>
      <c r="L2388">
        <v>0</v>
      </c>
      <c r="M2388">
        <v>0</v>
      </c>
      <c r="N2388">
        <v>3200</v>
      </c>
      <c r="O2388">
        <v>4</v>
      </c>
      <c r="P2388">
        <v>800</v>
      </c>
      <c r="Q2388" t="s">
        <v>50</v>
      </c>
      <c r="R2388">
        <v>0</v>
      </c>
      <c r="S2388" t="s">
        <v>2071</v>
      </c>
      <c r="T2388" s="4"/>
      <c r="U2388" s="4"/>
    </row>
    <row r="2389" spans="1:21" x14ac:dyDescent="0.2">
      <c r="A2389" t="s">
        <v>653</v>
      </c>
      <c r="B2389" t="s">
        <v>4676</v>
      </c>
      <c r="C2389" t="s">
        <v>4677</v>
      </c>
      <c r="H2389">
        <v>87</v>
      </c>
      <c r="J2389" t="s">
        <v>420</v>
      </c>
      <c r="K2389">
        <v>880</v>
      </c>
      <c r="L2389">
        <v>0</v>
      </c>
      <c r="M2389">
        <v>0</v>
      </c>
      <c r="N2389">
        <v>880</v>
      </c>
      <c r="O2389">
        <v>11</v>
      </c>
      <c r="P2389">
        <v>80</v>
      </c>
      <c r="Q2389" t="s">
        <v>61</v>
      </c>
      <c r="R2389">
        <v>0</v>
      </c>
      <c r="S2389" t="s">
        <v>4394</v>
      </c>
      <c r="T2389" s="4"/>
      <c r="U2389" s="4"/>
    </row>
    <row r="2390" spans="1:21" x14ac:dyDescent="0.2">
      <c r="A2390" t="s">
        <v>653</v>
      </c>
      <c r="B2390" t="s">
        <v>4678</v>
      </c>
      <c r="C2390" t="s">
        <v>4679</v>
      </c>
      <c r="H2390">
        <v>88</v>
      </c>
      <c r="J2390" t="s">
        <v>420</v>
      </c>
      <c r="K2390">
        <v>5600</v>
      </c>
      <c r="L2390">
        <v>0</v>
      </c>
      <c r="M2390">
        <v>0</v>
      </c>
      <c r="N2390">
        <v>5600</v>
      </c>
      <c r="O2390">
        <v>7</v>
      </c>
      <c r="P2390">
        <v>800</v>
      </c>
      <c r="Q2390" t="s">
        <v>50</v>
      </c>
      <c r="R2390">
        <v>0</v>
      </c>
      <c r="S2390" t="s">
        <v>2331</v>
      </c>
      <c r="T2390" s="4"/>
      <c r="U2390" s="4"/>
    </row>
    <row r="2391" spans="1:21" x14ac:dyDescent="0.2">
      <c r="A2391" t="s">
        <v>653</v>
      </c>
      <c r="B2391" t="s">
        <v>4680</v>
      </c>
      <c r="C2391" t="s">
        <v>4681</v>
      </c>
      <c r="H2391">
        <v>89</v>
      </c>
      <c r="J2391" t="s">
        <v>420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16</v>
      </c>
      <c r="Q2391" t="s">
        <v>61</v>
      </c>
      <c r="R2391">
        <v>0</v>
      </c>
      <c r="S2391" t="s">
        <v>147</v>
      </c>
      <c r="T2391" s="4"/>
      <c r="U2391" s="4"/>
    </row>
    <row r="2392" spans="1:21" x14ac:dyDescent="0.2">
      <c r="A2392" t="s">
        <v>653</v>
      </c>
      <c r="B2392" t="s">
        <v>4682</v>
      </c>
      <c r="C2392" t="s">
        <v>4683</v>
      </c>
      <c r="H2392">
        <v>90</v>
      </c>
      <c r="J2392" t="s">
        <v>420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20</v>
      </c>
      <c r="Q2392" t="s">
        <v>61</v>
      </c>
      <c r="R2392">
        <v>0</v>
      </c>
      <c r="S2392" t="s">
        <v>147</v>
      </c>
      <c r="T2392" s="4"/>
      <c r="U2392" s="4"/>
    </row>
    <row r="2393" spans="1:21" x14ac:dyDescent="0.2">
      <c r="A2393" t="s">
        <v>653</v>
      </c>
      <c r="B2393" t="s">
        <v>4684</v>
      </c>
      <c r="C2393" t="s">
        <v>4685</v>
      </c>
      <c r="H2393">
        <v>91</v>
      </c>
      <c r="J2393" t="s">
        <v>420</v>
      </c>
      <c r="K2393">
        <v>40</v>
      </c>
      <c r="L2393">
        <v>0</v>
      </c>
      <c r="M2393">
        <v>0</v>
      </c>
      <c r="N2393">
        <v>40</v>
      </c>
      <c r="O2393">
        <v>2</v>
      </c>
      <c r="P2393">
        <v>20</v>
      </c>
      <c r="Q2393" t="s">
        <v>61</v>
      </c>
      <c r="R2393">
        <v>0</v>
      </c>
      <c r="S2393" t="s">
        <v>62</v>
      </c>
      <c r="T2393" s="4"/>
      <c r="U2393" s="4"/>
    </row>
    <row r="2394" spans="1:21" x14ac:dyDescent="0.2">
      <c r="A2394" t="s">
        <v>653</v>
      </c>
      <c r="B2394" t="s">
        <v>4686</v>
      </c>
      <c r="C2394" t="s">
        <v>4687</v>
      </c>
      <c r="H2394">
        <v>92</v>
      </c>
      <c r="J2394" t="s">
        <v>420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16</v>
      </c>
      <c r="Q2394" t="s">
        <v>61</v>
      </c>
      <c r="R2394">
        <v>0</v>
      </c>
      <c r="S2394" t="s">
        <v>147</v>
      </c>
      <c r="T2394" s="4"/>
      <c r="U2394" s="4"/>
    </row>
    <row r="2395" spans="1:21" x14ac:dyDescent="0.2">
      <c r="A2395" t="s">
        <v>653</v>
      </c>
      <c r="B2395" t="s">
        <v>4688</v>
      </c>
      <c r="C2395" t="s">
        <v>4689</v>
      </c>
      <c r="H2395">
        <v>93</v>
      </c>
      <c r="J2395" t="s">
        <v>420</v>
      </c>
      <c r="K2395">
        <v>0</v>
      </c>
      <c r="L2395">
        <v>0</v>
      </c>
      <c r="M2395">
        <v>25</v>
      </c>
      <c r="N2395">
        <v>-25</v>
      </c>
      <c r="O2395">
        <v>-1</v>
      </c>
      <c r="P2395">
        <v>16</v>
      </c>
      <c r="Q2395" t="s">
        <v>61</v>
      </c>
      <c r="R2395">
        <v>-9</v>
      </c>
      <c r="S2395" t="s">
        <v>4376</v>
      </c>
      <c r="T2395" s="4"/>
      <c r="U2395" s="4"/>
    </row>
    <row r="2396" spans="1:21" x14ac:dyDescent="0.2">
      <c r="A2396" t="s">
        <v>653</v>
      </c>
      <c r="B2396" t="s">
        <v>4690</v>
      </c>
      <c r="C2396" t="s">
        <v>4691</v>
      </c>
      <c r="H2396">
        <v>94</v>
      </c>
      <c r="J2396" t="s">
        <v>420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16</v>
      </c>
      <c r="Q2396" t="s">
        <v>61</v>
      </c>
      <c r="R2396">
        <v>0</v>
      </c>
      <c r="S2396" t="s">
        <v>147</v>
      </c>
      <c r="T2396" s="4"/>
      <c r="U2396" s="4"/>
    </row>
    <row r="2397" spans="1:21" x14ac:dyDescent="0.2">
      <c r="A2397" t="s">
        <v>653</v>
      </c>
      <c r="B2397" t="s">
        <v>4692</v>
      </c>
      <c r="C2397" t="s">
        <v>4693</v>
      </c>
      <c r="H2397">
        <v>95</v>
      </c>
      <c r="J2397" t="s">
        <v>420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16</v>
      </c>
      <c r="Q2397" t="s">
        <v>61</v>
      </c>
      <c r="R2397">
        <v>0</v>
      </c>
      <c r="S2397" t="s">
        <v>147</v>
      </c>
      <c r="T2397" s="4"/>
      <c r="U2397" s="4"/>
    </row>
    <row r="2398" spans="1:21" x14ac:dyDescent="0.2">
      <c r="A2398" t="s">
        <v>653</v>
      </c>
      <c r="B2398" t="s">
        <v>4694</v>
      </c>
      <c r="C2398" t="s">
        <v>4695</v>
      </c>
      <c r="H2398">
        <v>96</v>
      </c>
      <c r="J2398" t="s">
        <v>420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16</v>
      </c>
      <c r="Q2398" t="s">
        <v>61</v>
      </c>
      <c r="R2398">
        <v>0</v>
      </c>
      <c r="S2398" t="s">
        <v>147</v>
      </c>
      <c r="T2398" s="4"/>
      <c r="U2398" s="4"/>
    </row>
    <row r="2399" spans="1:21" x14ac:dyDescent="0.2">
      <c r="A2399" t="s">
        <v>653</v>
      </c>
      <c r="B2399" t="s">
        <v>4696</v>
      </c>
      <c r="C2399" t="s">
        <v>4697</v>
      </c>
      <c r="H2399">
        <v>97</v>
      </c>
      <c r="J2399" t="s">
        <v>420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16</v>
      </c>
      <c r="Q2399" t="s">
        <v>61</v>
      </c>
      <c r="R2399">
        <v>0</v>
      </c>
      <c r="S2399" t="s">
        <v>147</v>
      </c>
      <c r="T2399" s="4"/>
      <c r="U2399" s="4"/>
    </row>
    <row r="2400" spans="1:21" x14ac:dyDescent="0.2">
      <c r="A2400" t="s">
        <v>653</v>
      </c>
      <c r="B2400" t="s">
        <v>4698</v>
      </c>
      <c r="C2400" t="s">
        <v>4699</v>
      </c>
      <c r="H2400">
        <v>98</v>
      </c>
      <c r="J2400" t="s">
        <v>420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16</v>
      </c>
      <c r="Q2400" t="s">
        <v>61</v>
      </c>
      <c r="R2400">
        <v>0</v>
      </c>
      <c r="S2400" t="s">
        <v>147</v>
      </c>
      <c r="T2400" s="4"/>
      <c r="U2400" s="4"/>
    </row>
    <row r="2401" spans="1:21" x14ac:dyDescent="0.2">
      <c r="A2401" t="s">
        <v>653</v>
      </c>
      <c r="B2401" t="s">
        <v>4700</v>
      </c>
      <c r="C2401" t="s">
        <v>4701</v>
      </c>
      <c r="D2401" t="s">
        <v>4702</v>
      </c>
      <c r="F2401" t="s">
        <v>2657</v>
      </c>
      <c r="G2401">
        <v>9810</v>
      </c>
      <c r="H2401">
        <v>99</v>
      </c>
      <c r="J2401" t="s">
        <v>420</v>
      </c>
      <c r="K2401">
        <v>-2</v>
      </c>
      <c r="L2401">
        <v>0</v>
      </c>
      <c r="M2401">
        <v>0</v>
      </c>
      <c r="N2401">
        <v>-2</v>
      </c>
      <c r="O2401">
        <v>0</v>
      </c>
      <c r="P2401">
        <v>16</v>
      </c>
      <c r="Q2401" t="s">
        <v>61</v>
      </c>
      <c r="R2401">
        <v>-2</v>
      </c>
      <c r="S2401" t="s">
        <v>4703</v>
      </c>
      <c r="T2401" s="4">
        <v>45372</v>
      </c>
      <c r="U2401" s="4"/>
    </row>
    <row r="2402" spans="1:21" x14ac:dyDescent="0.2">
      <c r="A2402" t="s">
        <v>653</v>
      </c>
      <c r="B2402" t="s">
        <v>4704</v>
      </c>
      <c r="C2402" t="s">
        <v>4705</v>
      </c>
      <c r="D2402" t="s">
        <v>663</v>
      </c>
      <c r="F2402" t="s">
        <v>4706</v>
      </c>
      <c r="H2402">
        <v>21</v>
      </c>
      <c r="I2402" t="s">
        <v>4707</v>
      </c>
      <c r="J2402" t="s">
        <v>420</v>
      </c>
      <c r="K2402">
        <v>824</v>
      </c>
      <c r="L2402">
        <v>0</v>
      </c>
      <c r="M2402">
        <v>402</v>
      </c>
      <c r="N2402">
        <v>422</v>
      </c>
      <c r="O2402">
        <v>2</v>
      </c>
      <c r="P2402">
        <v>200</v>
      </c>
      <c r="Q2402" t="s">
        <v>44</v>
      </c>
      <c r="R2402">
        <v>22</v>
      </c>
      <c r="S2402" t="s">
        <v>4708</v>
      </c>
      <c r="T2402" s="4">
        <v>45360</v>
      </c>
      <c r="U2402" s="4"/>
    </row>
    <row r="2403" spans="1:21" x14ac:dyDescent="0.2">
      <c r="A2403" t="s">
        <v>653</v>
      </c>
      <c r="B2403" t="s">
        <v>4709</v>
      </c>
      <c r="C2403" t="s">
        <v>4710</v>
      </c>
      <c r="D2403" t="s">
        <v>4702</v>
      </c>
      <c r="F2403" t="s">
        <v>4706</v>
      </c>
      <c r="H2403">
        <v>22</v>
      </c>
      <c r="I2403" t="s">
        <v>4707</v>
      </c>
      <c r="J2403" t="s">
        <v>420</v>
      </c>
      <c r="K2403">
        <v>464</v>
      </c>
      <c r="L2403">
        <v>0</v>
      </c>
      <c r="M2403">
        <v>103</v>
      </c>
      <c r="N2403">
        <v>361</v>
      </c>
      <c r="O2403">
        <v>3</v>
      </c>
      <c r="P2403">
        <v>100</v>
      </c>
      <c r="Q2403" t="s">
        <v>44</v>
      </c>
      <c r="R2403">
        <v>61</v>
      </c>
      <c r="S2403" t="s">
        <v>4711</v>
      </c>
      <c r="T2403" s="4">
        <v>45360</v>
      </c>
      <c r="U2403" s="4">
        <v>45380</v>
      </c>
    </row>
    <row r="2404" spans="1:21" x14ac:dyDescent="0.2">
      <c r="A2404" t="s">
        <v>653</v>
      </c>
      <c r="B2404" t="s">
        <v>4712</v>
      </c>
      <c r="C2404" t="s">
        <v>4713</v>
      </c>
      <c r="D2404" t="s">
        <v>656</v>
      </c>
      <c r="F2404" t="s">
        <v>4706</v>
      </c>
      <c r="H2404">
        <v>25</v>
      </c>
      <c r="I2404" t="s">
        <v>4707</v>
      </c>
      <c r="J2404" t="s">
        <v>420</v>
      </c>
      <c r="K2404">
        <v>3800</v>
      </c>
      <c r="L2404">
        <v>0</v>
      </c>
      <c r="M2404">
        <v>1074</v>
      </c>
      <c r="N2404">
        <v>2726</v>
      </c>
      <c r="O2404">
        <v>27</v>
      </c>
      <c r="P2404">
        <v>100</v>
      </c>
      <c r="Q2404" t="s">
        <v>44</v>
      </c>
      <c r="R2404">
        <v>26</v>
      </c>
      <c r="S2404" t="s">
        <v>4714</v>
      </c>
      <c r="T2404" s="4">
        <v>45360</v>
      </c>
      <c r="U2404" s="4">
        <v>45380</v>
      </c>
    </row>
    <row r="2405" spans="1:21" x14ac:dyDescent="0.2">
      <c r="A2405" t="s">
        <v>653</v>
      </c>
      <c r="B2405" t="s">
        <v>4715</v>
      </c>
      <c r="C2405" t="s">
        <v>4716</v>
      </c>
      <c r="F2405" t="s">
        <v>4706</v>
      </c>
      <c r="G2405" t="s">
        <v>4717</v>
      </c>
      <c r="H2405">
        <v>252</v>
      </c>
      <c r="I2405" t="s">
        <v>4707</v>
      </c>
      <c r="J2405" t="s">
        <v>420</v>
      </c>
      <c r="K2405">
        <v>12</v>
      </c>
      <c r="L2405">
        <v>0</v>
      </c>
      <c r="M2405">
        <v>0</v>
      </c>
      <c r="N2405">
        <v>12</v>
      </c>
      <c r="O2405">
        <v>1</v>
      </c>
      <c r="P2405">
        <v>12</v>
      </c>
      <c r="Q2405" t="s">
        <v>44</v>
      </c>
      <c r="R2405">
        <v>0</v>
      </c>
      <c r="S2405" t="s">
        <v>45</v>
      </c>
      <c r="T2405" s="4"/>
      <c r="U2405" s="4">
        <v>45380</v>
      </c>
    </row>
    <row r="2406" spans="1:21" x14ac:dyDescent="0.2">
      <c r="A2406" t="s">
        <v>653</v>
      </c>
      <c r="B2406" t="s">
        <v>4718</v>
      </c>
      <c r="C2406" t="s">
        <v>4719</v>
      </c>
      <c r="D2406" t="s">
        <v>656</v>
      </c>
      <c r="F2406" t="s">
        <v>453</v>
      </c>
      <c r="G2406">
        <v>72</v>
      </c>
      <c r="H2406">
        <v>36</v>
      </c>
      <c r="J2406" t="s">
        <v>420</v>
      </c>
      <c r="K2406">
        <v>159</v>
      </c>
      <c r="L2406">
        <v>0</v>
      </c>
      <c r="M2406">
        <v>2</v>
      </c>
      <c r="N2406">
        <v>157</v>
      </c>
      <c r="O2406">
        <v>1</v>
      </c>
      <c r="P2406">
        <v>80</v>
      </c>
      <c r="Q2406" t="s">
        <v>44</v>
      </c>
      <c r="R2406">
        <v>77</v>
      </c>
      <c r="S2406" t="s">
        <v>4720</v>
      </c>
      <c r="T2406" s="4">
        <v>45371</v>
      </c>
      <c r="U2406" s="4"/>
    </row>
    <row r="2407" spans="1:21" x14ac:dyDescent="0.2">
      <c r="A2407" t="s">
        <v>653</v>
      </c>
      <c r="B2407" t="s">
        <v>4721</v>
      </c>
      <c r="C2407" t="s">
        <v>4722</v>
      </c>
      <c r="E2407" t="s">
        <v>2108</v>
      </c>
      <c r="F2407" t="s">
        <v>3937</v>
      </c>
      <c r="H2407">
        <v>1</v>
      </c>
      <c r="I2407" t="s">
        <v>4723</v>
      </c>
      <c r="J2407" t="s">
        <v>420</v>
      </c>
      <c r="K2407">
        <v>597</v>
      </c>
      <c r="L2407">
        <v>0</v>
      </c>
      <c r="M2407">
        <v>20</v>
      </c>
      <c r="N2407">
        <v>577</v>
      </c>
      <c r="O2407">
        <v>0</v>
      </c>
      <c r="P2407">
        <v>1500</v>
      </c>
      <c r="Q2407" t="s">
        <v>44</v>
      </c>
      <c r="R2407">
        <v>577</v>
      </c>
      <c r="S2407" t="s">
        <v>4724</v>
      </c>
      <c r="T2407" s="4"/>
      <c r="U2407" s="4">
        <v>45380</v>
      </c>
    </row>
    <row r="2408" spans="1:21" x14ac:dyDescent="0.2">
      <c r="A2408" t="s">
        <v>653</v>
      </c>
      <c r="B2408" t="s">
        <v>4725</v>
      </c>
      <c r="C2408" t="s">
        <v>4726</v>
      </c>
      <c r="D2408" t="s">
        <v>656</v>
      </c>
      <c r="E2408" t="s">
        <v>2108</v>
      </c>
      <c r="F2408" t="s">
        <v>3937</v>
      </c>
      <c r="G2408">
        <v>675</v>
      </c>
      <c r="H2408">
        <v>2</v>
      </c>
      <c r="I2408" t="s">
        <v>4723</v>
      </c>
      <c r="J2408" t="s">
        <v>420</v>
      </c>
      <c r="K2408">
        <v>2436</v>
      </c>
      <c r="L2408">
        <v>2000</v>
      </c>
      <c r="M2408">
        <v>0</v>
      </c>
      <c r="N2408">
        <v>4436</v>
      </c>
      <c r="O2408">
        <v>22</v>
      </c>
      <c r="P2408">
        <v>200</v>
      </c>
      <c r="Q2408" t="s">
        <v>44</v>
      </c>
      <c r="R2408">
        <v>36</v>
      </c>
      <c r="S2408" t="s">
        <v>4727</v>
      </c>
      <c r="T2408" s="4">
        <v>45356</v>
      </c>
      <c r="U2408" s="4">
        <v>45380</v>
      </c>
    </row>
    <row r="2409" spans="1:21" x14ac:dyDescent="0.2">
      <c r="A2409" t="s">
        <v>653</v>
      </c>
      <c r="B2409" t="s">
        <v>4728</v>
      </c>
      <c r="C2409" t="s">
        <v>4729</v>
      </c>
      <c r="D2409" t="s">
        <v>683</v>
      </c>
      <c r="E2409" t="s">
        <v>4730</v>
      </c>
      <c r="F2409" t="s">
        <v>3937</v>
      </c>
      <c r="H2409">
        <v>203</v>
      </c>
      <c r="I2409" t="s">
        <v>4723</v>
      </c>
      <c r="J2409" t="s">
        <v>420</v>
      </c>
      <c r="K2409">
        <v>600</v>
      </c>
      <c r="L2409">
        <v>0</v>
      </c>
      <c r="M2409">
        <v>0</v>
      </c>
      <c r="N2409">
        <v>600</v>
      </c>
      <c r="O2409">
        <v>6</v>
      </c>
      <c r="P2409">
        <v>100</v>
      </c>
      <c r="Q2409" t="s">
        <v>50</v>
      </c>
      <c r="R2409">
        <v>0</v>
      </c>
      <c r="S2409" t="s">
        <v>1274</v>
      </c>
      <c r="T2409" s="4"/>
      <c r="U2409" s="4">
        <v>45380</v>
      </c>
    </row>
    <row r="2410" spans="1:21" x14ac:dyDescent="0.2">
      <c r="A2410" t="s">
        <v>653</v>
      </c>
      <c r="B2410" t="s">
        <v>4731</v>
      </c>
      <c r="C2410" t="s">
        <v>4732</v>
      </c>
      <c r="D2410" t="s">
        <v>690</v>
      </c>
      <c r="F2410" t="s">
        <v>3937</v>
      </c>
      <c r="H2410">
        <v>253</v>
      </c>
      <c r="I2410" t="s">
        <v>4723</v>
      </c>
      <c r="J2410" t="s">
        <v>420</v>
      </c>
      <c r="K2410">
        <v>36</v>
      </c>
      <c r="L2410">
        <v>0</v>
      </c>
      <c r="M2410">
        <v>5</v>
      </c>
      <c r="N2410">
        <v>31</v>
      </c>
      <c r="O2410">
        <v>0</v>
      </c>
      <c r="P2410">
        <v>50</v>
      </c>
      <c r="Q2410" t="s">
        <v>44</v>
      </c>
      <c r="R2410">
        <v>31</v>
      </c>
      <c r="S2410" t="s">
        <v>4733</v>
      </c>
      <c r="T2410" s="4"/>
      <c r="U2410" s="4">
        <v>45380</v>
      </c>
    </row>
    <row r="2411" spans="1:21" x14ac:dyDescent="0.2">
      <c r="A2411" t="s">
        <v>653</v>
      </c>
      <c r="B2411" t="s">
        <v>4734</v>
      </c>
      <c r="C2411" t="s">
        <v>4735</v>
      </c>
      <c r="D2411" t="s">
        <v>4736</v>
      </c>
      <c r="E2411" t="s">
        <v>240</v>
      </c>
      <c r="F2411" t="s">
        <v>3937</v>
      </c>
      <c r="H2411">
        <v>33</v>
      </c>
      <c r="I2411" t="s">
        <v>2827</v>
      </c>
      <c r="J2411" t="s">
        <v>420</v>
      </c>
      <c r="K2411">
        <v>994</v>
      </c>
      <c r="L2411">
        <v>0</v>
      </c>
      <c r="M2411">
        <v>0</v>
      </c>
      <c r="N2411">
        <v>994</v>
      </c>
      <c r="O2411">
        <v>0</v>
      </c>
      <c r="P2411">
        <v>1000</v>
      </c>
      <c r="Q2411" t="s">
        <v>44</v>
      </c>
      <c r="R2411">
        <v>994</v>
      </c>
      <c r="S2411" t="s">
        <v>4737</v>
      </c>
      <c r="T2411" s="4">
        <v>45359</v>
      </c>
      <c r="U2411" s="4"/>
    </row>
    <row r="2412" spans="1:21" x14ac:dyDescent="0.2">
      <c r="A2412" t="s">
        <v>653</v>
      </c>
      <c r="B2412" t="s">
        <v>4738</v>
      </c>
      <c r="C2412" t="s">
        <v>4739</v>
      </c>
      <c r="D2412" t="s">
        <v>693</v>
      </c>
      <c r="F2412" t="s">
        <v>3937</v>
      </c>
      <c r="H2412">
        <v>37</v>
      </c>
      <c r="J2412" t="s">
        <v>420</v>
      </c>
      <c r="K2412">
        <v>98</v>
      </c>
      <c r="L2412">
        <v>0</v>
      </c>
      <c r="M2412">
        <v>5</v>
      </c>
      <c r="N2412">
        <v>93</v>
      </c>
      <c r="O2412">
        <v>0</v>
      </c>
      <c r="P2412">
        <v>100</v>
      </c>
      <c r="Q2412" t="s">
        <v>44</v>
      </c>
      <c r="R2412">
        <v>93</v>
      </c>
      <c r="S2412" t="s">
        <v>4740</v>
      </c>
      <c r="T2412" s="4">
        <v>45370</v>
      </c>
      <c r="U2412" s="4"/>
    </row>
    <row r="2413" spans="1:21" x14ac:dyDescent="0.2">
      <c r="A2413" t="s">
        <v>653</v>
      </c>
      <c r="B2413" t="s">
        <v>4741</v>
      </c>
      <c r="C2413" t="s">
        <v>4742</v>
      </c>
      <c r="D2413" t="s">
        <v>679</v>
      </c>
      <c r="F2413" t="s">
        <v>3937</v>
      </c>
      <c r="H2413">
        <v>8</v>
      </c>
      <c r="J2413" t="s">
        <v>420</v>
      </c>
      <c r="K2413">
        <v>923</v>
      </c>
      <c r="L2413">
        <v>0</v>
      </c>
      <c r="M2413">
        <v>5</v>
      </c>
      <c r="N2413">
        <v>918</v>
      </c>
      <c r="O2413">
        <v>12</v>
      </c>
      <c r="P2413">
        <v>72</v>
      </c>
      <c r="Q2413" t="s">
        <v>44</v>
      </c>
      <c r="R2413">
        <v>54</v>
      </c>
      <c r="S2413" t="s">
        <v>4743</v>
      </c>
      <c r="T2413" s="4">
        <v>45359</v>
      </c>
      <c r="U2413" s="4"/>
    </row>
    <row r="2414" spans="1:21" x14ac:dyDescent="0.2">
      <c r="A2414" t="s">
        <v>653</v>
      </c>
      <c r="B2414" t="s">
        <v>4744</v>
      </c>
      <c r="C2414" t="s">
        <v>4745</v>
      </c>
      <c r="D2414" t="s">
        <v>4702</v>
      </c>
      <c r="F2414" t="s">
        <v>2066</v>
      </c>
      <c r="G2414" t="s">
        <v>4746</v>
      </c>
      <c r="H2414">
        <v>119</v>
      </c>
      <c r="I2414" t="s">
        <v>2357</v>
      </c>
      <c r="J2414" t="s">
        <v>2068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1000</v>
      </c>
      <c r="Q2414" t="s">
        <v>50</v>
      </c>
      <c r="R2414">
        <v>0</v>
      </c>
      <c r="S2414" t="s">
        <v>57</v>
      </c>
      <c r="T2414" s="4">
        <v>45369</v>
      </c>
      <c r="U2414" s="4"/>
    </row>
    <row r="2415" spans="1:21" x14ac:dyDescent="0.2">
      <c r="A2415" t="s">
        <v>653</v>
      </c>
      <c r="B2415" t="s">
        <v>4747</v>
      </c>
      <c r="C2415" t="s">
        <v>4748</v>
      </c>
      <c r="D2415" t="s">
        <v>4702</v>
      </c>
      <c r="F2415" t="s">
        <v>2066</v>
      </c>
      <c r="G2415" t="s">
        <v>4749</v>
      </c>
      <c r="H2415">
        <v>120</v>
      </c>
      <c r="I2415" t="s">
        <v>2357</v>
      </c>
      <c r="J2415" t="s">
        <v>2068</v>
      </c>
      <c r="K2415">
        <v>-1</v>
      </c>
      <c r="L2415">
        <v>0</v>
      </c>
      <c r="M2415">
        <v>0</v>
      </c>
      <c r="N2415">
        <v>-1</v>
      </c>
      <c r="O2415">
        <v>0</v>
      </c>
      <c r="P2415">
        <v>1000</v>
      </c>
      <c r="Q2415" t="s">
        <v>50</v>
      </c>
      <c r="R2415">
        <v>-1</v>
      </c>
      <c r="S2415" t="s">
        <v>4218</v>
      </c>
      <c r="T2415" s="4">
        <v>45369</v>
      </c>
      <c r="U2415" s="4"/>
    </row>
    <row r="2416" spans="1:21" x14ac:dyDescent="0.2">
      <c r="A2416" t="s">
        <v>653</v>
      </c>
      <c r="B2416" t="s">
        <v>4750</v>
      </c>
      <c r="C2416" t="s">
        <v>4751</v>
      </c>
      <c r="D2416" t="s">
        <v>4702</v>
      </c>
      <c r="F2416" t="s">
        <v>2066</v>
      </c>
      <c r="G2416" t="s">
        <v>4752</v>
      </c>
      <c r="H2416">
        <v>122</v>
      </c>
      <c r="I2416" t="s">
        <v>2357</v>
      </c>
      <c r="J2416" t="s">
        <v>2068</v>
      </c>
      <c r="K2416">
        <v>-2</v>
      </c>
      <c r="L2416">
        <v>0</v>
      </c>
      <c r="M2416">
        <v>0</v>
      </c>
      <c r="N2416">
        <v>-2</v>
      </c>
      <c r="O2416">
        <v>0</v>
      </c>
      <c r="P2416">
        <v>1000</v>
      </c>
      <c r="Q2416" t="s">
        <v>50</v>
      </c>
      <c r="R2416">
        <v>-2</v>
      </c>
      <c r="S2416" t="s">
        <v>4753</v>
      </c>
      <c r="T2416" s="4">
        <v>45369</v>
      </c>
      <c r="U2416" s="4"/>
    </row>
    <row r="2417" spans="1:21" x14ac:dyDescent="0.2">
      <c r="A2417" t="s">
        <v>653</v>
      </c>
      <c r="B2417" t="s">
        <v>4754</v>
      </c>
      <c r="C2417" t="s">
        <v>4755</v>
      </c>
      <c r="D2417" t="s">
        <v>4702</v>
      </c>
      <c r="F2417" t="s">
        <v>2066</v>
      </c>
      <c r="G2417" t="s">
        <v>4756</v>
      </c>
      <c r="H2417">
        <v>127</v>
      </c>
      <c r="I2417" t="s">
        <v>2357</v>
      </c>
      <c r="J2417" t="s">
        <v>2068</v>
      </c>
      <c r="K2417">
        <v>-1</v>
      </c>
      <c r="L2417">
        <v>0</v>
      </c>
      <c r="M2417">
        <v>0</v>
      </c>
      <c r="N2417">
        <v>-1</v>
      </c>
      <c r="O2417">
        <v>0</v>
      </c>
      <c r="P2417">
        <v>1000</v>
      </c>
      <c r="Q2417" t="s">
        <v>50</v>
      </c>
      <c r="R2417">
        <v>-1</v>
      </c>
      <c r="S2417" t="s">
        <v>4218</v>
      </c>
      <c r="T2417" s="4">
        <v>45369</v>
      </c>
      <c r="U2417" s="4"/>
    </row>
    <row r="2418" spans="1:21" x14ac:dyDescent="0.2">
      <c r="A2418" t="s">
        <v>653</v>
      </c>
      <c r="B2418" t="s">
        <v>4757</v>
      </c>
      <c r="C2418" t="s">
        <v>4758</v>
      </c>
      <c r="F2418" t="s">
        <v>2066</v>
      </c>
      <c r="H2418">
        <v>202</v>
      </c>
      <c r="I2418" t="s">
        <v>2067</v>
      </c>
      <c r="J2418" t="s">
        <v>2068</v>
      </c>
      <c r="K2418">
        <v>23040</v>
      </c>
      <c r="L2418">
        <v>0</v>
      </c>
      <c r="M2418">
        <v>0</v>
      </c>
      <c r="N2418">
        <v>23040</v>
      </c>
      <c r="O2418">
        <v>8</v>
      </c>
      <c r="P2418">
        <v>2880</v>
      </c>
      <c r="Q2418" t="s">
        <v>50</v>
      </c>
      <c r="R2418">
        <v>0</v>
      </c>
      <c r="S2418" t="s">
        <v>2618</v>
      </c>
      <c r="T2418" s="4"/>
      <c r="U2418" s="4"/>
    </row>
    <row r="2419" spans="1:21" x14ac:dyDescent="0.2">
      <c r="A2419" t="s">
        <v>653</v>
      </c>
      <c r="B2419" t="s">
        <v>4759</v>
      </c>
      <c r="C2419" t="s">
        <v>4760</v>
      </c>
      <c r="F2419" t="s">
        <v>2066</v>
      </c>
      <c r="H2419">
        <v>204</v>
      </c>
      <c r="I2419" t="s">
        <v>2067</v>
      </c>
      <c r="J2419" t="s">
        <v>2068</v>
      </c>
      <c r="K2419">
        <v>720</v>
      </c>
      <c r="L2419">
        <v>0</v>
      </c>
      <c r="M2419">
        <v>0</v>
      </c>
      <c r="N2419">
        <v>720</v>
      </c>
      <c r="O2419">
        <v>1</v>
      </c>
      <c r="P2419">
        <v>720</v>
      </c>
      <c r="Q2419" t="s">
        <v>50</v>
      </c>
      <c r="R2419">
        <v>0</v>
      </c>
      <c r="S2419" t="s">
        <v>613</v>
      </c>
      <c r="T2419" s="4"/>
      <c r="U2419" s="4"/>
    </row>
    <row r="2420" spans="1:21" x14ac:dyDescent="0.2">
      <c r="A2420" t="s">
        <v>653</v>
      </c>
      <c r="B2420" t="s">
        <v>4761</v>
      </c>
      <c r="C2420" t="s">
        <v>4762</v>
      </c>
      <c r="F2420" t="s">
        <v>2066</v>
      </c>
      <c r="H2420">
        <v>205</v>
      </c>
      <c r="I2420" t="s">
        <v>2067</v>
      </c>
      <c r="J2420" t="s">
        <v>2068</v>
      </c>
      <c r="K2420">
        <v>720</v>
      </c>
      <c r="L2420">
        <v>0</v>
      </c>
      <c r="M2420">
        <v>12</v>
      </c>
      <c r="N2420">
        <v>708</v>
      </c>
      <c r="O2420">
        <v>0</v>
      </c>
      <c r="P2420">
        <v>720</v>
      </c>
      <c r="Q2420" t="s">
        <v>50</v>
      </c>
      <c r="R2420">
        <v>708</v>
      </c>
      <c r="S2420" t="s">
        <v>4763</v>
      </c>
      <c r="T2420" s="4"/>
      <c r="U2420" s="4"/>
    </row>
    <row r="2421" spans="1:21" x14ac:dyDescent="0.2">
      <c r="A2421" t="s">
        <v>653</v>
      </c>
      <c r="B2421" t="s">
        <v>4764</v>
      </c>
      <c r="C2421" t="s">
        <v>4765</v>
      </c>
      <c r="F2421" t="s">
        <v>2066</v>
      </c>
      <c r="H2421">
        <v>207</v>
      </c>
      <c r="I2421" t="s">
        <v>4766</v>
      </c>
      <c r="J2421" t="s">
        <v>2068</v>
      </c>
      <c r="K2421">
        <v>3840</v>
      </c>
      <c r="L2421">
        <v>0</v>
      </c>
      <c r="M2421">
        <v>0</v>
      </c>
      <c r="N2421">
        <v>3840</v>
      </c>
      <c r="O2421">
        <v>4</v>
      </c>
      <c r="P2421">
        <v>960</v>
      </c>
      <c r="Q2421" t="s">
        <v>50</v>
      </c>
      <c r="R2421">
        <v>0</v>
      </c>
      <c r="S2421" t="s">
        <v>2071</v>
      </c>
      <c r="T2421" s="4"/>
      <c r="U2421" s="4"/>
    </row>
    <row r="2422" spans="1:21" x14ac:dyDescent="0.2">
      <c r="A2422" t="s">
        <v>653</v>
      </c>
      <c r="B2422" t="s">
        <v>4767</v>
      </c>
      <c r="C2422" t="s">
        <v>4768</v>
      </c>
      <c r="F2422" t="s">
        <v>2066</v>
      </c>
      <c r="H2422">
        <v>209</v>
      </c>
      <c r="I2422" t="s">
        <v>4766</v>
      </c>
      <c r="J2422" t="s">
        <v>2068</v>
      </c>
      <c r="K2422">
        <v>2880</v>
      </c>
      <c r="L2422">
        <v>0</v>
      </c>
      <c r="M2422">
        <v>0</v>
      </c>
      <c r="N2422">
        <v>2880</v>
      </c>
      <c r="O2422">
        <v>4</v>
      </c>
      <c r="P2422">
        <v>720</v>
      </c>
      <c r="Q2422" t="s">
        <v>50</v>
      </c>
      <c r="R2422">
        <v>0</v>
      </c>
      <c r="S2422" t="s">
        <v>2071</v>
      </c>
      <c r="T2422" s="4"/>
      <c r="U2422" s="4"/>
    </row>
    <row r="2423" spans="1:21" x14ac:dyDescent="0.2">
      <c r="A2423" t="s">
        <v>653</v>
      </c>
      <c r="B2423" t="s">
        <v>4769</v>
      </c>
      <c r="C2423" t="s">
        <v>4770</v>
      </c>
      <c r="F2423" t="s">
        <v>2066</v>
      </c>
      <c r="H2423">
        <v>210</v>
      </c>
      <c r="I2423" t="s">
        <v>2357</v>
      </c>
      <c r="J2423" t="s">
        <v>2068</v>
      </c>
      <c r="K2423">
        <v>1440</v>
      </c>
      <c r="L2423">
        <v>0</v>
      </c>
      <c r="M2423">
        <v>6</v>
      </c>
      <c r="N2423">
        <v>1434</v>
      </c>
      <c r="O2423">
        <v>2</v>
      </c>
      <c r="P2423">
        <v>480</v>
      </c>
      <c r="Q2423" t="s">
        <v>50</v>
      </c>
      <c r="R2423">
        <v>474</v>
      </c>
      <c r="S2423" t="s">
        <v>4771</v>
      </c>
      <c r="T2423" s="4"/>
      <c r="U2423" s="4"/>
    </row>
    <row r="2424" spans="1:21" x14ac:dyDescent="0.2">
      <c r="A2424" t="s">
        <v>653</v>
      </c>
      <c r="B2424" t="s">
        <v>4772</v>
      </c>
      <c r="C2424" t="s">
        <v>4773</v>
      </c>
      <c r="F2424" t="s">
        <v>2066</v>
      </c>
      <c r="H2424">
        <v>211</v>
      </c>
      <c r="I2424" t="s">
        <v>2357</v>
      </c>
      <c r="J2424" t="s">
        <v>2068</v>
      </c>
      <c r="K2424">
        <v>1920</v>
      </c>
      <c r="L2424">
        <v>0</v>
      </c>
      <c r="M2424">
        <v>72</v>
      </c>
      <c r="N2424">
        <v>1848</v>
      </c>
      <c r="O2424">
        <v>3</v>
      </c>
      <c r="P2424">
        <v>480</v>
      </c>
      <c r="Q2424" t="s">
        <v>50</v>
      </c>
      <c r="R2424">
        <v>408</v>
      </c>
      <c r="S2424" t="s">
        <v>4774</v>
      </c>
      <c r="T2424" s="4"/>
      <c r="U2424" s="4"/>
    </row>
    <row r="2425" spans="1:21" x14ac:dyDescent="0.2">
      <c r="A2425" t="s">
        <v>653</v>
      </c>
      <c r="B2425" t="s">
        <v>4775</v>
      </c>
      <c r="C2425" t="s">
        <v>4776</v>
      </c>
      <c r="F2425" t="s">
        <v>2066</v>
      </c>
      <c r="H2425">
        <v>212</v>
      </c>
      <c r="I2425" t="s">
        <v>2357</v>
      </c>
      <c r="J2425" t="s">
        <v>2068</v>
      </c>
      <c r="K2425">
        <v>1920</v>
      </c>
      <c r="L2425">
        <v>0</v>
      </c>
      <c r="M2425">
        <v>6</v>
      </c>
      <c r="N2425">
        <v>1914</v>
      </c>
      <c r="O2425">
        <v>3</v>
      </c>
      <c r="P2425">
        <v>480</v>
      </c>
      <c r="Q2425" t="s">
        <v>50</v>
      </c>
      <c r="R2425">
        <v>474</v>
      </c>
      <c r="S2425" t="s">
        <v>4777</v>
      </c>
      <c r="T2425" s="4"/>
      <c r="U2425" s="4"/>
    </row>
    <row r="2426" spans="1:21" x14ac:dyDescent="0.2">
      <c r="A2426" t="s">
        <v>653</v>
      </c>
      <c r="B2426" t="s">
        <v>4778</v>
      </c>
      <c r="C2426" t="s">
        <v>4779</v>
      </c>
      <c r="F2426" t="s">
        <v>2066</v>
      </c>
      <c r="H2426">
        <v>213</v>
      </c>
      <c r="I2426" t="s">
        <v>2357</v>
      </c>
      <c r="J2426" t="s">
        <v>2068</v>
      </c>
      <c r="K2426">
        <v>1920</v>
      </c>
      <c r="L2426">
        <v>0</v>
      </c>
      <c r="M2426">
        <v>0</v>
      </c>
      <c r="N2426">
        <v>1920</v>
      </c>
      <c r="O2426">
        <v>4</v>
      </c>
      <c r="P2426">
        <v>480</v>
      </c>
      <c r="Q2426" t="s">
        <v>50</v>
      </c>
      <c r="R2426">
        <v>0</v>
      </c>
      <c r="S2426" t="s">
        <v>2071</v>
      </c>
      <c r="T2426" s="4"/>
      <c r="U2426" s="4"/>
    </row>
    <row r="2427" spans="1:21" x14ac:dyDescent="0.2">
      <c r="A2427" t="s">
        <v>653</v>
      </c>
      <c r="B2427" t="s">
        <v>4780</v>
      </c>
      <c r="C2427" t="s">
        <v>4781</v>
      </c>
      <c r="F2427" t="s">
        <v>2066</v>
      </c>
      <c r="H2427">
        <v>214</v>
      </c>
      <c r="I2427" t="s">
        <v>2357</v>
      </c>
      <c r="J2427" t="s">
        <v>2068</v>
      </c>
      <c r="K2427">
        <v>1920</v>
      </c>
      <c r="L2427">
        <v>0</v>
      </c>
      <c r="M2427">
        <v>0</v>
      </c>
      <c r="N2427">
        <v>1920</v>
      </c>
      <c r="O2427">
        <v>4</v>
      </c>
      <c r="P2427">
        <v>480</v>
      </c>
      <c r="Q2427" t="s">
        <v>50</v>
      </c>
      <c r="R2427">
        <v>0</v>
      </c>
      <c r="S2427" t="s">
        <v>2071</v>
      </c>
      <c r="T2427" s="4"/>
      <c r="U2427" s="4"/>
    </row>
    <row r="2428" spans="1:21" x14ac:dyDescent="0.2">
      <c r="A2428" t="s">
        <v>653</v>
      </c>
      <c r="B2428" t="s">
        <v>4782</v>
      </c>
      <c r="C2428" t="s">
        <v>4783</v>
      </c>
      <c r="F2428" t="s">
        <v>2066</v>
      </c>
      <c r="H2428">
        <v>215</v>
      </c>
      <c r="I2428" t="s">
        <v>2067</v>
      </c>
      <c r="J2428" t="s">
        <v>2068</v>
      </c>
      <c r="K2428">
        <v>720</v>
      </c>
      <c r="L2428">
        <v>0</v>
      </c>
      <c r="M2428">
        <v>0</v>
      </c>
      <c r="N2428">
        <v>720</v>
      </c>
      <c r="O2428">
        <v>1</v>
      </c>
      <c r="P2428">
        <v>720</v>
      </c>
      <c r="Q2428" t="s">
        <v>50</v>
      </c>
      <c r="R2428">
        <v>0</v>
      </c>
      <c r="S2428" t="s">
        <v>613</v>
      </c>
      <c r="T2428" s="4"/>
      <c r="U2428" s="4"/>
    </row>
    <row r="2429" spans="1:21" x14ac:dyDescent="0.2">
      <c r="A2429" t="s">
        <v>653</v>
      </c>
      <c r="B2429" t="s">
        <v>4784</v>
      </c>
      <c r="C2429" t="s">
        <v>4785</v>
      </c>
      <c r="F2429" t="s">
        <v>2066</v>
      </c>
      <c r="G2429" t="s">
        <v>4786</v>
      </c>
      <c r="H2429">
        <v>216</v>
      </c>
      <c r="I2429" t="s">
        <v>2067</v>
      </c>
      <c r="J2429" t="s">
        <v>2068</v>
      </c>
      <c r="K2429">
        <v>7199</v>
      </c>
      <c r="L2429">
        <v>0</v>
      </c>
      <c r="M2429">
        <v>0</v>
      </c>
      <c r="N2429">
        <v>7199</v>
      </c>
      <c r="O2429">
        <v>5</v>
      </c>
      <c r="P2429">
        <v>1200</v>
      </c>
      <c r="Q2429" t="s">
        <v>50</v>
      </c>
      <c r="R2429">
        <v>1199</v>
      </c>
      <c r="S2429" t="s">
        <v>4787</v>
      </c>
      <c r="T2429" s="4">
        <v>45372</v>
      </c>
      <c r="U2429" s="4"/>
    </row>
    <row r="2430" spans="1:21" x14ac:dyDescent="0.2">
      <c r="A2430" t="s">
        <v>653</v>
      </c>
      <c r="B2430" t="s">
        <v>4788</v>
      </c>
      <c r="C2430" t="s">
        <v>4789</v>
      </c>
      <c r="F2430" t="s">
        <v>2066</v>
      </c>
      <c r="H2430">
        <v>217</v>
      </c>
      <c r="I2430" t="s">
        <v>2067</v>
      </c>
      <c r="J2430" t="s">
        <v>2068</v>
      </c>
      <c r="K2430">
        <v>2400</v>
      </c>
      <c r="L2430">
        <v>0</v>
      </c>
      <c r="M2430">
        <v>30</v>
      </c>
      <c r="N2430">
        <v>2370</v>
      </c>
      <c r="O2430">
        <v>4</v>
      </c>
      <c r="P2430">
        <v>480</v>
      </c>
      <c r="Q2430" t="s">
        <v>50</v>
      </c>
      <c r="R2430">
        <v>450</v>
      </c>
      <c r="S2430" t="s">
        <v>4790</v>
      </c>
      <c r="T2430" s="4"/>
      <c r="U2430" s="4"/>
    </row>
    <row r="2431" spans="1:21" x14ac:dyDescent="0.2">
      <c r="A2431" t="s">
        <v>653</v>
      </c>
      <c r="B2431" t="s">
        <v>4791</v>
      </c>
      <c r="C2431" t="s">
        <v>4792</v>
      </c>
      <c r="F2431" t="s">
        <v>2066</v>
      </c>
      <c r="H2431">
        <v>218</v>
      </c>
      <c r="I2431" t="s">
        <v>2070</v>
      </c>
      <c r="J2431" t="s">
        <v>2068</v>
      </c>
      <c r="K2431">
        <v>40320</v>
      </c>
      <c r="L2431">
        <v>0</v>
      </c>
      <c r="M2431">
        <v>0</v>
      </c>
      <c r="N2431">
        <v>40320</v>
      </c>
      <c r="O2431">
        <v>14</v>
      </c>
      <c r="P2431">
        <v>2880</v>
      </c>
      <c r="Q2431" t="s">
        <v>50</v>
      </c>
      <c r="R2431">
        <v>0</v>
      </c>
      <c r="S2431" t="s">
        <v>3629</v>
      </c>
      <c r="T2431" s="4"/>
      <c r="U2431" s="4"/>
    </row>
    <row r="2432" spans="1:21" x14ac:dyDescent="0.2">
      <c r="A2432" t="s">
        <v>653</v>
      </c>
      <c r="B2432" t="s">
        <v>4793</v>
      </c>
      <c r="C2432" t="s">
        <v>4794</v>
      </c>
      <c r="F2432" t="s">
        <v>2066</v>
      </c>
      <c r="H2432">
        <v>219</v>
      </c>
      <c r="I2432" t="s">
        <v>2070</v>
      </c>
      <c r="J2432" t="s">
        <v>2068</v>
      </c>
      <c r="K2432">
        <v>31200</v>
      </c>
      <c r="L2432">
        <v>0</v>
      </c>
      <c r="M2432">
        <v>0</v>
      </c>
      <c r="N2432">
        <v>31200</v>
      </c>
      <c r="O2432">
        <v>13</v>
      </c>
      <c r="P2432">
        <v>2400</v>
      </c>
      <c r="Q2432" t="s">
        <v>50</v>
      </c>
      <c r="R2432">
        <v>0</v>
      </c>
      <c r="S2432" t="s">
        <v>2310</v>
      </c>
      <c r="T2432" s="4"/>
      <c r="U2432" s="4"/>
    </row>
    <row r="2433" spans="1:21" x14ac:dyDescent="0.2">
      <c r="A2433" t="s">
        <v>653</v>
      </c>
      <c r="B2433" t="s">
        <v>4795</v>
      </c>
      <c r="C2433" t="s">
        <v>4796</v>
      </c>
      <c r="F2433" t="s">
        <v>2066</v>
      </c>
      <c r="H2433">
        <v>220</v>
      </c>
      <c r="I2433" t="s">
        <v>2070</v>
      </c>
      <c r="J2433" t="s">
        <v>2068</v>
      </c>
      <c r="K2433">
        <v>23040</v>
      </c>
      <c r="L2433">
        <v>0</v>
      </c>
      <c r="M2433">
        <v>0</v>
      </c>
      <c r="N2433">
        <v>23040</v>
      </c>
      <c r="O2433">
        <v>16</v>
      </c>
      <c r="P2433">
        <v>1440</v>
      </c>
      <c r="Q2433" t="s">
        <v>50</v>
      </c>
      <c r="R2433">
        <v>0</v>
      </c>
      <c r="S2433" t="s">
        <v>2644</v>
      </c>
      <c r="T2433" s="4"/>
      <c r="U2433" s="4"/>
    </row>
    <row r="2434" spans="1:21" x14ac:dyDescent="0.2">
      <c r="A2434" t="s">
        <v>653</v>
      </c>
      <c r="B2434" t="s">
        <v>4797</v>
      </c>
      <c r="C2434" t="s">
        <v>4798</v>
      </c>
      <c r="F2434" t="s">
        <v>2066</v>
      </c>
      <c r="H2434">
        <v>221</v>
      </c>
      <c r="I2434" t="s">
        <v>2353</v>
      </c>
      <c r="J2434" t="s">
        <v>2068</v>
      </c>
      <c r="K2434">
        <v>120</v>
      </c>
      <c r="L2434">
        <v>0</v>
      </c>
      <c r="M2434">
        <v>0</v>
      </c>
      <c r="N2434">
        <v>120</v>
      </c>
      <c r="O2434">
        <v>1</v>
      </c>
      <c r="P2434">
        <v>120</v>
      </c>
      <c r="Q2434" t="s">
        <v>50</v>
      </c>
      <c r="R2434">
        <v>0</v>
      </c>
      <c r="S2434" t="s">
        <v>613</v>
      </c>
      <c r="T2434" s="4"/>
      <c r="U2434" s="4"/>
    </row>
    <row r="2435" spans="1:21" x14ac:dyDescent="0.2">
      <c r="A2435" t="s">
        <v>653</v>
      </c>
      <c r="B2435" t="s">
        <v>4799</v>
      </c>
      <c r="C2435" t="s">
        <v>4800</v>
      </c>
      <c r="F2435" t="s">
        <v>2066</v>
      </c>
      <c r="H2435">
        <v>222</v>
      </c>
      <c r="I2435" t="s">
        <v>2067</v>
      </c>
      <c r="J2435" t="s">
        <v>2068</v>
      </c>
      <c r="K2435">
        <v>21600</v>
      </c>
      <c r="L2435">
        <v>0</v>
      </c>
      <c r="M2435">
        <v>0</v>
      </c>
      <c r="N2435">
        <v>21600</v>
      </c>
      <c r="O2435">
        <v>72</v>
      </c>
      <c r="P2435">
        <v>300</v>
      </c>
      <c r="Q2435" t="s">
        <v>50</v>
      </c>
      <c r="R2435">
        <v>0</v>
      </c>
      <c r="S2435" t="s">
        <v>4801</v>
      </c>
      <c r="T2435" s="4"/>
      <c r="U2435" s="4"/>
    </row>
    <row r="2436" spans="1:21" x14ac:dyDescent="0.2">
      <c r="A2436" t="s">
        <v>653</v>
      </c>
      <c r="B2436" t="s">
        <v>4802</v>
      </c>
      <c r="C2436" t="s">
        <v>4803</v>
      </c>
      <c r="F2436" t="s">
        <v>2066</v>
      </c>
      <c r="H2436">
        <v>223</v>
      </c>
      <c r="I2436" t="s">
        <v>2067</v>
      </c>
      <c r="J2436" t="s">
        <v>2068</v>
      </c>
      <c r="K2436">
        <v>16320</v>
      </c>
      <c r="L2436">
        <v>0</v>
      </c>
      <c r="M2436">
        <v>48</v>
      </c>
      <c r="N2436">
        <v>16272</v>
      </c>
      <c r="O2436">
        <v>16</v>
      </c>
      <c r="P2436">
        <v>960</v>
      </c>
      <c r="Q2436" t="s">
        <v>50</v>
      </c>
      <c r="R2436">
        <v>912</v>
      </c>
      <c r="S2436" t="s">
        <v>4804</v>
      </c>
      <c r="T2436" s="4"/>
      <c r="U2436" s="4"/>
    </row>
    <row r="2437" spans="1:21" x14ac:dyDescent="0.2">
      <c r="A2437" t="s">
        <v>653</v>
      </c>
      <c r="B2437" t="s">
        <v>4805</v>
      </c>
      <c r="C2437" t="s">
        <v>4806</v>
      </c>
      <c r="F2437" t="s">
        <v>2066</v>
      </c>
      <c r="H2437">
        <v>224</v>
      </c>
      <c r="I2437" t="s">
        <v>2067</v>
      </c>
      <c r="J2437" t="s">
        <v>2068</v>
      </c>
      <c r="K2437">
        <v>37440</v>
      </c>
      <c r="L2437">
        <v>0</v>
      </c>
      <c r="M2437">
        <v>0</v>
      </c>
      <c r="N2437">
        <v>37440</v>
      </c>
      <c r="O2437">
        <v>39</v>
      </c>
      <c r="P2437">
        <v>960</v>
      </c>
      <c r="Q2437" t="s">
        <v>50</v>
      </c>
      <c r="R2437">
        <v>0</v>
      </c>
      <c r="S2437" t="s">
        <v>4807</v>
      </c>
      <c r="T2437" s="4"/>
      <c r="U2437" s="4"/>
    </row>
    <row r="2438" spans="1:21" x14ac:dyDescent="0.2">
      <c r="A2438" t="s">
        <v>653</v>
      </c>
      <c r="B2438" t="s">
        <v>4808</v>
      </c>
      <c r="C2438" t="s">
        <v>4809</v>
      </c>
      <c r="F2438" t="s">
        <v>2066</v>
      </c>
      <c r="H2438">
        <v>225</v>
      </c>
      <c r="I2438" t="s">
        <v>2067</v>
      </c>
      <c r="J2438" t="s">
        <v>2068</v>
      </c>
      <c r="K2438">
        <v>21120</v>
      </c>
      <c r="L2438">
        <v>0</v>
      </c>
      <c r="M2438">
        <v>48</v>
      </c>
      <c r="N2438">
        <v>21072</v>
      </c>
      <c r="O2438">
        <v>21</v>
      </c>
      <c r="P2438">
        <v>960</v>
      </c>
      <c r="Q2438" t="s">
        <v>50</v>
      </c>
      <c r="R2438">
        <v>912</v>
      </c>
      <c r="S2438" t="s">
        <v>4810</v>
      </c>
      <c r="T2438" s="4"/>
      <c r="U2438" s="4"/>
    </row>
    <row r="2439" spans="1:21" x14ac:dyDescent="0.2">
      <c r="A2439" t="s">
        <v>653</v>
      </c>
      <c r="B2439" t="s">
        <v>4811</v>
      </c>
      <c r="C2439" t="s">
        <v>4812</v>
      </c>
      <c r="F2439" t="s">
        <v>2066</v>
      </c>
      <c r="H2439">
        <v>226</v>
      </c>
      <c r="I2439" t="s">
        <v>2067</v>
      </c>
      <c r="J2439" t="s">
        <v>2068</v>
      </c>
      <c r="K2439">
        <v>28800</v>
      </c>
      <c r="L2439">
        <v>0</v>
      </c>
      <c r="M2439">
        <v>0</v>
      </c>
      <c r="N2439">
        <v>28800</v>
      </c>
      <c r="O2439">
        <v>30</v>
      </c>
      <c r="P2439">
        <v>960</v>
      </c>
      <c r="Q2439" t="s">
        <v>50</v>
      </c>
      <c r="R2439">
        <v>0</v>
      </c>
      <c r="S2439" t="s">
        <v>4813</v>
      </c>
      <c r="T2439" s="4"/>
      <c r="U2439" s="4"/>
    </row>
    <row r="2440" spans="1:21" x14ac:dyDescent="0.2">
      <c r="A2440" t="s">
        <v>653</v>
      </c>
      <c r="B2440" t="s">
        <v>4814</v>
      </c>
      <c r="C2440" t="s">
        <v>4815</v>
      </c>
      <c r="F2440" t="s">
        <v>2066</v>
      </c>
      <c r="H2440">
        <v>227</v>
      </c>
      <c r="I2440" t="s">
        <v>2067</v>
      </c>
      <c r="J2440" t="s">
        <v>2068</v>
      </c>
      <c r="K2440">
        <v>7488</v>
      </c>
      <c r="L2440">
        <v>0</v>
      </c>
      <c r="M2440">
        <v>0</v>
      </c>
      <c r="N2440">
        <v>7488</v>
      </c>
      <c r="O2440">
        <v>6</v>
      </c>
      <c r="P2440">
        <v>1248</v>
      </c>
      <c r="Q2440" t="s">
        <v>50</v>
      </c>
      <c r="R2440">
        <v>0</v>
      </c>
      <c r="S2440" t="s">
        <v>1274</v>
      </c>
      <c r="T2440" s="4"/>
      <c r="U2440" s="4"/>
    </row>
    <row r="2441" spans="1:21" x14ac:dyDescent="0.2">
      <c r="A2441" t="s">
        <v>653</v>
      </c>
      <c r="B2441" t="s">
        <v>4816</v>
      </c>
      <c r="C2441" t="s">
        <v>4817</v>
      </c>
      <c r="F2441" t="s">
        <v>2066</v>
      </c>
      <c r="H2441">
        <v>228</v>
      </c>
      <c r="I2441" t="s">
        <v>2067</v>
      </c>
      <c r="J2441" t="s">
        <v>2068</v>
      </c>
      <c r="K2441">
        <v>288</v>
      </c>
      <c r="L2441">
        <v>0</v>
      </c>
      <c r="M2441">
        <v>0</v>
      </c>
      <c r="N2441">
        <v>288</v>
      </c>
      <c r="O2441">
        <v>1</v>
      </c>
      <c r="P2441">
        <v>288</v>
      </c>
      <c r="Q2441" t="s">
        <v>50</v>
      </c>
      <c r="R2441">
        <v>0</v>
      </c>
      <c r="S2441" t="s">
        <v>613</v>
      </c>
      <c r="T2441" s="4"/>
      <c r="U2441" s="4"/>
    </row>
    <row r="2442" spans="1:21" x14ac:dyDescent="0.2">
      <c r="A2442" t="s">
        <v>653</v>
      </c>
      <c r="B2442" t="s">
        <v>4818</v>
      </c>
      <c r="C2442" t="s">
        <v>4819</v>
      </c>
      <c r="F2442" t="s">
        <v>2066</v>
      </c>
      <c r="G2442">
        <v>1820</v>
      </c>
      <c r="H2442">
        <v>229</v>
      </c>
      <c r="I2442" t="s">
        <v>2357</v>
      </c>
      <c r="J2442" t="s">
        <v>2068</v>
      </c>
      <c r="K2442">
        <v>119</v>
      </c>
      <c r="L2442">
        <v>0</v>
      </c>
      <c r="M2442">
        <v>1</v>
      </c>
      <c r="N2442">
        <v>118</v>
      </c>
      <c r="O2442">
        <v>2</v>
      </c>
      <c r="P2442">
        <v>40</v>
      </c>
      <c r="Q2442" t="s">
        <v>44</v>
      </c>
      <c r="R2442">
        <v>38</v>
      </c>
      <c r="S2442" t="s">
        <v>4820</v>
      </c>
      <c r="T2442" s="4">
        <v>45371</v>
      </c>
      <c r="U2442" s="4"/>
    </row>
    <row r="2443" spans="1:21" x14ac:dyDescent="0.2">
      <c r="A2443" t="s">
        <v>653</v>
      </c>
      <c r="B2443" t="s">
        <v>4821</v>
      </c>
      <c r="C2443" t="s">
        <v>4822</v>
      </c>
      <c r="F2443" t="s">
        <v>2066</v>
      </c>
      <c r="H2443">
        <v>230</v>
      </c>
      <c r="I2443" t="s">
        <v>2067</v>
      </c>
      <c r="J2443" t="s">
        <v>2068</v>
      </c>
      <c r="K2443">
        <v>144</v>
      </c>
      <c r="L2443">
        <v>0</v>
      </c>
      <c r="M2443">
        <v>12</v>
      </c>
      <c r="N2443">
        <v>132</v>
      </c>
      <c r="O2443">
        <v>0</v>
      </c>
      <c r="P2443">
        <v>144</v>
      </c>
      <c r="Q2443" t="s">
        <v>50</v>
      </c>
      <c r="R2443">
        <v>132</v>
      </c>
      <c r="S2443" t="s">
        <v>4823</v>
      </c>
      <c r="T2443" s="4"/>
      <c r="U2443" s="4"/>
    </row>
    <row r="2444" spans="1:21" x14ac:dyDescent="0.2">
      <c r="A2444" t="s">
        <v>653</v>
      </c>
      <c r="B2444" t="s">
        <v>4824</v>
      </c>
      <c r="C2444" t="s">
        <v>4825</v>
      </c>
      <c r="F2444" t="s">
        <v>2066</v>
      </c>
      <c r="H2444">
        <v>231</v>
      </c>
      <c r="I2444" t="s">
        <v>2067</v>
      </c>
      <c r="J2444" t="s">
        <v>2068</v>
      </c>
      <c r="K2444">
        <v>7200</v>
      </c>
      <c r="L2444">
        <v>0</v>
      </c>
      <c r="M2444">
        <v>0</v>
      </c>
      <c r="N2444">
        <v>7200</v>
      </c>
      <c r="O2444">
        <v>5</v>
      </c>
      <c r="P2444">
        <v>1440</v>
      </c>
      <c r="Q2444" t="s">
        <v>50</v>
      </c>
      <c r="R2444">
        <v>0</v>
      </c>
      <c r="S2444" t="s">
        <v>1175</v>
      </c>
      <c r="T2444" s="4"/>
      <c r="U2444" s="4"/>
    </row>
    <row r="2445" spans="1:21" x14ac:dyDescent="0.2">
      <c r="A2445" t="s">
        <v>653</v>
      </c>
      <c r="B2445" t="s">
        <v>4826</v>
      </c>
      <c r="C2445" t="s">
        <v>4827</v>
      </c>
      <c r="F2445" t="s">
        <v>2066</v>
      </c>
      <c r="H2445">
        <v>232</v>
      </c>
      <c r="I2445" t="s">
        <v>2357</v>
      </c>
      <c r="J2445" t="s">
        <v>2068</v>
      </c>
      <c r="K2445">
        <v>1440</v>
      </c>
      <c r="L2445">
        <v>0</v>
      </c>
      <c r="M2445">
        <v>6</v>
      </c>
      <c r="N2445">
        <v>1434</v>
      </c>
      <c r="O2445">
        <v>2</v>
      </c>
      <c r="P2445">
        <v>480</v>
      </c>
      <c r="Q2445" t="s">
        <v>50</v>
      </c>
      <c r="R2445">
        <v>474</v>
      </c>
      <c r="S2445" t="s">
        <v>4771</v>
      </c>
      <c r="T2445" s="4"/>
      <c r="U2445" s="4"/>
    </row>
    <row r="2446" spans="1:21" x14ac:dyDescent="0.2">
      <c r="A2446" t="s">
        <v>653</v>
      </c>
      <c r="B2446" t="s">
        <v>4828</v>
      </c>
      <c r="C2446" t="s">
        <v>4829</v>
      </c>
      <c r="F2446" t="s">
        <v>2066</v>
      </c>
      <c r="H2446">
        <v>233</v>
      </c>
      <c r="I2446" t="s">
        <v>2067</v>
      </c>
      <c r="J2446" t="s">
        <v>2068</v>
      </c>
      <c r="K2446">
        <v>1728</v>
      </c>
      <c r="L2446">
        <v>0</v>
      </c>
      <c r="M2446">
        <v>0</v>
      </c>
      <c r="N2446">
        <v>1728</v>
      </c>
      <c r="O2446">
        <v>2</v>
      </c>
      <c r="P2446">
        <v>864</v>
      </c>
      <c r="Q2446" t="s">
        <v>50</v>
      </c>
      <c r="R2446">
        <v>0</v>
      </c>
      <c r="S2446" t="s">
        <v>1162</v>
      </c>
      <c r="T2446" s="4"/>
      <c r="U2446" s="4"/>
    </row>
    <row r="2447" spans="1:21" x14ac:dyDescent="0.2">
      <c r="A2447" t="s">
        <v>653</v>
      </c>
      <c r="B2447" t="s">
        <v>4830</v>
      </c>
      <c r="C2447" t="s">
        <v>4831</v>
      </c>
      <c r="D2447" t="s">
        <v>683</v>
      </c>
      <c r="E2447" t="s">
        <v>861</v>
      </c>
      <c r="F2447" t="s">
        <v>2066</v>
      </c>
      <c r="G2447" t="s">
        <v>4832</v>
      </c>
      <c r="H2447">
        <v>234</v>
      </c>
      <c r="I2447" t="s">
        <v>2082</v>
      </c>
      <c r="J2447" t="s">
        <v>2068</v>
      </c>
      <c r="K2447">
        <v>33</v>
      </c>
      <c r="L2447">
        <v>0</v>
      </c>
      <c r="M2447">
        <v>2</v>
      </c>
      <c r="N2447">
        <v>31</v>
      </c>
      <c r="O2447">
        <v>2</v>
      </c>
      <c r="P2447">
        <v>12</v>
      </c>
      <c r="Q2447" t="s">
        <v>44</v>
      </c>
      <c r="R2447">
        <v>7</v>
      </c>
      <c r="S2447" t="s">
        <v>4833</v>
      </c>
      <c r="T2447" s="4">
        <v>45363</v>
      </c>
      <c r="U2447" s="4"/>
    </row>
    <row r="2448" spans="1:21" x14ac:dyDescent="0.2">
      <c r="A2448" t="s">
        <v>653</v>
      </c>
      <c r="B2448" t="s">
        <v>4834</v>
      </c>
      <c r="C2448" t="s">
        <v>4835</v>
      </c>
      <c r="F2448" t="s">
        <v>2066</v>
      </c>
      <c r="H2448">
        <v>235</v>
      </c>
      <c r="I2448" t="s">
        <v>2348</v>
      </c>
      <c r="J2448" t="s">
        <v>2068</v>
      </c>
      <c r="K2448">
        <v>1200</v>
      </c>
      <c r="L2448">
        <v>0</v>
      </c>
      <c r="M2448">
        <v>0</v>
      </c>
      <c r="N2448">
        <v>1200</v>
      </c>
      <c r="O2448">
        <v>1</v>
      </c>
      <c r="P2448">
        <v>1200</v>
      </c>
      <c r="Q2448" t="s">
        <v>50</v>
      </c>
      <c r="R2448">
        <v>0</v>
      </c>
      <c r="S2448" t="s">
        <v>613</v>
      </c>
      <c r="T2448" s="4"/>
      <c r="U2448" s="4"/>
    </row>
    <row r="2449" spans="1:21" x14ac:dyDescent="0.2">
      <c r="A2449" t="s">
        <v>653</v>
      </c>
      <c r="B2449" t="s">
        <v>4836</v>
      </c>
      <c r="C2449" t="s">
        <v>4837</v>
      </c>
      <c r="F2449" t="s">
        <v>2066</v>
      </c>
      <c r="G2449" t="s">
        <v>4838</v>
      </c>
      <c r="H2449">
        <v>236</v>
      </c>
      <c r="I2449" t="s">
        <v>2348</v>
      </c>
      <c r="J2449" t="s">
        <v>2068</v>
      </c>
      <c r="K2449">
        <v>0</v>
      </c>
      <c r="L2449">
        <v>0</v>
      </c>
      <c r="M2449">
        <v>40</v>
      </c>
      <c r="N2449">
        <v>-40</v>
      </c>
      <c r="O2449">
        <v>0</v>
      </c>
      <c r="P2449">
        <v>1600</v>
      </c>
      <c r="Q2449" t="s">
        <v>50</v>
      </c>
      <c r="R2449">
        <v>-40</v>
      </c>
      <c r="S2449" t="s">
        <v>4839</v>
      </c>
      <c r="T2449" s="4">
        <v>45364</v>
      </c>
      <c r="U2449" s="4"/>
    </row>
    <row r="2450" spans="1:21" x14ac:dyDescent="0.2">
      <c r="A2450" t="s">
        <v>653</v>
      </c>
      <c r="B2450" t="s">
        <v>4840</v>
      </c>
      <c r="C2450" t="s">
        <v>4841</v>
      </c>
      <c r="F2450" t="s">
        <v>2066</v>
      </c>
      <c r="H2450">
        <v>237</v>
      </c>
      <c r="I2450" t="s">
        <v>2357</v>
      </c>
      <c r="J2450" t="s">
        <v>2068</v>
      </c>
      <c r="K2450">
        <v>1896</v>
      </c>
      <c r="L2450">
        <v>0</v>
      </c>
      <c r="M2450">
        <v>6</v>
      </c>
      <c r="N2450">
        <v>1890</v>
      </c>
      <c r="O2450">
        <v>3</v>
      </c>
      <c r="P2450">
        <v>480</v>
      </c>
      <c r="Q2450" t="s">
        <v>50</v>
      </c>
      <c r="R2450">
        <v>450</v>
      </c>
      <c r="S2450" t="s">
        <v>4842</v>
      </c>
      <c r="T2450" s="4"/>
      <c r="U2450" s="4"/>
    </row>
    <row r="2451" spans="1:21" x14ac:dyDescent="0.2">
      <c r="A2451" t="s">
        <v>653</v>
      </c>
      <c r="B2451" t="s">
        <v>4843</v>
      </c>
      <c r="C2451" t="s">
        <v>4844</v>
      </c>
      <c r="D2451" t="s">
        <v>4702</v>
      </c>
      <c r="F2451" t="s">
        <v>2066</v>
      </c>
      <c r="G2451" t="s">
        <v>4845</v>
      </c>
      <c r="H2451">
        <v>238</v>
      </c>
      <c r="I2451" t="s">
        <v>2348</v>
      </c>
      <c r="J2451" t="s">
        <v>2068</v>
      </c>
      <c r="K2451">
        <v>1920</v>
      </c>
      <c r="L2451">
        <v>0</v>
      </c>
      <c r="M2451">
        <v>40</v>
      </c>
      <c r="N2451">
        <v>1880</v>
      </c>
      <c r="O2451">
        <v>0</v>
      </c>
      <c r="P2451">
        <v>1920</v>
      </c>
      <c r="Q2451" t="s">
        <v>50</v>
      </c>
      <c r="R2451">
        <v>1880</v>
      </c>
      <c r="S2451" t="s">
        <v>4846</v>
      </c>
      <c r="T2451" s="4">
        <v>45364</v>
      </c>
      <c r="U2451" s="4"/>
    </row>
    <row r="2452" spans="1:21" x14ac:dyDescent="0.2">
      <c r="A2452" t="s">
        <v>653</v>
      </c>
      <c r="B2452" t="s">
        <v>4847</v>
      </c>
      <c r="C2452" t="s">
        <v>4848</v>
      </c>
      <c r="D2452" t="s">
        <v>4702</v>
      </c>
      <c r="F2452" t="s">
        <v>2066</v>
      </c>
      <c r="G2452" t="s">
        <v>4849</v>
      </c>
      <c r="H2452">
        <v>239</v>
      </c>
      <c r="I2452" t="s">
        <v>2357</v>
      </c>
      <c r="J2452" t="s">
        <v>2068</v>
      </c>
      <c r="K2452">
        <v>999</v>
      </c>
      <c r="L2452">
        <v>0</v>
      </c>
      <c r="M2452">
        <v>0</v>
      </c>
      <c r="N2452">
        <v>999</v>
      </c>
      <c r="O2452">
        <v>0</v>
      </c>
      <c r="P2452">
        <v>1000</v>
      </c>
      <c r="Q2452" t="s">
        <v>50</v>
      </c>
      <c r="R2452">
        <v>999</v>
      </c>
      <c r="S2452" t="s">
        <v>4850</v>
      </c>
      <c r="T2452" s="4">
        <v>45369</v>
      </c>
      <c r="U2452" s="4"/>
    </row>
    <row r="2453" spans="1:21" x14ac:dyDescent="0.2">
      <c r="A2453" t="s">
        <v>653</v>
      </c>
      <c r="B2453" t="s">
        <v>4851</v>
      </c>
      <c r="C2453" t="s">
        <v>4852</v>
      </c>
      <c r="D2453" t="s">
        <v>4702</v>
      </c>
      <c r="F2453" t="s">
        <v>2066</v>
      </c>
      <c r="G2453" t="s">
        <v>4853</v>
      </c>
      <c r="H2453">
        <v>240</v>
      </c>
      <c r="I2453" t="s">
        <v>2357</v>
      </c>
      <c r="J2453" t="s">
        <v>2068</v>
      </c>
      <c r="K2453">
        <v>1995</v>
      </c>
      <c r="L2453">
        <v>0</v>
      </c>
      <c r="M2453">
        <v>0</v>
      </c>
      <c r="N2453">
        <v>1995</v>
      </c>
      <c r="O2453">
        <v>1</v>
      </c>
      <c r="P2453">
        <v>1000</v>
      </c>
      <c r="Q2453" t="s">
        <v>50</v>
      </c>
      <c r="R2453">
        <v>995</v>
      </c>
      <c r="S2453" t="s">
        <v>4854</v>
      </c>
      <c r="T2453" s="4">
        <v>45369</v>
      </c>
      <c r="U2453" s="4"/>
    </row>
    <row r="2454" spans="1:21" x14ac:dyDescent="0.2">
      <c r="A2454" t="s">
        <v>653</v>
      </c>
      <c r="B2454" t="s">
        <v>4855</v>
      </c>
      <c r="C2454" t="s">
        <v>4856</v>
      </c>
      <c r="F2454" t="s">
        <v>2066</v>
      </c>
      <c r="G2454">
        <v>1896</v>
      </c>
      <c r="H2454">
        <v>241</v>
      </c>
      <c r="I2454" t="s">
        <v>2357</v>
      </c>
      <c r="J2454" t="s">
        <v>2068</v>
      </c>
      <c r="K2454">
        <v>1908</v>
      </c>
      <c r="L2454">
        <v>0</v>
      </c>
      <c r="M2454">
        <v>0</v>
      </c>
      <c r="N2454">
        <v>1908</v>
      </c>
      <c r="O2454">
        <v>3</v>
      </c>
      <c r="P2454">
        <v>480</v>
      </c>
      <c r="Q2454" t="s">
        <v>50</v>
      </c>
      <c r="R2454">
        <v>468</v>
      </c>
      <c r="S2454" t="s">
        <v>4857</v>
      </c>
      <c r="T2454" s="4">
        <v>45372</v>
      </c>
      <c r="U2454" s="4"/>
    </row>
    <row r="2455" spans="1:21" x14ac:dyDescent="0.2">
      <c r="A2455" t="s">
        <v>653</v>
      </c>
      <c r="B2455" t="s">
        <v>4858</v>
      </c>
      <c r="C2455" t="s">
        <v>4859</v>
      </c>
      <c r="F2455" t="s">
        <v>2066</v>
      </c>
      <c r="H2455">
        <v>242</v>
      </c>
      <c r="I2455" t="s">
        <v>2357</v>
      </c>
      <c r="J2455" t="s">
        <v>2068</v>
      </c>
      <c r="K2455">
        <v>864</v>
      </c>
      <c r="L2455">
        <v>0</v>
      </c>
      <c r="M2455">
        <v>6</v>
      </c>
      <c r="N2455">
        <v>858</v>
      </c>
      <c r="O2455">
        <v>2</v>
      </c>
      <c r="P2455">
        <v>288</v>
      </c>
      <c r="Q2455" t="s">
        <v>50</v>
      </c>
      <c r="R2455">
        <v>282</v>
      </c>
      <c r="S2455" t="s">
        <v>4860</v>
      </c>
      <c r="T2455" s="4"/>
      <c r="U2455" s="4"/>
    </row>
    <row r="2456" spans="1:21" x14ac:dyDescent="0.2">
      <c r="A2456" t="s">
        <v>653</v>
      </c>
      <c r="B2456" t="s">
        <v>4861</v>
      </c>
      <c r="C2456" t="s">
        <v>4862</v>
      </c>
      <c r="F2456" t="s">
        <v>2066</v>
      </c>
      <c r="H2456">
        <v>243</v>
      </c>
      <c r="I2456" t="s">
        <v>2357</v>
      </c>
      <c r="J2456" t="s">
        <v>2068</v>
      </c>
      <c r="K2456">
        <v>1152</v>
      </c>
      <c r="L2456">
        <v>0</v>
      </c>
      <c r="M2456">
        <v>12</v>
      </c>
      <c r="N2456">
        <v>1140</v>
      </c>
      <c r="O2456">
        <v>3</v>
      </c>
      <c r="P2456">
        <v>288</v>
      </c>
      <c r="Q2456" t="s">
        <v>50</v>
      </c>
      <c r="R2456">
        <v>276</v>
      </c>
      <c r="S2456" t="s">
        <v>4863</v>
      </c>
      <c r="T2456" s="4"/>
      <c r="U2456" s="4"/>
    </row>
    <row r="2457" spans="1:21" x14ac:dyDescent="0.2">
      <c r="A2457" t="s">
        <v>653</v>
      </c>
      <c r="B2457" t="s">
        <v>4864</v>
      </c>
      <c r="C2457" t="s">
        <v>4865</v>
      </c>
      <c r="F2457" t="s">
        <v>2066</v>
      </c>
      <c r="H2457">
        <v>244</v>
      </c>
      <c r="I2457" t="s">
        <v>2357</v>
      </c>
      <c r="J2457" t="s">
        <v>2068</v>
      </c>
      <c r="K2457">
        <v>576</v>
      </c>
      <c r="L2457">
        <v>0</v>
      </c>
      <c r="M2457">
        <v>0</v>
      </c>
      <c r="N2457">
        <v>576</v>
      </c>
      <c r="O2457">
        <v>4</v>
      </c>
      <c r="P2457">
        <v>144</v>
      </c>
      <c r="Q2457" t="s">
        <v>50</v>
      </c>
      <c r="R2457">
        <v>0</v>
      </c>
      <c r="S2457" t="s">
        <v>2071</v>
      </c>
      <c r="T2457" s="4"/>
      <c r="U2457" s="4"/>
    </row>
    <row r="2458" spans="1:21" x14ac:dyDescent="0.2">
      <c r="A2458" t="s">
        <v>653</v>
      </c>
      <c r="B2458" t="s">
        <v>4866</v>
      </c>
      <c r="C2458" t="s">
        <v>4867</v>
      </c>
      <c r="F2458" t="s">
        <v>2066</v>
      </c>
      <c r="H2458">
        <v>245</v>
      </c>
      <c r="I2458" t="s">
        <v>2357</v>
      </c>
      <c r="J2458" t="s">
        <v>2068</v>
      </c>
      <c r="K2458">
        <v>1920</v>
      </c>
      <c r="L2458">
        <v>0</v>
      </c>
      <c r="M2458">
        <v>6</v>
      </c>
      <c r="N2458">
        <v>1914</v>
      </c>
      <c r="O2458">
        <v>3</v>
      </c>
      <c r="P2458">
        <v>480</v>
      </c>
      <c r="Q2458" t="s">
        <v>50</v>
      </c>
      <c r="R2458">
        <v>474</v>
      </c>
      <c r="S2458" t="s">
        <v>4777</v>
      </c>
      <c r="T2458" s="4"/>
      <c r="U2458" s="4"/>
    </row>
    <row r="2459" spans="1:21" x14ac:dyDescent="0.2">
      <c r="A2459" t="s">
        <v>653</v>
      </c>
      <c r="B2459" t="s">
        <v>4868</v>
      </c>
      <c r="C2459" t="s">
        <v>4869</v>
      </c>
      <c r="D2459" t="s">
        <v>4870</v>
      </c>
      <c r="F2459" t="s">
        <v>2066</v>
      </c>
      <c r="H2459">
        <v>246</v>
      </c>
      <c r="I2459" t="s">
        <v>2357</v>
      </c>
      <c r="J2459" t="s">
        <v>2068</v>
      </c>
      <c r="K2459">
        <v>98</v>
      </c>
      <c r="L2459">
        <v>0</v>
      </c>
      <c r="M2459">
        <v>6</v>
      </c>
      <c r="N2459">
        <v>92</v>
      </c>
      <c r="O2459">
        <v>9</v>
      </c>
      <c r="P2459">
        <v>10</v>
      </c>
      <c r="Q2459" t="s">
        <v>44</v>
      </c>
      <c r="R2459">
        <v>2</v>
      </c>
      <c r="S2459" t="s">
        <v>4871</v>
      </c>
      <c r="T2459" s="4">
        <v>45370</v>
      </c>
      <c r="U2459" s="4"/>
    </row>
    <row r="2460" spans="1:21" x14ac:dyDescent="0.2">
      <c r="A2460" t="s">
        <v>653</v>
      </c>
      <c r="B2460" t="s">
        <v>4872</v>
      </c>
      <c r="C2460" t="s">
        <v>4873</v>
      </c>
      <c r="F2460" t="s">
        <v>2066</v>
      </c>
      <c r="H2460">
        <v>247</v>
      </c>
      <c r="I2460" t="s">
        <v>2082</v>
      </c>
      <c r="J2460" t="s">
        <v>2068</v>
      </c>
      <c r="K2460">
        <v>11520</v>
      </c>
      <c r="L2460">
        <v>0</v>
      </c>
      <c r="M2460">
        <v>0</v>
      </c>
      <c r="N2460">
        <v>11520</v>
      </c>
      <c r="O2460">
        <v>8</v>
      </c>
      <c r="P2460">
        <v>1440</v>
      </c>
      <c r="Q2460" t="s">
        <v>50</v>
      </c>
      <c r="R2460">
        <v>0</v>
      </c>
      <c r="S2460" t="s">
        <v>2618</v>
      </c>
      <c r="T2460" s="4"/>
      <c r="U2460" s="4"/>
    </row>
    <row r="2461" spans="1:21" x14ac:dyDescent="0.2">
      <c r="A2461" t="s">
        <v>653</v>
      </c>
      <c r="B2461" t="s">
        <v>4874</v>
      </c>
      <c r="C2461" t="s">
        <v>4875</v>
      </c>
      <c r="F2461" t="s">
        <v>2066</v>
      </c>
      <c r="H2461">
        <v>248</v>
      </c>
      <c r="I2461" t="s">
        <v>2357</v>
      </c>
      <c r="J2461" t="s">
        <v>2068</v>
      </c>
      <c r="K2461">
        <v>1440</v>
      </c>
      <c r="L2461">
        <v>0</v>
      </c>
      <c r="M2461">
        <v>0</v>
      </c>
      <c r="N2461">
        <v>1440</v>
      </c>
      <c r="O2461">
        <v>3</v>
      </c>
      <c r="P2461">
        <v>480</v>
      </c>
      <c r="Q2461" t="s">
        <v>50</v>
      </c>
      <c r="R2461">
        <v>0</v>
      </c>
      <c r="S2461" t="s">
        <v>623</v>
      </c>
      <c r="T2461" s="4"/>
      <c r="U2461" s="4"/>
    </row>
    <row r="2462" spans="1:21" x14ac:dyDescent="0.2">
      <c r="A2462" t="s">
        <v>653</v>
      </c>
      <c r="B2462" t="s">
        <v>4876</v>
      </c>
      <c r="C2462" t="s">
        <v>4877</v>
      </c>
      <c r="F2462" t="s">
        <v>4878</v>
      </c>
      <c r="G2462">
        <v>10</v>
      </c>
      <c r="H2462">
        <v>124</v>
      </c>
      <c r="I2462" t="s">
        <v>4723</v>
      </c>
      <c r="J2462" t="s">
        <v>420</v>
      </c>
      <c r="K2462">
        <v>10</v>
      </c>
      <c r="L2462">
        <v>0</v>
      </c>
      <c r="M2462">
        <v>1.5</v>
      </c>
      <c r="N2462">
        <v>8.5</v>
      </c>
      <c r="O2462">
        <v>0</v>
      </c>
      <c r="P2462">
        <v>16</v>
      </c>
      <c r="Q2462" t="s">
        <v>44</v>
      </c>
      <c r="R2462">
        <v>9</v>
      </c>
      <c r="S2462" t="s">
        <v>4879</v>
      </c>
      <c r="T2462" s="4"/>
      <c r="U2462" s="4">
        <v>45380</v>
      </c>
    </row>
    <row r="2463" spans="1:21" x14ac:dyDescent="0.2">
      <c r="A2463" t="s">
        <v>653</v>
      </c>
      <c r="B2463" t="s">
        <v>4880</v>
      </c>
      <c r="C2463" t="s">
        <v>4881</v>
      </c>
      <c r="F2463" t="s">
        <v>4878</v>
      </c>
      <c r="G2463">
        <v>8</v>
      </c>
      <c r="H2463">
        <v>125</v>
      </c>
      <c r="J2463" t="s">
        <v>420</v>
      </c>
      <c r="K2463">
        <v>22</v>
      </c>
      <c r="L2463">
        <v>0</v>
      </c>
      <c r="M2463">
        <v>1</v>
      </c>
      <c r="N2463">
        <v>21</v>
      </c>
      <c r="O2463">
        <v>0</v>
      </c>
      <c r="P2463">
        <v>24</v>
      </c>
      <c r="Q2463" t="s">
        <v>44</v>
      </c>
      <c r="R2463">
        <v>21</v>
      </c>
      <c r="S2463" t="s">
        <v>845</v>
      </c>
      <c r="T2463" s="4">
        <v>45370</v>
      </c>
      <c r="U2463" s="4"/>
    </row>
    <row r="2464" spans="1:21" x14ac:dyDescent="0.2">
      <c r="A2464" t="s">
        <v>653</v>
      </c>
      <c r="B2464" t="s">
        <v>4882</v>
      </c>
      <c r="C2464" t="s">
        <v>4883</v>
      </c>
      <c r="F2464" t="s">
        <v>4878</v>
      </c>
      <c r="G2464">
        <v>6</v>
      </c>
      <c r="H2464">
        <v>126</v>
      </c>
      <c r="I2464" t="s">
        <v>4723</v>
      </c>
      <c r="J2464" t="s">
        <v>420</v>
      </c>
      <c r="K2464">
        <v>56</v>
      </c>
      <c r="L2464">
        <v>0</v>
      </c>
      <c r="M2464">
        <v>0</v>
      </c>
      <c r="N2464">
        <v>56</v>
      </c>
      <c r="O2464">
        <v>0</v>
      </c>
      <c r="P2464">
        <v>60</v>
      </c>
      <c r="Q2464" t="s">
        <v>44</v>
      </c>
      <c r="R2464">
        <v>56</v>
      </c>
      <c r="S2464" t="s">
        <v>4884</v>
      </c>
      <c r="T2464" s="4"/>
      <c r="U2464" s="4">
        <v>45380</v>
      </c>
    </row>
    <row r="2465" spans="1:21" x14ac:dyDescent="0.2">
      <c r="A2465" t="s">
        <v>653</v>
      </c>
      <c r="B2465" t="s">
        <v>4885</v>
      </c>
      <c r="C2465" t="s">
        <v>4886</v>
      </c>
      <c r="F2465" t="s">
        <v>4878</v>
      </c>
      <c r="G2465">
        <v>12</v>
      </c>
      <c r="H2465">
        <v>128</v>
      </c>
      <c r="J2465" t="s">
        <v>420</v>
      </c>
      <c r="K2465">
        <v>14</v>
      </c>
      <c r="L2465">
        <v>0</v>
      </c>
      <c r="M2465">
        <v>1</v>
      </c>
      <c r="N2465">
        <v>13</v>
      </c>
      <c r="O2465">
        <v>0</v>
      </c>
      <c r="P2465">
        <v>16</v>
      </c>
      <c r="Q2465" t="s">
        <v>44</v>
      </c>
      <c r="R2465">
        <v>13</v>
      </c>
      <c r="S2465" t="s">
        <v>4887</v>
      </c>
      <c r="T2465" s="4">
        <v>45370</v>
      </c>
      <c r="U2465" s="4"/>
    </row>
    <row r="2466" spans="1:21" x14ac:dyDescent="0.2">
      <c r="A2466" t="s">
        <v>653</v>
      </c>
      <c r="B2466" t="s">
        <v>4888</v>
      </c>
      <c r="C2466" t="s">
        <v>4889</v>
      </c>
      <c r="D2466" t="s">
        <v>656</v>
      </c>
      <c r="F2466" t="s">
        <v>4494</v>
      </c>
      <c r="G2466">
        <v>3122</v>
      </c>
      <c r="H2466">
        <v>173</v>
      </c>
      <c r="J2466" t="s">
        <v>420</v>
      </c>
      <c r="K2466">
        <v>-4</v>
      </c>
      <c r="L2466">
        <v>0</v>
      </c>
      <c r="M2466">
        <v>8</v>
      </c>
      <c r="N2466">
        <v>-12</v>
      </c>
      <c r="O2466">
        <v>0</v>
      </c>
      <c r="P2466">
        <v>80</v>
      </c>
      <c r="Q2466" t="s">
        <v>44</v>
      </c>
      <c r="R2466">
        <v>-12</v>
      </c>
      <c r="S2466" t="s">
        <v>3844</v>
      </c>
      <c r="T2466" s="4">
        <v>45371</v>
      </c>
      <c r="U2466" s="4"/>
    </row>
    <row r="2467" spans="1:21" x14ac:dyDescent="0.2">
      <c r="A2467" t="s">
        <v>653</v>
      </c>
      <c r="B2467" t="s">
        <v>4890</v>
      </c>
      <c r="C2467" t="s">
        <v>4891</v>
      </c>
      <c r="F2467" t="s">
        <v>48</v>
      </c>
      <c r="G2467">
        <v>2020</v>
      </c>
      <c r="H2467">
        <v>116</v>
      </c>
      <c r="J2467" t="s">
        <v>420</v>
      </c>
      <c r="K2467">
        <v>898</v>
      </c>
      <c r="L2467">
        <v>0</v>
      </c>
      <c r="M2467">
        <v>1</v>
      </c>
      <c r="N2467">
        <v>897</v>
      </c>
      <c r="O2467">
        <v>8</v>
      </c>
      <c r="P2467">
        <v>100</v>
      </c>
      <c r="Q2467" t="s">
        <v>44</v>
      </c>
      <c r="R2467">
        <v>97</v>
      </c>
      <c r="S2467" t="s">
        <v>4892</v>
      </c>
      <c r="T2467" s="4">
        <v>45369</v>
      </c>
      <c r="U2467" s="4"/>
    </row>
    <row r="2468" spans="1:21" x14ac:dyDescent="0.2">
      <c r="A2468" t="s">
        <v>653</v>
      </c>
      <c r="B2468" t="s">
        <v>4893</v>
      </c>
      <c r="C2468" t="s">
        <v>4894</v>
      </c>
      <c r="F2468" t="s">
        <v>48</v>
      </c>
      <c r="G2468">
        <v>3030</v>
      </c>
      <c r="H2468">
        <v>117</v>
      </c>
      <c r="J2468" t="s">
        <v>420</v>
      </c>
      <c r="K2468">
        <v>398</v>
      </c>
      <c r="L2468">
        <v>0</v>
      </c>
      <c r="M2468">
        <v>0</v>
      </c>
      <c r="N2468">
        <v>398</v>
      </c>
      <c r="O2468">
        <v>3</v>
      </c>
      <c r="P2468">
        <v>100</v>
      </c>
      <c r="Q2468" t="s">
        <v>44</v>
      </c>
      <c r="R2468">
        <v>98</v>
      </c>
      <c r="S2468" t="s">
        <v>4895</v>
      </c>
      <c r="T2468" s="4">
        <v>45369</v>
      </c>
      <c r="U2468" s="4"/>
    </row>
    <row r="2469" spans="1:21" x14ac:dyDescent="0.2">
      <c r="A2469" t="s">
        <v>653</v>
      </c>
      <c r="B2469" t="s">
        <v>4896</v>
      </c>
      <c r="C2469" t="s">
        <v>4897</v>
      </c>
      <c r="D2469" t="s">
        <v>4702</v>
      </c>
      <c r="F2469" t="s">
        <v>48</v>
      </c>
      <c r="G2469" t="s">
        <v>4898</v>
      </c>
      <c r="H2469">
        <v>144</v>
      </c>
      <c r="J2469" t="s">
        <v>420</v>
      </c>
      <c r="K2469">
        <v>214</v>
      </c>
      <c r="L2469">
        <v>0</v>
      </c>
      <c r="M2469">
        <v>20</v>
      </c>
      <c r="N2469">
        <v>194</v>
      </c>
      <c r="O2469">
        <v>9</v>
      </c>
      <c r="P2469">
        <v>20</v>
      </c>
      <c r="Q2469" t="s">
        <v>2736</v>
      </c>
      <c r="R2469">
        <v>14</v>
      </c>
      <c r="S2469" t="s">
        <v>4899</v>
      </c>
      <c r="T2469" s="4">
        <v>45367</v>
      </c>
      <c r="U2469" s="4"/>
    </row>
    <row r="2470" spans="1:21" x14ac:dyDescent="0.2">
      <c r="A2470" t="s">
        <v>653</v>
      </c>
      <c r="B2470" t="s">
        <v>4900</v>
      </c>
      <c r="C2470" t="s">
        <v>4901</v>
      </c>
      <c r="D2470" t="s">
        <v>656</v>
      </c>
      <c r="E2470" t="s">
        <v>4902</v>
      </c>
      <c r="F2470" t="s">
        <v>48</v>
      </c>
      <c r="G2470">
        <v>1105</v>
      </c>
      <c r="H2470">
        <v>148</v>
      </c>
      <c r="J2470" t="s">
        <v>420</v>
      </c>
      <c r="K2470">
        <v>2742</v>
      </c>
      <c r="L2470">
        <v>0</v>
      </c>
      <c r="M2470">
        <v>227</v>
      </c>
      <c r="N2470">
        <v>2515</v>
      </c>
      <c r="O2470">
        <v>20</v>
      </c>
      <c r="P2470">
        <v>120</v>
      </c>
      <c r="Q2470" t="s">
        <v>44</v>
      </c>
      <c r="R2470">
        <v>115</v>
      </c>
      <c r="S2470" t="s">
        <v>4903</v>
      </c>
      <c r="T2470" s="4">
        <v>45366</v>
      </c>
      <c r="U2470" s="4"/>
    </row>
    <row r="2471" spans="1:21" x14ac:dyDescent="0.2">
      <c r="A2471" t="s">
        <v>653</v>
      </c>
      <c r="B2471" t="s">
        <v>4904</v>
      </c>
      <c r="C2471" t="s">
        <v>4905</v>
      </c>
      <c r="D2471" t="s">
        <v>656</v>
      </c>
      <c r="E2471" t="s">
        <v>4906</v>
      </c>
      <c r="F2471" t="s">
        <v>48</v>
      </c>
      <c r="G2471">
        <v>1105</v>
      </c>
      <c r="H2471">
        <v>164</v>
      </c>
      <c r="J2471" t="s">
        <v>420</v>
      </c>
      <c r="K2471">
        <v>360</v>
      </c>
      <c r="L2471">
        <v>0</v>
      </c>
      <c r="M2471">
        <v>0</v>
      </c>
      <c r="N2471">
        <v>360</v>
      </c>
      <c r="O2471">
        <v>3</v>
      </c>
      <c r="P2471">
        <v>120</v>
      </c>
      <c r="Q2471" t="s">
        <v>44</v>
      </c>
      <c r="R2471">
        <v>0</v>
      </c>
      <c r="S2471" t="s">
        <v>2182</v>
      </c>
      <c r="T2471" s="4">
        <v>45371</v>
      </c>
      <c r="U2471" s="4"/>
    </row>
    <row r="2472" spans="1:21" x14ac:dyDescent="0.2">
      <c r="A2472" t="s">
        <v>653</v>
      </c>
      <c r="B2472" t="s">
        <v>4907</v>
      </c>
      <c r="C2472" t="s">
        <v>4908</v>
      </c>
      <c r="D2472" t="s">
        <v>656</v>
      </c>
      <c r="F2472" t="s">
        <v>48</v>
      </c>
      <c r="G2472">
        <v>8</v>
      </c>
      <c r="H2472">
        <v>197</v>
      </c>
      <c r="J2472" t="s">
        <v>420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60</v>
      </c>
      <c r="Q2472" t="s">
        <v>61</v>
      </c>
      <c r="R2472">
        <v>0</v>
      </c>
      <c r="S2472" t="s">
        <v>147</v>
      </c>
      <c r="T2472" s="4">
        <v>45367</v>
      </c>
      <c r="U2472" s="4"/>
    </row>
    <row r="2473" spans="1:21" x14ac:dyDescent="0.2">
      <c r="A2473" t="s">
        <v>653</v>
      </c>
      <c r="B2473" t="s">
        <v>4909</v>
      </c>
      <c r="C2473" t="s">
        <v>4910</v>
      </c>
      <c r="D2473" t="s">
        <v>656</v>
      </c>
      <c r="E2473" t="s">
        <v>4911</v>
      </c>
      <c r="F2473" t="s">
        <v>48</v>
      </c>
      <c r="G2473">
        <v>8</v>
      </c>
      <c r="H2473">
        <v>198</v>
      </c>
      <c r="J2473" t="s">
        <v>420</v>
      </c>
      <c r="K2473">
        <v>339</v>
      </c>
      <c r="L2473">
        <v>0</v>
      </c>
      <c r="M2473">
        <v>10</v>
      </c>
      <c r="N2473">
        <v>329</v>
      </c>
      <c r="O2473">
        <v>8</v>
      </c>
      <c r="P2473">
        <v>40</v>
      </c>
      <c r="Q2473" t="s">
        <v>61</v>
      </c>
      <c r="R2473">
        <v>9</v>
      </c>
      <c r="S2473" t="s">
        <v>4912</v>
      </c>
      <c r="T2473" s="4"/>
      <c r="U2473" s="4">
        <v>45380</v>
      </c>
    </row>
    <row r="2474" spans="1:21" x14ac:dyDescent="0.2">
      <c r="A2474" t="s">
        <v>653</v>
      </c>
      <c r="B2474" t="s">
        <v>4913</v>
      </c>
      <c r="C2474" t="s">
        <v>4914</v>
      </c>
      <c r="D2474" t="s">
        <v>683</v>
      </c>
      <c r="E2474" t="s">
        <v>861</v>
      </c>
      <c r="F2474" t="s">
        <v>48</v>
      </c>
      <c r="G2474">
        <v>6102</v>
      </c>
      <c r="H2474">
        <v>35</v>
      </c>
      <c r="J2474" t="s">
        <v>420</v>
      </c>
      <c r="K2474">
        <v>3.4166666669999999</v>
      </c>
      <c r="L2474">
        <v>0</v>
      </c>
      <c r="M2474">
        <v>0</v>
      </c>
      <c r="N2474">
        <v>3.4166666669999999</v>
      </c>
      <c r="O2474">
        <v>0</v>
      </c>
      <c r="P2474" t="s">
        <v>254</v>
      </c>
      <c r="Q2474" t="s">
        <v>44</v>
      </c>
      <c r="R2474">
        <v>3</v>
      </c>
      <c r="S2474" t="s">
        <v>727</v>
      </c>
      <c r="T2474" s="4"/>
      <c r="U2474" s="4">
        <v>45380</v>
      </c>
    </row>
    <row r="2475" spans="1:21" x14ac:dyDescent="0.2">
      <c r="A2475" t="s">
        <v>653</v>
      </c>
      <c r="B2475" t="s">
        <v>4915</v>
      </c>
      <c r="C2475" t="s">
        <v>4916</v>
      </c>
      <c r="F2475" t="s">
        <v>48</v>
      </c>
      <c r="G2475" t="s">
        <v>4917</v>
      </c>
      <c r="H2475">
        <v>57</v>
      </c>
      <c r="J2475" t="s">
        <v>420</v>
      </c>
      <c r="K2475">
        <v>2075</v>
      </c>
      <c r="L2475">
        <v>0</v>
      </c>
      <c r="M2475">
        <v>0</v>
      </c>
      <c r="N2475">
        <v>2075</v>
      </c>
      <c r="O2475">
        <v>6</v>
      </c>
      <c r="P2475">
        <v>300</v>
      </c>
      <c r="Q2475" t="s">
        <v>50</v>
      </c>
      <c r="R2475">
        <v>275</v>
      </c>
      <c r="S2475" t="s">
        <v>4918</v>
      </c>
      <c r="T2475" s="4">
        <v>45370</v>
      </c>
      <c r="U2475" s="4"/>
    </row>
    <row r="2476" spans="1:21" x14ac:dyDescent="0.2">
      <c r="A2476" t="s">
        <v>653</v>
      </c>
      <c r="B2476" t="s">
        <v>4919</v>
      </c>
      <c r="C2476" t="s">
        <v>4920</v>
      </c>
      <c r="D2476" t="s">
        <v>4702</v>
      </c>
      <c r="F2476" t="s">
        <v>48</v>
      </c>
      <c r="G2476" t="s">
        <v>4921</v>
      </c>
      <c r="H2476">
        <v>74</v>
      </c>
      <c r="J2476" t="s">
        <v>420</v>
      </c>
      <c r="K2476">
        <v>31</v>
      </c>
      <c r="L2476">
        <v>0</v>
      </c>
      <c r="M2476">
        <v>0</v>
      </c>
      <c r="N2476">
        <v>31</v>
      </c>
      <c r="O2476">
        <v>1</v>
      </c>
      <c r="P2476">
        <v>16</v>
      </c>
      <c r="Q2476" t="s">
        <v>61</v>
      </c>
      <c r="R2476">
        <v>15</v>
      </c>
      <c r="S2476" t="s">
        <v>4922</v>
      </c>
      <c r="T2476" s="4">
        <v>45371</v>
      </c>
      <c r="U2476" s="4"/>
    </row>
    <row r="2477" spans="1:21" x14ac:dyDescent="0.2">
      <c r="A2477" t="s">
        <v>653</v>
      </c>
      <c r="B2477" t="s">
        <v>4923</v>
      </c>
      <c r="C2477" t="s">
        <v>4924</v>
      </c>
      <c r="F2477" t="s">
        <v>342</v>
      </c>
      <c r="G2477" t="s">
        <v>4925</v>
      </c>
      <c r="H2477">
        <v>111</v>
      </c>
      <c r="J2477" t="s">
        <v>420</v>
      </c>
      <c r="K2477">
        <v>-6</v>
      </c>
      <c r="L2477">
        <v>0</v>
      </c>
      <c r="M2477">
        <v>0</v>
      </c>
      <c r="N2477">
        <v>-6</v>
      </c>
      <c r="O2477">
        <v>0</v>
      </c>
      <c r="P2477">
        <v>200</v>
      </c>
      <c r="Q2477" t="s">
        <v>44</v>
      </c>
      <c r="R2477">
        <v>-6</v>
      </c>
      <c r="S2477" t="s">
        <v>3809</v>
      </c>
      <c r="T2477" s="4">
        <v>45369</v>
      </c>
      <c r="U2477" s="4"/>
    </row>
    <row r="2478" spans="1:21" x14ac:dyDescent="0.2">
      <c r="A2478" t="s">
        <v>653</v>
      </c>
      <c r="B2478" t="s">
        <v>4926</v>
      </c>
      <c r="C2478" t="s">
        <v>4927</v>
      </c>
      <c r="D2478" t="s">
        <v>4870</v>
      </c>
      <c r="F2478" t="s">
        <v>342</v>
      </c>
      <c r="H2478">
        <v>158</v>
      </c>
      <c r="I2478" t="s">
        <v>371</v>
      </c>
      <c r="J2478" t="s">
        <v>420</v>
      </c>
      <c r="K2478">
        <v>7.5</v>
      </c>
      <c r="L2478">
        <v>0</v>
      </c>
      <c r="M2478">
        <v>0</v>
      </c>
      <c r="N2478">
        <v>7.5</v>
      </c>
      <c r="O2478">
        <v>0</v>
      </c>
      <c r="P2478">
        <v>10</v>
      </c>
      <c r="Q2478" t="s">
        <v>44</v>
      </c>
      <c r="R2478">
        <v>8</v>
      </c>
      <c r="S2478" t="s">
        <v>4319</v>
      </c>
      <c r="T2478" s="4">
        <v>45357</v>
      </c>
      <c r="U2478" s="4">
        <v>45380</v>
      </c>
    </row>
    <row r="2479" spans="1:21" x14ac:dyDescent="0.2">
      <c r="A2479" t="s">
        <v>653</v>
      </c>
      <c r="B2479" t="s">
        <v>4928</v>
      </c>
      <c r="C2479" t="s">
        <v>4929</v>
      </c>
      <c r="D2479" t="s">
        <v>656</v>
      </c>
      <c r="F2479" t="s">
        <v>342</v>
      </c>
      <c r="H2479">
        <v>160</v>
      </c>
      <c r="J2479" t="s">
        <v>420</v>
      </c>
      <c r="K2479">
        <v>-10</v>
      </c>
      <c r="L2479">
        <v>0</v>
      </c>
      <c r="M2479">
        <v>0</v>
      </c>
      <c r="N2479">
        <v>-10</v>
      </c>
      <c r="O2479">
        <v>0</v>
      </c>
      <c r="P2479">
        <v>50</v>
      </c>
      <c r="Q2479" t="s">
        <v>44</v>
      </c>
      <c r="R2479">
        <v>-10</v>
      </c>
      <c r="S2479" t="s">
        <v>3774</v>
      </c>
      <c r="T2479" s="4">
        <v>45358</v>
      </c>
      <c r="U2479" s="4"/>
    </row>
    <row r="2480" spans="1:21" x14ac:dyDescent="0.2">
      <c r="A2480" t="s">
        <v>653</v>
      </c>
      <c r="B2480" t="s">
        <v>4930</v>
      </c>
      <c r="C2480" t="s">
        <v>4931</v>
      </c>
      <c r="F2480" t="s">
        <v>342</v>
      </c>
      <c r="H2480">
        <v>249</v>
      </c>
      <c r="J2480" t="s">
        <v>420</v>
      </c>
      <c r="K2480">
        <v>288</v>
      </c>
      <c r="L2480">
        <v>0</v>
      </c>
      <c r="M2480">
        <v>2</v>
      </c>
      <c r="N2480">
        <v>286</v>
      </c>
      <c r="O2480">
        <v>1</v>
      </c>
      <c r="P2480">
        <v>144</v>
      </c>
      <c r="Q2480" t="s">
        <v>44</v>
      </c>
      <c r="R2480">
        <v>142</v>
      </c>
      <c r="S2480" t="s">
        <v>4932</v>
      </c>
      <c r="T2480" s="4"/>
      <c r="U2480" s="4"/>
    </row>
    <row r="2481" spans="1:21" x14ac:dyDescent="0.2">
      <c r="A2481" t="s">
        <v>653</v>
      </c>
      <c r="B2481" t="s">
        <v>4933</v>
      </c>
      <c r="C2481" t="s">
        <v>4934</v>
      </c>
      <c r="F2481" t="s">
        <v>342</v>
      </c>
      <c r="H2481">
        <v>250</v>
      </c>
      <c r="J2481" t="s">
        <v>420</v>
      </c>
      <c r="K2481">
        <v>90</v>
      </c>
      <c r="L2481">
        <v>0</v>
      </c>
      <c r="M2481">
        <v>0</v>
      </c>
      <c r="N2481">
        <v>90</v>
      </c>
      <c r="O2481">
        <v>1</v>
      </c>
      <c r="P2481">
        <v>48</v>
      </c>
      <c r="Q2481" t="s">
        <v>44</v>
      </c>
      <c r="R2481">
        <v>42</v>
      </c>
      <c r="S2481" t="s">
        <v>4935</v>
      </c>
      <c r="T2481" s="4">
        <v>45355</v>
      </c>
      <c r="U2481" s="4"/>
    </row>
    <row r="2482" spans="1:21" x14ac:dyDescent="0.2">
      <c r="A2482" t="s">
        <v>653</v>
      </c>
      <c r="B2482" t="s">
        <v>4936</v>
      </c>
      <c r="C2482" t="s">
        <v>4937</v>
      </c>
      <c r="F2482" t="s">
        <v>342</v>
      </c>
      <c r="H2482">
        <v>251</v>
      </c>
      <c r="J2482" t="s">
        <v>420</v>
      </c>
      <c r="K2482">
        <v>40</v>
      </c>
      <c r="L2482">
        <v>0</v>
      </c>
      <c r="M2482">
        <v>0</v>
      </c>
      <c r="N2482">
        <v>40</v>
      </c>
      <c r="O2482">
        <v>1</v>
      </c>
      <c r="P2482">
        <v>40</v>
      </c>
      <c r="Q2482" t="s">
        <v>44</v>
      </c>
      <c r="R2482">
        <v>0</v>
      </c>
      <c r="S2482" t="s">
        <v>45</v>
      </c>
      <c r="T2482" s="4"/>
      <c r="U2482" s="4"/>
    </row>
    <row r="2483" spans="1:21" x14ac:dyDescent="0.2">
      <c r="A2483" t="s">
        <v>653</v>
      </c>
      <c r="B2483" t="s">
        <v>4938</v>
      </c>
      <c r="C2483" t="s">
        <v>4939</v>
      </c>
      <c r="D2483" t="s">
        <v>693</v>
      </c>
      <c r="F2483" t="s">
        <v>342</v>
      </c>
      <c r="H2483">
        <v>6</v>
      </c>
      <c r="J2483" t="s">
        <v>420</v>
      </c>
      <c r="K2483">
        <v>-1</v>
      </c>
      <c r="L2483">
        <v>0</v>
      </c>
      <c r="M2483">
        <v>0</v>
      </c>
      <c r="N2483">
        <v>-1</v>
      </c>
      <c r="O2483">
        <v>0</v>
      </c>
      <c r="P2483">
        <v>25</v>
      </c>
      <c r="Q2483" t="s">
        <v>44</v>
      </c>
      <c r="R2483">
        <v>-1</v>
      </c>
      <c r="S2483" t="s">
        <v>932</v>
      </c>
      <c r="T2483" s="4">
        <v>45370</v>
      </c>
      <c r="U2483" s="4"/>
    </row>
    <row r="2484" spans="1:21" x14ac:dyDescent="0.2">
      <c r="A2484" t="s">
        <v>653</v>
      </c>
      <c r="B2484" t="s">
        <v>4940</v>
      </c>
      <c r="C2484" t="s">
        <v>4941</v>
      </c>
      <c r="D2484" t="s">
        <v>679</v>
      </c>
      <c r="F2484" t="s">
        <v>342</v>
      </c>
      <c r="H2484">
        <v>7</v>
      </c>
      <c r="J2484" t="s">
        <v>420</v>
      </c>
      <c r="K2484">
        <v>-1</v>
      </c>
      <c r="L2484">
        <v>0</v>
      </c>
      <c r="M2484">
        <v>0</v>
      </c>
      <c r="N2484">
        <v>-1</v>
      </c>
      <c r="O2484">
        <v>0</v>
      </c>
      <c r="P2484">
        <v>25</v>
      </c>
      <c r="Q2484" t="s">
        <v>44</v>
      </c>
      <c r="R2484">
        <v>-1</v>
      </c>
      <c r="S2484" t="s">
        <v>932</v>
      </c>
      <c r="T2484" s="4">
        <v>45367</v>
      </c>
      <c r="U2484" s="4"/>
    </row>
    <row r="2485" spans="1:21" x14ac:dyDescent="0.2">
      <c r="A2485" t="s">
        <v>653</v>
      </c>
      <c r="B2485" t="s">
        <v>4942</v>
      </c>
      <c r="C2485" t="s">
        <v>4943</v>
      </c>
      <c r="D2485" t="s">
        <v>690</v>
      </c>
      <c r="F2485" t="s">
        <v>342</v>
      </c>
      <c r="H2485">
        <v>9</v>
      </c>
      <c r="J2485" t="s">
        <v>420</v>
      </c>
      <c r="K2485">
        <v>-2</v>
      </c>
      <c r="L2485">
        <v>0</v>
      </c>
      <c r="M2485">
        <v>0</v>
      </c>
      <c r="N2485">
        <v>-2</v>
      </c>
      <c r="O2485">
        <v>0</v>
      </c>
      <c r="P2485">
        <v>25</v>
      </c>
      <c r="Q2485" t="s">
        <v>44</v>
      </c>
      <c r="R2485">
        <v>-2</v>
      </c>
      <c r="S2485" t="s">
        <v>1504</v>
      </c>
      <c r="T2485" s="4">
        <v>45370</v>
      </c>
      <c r="U2485" s="4"/>
    </row>
    <row r="2486" spans="1:21" x14ac:dyDescent="0.2">
      <c r="A2486" t="s">
        <v>653</v>
      </c>
      <c r="B2486" t="s">
        <v>4944</v>
      </c>
      <c r="C2486" t="s">
        <v>4945</v>
      </c>
      <c r="D2486" t="s">
        <v>656</v>
      </c>
      <c r="F2486" t="s">
        <v>3222</v>
      </c>
      <c r="H2486">
        <v>5</v>
      </c>
      <c r="J2486" t="s">
        <v>420</v>
      </c>
      <c r="K2486">
        <v>1147</v>
      </c>
      <c r="L2486">
        <v>0</v>
      </c>
      <c r="M2486">
        <v>52</v>
      </c>
      <c r="N2486">
        <v>1095</v>
      </c>
      <c r="O2486">
        <v>21</v>
      </c>
      <c r="P2486">
        <v>50</v>
      </c>
      <c r="Q2486" t="s">
        <v>44</v>
      </c>
      <c r="R2486">
        <v>45</v>
      </c>
      <c r="S2486" t="s">
        <v>4946</v>
      </c>
      <c r="T2486" s="4">
        <v>45366</v>
      </c>
      <c r="U2486" s="4"/>
    </row>
    <row r="2487" spans="1:21" x14ac:dyDescent="0.2">
      <c r="A2487" t="s">
        <v>653</v>
      </c>
      <c r="B2487" t="s">
        <v>4947</v>
      </c>
      <c r="C2487" t="s">
        <v>4948</v>
      </c>
      <c r="D2487" t="s">
        <v>656</v>
      </c>
      <c r="F2487" t="s">
        <v>3298</v>
      </c>
      <c r="G2487">
        <v>5030</v>
      </c>
      <c r="H2487">
        <v>16</v>
      </c>
      <c r="J2487" t="s">
        <v>420</v>
      </c>
      <c r="K2487">
        <v>1894</v>
      </c>
      <c r="L2487">
        <v>0</v>
      </c>
      <c r="M2487">
        <v>0</v>
      </c>
      <c r="N2487">
        <v>1894</v>
      </c>
      <c r="O2487">
        <v>37</v>
      </c>
      <c r="P2487">
        <v>50</v>
      </c>
      <c r="Q2487" t="s">
        <v>44</v>
      </c>
      <c r="R2487">
        <v>44</v>
      </c>
      <c r="S2487" t="s">
        <v>4949</v>
      </c>
      <c r="T2487" s="4">
        <v>45366</v>
      </c>
      <c r="U2487" s="4"/>
    </row>
    <row r="2488" spans="1:21" x14ac:dyDescent="0.2">
      <c r="A2488" t="s">
        <v>653</v>
      </c>
      <c r="B2488" t="s">
        <v>4950</v>
      </c>
      <c r="C2488" t="s">
        <v>4951</v>
      </c>
      <c r="D2488" t="s">
        <v>693</v>
      </c>
      <c r="F2488" t="s">
        <v>3298</v>
      </c>
      <c r="G2488" t="s">
        <v>4952</v>
      </c>
      <c r="H2488">
        <v>254</v>
      </c>
      <c r="I2488" t="s">
        <v>4953</v>
      </c>
      <c r="J2488" t="s">
        <v>420</v>
      </c>
      <c r="K2488">
        <v>25</v>
      </c>
      <c r="L2488">
        <v>0</v>
      </c>
      <c r="M2488">
        <v>3</v>
      </c>
      <c r="N2488">
        <v>22</v>
      </c>
      <c r="O2488">
        <v>0</v>
      </c>
      <c r="P2488">
        <v>25</v>
      </c>
      <c r="Q2488" t="s">
        <v>44</v>
      </c>
      <c r="R2488">
        <v>22</v>
      </c>
      <c r="S2488" t="s">
        <v>848</v>
      </c>
      <c r="T2488" s="4"/>
      <c r="U2488" s="4">
        <v>45380</v>
      </c>
    </row>
    <row r="2489" spans="1:21" x14ac:dyDescent="0.2">
      <c r="A2489" t="s">
        <v>653</v>
      </c>
      <c r="B2489" t="s">
        <v>4954</v>
      </c>
      <c r="C2489" t="s">
        <v>4955</v>
      </c>
      <c r="D2489" t="s">
        <v>679</v>
      </c>
      <c r="F2489" t="s">
        <v>3298</v>
      </c>
      <c r="G2489" t="s">
        <v>4956</v>
      </c>
      <c r="H2489">
        <v>255</v>
      </c>
      <c r="I2489" t="s">
        <v>4953</v>
      </c>
      <c r="J2489" t="s">
        <v>420</v>
      </c>
      <c r="K2489">
        <v>25</v>
      </c>
      <c r="L2489">
        <v>0</v>
      </c>
      <c r="M2489">
        <v>3</v>
      </c>
      <c r="N2489">
        <v>22</v>
      </c>
      <c r="O2489">
        <v>0</v>
      </c>
      <c r="P2489">
        <v>25</v>
      </c>
      <c r="Q2489" t="s">
        <v>44</v>
      </c>
      <c r="R2489">
        <v>22</v>
      </c>
      <c r="S2489" t="s">
        <v>848</v>
      </c>
      <c r="T2489" s="4"/>
      <c r="U2489" s="4">
        <v>45380</v>
      </c>
    </row>
    <row r="2490" spans="1:21" x14ac:dyDescent="0.2">
      <c r="A2490" t="s">
        <v>653</v>
      </c>
      <c r="B2490" t="s">
        <v>4957</v>
      </c>
      <c r="C2490" t="s">
        <v>4958</v>
      </c>
      <c r="D2490" t="s">
        <v>690</v>
      </c>
      <c r="F2490" t="s">
        <v>3298</v>
      </c>
      <c r="G2490" t="s">
        <v>4959</v>
      </c>
      <c r="H2490">
        <v>256</v>
      </c>
      <c r="I2490" t="s">
        <v>4953</v>
      </c>
      <c r="J2490" t="s">
        <v>420</v>
      </c>
      <c r="K2490">
        <v>25</v>
      </c>
      <c r="L2490">
        <v>0</v>
      </c>
      <c r="M2490">
        <v>3</v>
      </c>
      <c r="N2490">
        <v>22</v>
      </c>
      <c r="O2490">
        <v>0</v>
      </c>
      <c r="P2490">
        <v>25</v>
      </c>
      <c r="Q2490" t="s">
        <v>44</v>
      </c>
      <c r="R2490">
        <v>22</v>
      </c>
      <c r="S2490" t="s">
        <v>848</v>
      </c>
      <c r="T2490" s="4"/>
      <c r="U2490" s="4">
        <v>45380</v>
      </c>
    </row>
    <row r="2491" spans="1:21" x14ac:dyDescent="0.2">
      <c r="A2491" t="s">
        <v>653</v>
      </c>
      <c r="H2491">
        <v>149</v>
      </c>
      <c r="J2491" t="s">
        <v>420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120</v>
      </c>
      <c r="Q2491" t="s">
        <v>44</v>
      </c>
      <c r="R2491">
        <v>0</v>
      </c>
      <c r="S2491" t="s">
        <v>94</v>
      </c>
      <c r="T2491" s="4"/>
      <c r="U2491" s="4"/>
    </row>
    <row r="2492" spans="1:21" x14ac:dyDescent="0.2">
      <c r="A2492" t="s">
        <v>653</v>
      </c>
      <c r="H2492">
        <v>161</v>
      </c>
      <c r="J2492" t="s">
        <v>420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80</v>
      </c>
      <c r="Q2492" t="s">
        <v>44</v>
      </c>
      <c r="R2492">
        <v>0</v>
      </c>
      <c r="S2492" t="s">
        <v>94</v>
      </c>
      <c r="T2492" s="4"/>
      <c r="U2492" s="4"/>
    </row>
    <row r="2493" spans="1:21" x14ac:dyDescent="0.2">
      <c r="A2493" t="s">
        <v>653</v>
      </c>
      <c r="H2493">
        <v>166</v>
      </c>
      <c r="J2493" t="s">
        <v>420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96</v>
      </c>
      <c r="Q2493" t="s">
        <v>44</v>
      </c>
      <c r="R2493">
        <v>0</v>
      </c>
      <c r="S2493" t="s">
        <v>94</v>
      </c>
      <c r="T2493" s="4"/>
      <c r="U2493" s="4"/>
    </row>
    <row r="2494" spans="1:21" x14ac:dyDescent="0.2">
      <c r="A2494" t="s">
        <v>4960</v>
      </c>
      <c r="B2494" t="s">
        <v>4961</v>
      </c>
      <c r="C2494" t="s">
        <v>4962</v>
      </c>
      <c r="F2494" t="s">
        <v>2066</v>
      </c>
      <c r="G2494" t="s">
        <v>4963</v>
      </c>
      <c r="H2494">
        <v>1</v>
      </c>
      <c r="I2494" t="s">
        <v>2067</v>
      </c>
      <c r="J2494" t="s">
        <v>2068</v>
      </c>
      <c r="K2494">
        <v>166</v>
      </c>
      <c r="L2494">
        <v>0</v>
      </c>
      <c r="M2494">
        <v>7</v>
      </c>
      <c r="N2494">
        <v>159</v>
      </c>
      <c r="O2494">
        <v>6</v>
      </c>
      <c r="P2494">
        <v>24</v>
      </c>
      <c r="Q2494" t="s">
        <v>44</v>
      </c>
      <c r="R2494">
        <v>15</v>
      </c>
      <c r="S2494" t="s">
        <v>4964</v>
      </c>
      <c r="T2494" s="4">
        <v>45359</v>
      </c>
      <c r="U2494" s="4"/>
    </row>
    <row r="2495" spans="1:21" x14ac:dyDescent="0.2">
      <c r="A2495" t="s">
        <v>4960</v>
      </c>
      <c r="B2495" t="s">
        <v>4965</v>
      </c>
      <c r="C2495" t="s">
        <v>4966</v>
      </c>
      <c r="F2495" t="s">
        <v>48</v>
      </c>
      <c r="H2495">
        <v>2</v>
      </c>
      <c r="J2495" t="s">
        <v>420</v>
      </c>
      <c r="L2495">
        <v>0</v>
      </c>
      <c r="M2495">
        <v>10</v>
      </c>
      <c r="N2495">
        <v>-10</v>
      </c>
      <c r="O2495">
        <v>0</v>
      </c>
      <c r="P2495">
        <v>576</v>
      </c>
      <c r="Q2495" t="s">
        <v>50</v>
      </c>
      <c r="R2495">
        <v>-10</v>
      </c>
      <c r="S2495" t="s">
        <v>4967</v>
      </c>
      <c r="T2495" s="4">
        <v>45414</v>
      </c>
      <c r="U2495" s="4"/>
    </row>
    <row r="2496" spans="1:21" x14ac:dyDescent="0.2">
      <c r="A2496" t="s">
        <v>4960</v>
      </c>
      <c r="B2496" t="s">
        <v>4968</v>
      </c>
      <c r="C2496" t="s">
        <v>4969</v>
      </c>
      <c r="F2496" t="s">
        <v>2066</v>
      </c>
      <c r="H2496">
        <v>3</v>
      </c>
      <c r="I2496" t="s">
        <v>2067</v>
      </c>
      <c r="J2496" t="s">
        <v>2068</v>
      </c>
      <c r="L2496">
        <v>0</v>
      </c>
      <c r="M2496">
        <v>1</v>
      </c>
      <c r="N2496">
        <v>-1</v>
      </c>
      <c r="O2496">
        <v>0</v>
      </c>
      <c r="P2496">
        <v>96</v>
      </c>
      <c r="Q2496" t="s">
        <v>50</v>
      </c>
      <c r="R2496">
        <v>-1</v>
      </c>
      <c r="S2496" t="s">
        <v>4218</v>
      </c>
      <c r="T2496" s="4">
        <v>45414</v>
      </c>
      <c r="U2496" s="4"/>
    </row>
    <row r="2497" spans="1:21" x14ac:dyDescent="0.2">
      <c r="A2497" t="s">
        <v>4960</v>
      </c>
      <c r="C2497" t="s">
        <v>4970</v>
      </c>
      <c r="F2497" t="s">
        <v>2066</v>
      </c>
      <c r="I2497" t="s">
        <v>2067</v>
      </c>
      <c r="J2497" t="s">
        <v>2068</v>
      </c>
      <c r="O2497">
        <v>0</v>
      </c>
      <c r="P2497">
        <v>60</v>
      </c>
      <c r="Q2497" t="s">
        <v>50</v>
      </c>
      <c r="S2497" t="s">
        <v>4078</v>
      </c>
      <c r="T2497" s="4"/>
      <c r="U2497" s="4"/>
    </row>
    <row r="2498" spans="1:21" x14ac:dyDescent="0.2">
      <c r="A2498" t="s">
        <v>4960</v>
      </c>
      <c r="C2498" t="s">
        <v>4971</v>
      </c>
      <c r="F2498" t="s">
        <v>2066</v>
      </c>
      <c r="I2498" t="s">
        <v>2067</v>
      </c>
      <c r="J2498" t="s">
        <v>2068</v>
      </c>
      <c r="O2498">
        <v>0</v>
      </c>
      <c r="P2498">
        <v>96</v>
      </c>
      <c r="Q2498" t="s">
        <v>50</v>
      </c>
      <c r="S2498" t="s">
        <v>4078</v>
      </c>
      <c r="T2498" s="4"/>
      <c r="U2498" s="4"/>
    </row>
    <row r="2499" spans="1:21" x14ac:dyDescent="0.2">
      <c r="A2499" t="s">
        <v>694</v>
      </c>
      <c r="B2499" t="s">
        <v>4972</v>
      </c>
      <c r="C2499" t="s">
        <v>4973</v>
      </c>
      <c r="H2499">
        <v>10</v>
      </c>
      <c r="J2499" t="s">
        <v>420</v>
      </c>
      <c r="K2499">
        <v>2160</v>
      </c>
      <c r="L2499">
        <v>0</v>
      </c>
      <c r="M2499">
        <v>0</v>
      </c>
      <c r="N2499">
        <v>2160</v>
      </c>
      <c r="O2499">
        <v>6</v>
      </c>
      <c r="P2499">
        <v>360</v>
      </c>
      <c r="Q2499" t="s">
        <v>50</v>
      </c>
      <c r="R2499">
        <v>0</v>
      </c>
      <c r="S2499" t="s">
        <v>1274</v>
      </c>
      <c r="T2499" s="4"/>
      <c r="U2499" s="4"/>
    </row>
    <row r="2500" spans="1:21" x14ac:dyDescent="0.2">
      <c r="A2500" t="s">
        <v>694</v>
      </c>
      <c r="B2500" t="s">
        <v>4974</v>
      </c>
      <c r="C2500" t="s">
        <v>4975</v>
      </c>
      <c r="H2500">
        <v>12</v>
      </c>
      <c r="J2500" t="s">
        <v>420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80</v>
      </c>
      <c r="Q2500" t="s">
        <v>44</v>
      </c>
      <c r="R2500">
        <v>0</v>
      </c>
      <c r="S2500" t="s">
        <v>94</v>
      </c>
      <c r="T2500" s="4"/>
      <c r="U2500" s="4"/>
    </row>
    <row r="2501" spans="1:21" x14ac:dyDescent="0.2">
      <c r="A2501" t="s">
        <v>694</v>
      </c>
      <c r="B2501" t="s">
        <v>4976</v>
      </c>
      <c r="C2501" t="s">
        <v>4977</v>
      </c>
      <c r="H2501">
        <v>15</v>
      </c>
      <c r="J2501" t="s">
        <v>420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50</v>
      </c>
      <c r="Q2501" t="s">
        <v>44</v>
      </c>
      <c r="R2501">
        <v>0</v>
      </c>
      <c r="S2501" t="s">
        <v>94</v>
      </c>
      <c r="T2501" s="4"/>
      <c r="U2501" s="4"/>
    </row>
    <row r="2502" spans="1:21" x14ac:dyDescent="0.2">
      <c r="A2502" t="s">
        <v>694</v>
      </c>
      <c r="B2502" t="s">
        <v>4978</v>
      </c>
      <c r="C2502" t="s">
        <v>4979</v>
      </c>
      <c r="H2502">
        <v>19</v>
      </c>
      <c r="J2502" t="s">
        <v>420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30</v>
      </c>
      <c r="Q2502" t="s">
        <v>44</v>
      </c>
      <c r="R2502">
        <v>0</v>
      </c>
      <c r="S2502" t="s">
        <v>94</v>
      </c>
      <c r="T2502" s="4"/>
      <c r="U2502" s="4"/>
    </row>
    <row r="2503" spans="1:21" x14ac:dyDescent="0.2">
      <c r="A2503" t="s">
        <v>694</v>
      </c>
      <c r="B2503" t="s">
        <v>4980</v>
      </c>
      <c r="C2503" t="s">
        <v>4981</v>
      </c>
      <c r="H2503">
        <v>23</v>
      </c>
      <c r="J2503" t="s">
        <v>420</v>
      </c>
      <c r="K2503">
        <v>120</v>
      </c>
      <c r="L2503">
        <v>0</v>
      </c>
      <c r="M2503">
        <v>0</v>
      </c>
      <c r="N2503">
        <v>120</v>
      </c>
      <c r="O2503">
        <v>2</v>
      </c>
      <c r="P2503">
        <v>60</v>
      </c>
      <c r="Q2503" t="s">
        <v>44</v>
      </c>
      <c r="R2503">
        <v>0</v>
      </c>
      <c r="S2503" t="s">
        <v>450</v>
      </c>
      <c r="T2503" s="4"/>
      <c r="U2503" s="4"/>
    </row>
    <row r="2504" spans="1:21" x14ac:dyDescent="0.2">
      <c r="A2504" t="s">
        <v>694</v>
      </c>
      <c r="B2504" t="s">
        <v>4982</v>
      </c>
      <c r="C2504" t="s">
        <v>4983</v>
      </c>
      <c r="H2504">
        <v>24</v>
      </c>
      <c r="J2504" t="s">
        <v>420</v>
      </c>
      <c r="K2504">
        <v>30</v>
      </c>
      <c r="L2504">
        <v>0</v>
      </c>
      <c r="M2504">
        <v>1</v>
      </c>
      <c r="N2504">
        <v>29</v>
      </c>
      <c r="O2504">
        <v>0</v>
      </c>
      <c r="P2504">
        <v>30</v>
      </c>
      <c r="Q2504" t="s">
        <v>44</v>
      </c>
      <c r="R2504">
        <v>29</v>
      </c>
      <c r="S2504" t="s">
        <v>664</v>
      </c>
      <c r="T2504" s="4"/>
      <c r="U2504" s="4"/>
    </row>
    <row r="2505" spans="1:21" x14ac:dyDescent="0.2">
      <c r="A2505" t="s">
        <v>694</v>
      </c>
      <c r="B2505" t="s">
        <v>4984</v>
      </c>
      <c r="C2505" t="s">
        <v>4985</v>
      </c>
      <c r="H2505">
        <v>28</v>
      </c>
      <c r="J2505" t="s">
        <v>420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60</v>
      </c>
      <c r="Q2505" t="s">
        <v>44</v>
      </c>
      <c r="R2505">
        <v>0</v>
      </c>
      <c r="S2505" t="s">
        <v>94</v>
      </c>
      <c r="T2505" s="4"/>
      <c r="U2505" s="4"/>
    </row>
    <row r="2506" spans="1:21" x14ac:dyDescent="0.2">
      <c r="A2506" t="s">
        <v>694</v>
      </c>
      <c r="B2506" t="s">
        <v>4986</v>
      </c>
      <c r="C2506" t="s">
        <v>4987</v>
      </c>
      <c r="H2506">
        <v>3</v>
      </c>
      <c r="J2506" t="s">
        <v>420</v>
      </c>
      <c r="K2506">
        <v>1200</v>
      </c>
      <c r="L2506">
        <v>0</v>
      </c>
      <c r="M2506">
        <v>0</v>
      </c>
      <c r="N2506">
        <v>1200</v>
      </c>
      <c r="O2506">
        <v>1</v>
      </c>
      <c r="P2506">
        <v>1200</v>
      </c>
      <c r="Q2506" t="s">
        <v>50</v>
      </c>
      <c r="R2506">
        <v>0</v>
      </c>
      <c r="S2506" t="s">
        <v>613</v>
      </c>
      <c r="T2506" s="4"/>
      <c r="U2506" s="4"/>
    </row>
    <row r="2507" spans="1:21" x14ac:dyDescent="0.2">
      <c r="A2507" t="s">
        <v>694</v>
      </c>
      <c r="B2507" t="s">
        <v>4988</v>
      </c>
      <c r="C2507" t="s">
        <v>729</v>
      </c>
      <c r="F2507" t="s">
        <v>730</v>
      </c>
      <c r="H2507">
        <v>30</v>
      </c>
      <c r="J2507" t="s">
        <v>420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20</v>
      </c>
      <c r="Q2507" t="s">
        <v>44</v>
      </c>
      <c r="R2507">
        <v>0</v>
      </c>
      <c r="S2507" t="s">
        <v>94</v>
      </c>
      <c r="T2507" s="4"/>
      <c r="U2507" s="4"/>
    </row>
    <row r="2508" spans="1:21" x14ac:dyDescent="0.2">
      <c r="A2508" t="s">
        <v>694</v>
      </c>
      <c r="B2508" t="s">
        <v>4989</v>
      </c>
      <c r="C2508" t="s">
        <v>4990</v>
      </c>
      <c r="E2508" t="s">
        <v>1392</v>
      </c>
      <c r="F2508" t="s">
        <v>730</v>
      </c>
      <c r="G2508" t="s">
        <v>4991</v>
      </c>
      <c r="H2508">
        <v>32</v>
      </c>
      <c r="J2508" t="s">
        <v>420</v>
      </c>
      <c r="K2508">
        <v>-1</v>
      </c>
      <c r="L2508">
        <v>60</v>
      </c>
      <c r="M2508">
        <v>60</v>
      </c>
      <c r="N2508">
        <v>-1</v>
      </c>
      <c r="O2508">
        <v>0</v>
      </c>
      <c r="P2508">
        <v>60</v>
      </c>
      <c r="Q2508" t="s">
        <v>44</v>
      </c>
      <c r="R2508">
        <v>-1</v>
      </c>
      <c r="S2508" t="s">
        <v>932</v>
      </c>
      <c r="T2508" s="4">
        <v>45372</v>
      </c>
      <c r="U2508" s="4"/>
    </row>
    <row r="2509" spans="1:21" x14ac:dyDescent="0.2">
      <c r="A2509" t="s">
        <v>694</v>
      </c>
      <c r="B2509" t="s">
        <v>4992</v>
      </c>
      <c r="C2509" t="s">
        <v>4993</v>
      </c>
      <c r="H2509">
        <v>33</v>
      </c>
      <c r="J2509" t="s">
        <v>420</v>
      </c>
      <c r="K2509">
        <v>60</v>
      </c>
      <c r="L2509">
        <v>0</v>
      </c>
      <c r="M2509">
        <v>0</v>
      </c>
      <c r="N2509">
        <v>60</v>
      </c>
      <c r="O2509">
        <v>2</v>
      </c>
      <c r="P2509">
        <v>30</v>
      </c>
      <c r="Q2509" t="s">
        <v>44</v>
      </c>
      <c r="R2509">
        <v>0</v>
      </c>
      <c r="S2509" t="s">
        <v>450</v>
      </c>
      <c r="T2509" s="4"/>
      <c r="U2509" s="4"/>
    </row>
    <row r="2510" spans="1:21" x14ac:dyDescent="0.2">
      <c r="A2510" t="s">
        <v>694</v>
      </c>
      <c r="B2510" t="s">
        <v>4994</v>
      </c>
      <c r="C2510" t="s">
        <v>4995</v>
      </c>
      <c r="H2510">
        <v>36</v>
      </c>
      <c r="J2510" t="s">
        <v>420</v>
      </c>
      <c r="K2510">
        <v>120</v>
      </c>
      <c r="L2510">
        <v>0</v>
      </c>
      <c r="M2510">
        <v>130</v>
      </c>
      <c r="N2510">
        <v>-10</v>
      </c>
      <c r="O2510">
        <v>0</v>
      </c>
      <c r="P2510">
        <v>60</v>
      </c>
      <c r="Q2510" t="s">
        <v>44</v>
      </c>
      <c r="R2510">
        <v>-10</v>
      </c>
      <c r="S2510" t="s">
        <v>3774</v>
      </c>
      <c r="T2510" s="4"/>
      <c r="U2510" s="4"/>
    </row>
    <row r="2511" spans="1:21" x14ac:dyDescent="0.2">
      <c r="A2511" t="s">
        <v>694</v>
      </c>
      <c r="B2511" t="s">
        <v>4996</v>
      </c>
      <c r="C2511" t="s">
        <v>4997</v>
      </c>
      <c r="H2511">
        <v>4</v>
      </c>
      <c r="J2511" t="s">
        <v>420</v>
      </c>
      <c r="K2511">
        <v>2400</v>
      </c>
      <c r="L2511">
        <v>0</v>
      </c>
      <c r="M2511">
        <v>0</v>
      </c>
      <c r="N2511">
        <v>2400</v>
      </c>
      <c r="O2511">
        <v>2</v>
      </c>
      <c r="P2511">
        <v>1200</v>
      </c>
      <c r="Q2511" t="s">
        <v>50</v>
      </c>
      <c r="R2511">
        <v>0</v>
      </c>
      <c r="S2511" t="s">
        <v>1162</v>
      </c>
      <c r="T2511" s="4"/>
      <c r="U2511" s="4"/>
    </row>
    <row r="2512" spans="1:21" x14ac:dyDescent="0.2">
      <c r="A2512" t="s">
        <v>694</v>
      </c>
      <c r="B2512" t="s">
        <v>4998</v>
      </c>
      <c r="C2512" t="s">
        <v>4999</v>
      </c>
      <c r="H2512">
        <v>45</v>
      </c>
      <c r="J2512" t="s">
        <v>420</v>
      </c>
      <c r="K2512">
        <v>90</v>
      </c>
      <c r="L2512">
        <v>0</v>
      </c>
      <c r="M2512">
        <v>2</v>
      </c>
      <c r="N2512">
        <v>88</v>
      </c>
      <c r="O2512">
        <v>2</v>
      </c>
      <c r="P2512">
        <v>30</v>
      </c>
      <c r="Q2512" t="s">
        <v>44</v>
      </c>
      <c r="R2512">
        <v>28</v>
      </c>
      <c r="S2512" t="s">
        <v>5000</v>
      </c>
      <c r="T2512" s="4"/>
      <c r="U2512" s="4"/>
    </row>
    <row r="2513" spans="1:21" x14ac:dyDescent="0.2">
      <c r="A2513" t="s">
        <v>694</v>
      </c>
      <c r="B2513" t="s">
        <v>5001</v>
      </c>
      <c r="C2513" t="s">
        <v>5002</v>
      </c>
      <c r="H2513">
        <v>46</v>
      </c>
      <c r="J2513" t="s">
        <v>420</v>
      </c>
      <c r="K2513">
        <v>160</v>
      </c>
      <c r="L2513">
        <v>0</v>
      </c>
      <c r="M2513">
        <v>2</v>
      </c>
      <c r="N2513">
        <v>158</v>
      </c>
      <c r="O2513">
        <v>3</v>
      </c>
      <c r="P2513">
        <v>40</v>
      </c>
      <c r="Q2513" t="s">
        <v>44</v>
      </c>
      <c r="R2513">
        <v>38</v>
      </c>
      <c r="S2513" t="s">
        <v>5003</v>
      </c>
      <c r="T2513" s="4"/>
      <c r="U2513" s="4"/>
    </row>
    <row r="2514" spans="1:21" x14ac:dyDescent="0.2">
      <c r="A2514" t="s">
        <v>694</v>
      </c>
      <c r="B2514" t="s">
        <v>5004</v>
      </c>
      <c r="C2514" t="s">
        <v>5005</v>
      </c>
      <c r="H2514">
        <v>47</v>
      </c>
      <c r="J2514" t="s">
        <v>420</v>
      </c>
      <c r="K2514">
        <v>440</v>
      </c>
      <c r="L2514">
        <v>0</v>
      </c>
      <c r="M2514">
        <v>2</v>
      </c>
      <c r="N2514">
        <v>438</v>
      </c>
      <c r="O2514">
        <v>10</v>
      </c>
      <c r="P2514">
        <v>40</v>
      </c>
      <c r="Q2514" t="s">
        <v>44</v>
      </c>
      <c r="R2514">
        <v>38</v>
      </c>
      <c r="S2514" t="s">
        <v>5006</v>
      </c>
      <c r="T2514" s="4"/>
      <c r="U2514" s="4"/>
    </row>
    <row r="2515" spans="1:21" x14ac:dyDescent="0.2">
      <c r="A2515" t="s">
        <v>694</v>
      </c>
      <c r="B2515" t="s">
        <v>5007</v>
      </c>
      <c r="C2515" t="s">
        <v>5008</v>
      </c>
      <c r="H2515">
        <v>5</v>
      </c>
      <c r="J2515" t="s">
        <v>420</v>
      </c>
      <c r="K2515">
        <v>3600</v>
      </c>
      <c r="L2515">
        <v>0</v>
      </c>
      <c r="M2515">
        <v>0</v>
      </c>
      <c r="N2515">
        <v>3600</v>
      </c>
      <c r="O2515">
        <v>3</v>
      </c>
      <c r="P2515">
        <v>1200</v>
      </c>
      <c r="Q2515" t="s">
        <v>50</v>
      </c>
      <c r="R2515">
        <v>0</v>
      </c>
      <c r="S2515" t="s">
        <v>623</v>
      </c>
      <c r="T2515" s="4"/>
      <c r="U2515" s="4"/>
    </row>
    <row r="2516" spans="1:21" x14ac:dyDescent="0.2">
      <c r="A2516" t="s">
        <v>694</v>
      </c>
      <c r="B2516" t="s">
        <v>5009</v>
      </c>
      <c r="C2516" t="s">
        <v>5010</v>
      </c>
      <c r="H2516">
        <v>57</v>
      </c>
      <c r="I2516" t="s">
        <v>2827</v>
      </c>
      <c r="J2516" t="s">
        <v>420</v>
      </c>
      <c r="K2516">
        <v>240</v>
      </c>
      <c r="L2516">
        <v>0</v>
      </c>
      <c r="M2516">
        <v>0</v>
      </c>
      <c r="N2516">
        <v>240</v>
      </c>
      <c r="O2516">
        <v>4</v>
      </c>
      <c r="P2516">
        <v>60</v>
      </c>
      <c r="Q2516" t="s">
        <v>44</v>
      </c>
      <c r="R2516">
        <v>0</v>
      </c>
      <c r="S2516" t="s">
        <v>2063</v>
      </c>
      <c r="T2516" s="4"/>
      <c r="U2516" s="4"/>
    </row>
    <row r="2517" spans="1:21" x14ac:dyDescent="0.2">
      <c r="A2517" t="s">
        <v>694</v>
      </c>
      <c r="B2517" t="s">
        <v>5011</v>
      </c>
      <c r="C2517" t="s">
        <v>5012</v>
      </c>
      <c r="H2517">
        <v>6</v>
      </c>
      <c r="J2517" t="s">
        <v>420</v>
      </c>
      <c r="K2517">
        <v>3600</v>
      </c>
      <c r="L2517">
        <v>0</v>
      </c>
      <c r="M2517">
        <v>0</v>
      </c>
      <c r="N2517">
        <v>3600</v>
      </c>
      <c r="O2517">
        <v>3</v>
      </c>
      <c r="P2517">
        <v>1200</v>
      </c>
      <c r="Q2517" t="s">
        <v>50</v>
      </c>
      <c r="R2517">
        <v>0</v>
      </c>
      <c r="S2517" t="s">
        <v>623</v>
      </c>
      <c r="T2517" s="4"/>
      <c r="U2517" s="4"/>
    </row>
    <row r="2518" spans="1:21" x14ac:dyDescent="0.2">
      <c r="A2518" t="s">
        <v>694</v>
      </c>
      <c r="B2518" t="s">
        <v>5013</v>
      </c>
      <c r="C2518" t="s">
        <v>5014</v>
      </c>
      <c r="H2518">
        <v>60</v>
      </c>
      <c r="J2518" t="s">
        <v>420</v>
      </c>
      <c r="K2518">
        <v>100</v>
      </c>
      <c r="L2518">
        <v>0</v>
      </c>
      <c r="M2518">
        <v>0</v>
      </c>
      <c r="N2518">
        <v>100</v>
      </c>
      <c r="O2518">
        <v>1</v>
      </c>
      <c r="P2518">
        <v>100</v>
      </c>
      <c r="Q2518" t="s">
        <v>44</v>
      </c>
      <c r="R2518">
        <v>0</v>
      </c>
      <c r="S2518" t="s">
        <v>45</v>
      </c>
      <c r="T2518" s="4"/>
      <c r="U2518" s="4"/>
    </row>
    <row r="2519" spans="1:21" x14ac:dyDescent="0.2">
      <c r="A2519" t="s">
        <v>694</v>
      </c>
      <c r="B2519" t="s">
        <v>5015</v>
      </c>
      <c r="C2519" t="s">
        <v>5016</v>
      </c>
      <c r="H2519">
        <v>61</v>
      </c>
      <c r="J2519" t="s">
        <v>420</v>
      </c>
      <c r="K2519">
        <v>2880</v>
      </c>
      <c r="L2519">
        <v>0</v>
      </c>
      <c r="M2519">
        <v>0</v>
      </c>
      <c r="N2519">
        <v>2880</v>
      </c>
      <c r="O2519">
        <v>4</v>
      </c>
      <c r="P2519">
        <v>720</v>
      </c>
      <c r="Q2519" t="s">
        <v>50</v>
      </c>
      <c r="R2519">
        <v>0</v>
      </c>
      <c r="S2519" t="s">
        <v>2071</v>
      </c>
      <c r="T2519" s="4"/>
      <c r="U2519" s="4"/>
    </row>
    <row r="2520" spans="1:21" x14ac:dyDescent="0.2">
      <c r="A2520" t="s">
        <v>694</v>
      </c>
      <c r="B2520" t="s">
        <v>5017</v>
      </c>
      <c r="C2520" t="s">
        <v>5018</v>
      </c>
      <c r="H2520">
        <v>62</v>
      </c>
      <c r="J2520" t="s">
        <v>420</v>
      </c>
      <c r="K2520">
        <v>300</v>
      </c>
      <c r="L2520">
        <v>0</v>
      </c>
      <c r="M2520">
        <v>0</v>
      </c>
      <c r="N2520">
        <v>300</v>
      </c>
      <c r="O2520">
        <v>3</v>
      </c>
      <c r="P2520">
        <v>100</v>
      </c>
      <c r="Q2520" t="s">
        <v>44</v>
      </c>
      <c r="R2520">
        <v>0</v>
      </c>
      <c r="S2520" t="s">
        <v>2182</v>
      </c>
      <c r="T2520" s="4"/>
      <c r="U2520" s="4"/>
    </row>
    <row r="2521" spans="1:21" x14ac:dyDescent="0.2">
      <c r="A2521" t="s">
        <v>694</v>
      </c>
      <c r="B2521" t="s">
        <v>5019</v>
      </c>
      <c r="C2521" t="s">
        <v>5020</v>
      </c>
      <c r="H2521">
        <v>67</v>
      </c>
      <c r="J2521" t="s">
        <v>420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50</v>
      </c>
      <c r="Q2521" t="s">
        <v>44</v>
      </c>
      <c r="R2521">
        <v>0</v>
      </c>
      <c r="S2521" t="s">
        <v>94</v>
      </c>
      <c r="T2521" s="4"/>
      <c r="U2521" s="4"/>
    </row>
    <row r="2522" spans="1:21" x14ac:dyDescent="0.2">
      <c r="A2522" t="s">
        <v>694</v>
      </c>
      <c r="B2522" t="s">
        <v>5021</v>
      </c>
      <c r="C2522" t="s">
        <v>5022</v>
      </c>
      <c r="H2522">
        <v>69</v>
      </c>
      <c r="J2522" t="s">
        <v>420</v>
      </c>
      <c r="K2522">
        <v>100</v>
      </c>
      <c r="L2522">
        <v>0</v>
      </c>
      <c r="M2522">
        <v>0</v>
      </c>
      <c r="N2522">
        <v>100</v>
      </c>
      <c r="O2522">
        <v>1</v>
      </c>
      <c r="P2522">
        <v>100</v>
      </c>
      <c r="Q2522" t="s">
        <v>44</v>
      </c>
      <c r="R2522">
        <v>0</v>
      </c>
      <c r="S2522" t="s">
        <v>45</v>
      </c>
      <c r="T2522" s="4"/>
      <c r="U2522" s="4"/>
    </row>
    <row r="2523" spans="1:21" x14ac:dyDescent="0.2">
      <c r="A2523" t="s">
        <v>694</v>
      </c>
      <c r="B2523" t="s">
        <v>5023</v>
      </c>
      <c r="C2523" t="s">
        <v>5024</v>
      </c>
      <c r="H2523">
        <v>71</v>
      </c>
      <c r="J2523" t="s">
        <v>420</v>
      </c>
      <c r="K2523">
        <v>180</v>
      </c>
      <c r="L2523">
        <v>0</v>
      </c>
      <c r="M2523">
        <v>0</v>
      </c>
      <c r="N2523">
        <v>180</v>
      </c>
      <c r="O2523">
        <v>3</v>
      </c>
      <c r="P2523">
        <v>60</v>
      </c>
      <c r="Q2523" t="s">
        <v>44</v>
      </c>
      <c r="R2523">
        <v>0</v>
      </c>
      <c r="S2523" t="s">
        <v>2182</v>
      </c>
      <c r="T2523" s="4"/>
      <c r="U2523" s="4"/>
    </row>
    <row r="2524" spans="1:21" x14ac:dyDescent="0.2">
      <c r="A2524" t="s">
        <v>694</v>
      </c>
      <c r="B2524" t="s">
        <v>5025</v>
      </c>
      <c r="C2524" t="s">
        <v>5026</v>
      </c>
      <c r="H2524">
        <v>72</v>
      </c>
      <c r="J2524" t="s">
        <v>420</v>
      </c>
      <c r="K2524">
        <v>300</v>
      </c>
      <c r="L2524">
        <v>0</v>
      </c>
      <c r="M2524">
        <v>0</v>
      </c>
      <c r="N2524">
        <v>300</v>
      </c>
      <c r="O2524">
        <v>6</v>
      </c>
      <c r="P2524">
        <v>50</v>
      </c>
      <c r="Q2524" t="s">
        <v>44</v>
      </c>
      <c r="R2524">
        <v>0</v>
      </c>
      <c r="S2524" t="s">
        <v>2204</v>
      </c>
      <c r="T2524" s="4">
        <v>45374</v>
      </c>
      <c r="U2524" s="4"/>
    </row>
    <row r="2525" spans="1:21" x14ac:dyDescent="0.2">
      <c r="A2525" t="s">
        <v>694</v>
      </c>
      <c r="B2525" t="s">
        <v>5027</v>
      </c>
      <c r="C2525" t="s">
        <v>5028</v>
      </c>
      <c r="H2525">
        <v>74</v>
      </c>
      <c r="J2525" t="s">
        <v>420</v>
      </c>
      <c r="K2525">
        <v>100</v>
      </c>
      <c r="L2525">
        <v>0</v>
      </c>
      <c r="M2525">
        <v>0</v>
      </c>
      <c r="N2525">
        <v>100</v>
      </c>
      <c r="O2525">
        <v>5</v>
      </c>
      <c r="P2525">
        <v>20</v>
      </c>
      <c r="Q2525" t="s">
        <v>44</v>
      </c>
      <c r="R2525">
        <v>0</v>
      </c>
      <c r="S2525" t="s">
        <v>230</v>
      </c>
      <c r="T2525" s="4"/>
      <c r="U2525" s="4"/>
    </row>
    <row r="2526" spans="1:21" x14ac:dyDescent="0.2">
      <c r="A2526" t="s">
        <v>694</v>
      </c>
      <c r="B2526" t="s">
        <v>5029</v>
      </c>
      <c r="C2526" t="s">
        <v>5030</v>
      </c>
      <c r="H2526">
        <v>75</v>
      </c>
      <c r="J2526" t="s">
        <v>420</v>
      </c>
      <c r="K2526">
        <v>4080</v>
      </c>
      <c r="L2526">
        <v>0</v>
      </c>
      <c r="M2526">
        <v>0</v>
      </c>
      <c r="N2526">
        <v>4080</v>
      </c>
      <c r="O2526">
        <v>5</v>
      </c>
      <c r="P2526">
        <v>816</v>
      </c>
      <c r="Q2526" t="s">
        <v>50</v>
      </c>
      <c r="R2526">
        <v>0</v>
      </c>
      <c r="S2526" t="s">
        <v>1175</v>
      </c>
      <c r="T2526" s="4"/>
      <c r="U2526" s="4"/>
    </row>
    <row r="2527" spans="1:21" x14ac:dyDescent="0.2">
      <c r="A2527" t="s">
        <v>694</v>
      </c>
      <c r="B2527" t="s">
        <v>5031</v>
      </c>
      <c r="C2527" t="s">
        <v>5032</v>
      </c>
      <c r="H2527">
        <v>76</v>
      </c>
      <c r="J2527" t="s">
        <v>420</v>
      </c>
      <c r="K2527">
        <v>60</v>
      </c>
      <c r="L2527">
        <v>0</v>
      </c>
      <c r="M2527">
        <v>0</v>
      </c>
      <c r="N2527">
        <v>60</v>
      </c>
      <c r="O2527">
        <v>5</v>
      </c>
      <c r="P2527">
        <v>12</v>
      </c>
      <c r="Q2527" t="s">
        <v>61</v>
      </c>
      <c r="R2527">
        <v>0</v>
      </c>
      <c r="S2527" t="s">
        <v>2726</v>
      </c>
      <c r="T2527" s="4"/>
      <c r="U2527" s="4"/>
    </row>
    <row r="2528" spans="1:21" x14ac:dyDescent="0.2">
      <c r="A2528" t="s">
        <v>694</v>
      </c>
      <c r="B2528" t="s">
        <v>5033</v>
      </c>
      <c r="C2528" t="s">
        <v>5034</v>
      </c>
      <c r="H2528">
        <v>79</v>
      </c>
      <c r="J2528" t="s">
        <v>420</v>
      </c>
      <c r="K2528">
        <v>150</v>
      </c>
      <c r="L2528">
        <v>0</v>
      </c>
      <c r="M2528">
        <v>1</v>
      </c>
      <c r="N2528">
        <v>149</v>
      </c>
      <c r="O2528">
        <v>2</v>
      </c>
      <c r="P2528">
        <v>50</v>
      </c>
      <c r="Q2528" t="s">
        <v>44</v>
      </c>
      <c r="R2528">
        <v>49</v>
      </c>
      <c r="S2528" t="s">
        <v>5035</v>
      </c>
      <c r="T2528" s="4"/>
      <c r="U2528" s="4"/>
    </row>
    <row r="2529" spans="1:21" x14ac:dyDescent="0.2">
      <c r="A2529" t="s">
        <v>694</v>
      </c>
      <c r="B2529" t="s">
        <v>5036</v>
      </c>
      <c r="C2529" t="s">
        <v>5037</v>
      </c>
      <c r="H2529">
        <v>8</v>
      </c>
      <c r="I2529" t="s">
        <v>2827</v>
      </c>
      <c r="J2529" t="s">
        <v>420</v>
      </c>
      <c r="K2529">
        <v>720</v>
      </c>
      <c r="L2529">
        <v>0</v>
      </c>
      <c r="M2529">
        <v>12</v>
      </c>
      <c r="N2529">
        <v>708</v>
      </c>
      <c r="O2529">
        <v>2</v>
      </c>
      <c r="P2529">
        <v>240</v>
      </c>
      <c r="Q2529" t="s">
        <v>50</v>
      </c>
      <c r="R2529">
        <v>228</v>
      </c>
      <c r="S2529" t="s">
        <v>5038</v>
      </c>
      <c r="T2529" s="4"/>
      <c r="U2529" s="4"/>
    </row>
    <row r="2530" spans="1:21" x14ac:dyDescent="0.2">
      <c r="A2530" t="s">
        <v>694</v>
      </c>
      <c r="B2530" t="s">
        <v>5039</v>
      </c>
      <c r="C2530" t="s">
        <v>5040</v>
      </c>
      <c r="H2530">
        <v>80</v>
      </c>
      <c r="J2530" t="s">
        <v>420</v>
      </c>
      <c r="K2530">
        <v>50</v>
      </c>
      <c r="L2530">
        <v>0</v>
      </c>
      <c r="M2530">
        <v>0</v>
      </c>
      <c r="N2530">
        <v>50</v>
      </c>
      <c r="O2530">
        <v>1</v>
      </c>
      <c r="P2530">
        <v>50</v>
      </c>
      <c r="Q2530" t="s">
        <v>44</v>
      </c>
      <c r="R2530">
        <v>0</v>
      </c>
      <c r="S2530" t="s">
        <v>45</v>
      </c>
      <c r="T2530" s="4"/>
      <c r="U2530" s="4"/>
    </row>
    <row r="2531" spans="1:21" x14ac:dyDescent="0.2">
      <c r="A2531" t="s">
        <v>694</v>
      </c>
      <c r="B2531" t="s">
        <v>5041</v>
      </c>
      <c r="C2531" t="s">
        <v>5042</v>
      </c>
      <c r="H2531">
        <v>81</v>
      </c>
      <c r="J2531" t="s">
        <v>420</v>
      </c>
      <c r="K2531">
        <v>50</v>
      </c>
      <c r="L2531">
        <v>0</v>
      </c>
      <c r="M2531">
        <v>0</v>
      </c>
      <c r="N2531">
        <v>50</v>
      </c>
      <c r="O2531">
        <v>1</v>
      </c>
      <c r="P2531">
        <v>50</v>
      </c>
      <c r="Q2531" t="s">
        <v>44</v>
      </c>
      <c r="R2531">
        <v>0</v>
      </c>
      <c r="S2531" t="s">
        <v>45</v>
      </c>
      <c r="T2531" s="4"/>
      <c r="U2531" s="4"/>
    </row>
    <row r="2532" spans="1:21" x14ac:dyDescent="0.2">
      <c r="A2532" t="s">
        <v>694</v>
      </c>
      <c r="B2532" t="s">
        <v>5043</v>
      </c>
      <c r="C2532" t="s">
        <v>5044</v>
      </c>
      <c r="H2532">
        <v>82</v>
      </c>
      <c r="J2532" t="s">
        <v>420</v>
      </c>
      <c r="K2532">
        <v>200</v>
      </c>
      <c r="L2532">
        <v>0</v>
      </c>
      <c r="M2532">
        <v>1</v>
      </c>
      <c r="N2532">
        <v>199</v>
      </c>
      <c r="O2532">
        <v>3</v>
      </c>
      <c r="P2532">
        <v>50</v>
      </c>
      <c r="Q2532" t="s">
        <v>44</v>
      </c>
      <c r="R2532">
        <v>49</v>
      </c>
      <c r="S2532" t="s">
        <v>5045</v>
      </c>
      <c r="T2532" s="4"/>
      <c r="U2532" s="4"/>
    </row>
    <row r="2533" spans="1:21" x14ac:dyDescent="0.2">
      <c r="A2533" t="s">
        <v>694</v>
      </c>
      <c r="B2533" t="s">
        <v>5046</v>
      </c>
      <c r="C2533" t="s">
        <v>5047</v>
      </c>
      <c r="H2533">
        <v>83</v>
      </c>
      <c r="J2533" t="s">
        <v>420</v>
      </c>
      <c r="K2533">
        <v>200</v>
      </c>
      <c r="L2533">
        <v>0</v>
      </c>
      <c r="M2533">
        <v>0</v>
      </c>
      <c r="N2533">
        <v>200</v>
      </c>
      <c r="O2533">
        <v>4</v>
      </c>
      <c r="P2533">
        <v>50</v>
      </c>
      <c r="Q2533" t="s">
        <v>44</v>
      </c>
      <c r="R2533">
        <v>0</v>
      </c>
      <c r="S2533" t="s">
        <v>2063</v>
      </c>
      <c r="T2533" s="4"/>
      <c r="U2533" s="4"/>
    </row>
    <row r="2534" spans="1:21" x14ac:dyDescent="0.2">
      <c r="A2534" t="s">
        <v>694</v>
      </c>
      <c r="B2534" t="s">
        <v>5048</v>
      </c>
      <c r="C2534" t="s">
        <v>5049</v>
      </c>
      <c r="H2534">
        <v>84</v>
      </c>
      <c r="J2534" t="s">
        <v>420</v>
      </c>
      <c r="K2534">
        <v>0</v>
      </c>
      <c r="L2534">
        <v>0</v>
      </c>
      <c r="M2534">
        <v>12</v>
      </c>
      <c r="N2534">
        <v>-12</v>
      </c>
      <c r="O2534">
        <v>0</v>
      </c>
      <c r="P2534">
        <v>600</v>
      </c>
      <c r="Q2534" t="s">
        <v>50</v>
      </c>
      <c r="R2534">
        <v>-12</v>
      </c>
      <c r="S2534" t="s">
        <v>1197</v>
      </c>
      <c r="T2534" s="4"/>
      <c r="U2534" s="4"/>
    </row>
    <row r="2535" spans="1:21" x14ac:dyDescent="0.2">
      <c r="A2535" t="s">
        <v>694</v>
      </c>
      <c r="B2535" t="s">
        <v>5050</v>
      </c>
      <c r="C2535" t="s">
        <v>5051</v>
      </c>
      <c r="H2535">
        <v>85</v>
      </c>
      <c r="J2535" t="s">
        <v>420</v>
      </c>
      <c r="K2535">
        <v>0</v>
      </c>
      <c r="L2535">
        <v>0</v>
      </c>
      <c r="M2535">
        <v>12</v>
      </c>
      <c r="N2535">
        <v>-12</v>
      </c>
      <c r="O2535">
        <v>0</v>
      </c>
      <c r="P2535">
        <v>600</v>
      </c>
      <c r="Q2535" t="s">
        <v>50</v>
      </c>
      <c r="R2535">
        <v>-12</v>
      </c>
      <c r="S2535" t="s">
        <v>1197</v>
      </c>
      <c r="T2535" s="4"/>
      <c r="U2535" s="4"/>
    </row>
    <row r="2536" spans="1:21" x14ac:dyDescent="0.2">
      <c r="A2536" t="s">
        <v>694</v>
      </c>
      <c r="B2536" t="s">
        <v>5052</v>
      </c>
      <c r="C2536" t="s">
        <v>5053</v>
      </c>
      <c r="H2536">
        <v>89</v>
      </c>
      <c r="J2536" t="s">
        <v>420</v>
      </c>
      <c r="K2536">
        <v>0</v>
      </c>
      <c r="L2536">
        <v>0</v>
      </c>
      <c r="M2536">
        <v>1</v>
      </c>
      <c r="N2536">
        <v>-1</v>
      </c>
      <c r="O2536">
        <v>0</v>
      </c>
      <c r="P2536">
        <v>40</v>
      </c>
      <c r="Q2536" t="s">
        <v>44</v>
      </c>
      <c r="R2536">
        <v>-1</v>
      </c>
      <c r="S2536" t="s">
        <v>932</v>
      </c>
      <c r="T2536" s="4"/>
      <c r="U2536" s="4"/>
    </row>
    <row r="2537" spans="1:21" x14ac:dyDescent="0.2">
      <c r="A2537" t="s">
        <v>694</v>
      </c>
      <c r="B2537" t="s">
        <v>5054</v>
      </c>
      <c r="C2537" t="s">
        <v>5055</v>
      </c>
      <c r="F2537" t="s">
        <v>5056</v>
      </c>
      <c r="G2537" t="s">
        <v>5057</v>
      </c>
      <c r="H2537">
        <v>14</v>
      </c>
      <c r="J2537" t="s">
        <v>420</v>
      </c>
      <c r="K2537">
        <v>48</v>
      </c>
      <c r="L2537">
        <v>0</v>
      </c>
      <c r="M2537">
        <v>0</v>
      </c>
      <c r="N2537">
        <v>48</v>
      </c>
      <c r="O2537">
        <v>0</v>
      </c>
      <c r="P2537">
        <v>50</v>
      </c>
      <c r="Q2537" t="s">
        <v>44</v>
      </c>
      <c r="R2537">
        <v>48</v>
      </c>
      <c r="S2537" t="s">
        <v>386</v>
      </c>
      <c r="T2537" s="4">
        <v>45370</v>
      </c>
      <c r="U2537" s="4"/>
    </row>
    <row r="2538" spans="1:21" x14ac:dyDescent="0.2">
      <c r="A2538" t="s">
        <v>694</v>
      </c>
      <c r="B2538" t="s">
        <v>5058</v>
      </c>
      <c r="C2538" t="s">
        <v>5059</v>
      </c>
      <c r="F2538" t="s">
        <v>730</v>
      </c>
      <c r="G2538" t="s">
        <v>5060</v>
      </c>
      <c r="H2538">
        <v>1</v>
      </c>
      <c r="I2538" t="s">
        <v>732</v>
      </c>
      <c r="J2538" t="s">
        <v>420</v>
      </c>
      <c r="K2538">
        <v>48</v>
      </c>
      <c r="L2538">
        <v>0</v>
      </c>
      <c r="M2538">
        <v>0</v>
      </c>
      <c r="N2538">
        <v>48</v>
      </c>
      <c r="O2538">
        <v>0</v>
      </c>
      <c r="P2538">
        <v>60</v>
      </c>
      <c r="Q2538" t="s">
        <v>44</v>
      </c>
      <c r="R2538">
        <v>48</v>
      </c>
      <c r="S2538" t="s">
        <v>386</v>
      </c>
      <c r="T2538" s="4">
        <v>45357</v>
      </c>
      <c r="U2538" s="4">
        <v>45380</v>
      </c>
    </row>
    <row r="2539" spans="1:21" x14ac:dyDescent="0.2">
      <c r="A2539" t="s">
        <v>694</v>
      </c>
      <c r="B2539" t="s">
        <v>2054</v>
      </c>
      <c r="C2539" t="s">
        <v>5061</v>
      </c>
      <c r="E2539" t="s">
        <v>1392</v>
      </c>
      <c r="F2539" t="s">
        <v>730</v>
      </c>
      <c r="G2539" t="s">
        <v>5062</v>
      </c>
      <c r="H2539">
        <v>20</v>
      </c>
      <c r="I2539" t="s">
        <v>732</v>
      </c>
      <c r="J2539" t="s">
        <v>420</v>
      </c>
      <c r="K2539">
        <v>21</v>
      </c>
      <c r="L2539">
        <v>0</v>
      </c>
      <c r="M2539">
        <v>5</v>
      </c>
      <c r="N2539">
        <v>16</v>
      </c>
      <c r="O2539">
        <v>0</v>
      </c>
      <c r="P2539">
        <v>30</v>
      </c>
      <c r="Q2539" t="s">
        <v>44</v>
      </c>
      <c r="R2539">
        <v>16</v>
      </c>
      <c r="S2539" t="s">
        <v>712</v>
      </c>
      <c r="T2539" s="4"/>
      <c r="U2539" s="4">
        <v>45380</v>
      </c>
    </row>
    <row r="2540" spans="1:21" x14ac:dyDescent="0.2">
      <c r="A2540" t="s">
        <v>694</v>
      </c>
      <c r="B2540" t="s">
        <v>2055</v>
      </c>
      <c r="C2540" t="s">
        <v>5063</v>
      </c>
      <c r="E2540" t="s">
        <v>1392</v>
      </c>
      <c r="F2540" t="s">
        <v>730</v>
      </c>
      <c r="G2540" t="s">
        <v>5064</v>
      </c>
      <c r="H2540">
        <v>21</v>
      </c>
      <c r="I2540" t="s">
        <v>732</v>
      </c>
      <c r="J2540" t="s">
        <v>420</v>
      </c>
      <c r="K2540">
        <v>0</v>
      </c>
      <c r="L2540">
        <v>20</v>
      </c>
      <c r="M2540">
        <v>16</v>
      </c>
      <c r="N2540">
        <v>4</v>
      </c>
      <c r="O2540">
        <v>0</v>
      </c>
      <c r="P2540">
        <v>20</v>
      </c>
      <c r="Q2540" t="s">
        <v>44</v>
      </c>
      <c r="R2540">
        <v>4</v>
      </c>
      <c r="S2540" t="s">
        <v>375</v>
      </c>
      <c r="T2540" s="4">
        <v>45355</v>
      </c>
      <c r="U2540" s="4">
        <v>45380</v>
      </c>
    </row>
    <row r="2541" spans="1:21" x14ac:dyDescent="0.2">
      <c r="A2541" t="s">
        <v>694</v>
      </c>
      <c r="B2541" t="s">
        <v>5065</v>
      </c>
      <c r="C2541" t="s">
        <v>5066</v>
      </c>
      <c r="F2541" t="s">
        <v>730</v>
      </c>
      <c r="G2541" t="s">
        <v>5067</v>
      </c>
      <c r="H2541">
        <v>22</v>
      </c>
      <c r="I2541" t="s">
        <v>732</v>
      </c>
      <c r="J2541" t="s">
        <v>420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20</v>
      </c>
      <c r="Q2541" t="s">
        <v>44</v>
      </c>
      <c r="R2541">
        <v>0</v>
      </c>
      <c r="S2541" t="s">
        <v>94</v>
      </c>
      <c r="T2541" s="4">
        <v>45353</v>
      </c>
      <c r="U2541" s="4"/>
    </row>
    <row r="2542" spans="1:21" x14ac:dyDescent="0.2">
      <c r="A2542" t="s">
        <v>694</v>
      </c>
      <c r="B2542" t="s">
        <v>5068</v>
      </c>
      <c r="C2542" t="s">
        <v>5069</v>
      </c>
      <c r="F2542" t="s">
        <v>730</v>
      </c>
      <c r="G2542" t="s">
        <v>5070</v>
      </c>
      <c r="H2542">
        <v>25</v>
      </c>
      <c r="I2542" t="s">
        <v>732</v>
      </c>
      <c r="J2542" t="s">
        <v>420</v>
      </c>
      <c r="K2542">
        <v>5</v>
      </c>
      <c r="L2542">
        <v>0</v>
      </c>
      <c r="M2542">
        <v>3</v>
      </c>
      <c r="N2542">
        <v>2</v>
      </c>
      <c r="O2542">
        <v>0</v>
      </c>
      <c r="P2542">
        <v>20</v>
      </c>
      <c r="Q2542" t="s">
        <v>44</v>
      </c>
      <c r="R2542">
        <v>2</v>
      </c>
      <c r="S2542" t="s">
        <v>473</v>
      </c>
      <c r="T2542" s="4"/>
      <c r="U2542" s="4">
        <v>45380</v>
      </c>
    </row>
    <row r="2543" spans="1:21" x14ac:dyDescent="0.2">
      <c r="A2543" t="s">
        <v>694</v>
      </c>
      <c r="B2543" t="s">
        <v>5071</v>
      </c>
      <c r="C2543" t="s">
        <v>5072</v>
      </c>
      <c r="F2543" t="s">
        <v>730</v>
      </c>
      <c r="G2543" t="s">
        <v>5073</v>
      </c>
      <c r="H2543">
        <v>26</v>
      </c>
      <c r="I2543" t="s">
        <v>732</v>
      </c>
      <c r="J2543" t="s">
        <v>420</v>
      </c>
      <c r="K2543">
        <v>-60</v>
      </c>
      <c r="L2543">
        <v>60</v>
      </c>
      <c r="M2543">
        <v>60</v>
      </c>
      <c r="N2543">
        <v>-60</v>
      </c>
      <c r="O2543">
        <v>-2</v>
      </c>
      <c r="P2543">
        <v>30</v>
      </c>
      <c r="Q2543" t="s">
        <v>44</v>
      </c>
      <c r="R2543">
        <v>0</v>
      </c>
      <c r="S2543" t="s">
        <v>4558</v>
      </c>
      <c r="T2543" s="4">
        <v>45355</v>
      </c>
      <c r="U2543" s="4">
        <v>45380</v>
      </c>
    </row>
    <row r="2544" spans="1:21" x14ac:dyDescent="0.2">
      <c r="A2544" t="s">
        <v>694</v>
      </c>
      <c r="B2544" t="s">
        <v>5074</v>
      </c>
      <c r="C2544" t="s">
        <v>5075</v>
      </c>
      <c r="F2544" t="s">
        <v>730</v>
      </c>
      <c r="G2544" t="s">
        <v>5076</v>
      </c>
      <c r="H2544">
        <v>27</v>
      </c>
      <c r="I2544" t="s">
        <v>732</v>
      </c>
      <c r="J2544" t="s">
        <v>420</v>
      </c>
      <c r="K2544">
        <v>0</v>
      </c>
      <c r="L2544">
        <v>0</v>
      </c>
      <c r="M2544">
        <v>60</v>
      </c>
      <c r="N2544">
        <v>-60</v>
      </c>
      <c r="O2544">
        <v>-1</v>
      </c>
      <c r="P2544">
        <v>60</v>
      </c>
      <c r="Q2544" t="s">
        <v>44</v>
      </c>
      <c r="R2544">
        <v>0</v>
      </c>
      <c r="S2544" t="s">
        <v>1492</v>
      </c>
      <c r="T2544" s="4"/>
      <c r="U2544" s="4">
        <v>45380</v>
      </c>
    </row>
    <row r="2545" spans="1:21" x14ac:dyDescent="0.2">
      <c r="A2545" t="s">
        <v>694</v>
      </c>
      <c r="B2545" t="s">
        <v>5077</v>
      </c>
      <c r="C2545" t="s">
        <v>5078</v>
      </c>
      <c r="F2545" t="s">
        <v>730</v>
      </c>
      <c r="G2545" t="s">
        <v>5079</v>
      </c>
      <c r="H2545">
        <v>29</v>
      </c>
      <c r="I2545" t="s">
        <v>732</v>
      </c>
      <c r="J2545" t="s">
        <v>420</v>
      </c>
      <c r="K2545">
        <v>119</v>
      </c>
      <c r="L2545">
        <v>0</v>
      </c>
      <c r="M2545">
        <v>73</v>
      </c>
      <c r="N2545">
        <v>46</v>
      </c>
      <c r="O2545">
        <v>0</v>
      </c>
      <c r="P2545">
        <v>60</v>
      </c>
      <c r="Q2545" t="s">
        <v>44</v>
      </c>
      <c r="R2545">
        <v>46</v>
      </c>
      <c r="S2545" t="s">
        <v>1859</v>
      </c>
      <c r="T2545" s="4">
        <v>45355</v>
      </c>
      <c r="U2545" s="4">
        <v>45380</v>
      </c>
    </row>
    <row r="2546" spans="1:21" x14ac:dyDescent="0.2">
      <c r="A2546" t="s">
        <v>694</v>
      </c>
      <c r="B2546" t="s">
        <v>2053</v>
      </c>
      <c r="C2546" t="s">
        <v>734</v>
      </c>
      <c r="E2546" t="s">
        <v>1392</v>
      </c>
      <c r="F2546" t="s">
        <v>730</v>
      </c>
      <c r="G2546" t="s">
        <v>5080</v>
      </c>
      <c r="H2546">
        <v>31</v>
      </c>
      <c r="I2546" t="s">
        <v>732</v>
      </c>
      <c r="J2546" t="s">
        <v>420</v>
      </c>
      <c r="K2546">
        <v>0</v>
      </c>
      <c r="L2546">
        <v>30</v>
      </c>
      <c r="M2546">
        <v>17</v>
      </c>
      <c r="N2546">
        <v>13</v>
      </c>
      <c r="O2546">
        <v>0</v>
      </c>
      <c r="P2546">
        <v>30</v>
      </c>
      <c r="Q2546" t="s">
        <v>44</v>
      </c>
      <c r="R2546">
        <v>13</v>
      </c>
      <c r="S2546" t="s">
        <v>4887</v>
      </c>
      <c r="T2546" s="4">
        <v>45353</v>
      </c>
      <c r="U2546" s="4"/>
    </row>
    <row r="2547" spans="1:21" x14ac:dyDescent="0.2">
      <c r="A2547" t="s">
        <v>694</v>
      </c>
      <c r="B2547" t="s">
        <v>5081</v>
      </c>
      <c r="C2547" t="s">
        <v>5082</v>
      </c>
      <c r="F2547" t="s">
        <v>5083</v>
      </c>
      <c r="G2547" t="s">
        <v>5084</v>
      </c>
      <c r="H2547">
        <v>35</v>
      </c>
      <c r="J2547" t="s">
        <v>420</v>
      </c>
      <c r="K2547">
        <v>177</v>
      </c>
      <c r="L2547">
        <v>0</v>
      </c>
      <c r="M2547">
        <v>161</v>
      </c>
      <c r="N2547">
        <v>16</v>
      </c>
      <c r="O2547">
        <v>0</v>
      </c>
      <c r="P2547">
        <v>60</v>
      </c>
      <c r="Q2547" t="s">
        <v>44</v>
      </c>
      <c r="R2547">
        <v>16</v>
      </c>
      <c r="S2547" t="s">
        <v>712</v>
      </c>
      <c r="T2547" s="4">
        <v>45357</v>
      </c>
      <c r="U2547" s="4"/>
    </row>
    <row r="2548" spans="1:21" x14ac:dyDescent="0.2">
      <c r="A2548" t="s">
        <v>694</v>
      </c>
      <c r="B2548" t="s">
        <v>5085</v>
      </c>
      <c r="C2548" t="s">
        <v>5086</v>
      </c>
      <c r="F2548" t="s">
        <v>5083</v>
      </c>
      <c r="G2548" t="s">
        <v>5087</v>
      </c>
      <c r="H2548">
        <v>37</v>
      </c>
      <c r="J2548" t="s">
        <v>420</v>
      </c>
      <c r="K2548">
        <v>58</v>
      </c>
      <c r="L2548">
        <v>0</v>
      </c>
      <c r="M2548">
        <v>61</v>
      </c>
      <c r="N2548">
        <v>-3</v>
      </c>
      <c r="O2548">
        <v>0</v>
      </c>
      <c r="P2548">
        <v>60</v>
      </c>
      <c r="Q2548" t="s">
        <v>44</v>
      </c>
      <c r="R2548">
        <v>-3</v>
      </c>
      <c r="S2548" t="s">
        <v>327</v>
      </c>
      <c r="T2548" s="4">
        <v>45370</v>
      </c>
      <c r="U2548" s="4"/>
    </row>
    <row r="2549" spans="1:21" x14ac:dyDescent="0.2">
      <c r="A2549" t="s">
        <v>694</v>
      </c>
      <c r="B2549" t="s">
        <v>5088</v>
      </c>
      <c r="C2549" t="s">
        <v>5089</v>
      </c>
      <c r="F2549" t="s">
        <v>5083</v>
      </c>
      <c r="G2549" t="s">
        <v>5090</v>
      </c>
      <c r="H2549">
        <v>38</v>
      </c>
      <c r="I2549" t="s">
        <v>5091</v>
      </c>
      <c r="J2549" t="s">
        <v>420</v>
      </c>
      <c r="K2549">
        <v>29</v>
      </c>
      <c r="L2549">
        <v>0</v>
      </c>
      <c r="M2549">
        <v>31</v>
      </c>
      <c r="N2549">
        <v>-2</v>
      </c>
      <c r="O2549">
        <v>0</v>
      </c>
      <c r="P2549">
        <v>30</v>
      </c>
      <c r="Q2549" t="s">
        <v>44</v>
      </c>
      <c r="R2549">
        <v>-2</v>
      </c>
      <c r="S2549" t="s">
        <v>1504</v>
      </c>
      <c r="T2549" s="4">
        <v>45371</v>
      </c>
      <c r="U2549" s="4"/>
    </row>
    <row r="2550" spans="1:21" x14ac:dyDescent="0.2">
      <c r="A2550" t="s">
        <v>694</v>
      </c>
      <c r="B2550" t="s">
        <v>5092</v>
      </c>
      <c r="C2550" t="s">
        <v>5093</v>
      </c>
      <c r="F2550" t="s">
        <v>5083</v>
      </c>
      <c r="G2550" t="s">
        <v>5094</v>
      </c>
      <c r="H2550">
        <v>39</v>
      </c>
      <c r="I2550" t="s">
        <v>5091</v>
      </c>
      <c r="J2550" t="s">
        <v>420</v>
      </c>
      <c r="K2550">
        <v>18</v>
      </c>
      <c r="L2550">
        <v>0</v>
      </c>
      <c r="M2550">
        <v>32</v>
      </c>
      <c r="N2550">
        <v>-14</v>
      </c>
      <c r="O2550">
        <v>0</v>
      </c>
      <c r="P2550">
        <v>30</v>
      </c>
      <c r="Q2550" t="s">
        <v>44</v>
      </c>
      <c r="R2550">
        <v>-14</v>
      </c>
      <c r="S2550" t="s">
        <v>5095</v>
      </c>
      <c r="T2550" s="4">
        <v>45369</v>
      </c>
      <c r="U2550" s="4"/>
    </row>
    <row r="2551" spans="1:21" x14ac:dyDescent="0.2">
      <c r="A2551" t="s">
        <v>694</v>
      </c>
      <c r="B2551" t="s">
        <v>5096</v>
      </c>
      <c r="C2551" t="s">
        <v>5097</v>
      </c>
      <c r="F2551" t="s">
        <v>5083</v>
      </c>
      <c r="G2551" t="s">
        <v>5098</v>
      </c>
      <c r="H2551">
        <v>40</v>
      </c>
      <c r="J2551" t="s">
        <v>420</v>
      </c>
      <c r="K2551">
        <v>718</v>
      </c>
      <c r="L2551">
        <v>0</v>
      </c>
      <c r="M2551">
        <v>2</v>
      </c>
      <c r="N2551">
        <v>716</v>
      </c>
      <c r="O2551">
        <v>14</v>
      </c>
      <c r="P2551">
        <v>48</v>
      </c>
      <c r="Q2551" t="s">
        <v>44</v>
      </c>
      <c r="R2551">
        <v>44</v>
      </c>
      <c r="S2551" t="s">
        <v>5099</v>
      </c>
      <c r="T2551" s="4">
        <v>45371</v>
      </c>
      <c r="U2551" s="4"/>
    </row>
    <row r="2552" spans="1:21" x14ac:dyDescent="0.2">
      <c r="A2552" t="s">
        <v>694</v>
      </c>
      <c r="B2552" t="s">
        <v>5100</v>
      </c>
      <c r="C2552" t="s">
        <v>5101</v>
      </c>
      <c r="F2552" t="s">
        <v>5083</v>
      </c>
      <c r="G2552" t="s">
        <v>5102</v>
      </c>
      <c r="H2552">
        <v>41</v>
      </c>
      <c r="J2552" t="s">
        <v>420</v>
      </c>
      <c r="K2552">
        <v>237</v>
      </c>
      <c r="L2552">
        <v>0</v>
      </c>
      <c r="M2552">
        <v>99</v>
      </c>
      <c r="N2552">
        <v>138</v>
      </c>
      <c r="O2552">
        <v>2</v>
      </c>
      <c r="P2552">
        <v>48</v>
      </c>
      <c r="Q2552" t="s">
        <v>44</v>
      </c>
      <c r="R2552">
        <v>42</v>
      </c>
      <c r="S2552" t="s">
        <v>5103</v>
      </c>
      <c r="T2552" s="4">
        <v>45357</v>
      </c>
      <c r="U2552" s="4"/>
    </row>
    <row r="2553" spans="1:21" x14ac:dyDescent="0.2">
      <c r="A2553" t="s">
        <v>694</v>
      </c>
      <c r="B2553" t="s">
        <v>5104</v>
      </c>
      <c r="C2553" t="s">
        <v>5105</v>
      </c>
      <c r="F2553" t="s">
        <v>5083</v>
      </c>
      <c r="G2553" t="s">
        <v>5106</v>
      </c>
      <c r="H2553">
        <v>42</v>
      </c>
      <c r="J2553" t="s">
        <v>420</v>
      </c>
      <c r="K2553">
        <v>282</v>
      </c>
      <c r="L2553">
        <v>0</v>
      </c>
      <c r="M2553">
        <v>49</v>
      </c>
      <c r="N2553">
        <v>233</v>
      </c>
      <c r="O2553">
        <v>9</v>
      </c>
      <c r="P2553">
        <v>24</v>
      </c>
      <c r="Q2553" t="s">
        <v>44</v>
      </c>
      <c r="R2553">
        <v>17</v>
      </c>
      <c r="S2553" t="s">
        <v>5107</v>
      </c>
      <c r="T2553" s="4">
        <v>45366</v>
      </c>
      <c r="U2553" s="4"/>
    </row>
    <row r="2554" spans="1:21" x14ac:dyDescent="0.2">
      <c r="A2554" t="s">
        <v>694</v>
      </c>
      <c r="B2554" t="s">
        <v>5108</v>
      </c>
      <c r="C2554" t="s">
        <v>5109</v>
      </c>
      <c r="F2554" t="s">
        <v>5083</v>
      </c>
      <c r="G2554" t="s">
        <v>5110</v>
      </c>
      <c r="H2554">
        <v>43</v>
      </c>
      <c r="J2554" t="s">
        <v>420</v>
      </c>
      <c r="K2554">
        <v>95</v>
      </c>
      <c r="L2554">
        <v>0</v>
      </c>
      <c r="M2554">
        <v>1</v>
      </c>
      <c r="N2554">
        <v>94</v>
      </c>
      <c r="O2554">
        <v>3</v>
      </c>
      <c r="P2554">
        <v>24</v>
      </c>
      <c r="Q2554" t="s">
        <v>44</v>
      </c>
      <c r="R2554">
        <v>22</v>
      </c>
      <c r="S2554" t="s">
        <v>5111</v>
      </c>
      <c r="T2554" s="4">
        <v>45357</v>
      </c>
      <c r="U2554" s="4"/>
    </row>
    <row r="2555" spans="1:21" x14ac:dyDescent="0.2">
      <c r="A2555" t="s">
        <v>694</v>
      </c>
      <c r="B2555" t="s">
        <v>5112</v>
      </c>
      <c r="C2555" t="s">
        <v>5113</v>
      </c>
      <c r="F2555" t="s">
        <v>5083</v>
      </c>
      <c r="G2555" t="s">
        <v>5114</v>
      </c>
      <c r="H2555">
        <v>44</v>
      </c>
      <c r="J2555" t="s">
        <v>420</v>
      </c>
      <c r="K2555">
        <v>336</v>
      </c>
      <c r="L2555">
        <v>0</v>
      </c>
      <c r="M2555">
        <v>41</v>
      </c>
      <c r="N2555">
        <v>295</v>
      </c>
      <c r="O2555">
        <v>14</v>
      </c>
      <c r="P2555">
        <v>20</v>
      </c>
      <c r="Q2555" t="s">
        <v>44</v>
      </c>
      <c r="R2555">
        <v>15</v>
      </c>
      <c r="S2555" t="s">
        <v>5115</v>
      </c>
      <c r="T2555" s="4">
        <v>45366</v>
      </c>
      <c r="U2555" s="4"/>
    </row>
    <row r="2556" spans="1:21" x14ac:dyDescent="0.2">
      <c r="A2556" t="s">
        <v>694</v>
      </c>
      <c r="B2556" t="s">
        <v>5116</v>
      </c>
      <c r="C2556" t="s">
        <v>5117</v>
      </c>
      <c r="F2556" t="s">
        <v>2066</v>
      </c>
      <c r="H2556">
        <v>13</v>
      </c>
      <c r="I2556" t="s">
        <v>2353</v>
      </c>
      <c r="J2556" t="s">
        <v>2068</v>
      </c>
      <c r="K2556">
        <v>720</v>
      </c>
      <c r="L2556">
        <v>0</v>
      </c>
      <c r="M2556">
        <v>0</v>
      </c>
      <c r="N2556">
        <v>720</v>
      </c>
      <c r="O2556">
        <v>3</v>
      </c>
      <c r="P2556">
        <v>240</v>
      </c>
      <c r="Q2556" t="s">
        <v>50</v>
      </c>
      <c r="R2556">
        <v>0</v>
      </c>
      <c r="S2556" t="s">
        <v>623</v>
      </c>
      <c r="T2556" s="4"/>
      <c r="U2556" s="4"/>
    </row>
    <row r="2557" spans="1:21" x14ac:dyDescent="0.2">
      <c r="A2557" t="s">
        <v>694</v>
      </c>
      <c r="B2557" t="s">
        <v>5118</v>
      </c>
      <c r="C2557" t="s">
        <v>5119</v>
      </c>
      <c r="F2557" t="s">
        <v>2066</v>
      </c>
      <c r="H2557">
        <v>16</v>
      </c>
      <c r="I2557" t="s">
        <v>2353</v>
      </c>
      <c r="J2557" t="s">
        <v>2068</v>
      </c>
      <c r="K2557">
        <v>720</v>
      </c>
      <c r="L2557">
        <v>0</v>
      </c>
      <c r="M2557">
        <v>0</v>
      </c>
      <c r="N2557">
        <v>720</v>
      </c>
      <c r="O2557">
        <v>3</v>
      </c>
      <c r="P2557">
        <v>240</v>
      </c>
      <c r="Q2557" t="s">
        <v>50</v>
      </c>
      <c r="R2557">
        <v>0</v>
      </c>
      <c r="S2557" t="s">
        <v>623</v>
      </c>
      <c r="T2557" s="4"/>
      <c r="U2557" s="4"/>
    </row>
    <row r="2558" spans="1:21" x14ac:dyDescent="0.2">
      <c r="A2558" t="s">
        <v>694</v>
      </c>
      <c r="B2558" t="s">
        <v>5120</v>
      </c>
      <c r="C2558" t="s">
        <v>5121</v>
      </c>
      <c r="F2558" t="s">
        <v>2066</v>
      </c>
      <c r="H2558">
        <v>17</v>
      </c>
      <c r="I2558" t="s">
        <v>2353</v>
      </c>
      <c r="J2558" t="s">
        <v>2068</v>
      </c>
      <c r="K2558">
        <v>720</v>
      </c>
      <c r="L2558">
        <v>0</v>
      </c>
      <c r="M2558">
        <v>0</v>
      </c>
      <c r="N2558">
        <v>720</v>
      </c>
      <c r="O2558">
        <v>3</v>
      </c>
      <c r="P2558">
        <v>240</v>
      </c>
      <c r="Q2558" t="s">
        <v>50</v>
      </c>
      <c r="R2558">
        <v>0</v>
      </c>
      <c r="S2558" t="s">
        <v>623</v>
      </c>
      <c r="T2558" s="4"/>
      <c r="U2558" s="4"/>
    </row>
    <row r="2559" spans="1:21" x14ac:dyDescent="0.2">
      <c r="A2559" t="s">
        <v>694</v>
      </c>
      <c r="B2559" t="s">
        <v>5122</v>
      </c>
      <c r="C2559" t="s">
        <v>5123</v>
      </c>
      <c r="F2559" t="s">
        <v>2066</v>
      </c>
      <c r="H2559">
        <v>18</v>
      </c>
      <c r="I2559" t="s">
        <v>2353</v>
      </c>
      <c r="J2559" t="s">
        <v>2068</v>
      </c>
      <c r="K2559">
        <v>720</v>
      </c>
      <c r="L2559">
        <v>0</v>
      </c>
      <c r="M2559">
        <v>0</v>
      </c>
      <c r="N2559">
        <v>720</v>
      </c>
      <c r="O2559">
        <v>3</v>
      </c>
      <c r="P2559">
        <v>240</v>
      </c>
      <c r="Q2559" t="s">
        <v>50</v>
      </c>
      <c r="R2559">
        <v>0</v>
      </c>
      <c r="S2559" t="s">
        <v>623</v>
      </c>
      <c r="T2559" s="4"/>
      <c r="U2559" s="4"/>
    </row>
    <row r="2560" spans="1:21" x14ac:dyDescent="0.2">
      <c r="A2560" t="s">
        <v>694</v>
      </c>
      <c r="B2560" t="s">
        <v>5124</v>
      </c>
      <c r="C2560" t="s">
        <v>5125</v>
      </c>
      <c r="F2560" t="s">
        <v>2066</v>
      </c>
      <c r="H2560">
        <v>2</v>
      </c>
      <c r="I2560" t="s">
        <v>2353</v>
      </c>
      <c r="J2560" t="s">
        <v>2068</v>
      </c>
      <c r="K2560">
        <v>720</v>
      </c>
      <c r="L2560">
        <v>0</v>
      </c>
      <c r="M2560">
        <v>0</v>
      </c>
      <c r="N2560">
        <v>720</v>
      </c>
      <c r="O2560">
        <v>3</v>
      </c>
      <c r="P2560">
        <v>240</v>
      </c>
      <c r="Q2560" t="s">
        <v>50</v>
      </c>
      <c r="R2560">
        <v>0</v>
      </c>
      <c r="S2560" t="s">
        <v>623</v>
      </c>
      <c r="T2560" s="4"/>
      <c r="U2560" s="4"/>
    </row>
    <row r="2561" spans="1:21" x14ac:dyDescent="0.2">
      <c r="A2561" t="s">
        <v>694</v>
      </c>
      <c r="B2561" t="s">
        <v>5126</v>
      </c>
      <c r="C2561" t="s">
        <v>5127</v>
      </c>
      <c r="F2561" t="s">
        <v>2066</v>
      </c>
      <c r="H2561">
        <v>34</v>
      </c>
      <c r="I2561" t="s">
        <v>2067</v>
      </c>
      <c r="J2561" t="s">
        <v>2068</v>
      </c>
      <c r="K2561">
        <v>500</v>
      </c>
      <c r="L2561">
        <v>0</v>
      </c>
      <c r="M2561">
        <v>0</v>
      </c>
      <c r="N2561">
        <v>500</v>
      </c>
      <c r="O2561">
        <v>1</v>
      </c>
      <c r="P2561">
        <v>500</v>
      </c>
      <c r="Q2561" t="s">
        <v>50</v>
      </c>
      <c r="R2561">
        <v>0</v>
      </c>
      <c r="S2561" t="s">
        <v>613</v>
      </c>
      <c r="T2561" s="4"/>
      <c r="U2561" s="4"/>
    </row>
    <row r="2562" spans="1:21" x14ac:dyDescent="0.2">
      <c r="A2562" t="s">
        <v>694</v>
      </c>
      <c r="B2562" t="s">
        <v>5128</v>
      </c>
      <c r="C2562" t="s">
        <v>5129</v>
      </c>
      <c r="F2562" t="s">
        <v>2066</v>
      </c>
      <c r="H2562">
        <v>48</v>
      </c>
      <c r="I2562" t="s">
        <v>2067</v>
      </c>
      <c r="J2562" t="s">
        <v>2068</v>
      </c>
      <c r="K2562">
        <v>1920</v>
      </c>
      <c r="L2562">
        <v>0</v>
      </c>
      <c r="M2562">
        <v>0</v>
      </c>
      <c r="N2562">
        <v>1920</v>
      </c>
      <c r="O2562">
        <v>4</v>
      </c>
      <c r="P2562">
        <v>480</v>
      </c>
      <c r="Q2562" t="s">
        <v>50</v>
      </c>
      <c r="R2562">
        <v>0</v>
      </c>
      <c r="S2562" t="s">
        <v>2071</v>
      </c>
      <c r="T2562" s="4"/>
      <c r="U2562" s="4"/>
    </row>
    <row r="2563" spans="1:21" x14ac:dyDescent="0.2">
      <c r="A2563" t="s">
        <v>694</v>
      </c>
      <c r="B2563" t="s">
        <v>5130</v>
      </c>
      <c r="C2563" t="s">
        <v>5131</v>
      </c>
      <c r="F2563" t="s">
        <v>2066</v>
      </c>
      <c r="H2563">
        <v>49</v>
      </c>
      <c r="I2563" t="s">
        <v>2067</v>
      </c>
      <c r="J2563" t="s">
        <v>2068</v>
      </c>
      <c r="K2563">
        <v>2400</v>
      </c>
      <c r="L2563">
        <v>0</v>
      </c>
      <c r="M2563">
        <v>0</v>
      </c>
      <c r="N2563">
        <v>2400</v>
      </c>
      <c r="O2563">
        <v>5</v>
      </c>
      <c r="P2563">
        <v>480</v>
      </c>
      <c r="Q2563" t="s">
        <v>50</v>
      </c>
      <c r="R2563">
        <v>0</v>
      </c>
      <c r="S2563" t="s">
        <v>1175</v>
      </c>
      <c r="T2563" s="4"/>
      <c r="U2563" s="4"/>
    </row>
    <row r="2564" spans="1:21" x14ac:dyDescent="0.2">
      <c r="A2564" t="s">
        <v>694</v>
      </c>
      <c r="B2564" t="s">
        <v>5132</v>
      </c>
      <c r="C2564" t="s">
        <v>5133</v>
      </c>
      <c r="F2564" t="s">
        <v>2066</v>
      </c>
      <c r="H2564">
        <v>50</v>
      </c>
      <c r="I2564" t="s">
        <v>2067</v>
      </c>
      <c r="J2564" t="s">
        <v>2068</v>
      </c>
      <c r="K2564">
        <v>1920</v>
      </c>
      <c r="L2564">
        <v>0</v>
      </c>
      <c r="M2564">
        <v>0</v>
      </c>
      <c r="N2564">
        <v>1920</v>
      </c>
      <c r="O2564">
        <v>4</v>
      </c>
      <c r="P2564">
        <v>480</v>
      </c>
      <c r="Q2564" t="s">
        <v>50</v>
      </c>
      <c r="R2564">
        <v>0</v>
      </c>
      <c r="S2564" t="s">
        <v>2071</v>
      </c>
      <c r="T2564" s="4"/>
      <c r="U2564" s="4"/>
    </row>
    <row r="2565" spans="1:21" x14ac:dyDescent="0.2">
      <c r="A2565" t="s">
        <v>694</v>
      </c>
      <c r="B2565" t="s">
        <v>5134</v>
      </c>
      <c r="C2565" t="s">
        <v>5135</v>
      </c>
      <c r="F2565" t="s">
        <v>2066</v>
      </c>
      <c r="H2565">
        <v>9</v>
      </c>
      <c r="I2565" t="s">
        <v>2353</v>
      </c>
      <c r="J2565" t="s">
        <v>2068</v>
      </c>
      <c r="K2565">
        <v>1440</v>
      </c>
      <c r="L2565">
        <v>0</v>
      </c>
      <c r="M2565">
        <v>0</v>
      </c>
      <c r="N2565">
        <v>1440</v>
      </c>
      <c r="O2565">
        <v>4</v>
      </c>
      <c r="P2565">
        <v>360</v>
      </c>
      <c r="Q2565" t="s">
        <v>50</v>
      </c>
      <c r="R2565">
        <v>0</v>
      </c>
      <c r="S2565" t="s">
        <v>2071</v>
      </c>
      <c r="T2565" s="4"/>
      <c r="U2565" s="4"/>
    </row>
    <row r="2566" spans="1:21" x14ac:dyDescent="0.2">
      <c r="A2566" t="s">
        <v>694</v>
      </c>
      <c r="B2566" t="s">
        <v>5136</v>
      </c>
      <c r="C2566" t="s">
        <v>5137</v>
      </c>
      <c r="F2566" t="s">
        <v>5138</v>
      </c>
      <c r="G2566">
        <v>100</v>
      </c>
      <c r="H2566">
        <v>51</v>
      </c>
      <c r="J2566" t="s">
        <v>420</v>
      </c>
      <c r="K2566">
        <v>658</v>
      </c>
      <c r="L2566">
        <v>0</v>
      </c>
      <c r="M2566">
        <v>3</v>
      </c>
      <c r="N2566">
        <v>655</v>
      </c>
      <c r="O2566">
        <v>13</v>
      </c>
      <c r="P2566">
        <v>48</v>
      </c>
      <c r="Q2566" t="s">
        <v>44</v>
      </c>
      <c r="R2566">
        <v>31</v>
      </c>
      <c r="S2566" t="s">
        <v>5139</v>
      </c>
      <c r="T2566" s="4">
        <v>45356</v>
      </c>
      <c r="U2566" s="4"/>
    </row>
    <row r="2567" spans="1:21" x14ac:dyDescent="0.2">
      <c r="A2567" t="s">
        <v>694</v>
      </c>
      <c r="B2567" t="s">
        <v>5140</v>
      </c>
      <c r="C2567" t="s">
        <v>5141</v>
      </c>
      <c r="F2567" t="s">
        <v>5138</v>
      </c>
      <c r="G2567">
        <v>200</v>
      </c>
      <c r="H2567">
        <v>52</v>
      </c>
      <c r="J2567" t="s">
        <v>420</v>
      </c>
      <c r="K2567">
        <v>857</v>
      </c>
      <c r="L2567">
        <v>0</v>
      </c>
      <c r="M2567">
        <v>49</v>
      </c>
      <c r="N2567">
        <v>808</v>
      </c>
      <c r="O2567">
        <v>16</v>
      </c>
      <c r="P2567">
        <v>48</v>
      </c>
      <c r="Q2567" t="s">
        <v>44</v>
      </c>
      <c r="R2567">
        <v>40</v>
      </c>
      <c r="S2567" t="s">
        <v>5142</v>
      </c>
      <c r="T2567" s="4">
        <v>45364</v>
      </c>
      <c r="U2567" s="4"/>
    </row>
    <row r="2568" spans="1:21" x14ac:dyDescent="0.2">
      <c r="A2568" t="s">
        <v>694</v>
      </c>
      <c r="B2568" t="s">
        <v>5143</v>
      </c>
      <c r="C2568" t="s">
        <v>5144</v>
      </c>
      <c r="F2568" t="s">
        <v>5138</v>
      </c>
      <c r="G2568">
        <v>300</v>
      </c>
      <c r="H2568">
        <v>53</v>
      </c>
      <c r="J2568" t="s">
        <v>420</v>
      </c>
      <c r="K2568">
        <v>231</v>
      </c>
      <c r="L2568">
        <v>0</v>
      </c>
      <c r="M2568">
        <v>33</v>
      </c>
      <c r="N2568">
        <v>198</v>
      </c>
      <c r="O2568">
        <v>8</v>
      </c>
      <c r="P2568">
        <v>24</v>
      </c>
      <c r="Q2568" t="s">
        <v>44</v>
      </c>
      <c r="R2568">
        <v>6</v>
      </c>
      <c r="S2568" t="s">
        <v>1290</v>
      </c>
      <c r="T2568" s="4">
        <v>45356</v>
      </c>
      <c r="U2568" s="4"/>
    </row>
    <row r="2569" spans="1:21" x14ac:dyDescent="0.2">
      <c r="A2569" t="s">
        <v>694</v>
      </c>
      <c r="B2569" t="s">
        <v>5145</v>
      </c>
      <c r="C2569" t="s">
        <v>5146</v>
      </c>
      <c r="F2569" t="s">
        <v>5138</v>
      </c>
      <c r="G2569">
        <v>400</v>
      </c>
      <c r="H2569">
        <v>54</v>
      </c>
      <c r="J2569" t="s">
        <v>420</v>
      </c>
      <c r="K2569">
        <v>138</v>
      </c>
      <c r="L2569">
        <v>0</v>
      </c>
      <c r="M2569">
        <v>25</v>
      </c>
      <c r="N2569">
        <v>113</v>
      </c>
      <c r="O2569">
        <v>4</v>
      </c>
      <c r="P2569">
        <v>24</v>
      </c>
      <c r="Q2569" t="s">
        <v>44</v>
      </c>
      <c r="R2569">
        <v>17</v>
      </c>
      <c r="S2569" t="s">
        <v>5147</v>
      </c>
      <c r="T2569" s="4">
        <v>45364</v>
      </c>
      <c r="U2569" s="4"/>
    </row>
    <row r="2570" spans="1:21" x14ac:dyDescent="0.2">
      <c r="A2570" t="s">
        <v>694</v>
      </c>
      <c r="B2570" t="s">
        <v>5148</v>
      </c>
      <c r="C2570" t="s">
        <v>5149</v>
      </c>
      <c r="F2570" t="s">
        <v>5138</v>
      </c>
      <c r="G2570">
        <v>500</v>
      </c>
      <c r="H2570">
        <v>55</v>
      </c>
      <c r="J2570" t="s">
        <v>420</v>
      </c>
      <c r="K2570">
        <v>215</v>
      </c>
      <c r="L2570">
        <v>0</v>
      </c>
      <c r="M2570">
        <v>3</v>
      </c>
      <c r="N2570">
        <v>212</v>
      </c>
      <c r="O2570">
        <v>10</v>
      </c>
      <c r="P2570">
        <v>20</v>
      </c>
      <c r="Q2570" t="s">
        <v>44</v>
      </c>
      <c r="R2570">
        <v>12</v>
      </c>
      <c r="S2570" t="s">
        <v>5150</v>
      </c>
      <c r="T2570" s="4">
        <v>45356</v>
      </c>
      <c r="U2570" s="4"/>
    </row>
    <row r="2571" spans="1:21" x14ac:dyDescent="0.2">
      <c r="A2571" t="s">
        <v>694</v>
      </c>
      <c r="B2571" t="s">
        <v>5151</v>
      </c>
      <c r="C2571" t="s">
        <v>5152</v>
      </c>
      <c r="F2571" t="s">
        <v>5153</v>
      </c>
      <c r="H2571">
        <v>56</v>
      </c>
      <c r="J2571" t="s">
        <v>420</v>
      </c>
      <c r="K2571">
        <v>2202</v>
      </c>
      <c r="L2571">
        <v>0</v>
      </c>
      <c r="M2571">
        <v>0</v>
      </c>
      <c r="N2571">
        <v>2202</v>
      </c>
      <c r="O2571">
        <v>2</v>
      </c>
      <c r="P2571">
        <v>738</v>
      </c>
      <c r="Q2571" t="s">
        <v>50</v>
      </c>
      <c r="R2571">
        <v>726</v>
      </c>
      <c r="S2571" t="s">
        <v>5154</v>
      </c>
      <c r="T2571" s="4">
        <v>45369</v>
      </c>
      <c r="U2571" s="4"/>
    </row>
    <row r="2572" spans="1:21" x14ac:dyDescent="0.2">
      <c r="A2572" t="s">
        <v>694</v>
      </c>
      <c r="B2572" t="s">
        <v>5155</v>
      </c>
      <c r="C2572" t="s">
        <v>5156</v>
      </c>
      <c r="F2572" t="s">
        <v>54</v>
      </c>
      <c r="G2572" t="s">
        <v>5157</v>
      </c>
      <c r="H2572">
        <v>58</v>
      </c>
      <c r="J2572" t="s">
        <v>420</v>
      </c>
      <c r="K2572">
        <v>-2</v>
      </c>
      <c r="L2572">
        <v>0</v>
      </c>
      <c r="M2572">
        <v>0</v>
      </c>
      <c r="N2572">
        <v>-2</v>
      </c>
      <c r="O2572">
        <v>0</v>
      </c>
      <c r="P2572">
        <v>12</v>
      </c>
      <c r="Q2572" t="s">
        <v>61</v>
      </c>
      <c r="R2572">
        <v>-2</v>
      </c>
      <c r="S2572" t="s">
        <v>4703</v>
      </c>
      <c r="T2572" s="4">
        <v>45371</v>
      </c>
      <c r="U2572" s="4"/>
    </row>
    <row r="2573" spans="1:21" x14ac:dyDescent="0.2">
      <c r="A2573" t="s">
        <v>694</v>
      </c>
      <c r="B2573" t="s">
        <v>5158</v>
      </c>
      <c r="C2573" t="s">
        <v>5159</v>
      </c>
      <c r="F2573" t="s">
        <v>48</v>
      </c>
      <c r="G2573">
        <v>777</v>
      </c>
      <c r="H2573">
        <v>59</v>
      </c>
      <c r="J2573" t="s">
        <v>420</v>
      </c>
      <c r="K2573">
        <v>1546</v>
      </c>
      <c r="L2573">
        <v>0</v>
      </c>
      <c r="M2573">
        <v>0</v>
      </c>
      <c r="N2573">
        <v>1546</v>
      </c>
      <c r="O2573">
        <v>30</v>
      </c>
      <c r="P2573">
        <v>50</v>
      </c>
      <c r="Q2573" t="s">
        <v>44</v>
      </c>
      <c r="R2573">
        <v>46</v>
      </c>
      <c r="S2573" t="s">
        <v>5160</v>
      </c>
      <c r="T2573" s="4">
        <v>45369</v>
      </c>
      <c r="U2573" s="4"/>
    </row>
    <row r="2574" spans="1:21" x14ac:dyDescent="0.2">
      <c r="A2574" t="s">
        <v>694</v>
      </c>
      <c r="B2574" t="s">
        <v>5161</v>
      </c>
      <c r="C2574" t="s">
        <v>5162</v>
      </c>
      <c r="D2574" t="s">
        <v>749</v>
      </c>
      <c r="F2574" t="s">
        <v>48</v>
      </c>
      <c r="H2574">
        <v>68</v>
      </c>
      <c r="J2574" t="s">
        <v>420</v>
      </c>
      <c r="K2574">
        <v>98</v>
      </c>
      <c r="L2574">
        <v>0</v>
      </c>
      <c r="M2574">
        <v>3</v>
      </c>
      <c r="N2574">
        <v>95</v>
      </c>
      <c r="O2574">
        <v>1</v>
      </c>
      <c r="P2574">
        <v>50</v>
      </c>
      <c r="Q2574" t="s">
        <v>44</v>
      </c>
      <c r="R2574">
        <v>45</v>
      </c>
      <c r="S2574" t="s">
        <v>5163</v>
      </c>
      <c r="T2574" s="4">
        <v>45357</v>
      </c>
      <c r="U2574" s="4"/>
    </row>
    <row r="2575" spans="1:21" x14ac:dyDescent="0.2">
      <c r="A2575" t="s">
        <v>694</v>
      </c>
      <c r="B2575" t="s">
        <v>5164</v>
      </c>
      <c r="C2575" t="s">
        <v>5165</v>
      </c>
      <c r="F2575" t="s">
        <v>48</v>
      </c>
      <c r="G2575" t="s">
        <v>5166</v>
      </c>
      <c r="H2575">
        <v>7</v>
      </c>
      <c r="I2575" t="s">
        <v>2827</v>
      </c>
      <c r="J2575" t="s">
        <v>420</v>
      </c>
      <c r="K2575">
        <v>38</v>
      </c>
      <c r="L2575">
        <v>0</v>
      </c>
      <c r="M2575">
        <v>2</v>
      </c>
      <c r="N2575">
        <v>36</v>
      </c>
      <c r="O2575">
        <v>1</v>
      </c>
      <c r="P2575">
        <v>20</v>
      </c>
      <c r="Q2575" t="s">
        <v>44</v>
      </c>
      <c r="R2575">
        <v>16</v>
      </c>
      <c r="S2575" t="s">
        <v>5167</v>
      </c>
      <c r="T2575" s="4">
        <v>45355</v>
      </c>
      <c r="U2575" s="4"/>
    </row>
    <row r="2576" spans="1:21" x14ac:dyDescent="0.2">
      <c r="A2576" t="s">
        <v>694</v>
      </c>
      <c r="B2576" t="s">
        <v>5168</v>
      </c>
      <c r="C2576" t="s">
        <v>5169</v>
      </c>
      <c r="D2576" t="s">
        <v>945</v>
      </c>
      <c r="F2576" t="s">
        <v>48</v>
      </c>
      <c r="H2576">
        <v>70</v>
      </c>
      <c r="J2576" t="s">
        <v>420</v>
      </c>
      <c r="K2576">
        <v>35</v>
      </c>
      <c r="L2576">
        <v>0</v>
      </c>
      <c r="M2576">
        <v>0</v>
      </c>
      <c r="N2576">
        <v>35</v>
      </c>
      <c r="O2576">
        <v>0</v>
      </c>
      <c r="P2576">
        <v>100</v>
      </c>
      <c r="Q2576" t="s">
        <v>44</v>
      </c>
      <c r="R2576">
        <v>35</v>
      </c>
      <c r="S2576" t="s">
        <v>5170</v>
      </c>
      <c r="T2576" s="4">
        <v>45362</v>
      </c>
      <c r="U2576" s="4">
        <v>45380</v>
      </c>
    </row>
    <row r="2577" spans="1:21" x14ac:dyDescent="0.2">
      <c r="A2577" t="s">
        <v>694</v>
      </c>
      <c r="B2577" t="s">
        <v>5171</v>
      </c>
      <c r="C2577" t="s">
        <v>5172</v>
      </c>
      <c r="F2577" t="s">
        <v>48</v>
      </c>
      <c r="G2577" t="s">
        <v>5173</v>
      </c>
      <c r="H2577">
        <v>73</v>
      </c>
      <c r="J2577" t="s">
        <v>420</v>
      </c>
      <c r="K2577">
        <v>49</v>
      </c>
      <c r="L2577">
        <v>0</v>
      </c>
      <c r="M2577">
        <v>0</v>
      </c>
      <c r="N2577">
        <v>49</v>
      </c>
      <c r="O2577">
        <v>0</v>
      </c>
      <c r="P2577">
        <v>50</v>
      </c>
      <c r="Q2577" t="s">
        <v>44</v>
      </c>
      <c r="R2577">
        <v>49</v>
      </c>
      <c r="S2577" t="s">
        <v>5174</v>
      </c>
      <c r="T2577" s="4">
        <v>45367</v>
      </c>
      <c r="U2577" s="4"/>
    </row>
    <row r="2578" spans="1:21" x14ac:dyDescent="0.2">
      <c r="A2578" t="s">
        <v>694</v>
      </c>
      <c r="B2578" t="s">
        <v>5175</v>
      </c>
      <c r="C2578" t="s">
        <v>5176</v>
      </c>
      <c r="F2578" t="s">
        <v>5177</v>
      </c>
      <c r="H2578">
        <v>77</v>
      </c>
      <c r="J2578" t="s">
        <v>420</v>
      </c>
      <c r="K2578">
        <v>98</v>
      </c>
      <c r="L2578">
        <v>0</v>
      </c>
      <c r="M2578">
        <v>0</v>
      </c>
      <c r="N2578">
        <v>98</v>
      </c>
      <c r="O2578">
        <v>4</v>
      </c>
      <c r="P2578">
        <v>20</v>
      </c>
      <c r="Q2578" t="s">
        <v>44</v>
      </c>
      <c r="R2578">
        <v>18</v>
      </c>
      <c r="S2578" t="s">
        <v>5178</v>
      </c>
      <c r="T2578" s="4">
        <v>45367</v>
      </c>
      <c r="U2578" s="4"/>
    </row>
    <row r="2579" spans="1:21" x14ac:dyDescent="0.2">
      <c r="A2579" t="s">
        <v>694</v>
      </c>
      <c r="B2579" t="s">
        <v>5179</v>
      </c>
      <c r="C2579" t="s">
        <v>5180</v>
      </c>
      <c r="F2579" t="s">
        <v>5177</v>
      </c>
      <c r="H2579">
        <v>78</v>
      </c>
      <c r="J2579" t="s">
        <v>420</v>
      </c>
      <c r="K2579">
        <v>28</v>
      </c>
      <c r="L2579">
        <v>0</v>
      </c>
      <c r="M2579">
        <v>1</v>
      </c>
      <c r="N2579">
        <v>27</v>
      </c>
      <c r="O2579">
        <v>0</v>
      </c>
      <c r="P2579">
        <v>30</v>
      </c>
      <c r="Q2579" t="s">
        <v>44</v>
      </c>
      <c r="R2579">
        <v>27</v>
      </c>
      <c r="S2579" t="s">
        <v>3737</v>
      </c>
      <c r="T2579" s="4">
        <v>45367</v>
      </c>
      <c r="U2579" s="4"/>
    </row>
    <row r="2580" spans="1:21" x14ac:dyDescent="0.2">
      <c r="A2580" t="s">
        <v>694</v>
      </c>
      <c r="B2580" t="s">
        <v>5181</v>
      </c>
      <c r="C2580" t="s">
        <v>5182</v>
      </c>
      <c r="F2580" t="s">
        <v>5183</v>
      </c>
      <c r="G2580" t="s">
        <v>5184</v>
      </c>
      <c r="H2580">
        <v>86</v>
      </c>
      <c r="J2580" t="s">
        <v>420</v>
      </c>
      <c r="K2580">
        <v>237</v>
      </c>
      <c r="L2580">
        <v>0</v>
      </c>
      <c r="M2580">
        <v>1</v>
      </c>
      <c r="N2580">
        <v>236</v>
      </c>
      <c r="O2580">
        <v>3</v>
      </c>
      <c r="P2580">
        <v>60</v>
      </c>
      <c r="Q2580" t="s">
        <v>44</v>
      </c>
      <c r="R2580">
        <v>56</v>
      </c>
      <c r="S2580" t="s">
        <v>5185</v>
      </c>
      <c r="T2580" s="4">
        <v>45370</v>
      </c>
      <c r="U2580" s="4"/>
    </row>
    <row r="2581" spans="1:21" x14ac:dyDescent="0.2">
      <c r="A2581" t="s">
        <v>694</v>
      </c>
      <c r="B2581" t="s">
        <v>5186</v>
      </c>
      <c r="C2581" t="s">
        <v>5187</v>
      </c>
      <c r="F2581" t="s">
        <v>5183</v>
      </c>
      <c r="G2581" t="s">
        <v>5188</v>
      </c>
      <c r="H2581">
        <v>87</v>
      </c>
      <c r="J2581" t="s">
        <v>420</v>
      </c>
      <c r="K2581">
        <v>477</v>
      </c>
      <c r="L2581">
        <v>0</v>
      </c>
      <c r="M2581">
        <v>1</v>
      </c>
      <c r="N2581">
        <v>476</v>
      </c>
      <c r="O2581">
        <v>7</v>
      </c>
      <c r="P2581">
        <v>60</v>
      </c>
      <c r="Q2581" t="s">
        <v>44</v>
      </c>
      <c r="R2581">
        <v>56</v>
      </c>
      <c r="S2581" t="s">
        <v>5189</v>
      </c>
      <c r="T2581" s="4">
        <v>45357</v>
      </c>
      <c r="U2581" s="4"/>
    </row>
    <row r="2582" spans="1:21" x14ac:dyDescent="0.2">
      <c r="A2582" t="s">
        <v>694</v>
      </c>
      <c r="B2582" t="s">
        <v>5190</v>
      </c>
      <c r="C2582" t="s">
        <v>5191</v>
      </c>
      <c r="F2582" t="s">
        <v>5183</v>
      </c>
      <c r="G2582" t="s">
        <v>5177</v>
      </c>
      <c r="H2582">
        <v>88</v>
      </c>
      <c r="J2582" t="s">
        <v>420</v>
      </c>
      <c r="K2582">
        <v>1196</v>
      </c>
      <c r="L2582">
        <v>0</v>
      </c>
      <c r="M2582">
        <v>141</v>
      </c>
      <c r="N2582">
        <v>1055</v>
      </c>
      <c r="O2582">
        <v>17</v>
      </c>
      <c r="P2582">
        <v>60</v>
      </c>
      <c r="Q2582" t="s">
        <v>44</v>
      </c>
      <c r="R2582">
        <v>35</v>
      </c>
      <c r="S2582" t="s">
        <v>5192</v>
      </c>
      <c r="T2582" s="4">
        <v>45357</v>
      </c>
      <c r="U2582" s="4"/>
    </row>
    <row r="2583" spans="1:21" x14ac:dyDescent="0.2">
      <c r="A2583" t="s">
        <v>694</v>
      </c>
      <c r="B2583" t="s">
        <v>5193</v>
      </c>
      <c r="C2583" t="s">
        <v>5194</v>
      </c>
      <c r="F2583" t="s">
        <v>2730</v>
      </c>
      <c r="G2583" t="s">
        <v>5195</v>
      </c>
      <c r="H2583">
        <v>63</v>
      </c>
      <c r="J2583" t="s">
        <v>420</v>
      </c>
      <c r="K2583">
        <v>1491</v>
      </c>
      <c r="L2583">
        <v>0</v>
      </c>
      <c r="M2583">
        <v>0</v>
      </c>
      <c r="N2583">
        <v>1491</v>
      </c>
      <c r="O2583">
        <v>14</v>
      </c>
      <c r="P2583">
        <v>100</v>
      </c>
      <c r="Q2583" t="s">
        <v>44</v>
      </c>
      <c r="R2583">
        <v>91</v>
      </c>
      <c r="S2583" t="s">
        <v>5196</v>
      </c>
      <c r="T2583" s="4">
        <v>45358</v>
      </c>
      <c r="U2583" s="4"/>
    </row>
    <row r="2584" spans="1:21" x14ac:dyDescent="0.2">
      <c r="A2584" t="s">
        <v>694</v>
      </c>
      <c r="B2584" t="s">
        <v>5197</v>
      </c>
      <c r="C2584" t="s">
        <v>5198</v>
      </c>
      <c r="F2584" t="s">
        <v>2730</v>
      </c>
      <c r="G2584" t="s">
        <v>5199</v>
      </c>
      <c r="H2584">
        <v>64</v>
      </c>
      <c r="J2584" t="s">
        <v>420</v>
      </c>
      <c r="K2584">
        <v>1391</v>
      </c>
      <c r="L2584">
        <v>0</v>
      </c>
      <c r="M2584">
        <v>0</v>
      </c>
      <c r="N2584">
        <v>1391</v>
      </c>
      <c r="O2584">
        <v>13</v>
      </c>
      <c r="P2584">
        <v>100</v>
      </c>
      <c r="Q2584" t="s">
        <v>44</v>
      </c>
      <c r="R2584">
        <v>91</v>
      </c>
      <c r="S2584" t="s">
        <v>5200</v>
      </c>
      <c r="T2584" s="4">
        <v>45358</v>
      </c>
      <c r="U2584" s="4"/>
    </row>
    <row r="2585" spans="1:21" x14ac:dyDescent="0.2">
      <c r="A2585" t="s">
        <v>694</v>
      </c>
      <c r="B2585" t="s">
        <v>5201</v>
      </c>
      <c r="C2585" t="s">
        <v>5202</v>
      </c>
      <c r="F2585" t="s">
        <v>2730</v>
      </c>
      <c r="G2585" t="s">
        <v>5203</v>
      </c>
      <c r="H2585">
        <v>65</v>
      </c>
      <c r="J2585" t="s">
        <v>420</v>
      </c>
      <c r="K2585">
        <v>1391</v>
      </c>
      <c r="L2585">
        <v>0</v>
      </c>
      <c r="M2585">
        <v>0</v>
      </c>
      <c r="N2585">
        <v>1391</v>
      </c>
      <c r="O2585">
        <v>13</v>
      </c>
      <c r="P2585">
        <v>100</v>
      </c>
      <c r="Q2585" t="s">
        <v>44</v>
      </c>
      <c r="R2585">
        <v>91</v>
      </c>
      <c r="S2585" t="s">
        <v>5200</v>
      </c>
      <c r="T2585" s="4">
        <v>45358</v>
      </c>
      <c r="U2585" s="4"/>
    </row>
    <row r="2586" spans="1:21" x14ac:dyDescent="0.2">
      <c r="A2586" t="s">
        <v>694</v>
      </c>
      <c r="B2586" t="s">
        <v>5204</v>
      </c>
      <c r="C2586" t="s">
        <v>5205</v>
      </c>
      <c r="F2586" t="s">
        <v>2730</v>
      </c>
      <c r="G2586" t="s">
        <v>464</v>
      </c>
      <c r="H2586">
        <v>66</v>
      </c>
      <c r="J2586" t="s">
        <v>420</v>
      </c>
      <c r="K2586">
        <v>1289</v>
      </c>
      <c r="L2586">
        <v>0</v>
      </c>
      <c r="M2586">
        <v>0</v>
      </c>
      <c r="N2586">
        <v>1289</v>
      </c>
      <c r="O2586">
        <v>12</v>
      </c>
      <c r="P2586">
        <v>100</v>
      </c>
      <c r="Q2586" t="s">
        <v>44</v>
      </c>
      <c r="R2586">
        <v>89</v>
      </c>
      <c r="S2586" t="s">
        <v>5206</v>
      </c>
      <c r="T2586" s="4">
        <v>45358</v>
      </c>
      <c r="U2586" s="4"/>
    </row>
    <row r="2587" spans="1:21" x14ac:dyDescent="0.2">
      <c r="A2587" t="s">
        <v>5207</v>
      </c>
      <c r="B2587" t="s">
        <v>5208</v>
      </c>
      <c r="C2587" t="s">
        <v>5209</v>
      </c>
      <c r="F2587" t="s">
        <v>5210</v>
      </c>
      <c r="G2587">
        <v>11994</v>
      </c>
      <c r="H2587">
        <v>1</v>
      </c>
      <c r="J2587" t="s">
        <v>420</v>
      </c>
      <c r="K2587">
        <v>-4</v>
      </c>
      <c r="L2587">
        <v>0</v>
      </c>
      <c r="M2587">
        <v>82</v>
      </c>
      <c r="N2587">
        <v>-86</v>
      </c>
      <c r="O2587">
        <v>0</v>
      </c>
      <c r="P2587">
        <v>1600</v>
      </c>
      <c r="Q2587" t="s">
        <v>796</v>
      </c>
      <c r="R2587">
        <v>-86</v>
      </c>
      <c r="S2587" t="s">
        <v>5211</v>
      </c>
      <c r="T2587" s="4">
        <v>45366</v>
      </c>
      <c r="U2587" s="4"/>
    </row>
    <row r="2588" spans="1:21" x14ac:dyDescent="0.2">
      <c r="A2588" t="s">
        <v>5212</v>
      </c>
      <c r="B2588" t="s">
        <v>5213</v>
      </c>
      <c r="C2588" t="s">
        <v>5214</v>
      </c>
      <c r="D2588" t="s">
        <v>5215</v>
      </c>
      <c r="F2588" t="s">
        <v>2066</v>
      </c>
      <c r="H2588">
        <v>21</v>
      </c>
      <c r="I2588" t="s">
        <v>3801</v>
      </c>
      <c r="J2588" t="s">
        <v>2068</v>
      </c>
      <c r="K2588">
        <v>39980</v>
      </c>
      <c r="L2588">
        <v>0</v>
      </c>
      <c r="M2588">
        <v>0</v>
      </c>
      <c r="N2588">
        <v>39980</v>
      </c>
      <c r="O2588">
        <v>9</v>
      </c>
      <c r="P2588">
        <v>4000</v>
      </c>
      <c r="Q2588" t="s">
        <v>50</v>
      </c>
      <c r="R2588">
        <v>3980</v>
      </c>
      <c r="S2588" t="s">
        <v>5216</v>
      </c>
      <c r="T2588" s="4">
        <v>45369</v>
      </c>
      <c r="U2588" s="4"/>
    </row>
    <row r="2589" spans="1:21" x14ac:dyDescent="0.2">
      <c r="A2589" t="s">
        <v>5212</v>
      </c>
      <c r="B2589" t="s">
        <v>5217</v>
      </c>
      <c r="C2589" t="s">
        <v>5218</v>
      </c>
      <c r="F2589" t="s">
        <v>2066</v>
      </c>
      <c r="H2589">
        <v>22</v>
      </c>
      <c r="I2589" t="s">
        <v>2404</v>
      </c>
      <c r="J2589" t="s">
        <v>2068</v>
      </c>
      <c r="K2589">
        <v>43480</v>
      </c>
      <c r="L2589">
        <v>0</v>
      </c>
      <c r="M2589">
        <v>2000</v>
      </c>
      <c r="N2589">
        <v>41480</v>
      </c>
      <c r="O2589">
        <v>10</v>
      </c>
      <c r="P2589">
        <v>4000</v>
      </c>
      <c r="Q2589" t="s">
        <v>50</v>
      </c>
      <c r="R2589">
        <v>1480</v>
      </c>
      <c r="S2589" t="s">
        <v>5219</v>
      </c>
      <c r="T2589" s="4">
        <v>45370</v>
      </c>
      <c r="U2589" s="4"/>
    </row>
    <row r="2590" spans="1:21" x14ac:dyDescent="0.2">
      <c r="A2590" t="s">
        <v>5212</v>
      </c>
      <c r="B2590" t="s">
        <v>5220</v>
      </c>
      <c r="C2590" t="s">
        <v>5221</v>
      </c>
      <c r="F2590" t="s">
        <v>2066</v>
      </c>
      <c r="H2590">
        <v>7</v>
      </c>
      <c r="I2590" t="s">
        <v>2404</v>
      </c>
      <c r="J2590" t="s">
        <v>2068</v>
      </c>
      <c r="K2590">
        <v>246980</v>
      </c>
      <c r="L2590">
        <v>0</v>
      </c>
      <c r="M2590">
        <v>8000</v>
      </c>
      <c r="N2590">
        <v>238980</v>
      </c>
      <c r="O2590">
        <v>59</v>
      </c>
      <c r="P2590">
        <v>4000</v>
      </c>
      <c r="Q2590" t="s">
        <v>50</v>
      </c>
      <c r="R2590">
        <v>2980</v>
      </c>
      <c r="S2590" t="s">
        <v>5222</v>
      </c>
      <c r="T2590" s="4">
        <v>45358</v>
      </c>
      <c r="U2590" s="4"/>
    </row>
    <row r="2591" spans="1:21" x14ac:dyDescent="0.2">
      <c r="A2591" t="s">
        <v>5212</v>
      </c>
      <c r="B2591" t="s">
        <v>5223</v>
      </c>
      <c r="C2591" t="s">
        <v>5224</v>
      </c>
      <c r="D2591" t="s">
        <v>5225</v>
      </c>
      <c r="F2591" t="s">
        <v>2066</v>
      </c>
      <c r="H2591">
        <v>8</v>
      </c>
      <c r="I2591" t="s">
        <v>3801</v>
      </c>
      <c r="J2591" t="s">
        <v>2068</v>
      </c>
      <c r="K2591">
        <v>58980</v>
      </c>
      <c r="L2591">
        <v>0</v>
      </c>
      <c r="M2591">
        <v>60</v>
      </c>
      <c r="N2591">
        <v>58920</v>
      </c>
      <c r="O2591">
        <v>9</v>
      </c>
      <c r="P2591">
        <v>6000</v>
      </c>
      <c r="Q2591" t="s">
        <v>50</v>
      </c>
      <c r="R2591">
        <v>4920</v>
      </c>
      <c r="S2591" t="s">
        <v>5226</v>
      </c>
      <c r="T2591" s="4">
        <v>45358</v>
      </c>
      <c r="U2591" s="4"/>
    </row>
    <row r="2592" spans="1:21" x14ac:dyDescent="0.2">
      <c r="A2592" t="s">
        <v>5212</v>
      </c>
      <c r="B2592" t="s">
        <v>5227</v>
      </c>
      <c r="C2592" t="s">
        <v>5228</v>
      </c>
      <c r="D2592" t="s">
        <v>5229</v>
      </c>
      <c r="F2592" t="s">
        <v>2066</v>
      </c>
      <c r="H2592">
        <v>9</v>
      </c>
      <c r="I2592" t="s">
        <v>3801</v>
      </c>
      <c r="J2592" t="s">
        <v>2068</v>
      </c>
      <c r="K2592">
        <v>186360</v>
      </c>
      <c r="L2592">
        <v>0</v>
      </c>
      <c r="M2592">
        <v>5020</v>
      </c>
      <c r="N2592">
        <v>181340</v>
      </c>
      <c r="O2592">
        <v>45</v>
      </c>
      <c r="P2592">
        <v>4000</v>
      </c>
      <c r="Q2592" t="s">
        <v>50</v>
      </c>
      <c r="R2592">
        <v>1340</v>
      </c>
      <c r="S2592" t="s">
        <v>5230</v>
      </c>
      <c r="T2592" s="4">
        <v>45358</v>
      </c>
      <c r="U2592" s="4"/>
    </row>
    <row r="2593" spans="1:21" x14ac:dyDescent="0.2">
      <c r="A2593" t="s">
        <v>5212</v>
      </c>
      <c r="B2593" t="s">
        <v>5231</v>
      </c>
      <c r="C2593" t="s">
        <v>5232</v>
      </c>
      <c r="E2593" t="s">
        <v>245</v>
      </c>
      <c r="F2593" t="s">
        <v>48</v>
      </c>
      <c r="H2593">
        <v>1</v>
      </c>
      <c r="J2593" t="s">
        <v>420</v>
      </c>
      <c r="K2593">
        <v>7900</v>
      </c>
      <c r="L2593">
        <v>0</v>
      </c>
      <c r="M2593">
        <v>350</v>
      </c>
      <c r="N2593">
        <v>7550</v>
      </c>
      <c r="O2593">
        <v>1</v>
      </c>
      <c r="P2593">
        <v>4000</v>
      </c>
      <c r="Q2593" t="s">
        <v>50</v>
      </c>
      <c r="R2593">
        <v>3550</v>
      </c>
      <c r="S2593" t="s">
        <v>5233</v>
      </c>
      <c r="T2593" s="4">
        <v>45355</v>
      </c>
      <c r="U2593" s="4">
        <v>45381</v>
      </c>
    </row>
    <row r="2594" spans="1:21" x14ac:dyDescent="0.2">
      <c r="A2594" t="s">
        <v>5212</v>
      </c>
      <c r="B2594" t="s">
        <v>5234</v>
      </c>
      <c r="C2594" t="s">
        <v>5235</v>
      </c>
      <c r="E2594" t="s">
        <v>240</v>
      </c>
      <c r="F2594" t="s">
        <v>48</v>
      </c>
      <c r="H2594">
        <v>14</v>
      </c>
      <c r="J2594" t="s">
        <v>420</v>
      </c>
      <c r="K2594">
        <v>1200</v>
      </c>
      <c r="L2594">
        <v>0</v>
      </c>
      <c r="M2594">
        <v>200</v>
      </c>
      <c r="N2594">
        <v>1000</v>
      </c>
      <c r="O2594">
        <v>0</v>
      </c>
      <c r="P2594">
        <v>5000</v>
      </c>
      <c r="Q2594" t="s">
        <v>50</v>
      </c>
      <c r="R2594">
        <v>1000</v>
      </c>
      <c r="S2594" t="s">
        <v>5236</v>
      </c>
      <c r="T2594" s="4">
        <v>45366</v>
      </c>
      <c r="U2594" s="4">
        <v>45380</v>
      </c>
    </row>
    <row r="2595" spans="1:21" x14ac:dyDescent="0.2">
      <c r="A2595" t="s">
        <v>5212</v>
      </c>
      <c r="B2595" t="s">
        <v>5237</v>
      </c>
      <c r="C2595" t="s">
        <v>5238</v>
      </c>
      <c r="E2595" t="s">
        <v>861</v>
      </c>
      <c r="F2595" t="s">
        <v>48</v>
      </c>
      <c r="H2595">
        <v>15</v>
      </c>
      <c r="J2595" t="s">
        <v>420</v>
      </c>
      <c r="K2595">
        <v>5450</v>
      </c>
      <c r="L2595">
        <v>0</v>
      </c>
      <c r="M2595">
        <v>200</v>
      </c>
      <c r="N2595">
        <v>5250</v>
      </c>
      <c r="O2595">
        <v>1</v>
      </c>
      <c r="P2595">
        <v>5000</v>
      </c>
      <c r="Q2595" t="s">
        <v>50</v>
      </c>
      <c r="R2595">
        <v>250</v>
      </c>
      <c r="S2595" t="s">
        <v>5239</v>
      </c>
      <c r="T2595" s="4">
        <v>45366</v>
      </c>
      <c r="U2595" s="4">
        <v>45380</v>
      </c>
    </row>
    <row r="2596" spans="1:21" x14ac:dyDescent="0.2">
      <c r="A2596" t="s">
        <v>5212</v>
      </c>
      <c r="B2596" t="s">
        <v>5240</v>
      </c>
      <c r="C2596" t="s">
        <v>5241</v>
      </c>
      <c r="E2596" t="s">
        <v>253</v>
      </c>
      <c r="F2596" t="s">
        <v>48</v>
      </c>
      <c r="H2596">
        <v>16</v>
      </c>
      <c r="I2596" t="s">
        <v>2827</v>
      </c>
      <c r="J2596" t="s">
        <v>420</v>
      </c>
      <c r="K2596">
        <v>2000</v>
      </c>
      <c r="L2596">
        <v>0</v>
      </c>
      <c r="M2596">
        <v>0</v>
      </c>
      <c r="N2596">
        <v>2000</v>
      </c>
      <c r="O2596">
        <v>0</v>
      </c>
      <c r="P2596">
        <v>5000</v>
      </c>
      <c r="Q2596" t="s">
        <v>50</v>
      </c>
      <c r="R2596">
        <v>2000</v>
      </c>
      <c r="S2596" t="s">
        <v>5242</v>
      </c>
      <c r="T2596" s="4">
        <v>45366</v>
      </c>
      <c r="U2596" s="4">
        <v>45380</v>
      </c>
    </row>
    <row r="2597" spans="1:21" x14ac:dyDescent="0.2">
      <c r="A2597" t="s">
        <v>5212</v>
      </c>
      <c r="B2597" t="s">
        <v>5243</v>
      </c>
      <c r="C2597" t="s">
        <v>5244</v>
      </c>
      <c r="E2597" t="s">
        <v>857</v>
      </c>
      <c r="F2597" t="s">
        <v>48</v>
      </c>
      <c r="H2597">
        <v>17</v>
      </c>
      <c r="J2597" t="s">
        <v>420</v>
      </c>
      <c r="K2597">
        <v>2000</v>
      </c>
      <c r="L2597">
        <v>0</v>
      </c>
      <c r="M2597">
        <v>700</v>
      </c>
      <c r="N2597">
        <v>1300</v>
      </c>
      <c r="O2597">
        <v>0</v>
      </c>
      <c r="P2597">
        <v>5000</v>
      </c>
      <c r="Q2597" t="s">
        <v>50</v>
      </c>
      <c r="R2597">
        <v>1300</v>
      </c>
      <c r="S2597" t="s">
        <v>5245</v>
      </c>
      <c r="T2597" s="4">
        <v>45366</v>
      </c>
      <c r="U2597" s="4">
        <v>45380</v>
      </c>
    </row>
    <row r="2598" spans="1:21" x14ac:dyDescent="0.2">
      <c r="A2598" t="s">
        <v>5212</v>
      </c>
      <c r="B2598" t="s">
        <v>5246</v>
      </c>
      <c r="C2598" t="s">
        <v>5247</v>
      </c>
      <c r="E2598" t="s">
        <v>245</v>
      </c>
      <c r="F2598" t="s">
        <v>48</v>
      </c>
      <c r="H2598">
        <v>18</v>
      </c>
      <c r="J2598" t="s">
        <v>420</v>
      </c>
      <c r="K2598">
        <v>900</v>
      </c>
      <c r="L2598">
        <v>0</v>
      </c>
      <c r="M2598">
        <v>200</v>
      </c>
      <c r="N2598">
        <v>700</v>
      </c>
      <c r="O2598">
        <v>0</v>
      </c>
      <c r="P2598">
        <v>5000</v>
      </c>
      <c r="Q2598" t="s">
        <v>50</v>
      </c>
      <c r="R2598">
        <v>700</v>
      </c>
      <c r="S2598" t="s">
        <v>5248</v>
      </c>
      <c r="T2598" s="4">
        <v>45366</v>
      </c>
      <c r="U2598" s="4">
        <v>45380</v>
      </c>
    </row>
    <row r="2599" spans="1:21" x14ac:dyDescent="0.2">
      <c r="A2599" t="s">
        <v>5212</v>
      </c>
      <c r="B2599" t="s">
        <v>5249</v>
      </c>
      <c r="C2599" t="s">
        <v>5250</v>
      </c>
      <c r="E2599" t="s">
        <v>1069</v>
      </c>
      <c r="F2599" t="s">
        <v>48</v>
      </c>
      <c r="H2599">
        <v>19</v>
      </c>
      <c r="I2599" t="s">
        <v>2827</v>
      </c>
      <c r="J2599" t="s">
        <v>420</v>
      </c>
      <c r="K2599">
        <v>3900</v>
      </c>
      <c r="L2599">
        <v>0</v>
      </c>
      <c r="M2599">
        <v>200</v>
      </c>
      <c r="N2599">
        <v>3700</v>
      </c>
      <c r="O2599">
        <v>0</v>
      </c>
      <c r="P2599">
        <v>5000</v>
      </c>
      <c r="Q2599" t="s">
        <v>50</v>
      </c>
      <c r="R2599">
        <v>3700</v>
      </c>
      <c r="S2599" t="s">
        <v>5251</v>
      </c>
      <c r="T2599" s="4">
        <v>45366</v>
      </c>
      <c r="U2599" s="4">
        <v>45380</v>
      </c>
    </row>
    <row r="2600" spans="1:21" x14ac:dyDescent="0.2">
      <c r="A2600" t="s">
        <v>5212</v>
      </c>
      <c r="B2600" t="s">
        <v>5252</v>
      </c>
      <c r="C2600" t="s">
        <v>5253</v>
      </c>
      <c r="E2600" t="s">
        <v>857</v>
      </c>
      <c r="F2600" t="s">
        <v>48</v>
      </c>
      <c r="H2600">
        <v>2</v>
      </c>
      <c r="J2600" t="s">
        <v>420</v>
      </c>
      <c r="K2600">
        <v>7900</v>
      </c>
      <c r="L2600">
        <v>0</v>
      </c>
      <c r="M2600">
        <v>250</v>
      </c>
      <c r="N2600">
        <v>7650</v>
      </c>
      <c r="O2600">
        <v>1</v>
      </c>
      <c r="P2600">
        <v>4000</v>
      </c>
      <c r="Q2600" t="s">
        <v>50</v>
      </c>
      <c r="R2600">
        <v>3650</v>
      </c>
      <c r="S2600" t="s">
        <v>5254</v>
      </c>
      <c r="T2600" s="4">
        <v>45355</v>
      </c>
      <c r="U2600" s="4">
        <v>45381</v>
      </c>
    </row>
    <row r="2601" spans="1:21" x14ac:dyDescent="0.2">
      <c r="A2601" t="s">
        <v>5212</v>
      </c>
      <c r="B2601" t="s">
        <v>5255</v>
      </c>
      <c r="C2601" t="s">
        <v>5256</v>
      </c>
      <c r="D2601" t="s">
        <v>5257</v>
      </c>
      <c r="E2601" t="s">
        <v>240</v>
      </c>
      <c r="F2601" t="s">
        <v>48</v>
      </c>
      <c r="H2601">
        <v>21</v>
      </c>
      <c r="J2601" t="s">
        <v>420</v>
      </c>
      <c r="K2601">
        <v>500</v>
      </c>
      <c r="L2601">
        <v>0</v>
      </c>
      <c r="M2601">
        <v>0</v>
      </c>
      <c r="N2601">
        <v>500</v>
      </c>
      <c r="O2601">
        <v>1</v>
      </c>
      <c r="P2601">
        <v>300</v>
      </c>
      <c r="Q2601" t="s">
        <v>50</v>
      </c>
      <c r="R2601">
        <v>200</v>
      </c>
      <c r="S2601" t="s">
        <v>5258</v>
      </c>
      <c r="T2601" s="4">
        <v>45371</v>
      </c>
      <c r="U2601" s="4"/>
    </row>
    <row r="2602" spans="1:21" x14ac:dyDescent="0.2">
      <c r="A2602" t="s">
        <v>5212</v>
      </c>
      <c r="B2602" t="s">
        <v>5259</v>
      </c>
      <c r="C2602" t="s">
        <v>5260</v>
      </c>
      <c r="E2602" t="s">
        <v>865</v>
      </c>
      <c r="F2602" t="s">
        <v>48</v>
      </c>
      <c r="H2602">
        <v>20</v>
      </c>
      <c r="J2602" t="s">
        <v>420</v>
      </c>
      <c r="K2602">
        <v>5000</v>
      </c>
      <c r="L2602">
        <v>0</v>
      </c>
      <c r="M2602">
        <v>200</v>
      </c>
      <c r="N2602">
        <v>4800</v>
      </c>
      <c r="O2602">
        <v>0</v>
      </c>
      <c r="P2602">
        <v>5000</v>
      </c>
      <c r="Q2602" t="s">
        <v>50</v>
      </c>
      <c r="R2602">
        <v>4800</v>
      </c>
      <c r="S2602" t="s">
        <v>5261</v>
      </c>
      <c r="T2602" s="4">
        <v>45366</v>
      </c>
      <c r="U2602" s="4">
        <v>45380</v>
      </c>
    </row>
    <row r="2603" spans="1:21" x14ac:dyDescent="0.2">
      <c r="A2603" t="s">
        <v>5212</v>
      </c>
      <c r="B2603" t="s">
        <v>5262</v>
      </c>
      <c r="C2603" t="s">
        <v>5263</v>
      </c>
      <c r="E2603" t="s">
        <v>865</v>
      </c>
      <c r="F2603" t="s">
        <v>48</v>
      </c>
      <c r="H2603">
        <v>3</v>
      </c>
      <c r="J2603" t="s">
        <v>420</v>
      </c>
      <c r="K2603">
        <v>7900</v>
      </c>
      <c r="L2603">
        <v>0</v>
      </c>
      <c r="M2603">
        <v>250</v>
      </c>
      <c r="N2603">
        <v>7650</v>
      </c>
      <c r="O2603">
        <v>1</v>
      </c>
      <c r="P2603">
        <v>4000</v>
      </c>
      <c r="Q2603" t="s">
        <v>50</v>
      </c>
      <c r="R2603">
        <v>3650</v>
      </c>
      <c r="S2603" t="s">
        <v>5254</v>
      </c>
      <c r="T2603" s="4">
        <v>45355</v>
      </c>
      <c r="U2603" s="4">
        <v>45381</v>
      </c>
    </row>
    <row r="2604" spans="1:21" x14ac:dyDescent="0.2">
      <c r="A2604" t="s">
        <v>5212</v>
      </c>
      <c r="B2604" t="s">
        <v>5264</v>
      </c>
      <c r="C2604" t="s">
        <v>5265</v>
      </c>
      <c r="E2604" t="s">
        <v>1069</v>
      </c>
      <c r="F2604" t="s">
        <v>48</v>
      </c>
      <c r="H2604">
        <v>4</v>
      </c>
      <c r="J2604" t="s">
        <v>420</v>
      </c>
      <c r="K2604">
        <v>7850</v>
      </c>
      <c r="L2604">
        <v>0</v>
      </c>
      <c r="M2604">
        <v>300</v>
      </c>
      <c r="N2604">
        <v>7550</v>
      </c>
      <c r="O2604">
        <v>1</v>
      </c>
      <c r="P2604">
        <v>4000</v>
      </c>
      <c r="Q2604" t="s">
        <v>50</v>
      </c>
      <c r="R2604">
        <v>3550</v>
      </c>
      <c r="S2604" t="s">
        <v>5233</v>
      </c>
      <c r="T2604" s="4">
        <v>45355</v>
      </c>
      <c r="U2604" s="4">
        <v>45381</v>
      </c>
    </row>
    <row r="2605" spans="1:21" x14ac:dyDescent="0.2">
      <c r="A2605" t="s">
        <v>5212</v>
      </c>
      <c r="B2605" t="s">
        <v>5266</v>
      </c>
      <c r="C2605" t="s">
        <v>5267</v>
      </c>
      <c r="E2605" t="s">
        <v>861</v>
      </c>
      <c r="F2605" t="s">
        <v>48</v>
      </c>
      <c r="H2605">
        <v>5</v>
      </c>
      <c r="J2605" t="s">
        <v>420</v>
      </c>
      <c r="K2605">
        <v>7900</v>
      </c>
      <c r="L2605">
        <v>0</v>
      </c>
      <c r="M2605">
        <v>200</v>
      </c>
      <c r="N2605">
        <v>7700</v>
      </c>
      <c r="O2605">
        <v>1</v>
      </c>
      <c r="P2605">
        <v>4000</v>
      </c>
      <c r="Q2605" t="s">
        <v>50</v>
      </c>
      <c r="R2605">
        <v>3700</v>
      </c>
      <c r="S2605" t="s">
        <v>5268</v>
      </c>
      <c r="T2605" s="4">
        <v>45355</v>
      </c>
      <c r="U2605" s="4">
        <v>45381</v>
      </c>
    </row>
    <row r="2606" spans="1:21" x14ac:dyDescent="0.2">
      <c r="A2606" t="s">
        <v>5212</v>
      </c>
      <c r="B2606" t="s">
        <v>5269</v>
      </c>
      <c r="C2606" t="s">
        <v>5270</v>
      </c>
      <c r="E2606" t="s">
        <v>240</v>
      </c>
      <c r="F2606" t="s">
        <v>48</v>
      </c>
      <c r="H2606">
        <v>6</v>
      </c>
      <c r="J2606" t="s">
        <v>420</v>
      </c>
      <c r="K2606">
        <v>7850</v>
      </c>
      <c r="L2606">
        <v>0</v>
      </c>
      <c r="M2606">
        <v>350</v>
      </c>
      <c r="N2606">
        <v>7500</v>
      </c>
      <c r="O2606">
        <v>1</v>
      </c>
      <c r="P2606">
        <v>4000</v>
      </c>
      <c r="Q2606" t="s">
        <v>50</v>
      </c>
      <c r="R2606">
        <v>3500</v>
      </c>
      <c r="S2606" t="s">
        <v>5271</v>
      </c>
      <c r="T2606" s="4">
        <v>45355</v>
      </c>
      <c r="U2606" s="4">
        <v>45381</v>
      </c>
    </row>
    <row r="2607" spans="1:21" x14ac:dyDescent="0.2">
      <c r="A2607" t="s">
        <v>5212</v>
      </c>
      <c r="B2607" t="s">
        <v>5272</v>
      </c>
      <c r="C2607" t="s">
        <v>5273</v>
      </c>
      <c r="E2607" t="s">
        <v>245</v>
      </c>
      <c r="F2607" t="s">
        <v>2730</v>
      </c>
      <c r="H2607">
        <v>10</v>
      </c>
      <c r="J2607" t="s">
        <v>420</v>
      </c>
      <c r="K2607">
        <v>112</v>
      </c>
      <c r="L2607">
        <v>0</v>
      </c>
      <c r="M2607">
        <v>0</v>
      </c>
      <c r="N2607">
        <v>112</v>
      </c>
      <c r="O2607">
        <v>1</v>
      </c>
      <c r="P2607">
        <v>100</v>
      </c>
      <c r="Q2607" t="s">
        <v>796</v>
      </c>
      <c r="R2607">
        <v>12</v>
      </c>
      <c r="S2607" t="s">
        <v>854</v>
      </c>
      <c r="T2607" s="4">
        <v>45359</v>
      </c>
      <c r="U2607" s="4">
        <v>45380</v>
      </c>
    </row>
    <row r="2608" spans="1:21" x14ac:dyDescent="0.2">
      <c r="A2608" t="s">
        <v>5212</v>
      </c>
      <c r="B2608" t="s">
        <v>5274</v>
      </c>
      <c r="C2608" t="s">
        <v>5275</v>
      </c>
      <c r="E2608" t="s">
        <v>861</v>
      </c>
      <c r="F2608" t="s">
        <v>2730</v>
      </c>
      <c r="H2608">
        <v>11</v>
      </c>
      <c r="J2608" t="s">
        <v>420</v>
      </c>
      <c r="K2608">
        <v>114</v>
      </c>
      <c r="L2608">
        <v>0</v>
      </c>
      <c r="M2608">
        <v>0</v>
      </c>
      <c r="N2608">
        <v>114</v>
      </c>
      <c r="O2608">
        <v>1</v>
      </c>
      <c r="P2608">
        <v>100</v>
      </c>
      <c r="Q2608" t="s">
        <v>796</v>
      </c>
      <c r="R2608">
        <v>14</v>
      </c>
      <c r="S2608" t="s">
        <v>5276</v>
      </c>
      <c r="T2608" s="4">
        <v>45359</v>
      </c>
      <c r="U2608" s="4">
        <v>45380</v>
      </c>
    </row>
    <row r="2609" spans="1:21" x14ac:dyDescent="0.2">
      <c r="A2609" t="s">
        <v>5212</v>
      </c>
      <c r="B2609" t="s">
        <v>5277</v>
      </c>
      <c r="C2609" t="s">
        <v>5278</v>
      </c>
      <c r="E2609" t="s">
        <v>240</v>
      </c>
      <c r="F2609" t="s">
        <v>2730</v>
      </c>
      <c r="H2609">
        <v>12</v>
      </c>
      <c r="J2609" t="s">
        <v>420</v>
      </c>
      <c r="K2609">
        <v>111</v>
      </c>
      <c r="L2609">
        <v>0</v>
      </c>
      <c r="M2609">
        <v>0</v>
      </c>
      <c r="N2609">
        <v>111</v>
      </c>
      <c r="O2609">
        <v>1</v>
      </c>
      <c r="P2609">
        <v>100</v>
      </c>
      <c r="Q2609" t="s">
        <v>796</v>
      </c>
      <c r="R2609">
        <v>11</v>
      </c>
      <c r="S2609" t="s">
        <v>5279</v>
      </c>
      <c r="T2609" s="4">
        <v>45359</v>
      </c>
      <c r="U2609" s="4">
        <v>45380</v>
      </c>
    </row>
    <row r="2610" spans="1:21" x14ac:dyDescent="0.2">
      <c r="A2610" t="s">
        <v>5212</v>
      </c>
      <c r="B2610" t="s">
        <v>5280</v>
      </c>
      <c r="C2610" t="s">
        <v>5281</v>
      </c>
      <c r="E2610" t="s">
        <v>1069</v>
      </c>
      <c r="F2610" t="s">
        <v>2730</v>
      </c>
      <c r="H2610">
        <v>13</v>
      </c>
      <c r="J2610" t="s">
        <v>420</v>
      </c>
      <c r="K2610">
        <v>113</v>
      </c>
      <c r="L2610">
        <v>0</v>
      </c>
      <c r="M2610">
        <v>0</v>
      </c>
      <c r="N2610">
        <v>113</v>
      </c>
      <c r="O2610">
        <v>1</v>
      </c>
      <c r="P2610">
        <v>100</v>
      </c>
      <c r="Q2610" t="s">
        <v>796</v>
      </c>
      <c r="R2610">
        <v>13</v>
      </c>
      <c r="S2610" t="s">
        <v>5282</v>
      </c>
      <c r="T2610" s="4">
        <v>45359</v>
      </c>
      <c r="U2610" s="4">
        <v>45380</v>
      </c>
    </row>
    <row r="2611" spans="1:21" x14ac:dyDescent="0.2">
      <c r="A2611" t="s">
        <v>5212</v>
      </c>
      <c r="C2611" t="s">
        <v>5283</v>
      </c>
      <c r="F2611" t="s">
        <v>48</v>
      </c>
      <c r="J2611" t="s">
        <v>420</v>
      </c>
      <c r="K2611">
        <v>22000</v>
      </c>
      <c r="L2611">
        <v>0</v>
      </c>
      <c r="M2611">
        <v>0</v>
      </c>
      <c r="N2611">
        <v>22000</v>
      </c>
      <c r="O2611">
        <v>22</v>
      </c>
      <c r="P2611">
        <v>1000</v>
      </c>
      <c r="Q2611" t="s">
        <v>50</v>
      </c>
      <c r="R2611">
        <v>0</v>
      </c>
      <c r="S2611" t="s">
        <v>5284</v>
      </c>
      <c r="T2611" s="4"/>
      <c r="U2611" s="4"/>
    </row>
    <row r="2612" spans="1:21" x14ac:dyDescent="0.2">
      <c r="A2612" t="s">
        <v>5212</v>
      </c>
      <c r="C2612" t="s">
        <v>5285</v>
      </c>
      <c r="F2612" t="s">
        <v>48</v>
      </c>
      <c r="J2612" t="s">
        <v>420</v>
      </c>
      <c r="K2612">
        <v>30000</v>
      </c>
      <c r="L2612">
        <v>0</v>
      </c>
      <c r="M2612">
        <v>0</v>
      </c>
      <c r="N2612">
        <v>30000</v>
      </c>
      <c r="O2612">
        <v>30</v>
      </c>
      <c r="P2612">
        <v>1000</v>
      </c>
      <c r="Q2612" t="s">
        <v>50</v>
      </c>
      <c r="R2612">
        <v>0</v>
      </c>
      <c r="S2612" t="s">
        <v>4813</v>
      </c>
      <c r="T2612" s="4"/>
      <c r="U2612" s="4"/>
    </row>
    <row r="2613" spans="1:21" x14ac:dyDescent="0.2">
      <c r="A2613" t="s">
        <v>5212</v>
      </c>
      <c r="C2613" t="s">
        <v>5286</v>
      </c>
      <c r="F2613" t="s">
        <v>48</v>
      </c>
      <c r="J2613" t="s">
        <v>420</v>
      </c>
      <c r="K2613">
        <v>5000</v>
      </c>
      <c r="L2613">
        <v>0</v>
      </c>
      <c r="M2613">
        <v>0</v>
      </c>
      <c r="N2613">
        <v>5000</v>
      </c>
      <c r="O2613">
        <v>5</v>
      </c>
      <c r="P2613">
        <v>1000</v>
      </c>
      <c r="Q2613" t="s">
        <v>50</v>
      </c>
      <c r="R2613">
        <v>0</v>
      </c>
      <c r="S2613" t="s">
        <v>1175</v>
      </c>
      <c r="T2613" s="4"/>
      <c r="U2613" s="4"/>
    </row>
    <row r="2614" spans="1:21" x14ac:dyDescent="0.2">
      <c r="A2614" t="s">
        <v>5212</v>
      </c>
      <c r="C2614" t="s">
        <v>5287</v>
      </c>
      <c r="F2614" t="s">
        <v>48</v>
      </c>
      <c r="J2614" t="s">
        <v>420</v>
      </c>
      <c r="K2614">
        <v>69000</v>
      </c>
      <c r="L2614">
        <v>0</v>
      </c>
      <c r="M2614">
        <v>0</v>
      </c>
      <c r="N2614">
        <v>69000</v>
      </c>
      <c r="O2614">
        <v>69</v>
      </c>
      <c r="P2614">
        <v>1000</v>
      </c>
      <c r="Q2614" t="s">
        <v>50</v>
      </c>
      <c r="R2614">
        <v>0</v>
      </c>
      <c r="S2614" t="s">
        <v>5288</v>
      </c>
      <c r="T2614" s="4"/>
      <c r="U2614" s="4"/>
    </row>
    <row r="2615" spans="1:21" x14ac:dyDescent="0.2">
      <c r="A2615" t="s">
        <v>5212</v>
      </c>
      <c r="C2615" t="s">
        <v>5289</v>
      </c>
      <c r="F2615" t="s">
        <v>48</v>
      </c>
      <c r="J2615" t="s">
        <v>420</v>
      </c>
      <c r="K2615">
        <v>2000</v>
      </c>
      <c r="L2615">
        <v>0</v>
      </c>
      <c r="M2615">
        <v>0</v>
      </c>
      <c r="N2615">
        <v>2000</v>
      </c>
      <c r="O2615">
        <v>2</v>
      </c>
      <c r="P2615">
        <v>1000</v>
      </c>
      <c r="Q2615" t="s">
        <v>50</v>
      </c>
      <c r="R2615">
        <v>0</v>
      </c>
      <c r="S2615" t="s">
        <v>1162</v>
      </c>
      <c r="T2615" s="4"/>
      <c r="U2615" s="4"/>
    </row>
    <row r="2616" spans="1:21" x14ac:dyDescent="0.2">
      <c r="A2616" t="s">
        <v>5212</v>
      </c>
      <c r="B2616" t="s">
        <v>5217</v>
      </c>
      <c r="C2616" t="s">
        <v>5290</v>
      </c>
      <c r="F2616" t="s">
        <v>2066</v>
      </c>
      <c r="H2616">
        <v>22</v>
      </c>
      <c r="I2616" t="s">
        <v>5291</v>
      </c>
      <c r="J2616" t="s">
        <v>2068</v>
      </c>
      <c r="K2616">
        <v>22000</v>
      </c>
      <c r="L2616">
        <v>0</v>
      </c>
      <c r="M2616">
        <v>0</v>
      </c>
      <c r="N2616">
        <v>22000</v>
      </c>
      <c r="O2616">
        <v>11</v>
      </c>
      <c r="P2616">
        <v>2000</v>
      </c>
      <c r="Q2616" t="s">
        <v>50</v>
      </c>
      <c r="R2616">
        <v>0</v>
      </c>
      <c r="S2616" t="s">
        <v>2118</v>
      </c>
      <c r="T2616" s="4">
        <v>45372</v>
      </c>
      <c r="U2616" s="4"/>
    </row>
    <row r="2617" spans="1:21" x14ac:dyDescent="0.2">
      <c r="A2617" t="s">
        <v>5212</v>
      </c>
      <c r="C2617" t="s">
        <v>5292</v>
      </c>
      <c r="J2617" t="s">
        <v>420</v>
      </c>
      <c r="K2617">
        <v>14000</v>
      </c>
      <c r="L2617">
        <v>0</v>
      </c>
      <c r="M2617">
        <v>0</v>
      </c>
      <c r="N2617">
        <v>14000</v>
      </c>
      <c r="O2617">
        <v>14</v>
      </c>
      <c r="P2617">
        <v>1000</v>
      </c>
      <c r="Q2617" t="s">
        <v>50</v>
      </c>
      <c r="R2617">
        <v>0</v>
      </c>
      <c r="S2617" t="s">
        <v>3629</v>
      </c>
      <c r="T2617" s="4"/>
      <c r="U2617" s="4"/>
    </row>
    <row r="2618" spans="1:21" x14ac:dyDescent="0.2">
      <c r="A2618" t="s">
        <v>5212</v>
      </c>
      <c r="C2618" t="s">
        <v>5293</v>
      </c>
      <c r="J2618" t="s">
        <v>420</v>
      </c>
      <c r="K2618">
        <v>19000</v>
      </c>
      <c r="L2618">
        <v>0</v>
      </c>
      <c r="M2618">
        <v>0</v>
      </c>
      <c r="N2618">
        <v>19000</v>
      </c>
      <c r="O2618">
        <v>19</v>
      </c>
      <c r="P2618">
        <v>1000</v>
      </c>
      <c r="Q2618" t="s">
        <v>50</v>
      </c>
      <c r="R2618">
        <v>0</v>
      </c>
      <c r="S2618" t="s">
        <v>3598</v>
      </c>
      <c r="T2618" s="4"/>
      <c r="U2618" s="4"/>
    </row>
    <row r="2619" spans="1:21" x14ac:dyDescent="0.2">
      <c r="A2619" t="s">
        <v>5212</v>
      </c>
      <c r="C2619" t="s">
        <v>5294</v>
      </c>
      <c r="J2619" t="s">
        <v>420</v>
      </c>
      <c r="K2619">
        <v>8000</v>
      </c>
      <c r="L2619">
        <v>0</v>
      </c>
      <c r="M2619">
        <v>0</v>
      </c>
      <c r="N2619">
        <v>8000</v>
      </c>
      <c r="O2619">
        <v>8</v>
      </c>
      <c r="P2619">
        <v>1000</v>
      </c>
      <c r="Q2619" t="s">
        <v>50</v>
      </c>
      <c r="R2619">
        <v>0</v>
      </c>
      <c r="S2619" t="s">
        <v>2618</v>
      </c>
      <c r="T2619" s="4"/>
      <c r="U2619" s="4"/>
    </row>
    <row r="2620" spans="1:21" x14ac:dyDescent="0.2">
      <c r="A2620" t="s">
        <v>5212</v>
      </c>
      <c r="C2620" t="s">
        <v>5295</v>
      </c>
      <c r="J2620" t="s">
        <v>420</v>
      </c>
      <c r="K2620">
        <v>17000</v>
      </c>
      <c r="L2620">
        <v>0</v>
      </c>
      <c r="M2620">
        <v>0</v>
      </c>
      <c r="N2620">
        <v>17000</v>
      </c>
      <c r="O2620">
        <v>17</v>
      </c>
      <c r="P2620">
        <v>1000</v>
      </c>
      <c r="Q2620" t="s">
        <v>50</v>
      </c>
      <c r="R2620">
        <v>0</v>
      </c>
      <c r="S2620" t="s">
        <v>2454</v>
      </c>
      <c r="T2620" s="4"/>
      <c r="U2620" s="4"/>
    </row>
    <row r="2621" spans="1:21" x14ac:dyDescent="0.2">
      <c r="A2621" t="s">
        <v>5212</v>
      </c>
      <c r="C2621" t="s">
        <v>5296</v>
      </c>
      <c r="J2621" t="s">
        <v>420</v>
      </c>
      <c r="K2621">
        <v>3000</v>
      </c>
      <c r="L2621">
        <v>0</v>
      </c>
      <c r="M2621">
        <v>0</v>
      </c>
      <c r="N2621">
        <v>3000</v>
      </c>
      <c r="O2621">
        <v>3</v>
      </c>
      <c r="P2621">
        <v>1000</v>
      </c>
      <c r="Q2621" t="s">
        <v>50</v>
      </c>
      <c r="R2621">
        <v>0</v>
      </c>
      <c r="S2621" t="s">
        <v>623</v>
      </c>
      <c r="T2621" s="4"/>
      <c r="U2621" s="4"/>
    </row>
    <row r="2622" spans="1:21" x14ac:dyDescent="0.2">
      <c r="A2622" t="s">
        <v>5212</v>
      </c>
      <c r="C2622" t="s">
        <v>5297</v>
      </c>
      <c r="J2622" t="s">
        <v>420</v>
      </c>
      <c r="K2622">
        <v>11000</v>
      </c>
      <c r="L2622">
        <v>0</v>
      </c>
      <c r="M2622">
        <v>0</v>
      </c>
      <c r="N2622">
        <v>11000</v>
      </c>
      <c r="O2622">
        <v>11</v>
      </c>
      <c r="P2622">
        <v>1000</v>
      </c>
      <c r="Q2622" t="s">
        <v>50</v>
      </c>
      <c r="R2622">
        <v>0</v>
      </c>
      <c r="S2622" t="s">
        <v>2118</v>
      </c>
      <c r="T2622" s="4"/>
      <c r="U2622" s="4"/>
    </row>
    <row r="2623" spans="1:21" x14ac:dyDescent="0.2">
      <c r="A2623" t="s">
        <v>5212</v>
      </c>
      <c r="C2623" t="s">
        <v>5298</v>
      </c>
      <c r="F2623" t="s">
        <v>2066</v>
      </c>
      <c r="I2623" t="s">
        <v>2067</v>
      </c>
      <c r="J2623" t="s">
        <v>2068</v>
      </c>
      <c r="K2623">
        <v>41000</v>
      </c>
      <c r="L2623">
        <v>0</v>
      </c>
      <c r="M2623">
        <v>0</v>
      </c>
      <c r="N2623">
        <v>41000</v>
      </c>
      <c r="O2623">
        <v>41</v>
      </c>
      <c r="P2623">
        <v>1000</v>
      </c>
      <c r="Q2623" t="s">
        <v>50</v>
      </c>
      <c r="R2623">
        <v>0</v>
      </c>
      <c r="S2623" t="s">
        <v>5299</v>
      </c>
      <c r="T2623" s="4"/>
      <c r="U2623" s="4"/>
    </row>
    <row r="2624" spans="1:21" x14ac:dyDescent="0.2">
      <c r="A2624" t="s">
        <v>5212</v>
      </c>
      <c r="C2624" t="s">
        <v>5300</v>
      </c>
      <c r="F2624" t="s">
        <v>2066</v>
      </c>
      <c r="I2624" t="s">
        <v>2404</v>
      </c>
      <c r="J2624" t="s">
        <v>2068</v>
      </c>
      <c r="K2624">
        <v>20000</v>
      </c>
      <c r="L2624">
        <v>0</v>
      </c>
      <c r="M2624">
        <v>0</v>
      </c>
      <c r="N2624">
        <v>20000</v>
      </c>
      <c r="O2624">
        <v>10</v>
      </c>
      <c r="P2624">
        <v>2000</v>
      </c>
      <c r="Q2624" t="s">
        <v>50</v>
      </c>
      <c r="R2624">
        <v>0</v>
      </c>
      <c r="S2624" t="s">
        <v>1618</v>
      </c>
      <c r="T2624" s="4"/>
      <c r="U2624" s="4"/>
    </row>
    <row r="2625" spans="1:21" x14ac:dyDescent="0.2">
      <c r="A2625" t="s">
        <v>5212</v>
      </c>
      <c r="C2625" t="s">
        <v>5301</v>
      </c>
      <c r="F2625" t="s">
        <v>2066</v>
      </c>
      <c r="I2625" t="s">
        <v>2404</v>
      </c>
      <c r="J2625" t="s">
        <v>2068</v>
      </c>
      <c r="K2625">
        <v>48000</v>
      </c>
      <c r="L2625">
        <v>0</v>
      </c>
      <c r="M2625">
        <v>0</v>
      </c>
      <c r="N2625">
        <v>48000</v>
      </c>
      <c r="O2625">
        <v>24</v>
      </c>
      <c r="P2625">
        <v>2000</v>
      </c>
      <c r="Q2625" t="s">
        <v>50</v>
      </c>
      <c r="R2625">
        <v>0</v>
      </c>
      <c r="S2625" t="s">
        <v>2928</v>
      </c>
      <c r="T2625" s="4"/>
      <c r="U2625" s="4"/>
    </row>
    <row r="2626" spans="1:21" x14ac:dyDescent="0.2">
      <c r="A2626" t="s">
        <v>5212</v>
      </c>
      <c r="C2626" t="s">
        <v>5302</v>
      </c>
      <c r="J2626" t="s">
        <v>420</v>
      </c>
      <c r="K2626">
        <v>0</v>
      </c>
      <c r="L2626">
        <v>0</v>
      </c>
      <c r="M2626">
        <v>60</v>
      </c>
      <c r="N2626">
        <v>-60</v>
      </c>
      <c r="O2626">
        <v>0</v>
      </c>
      <c r="P2626">
        <v>5000</v>
      </c>
      <c r="Q2626" t="s">
        <v>50</v>
      </c>
      <c r="R2626">
        <v>-60</v>
      </c>
      <c r="S2626" t="s">
        <v>5303</v>
      </c>
      <c r="T2626" s="4"/>
      <c r="U2626" s="4"/>
    </row>
    <row r="2627" spans="1:21" x14ac:dyDescent="0.2">
      <c r="A2627" t="s">
        <v>5212</v>
      </c>
      <c r="C2627" t="s">
        <v>5304</v>
      </c>
      <c r="J2627" t="s">
        <v>420</v>
      </c>
      <c r="K2627">
        <v>16000</v>
      </c>
      <c r="L2627">
        <v>0</v>
      </c>
      <c r="M2627">
        <v>0</v>
      </c>
      <c r="N2627">
        <v>16000</v>
      </c>
      <c r="O2627">
        <v>2</v>
      </c>
      <c r="P2627">
        <v>8000</v>
      </c>
      <c r="Q2627" t="s">
        <v>50</v>
      </c>
      <c r="R2627">
        <v>0</v>
      </c>
      <c r="S2627" t="s">
        <v>1162</v>
      </c>
      <c r="T2627" s="4"/>
      <c r="U2627" s="4"/>
    </row>
    <row r="2628" spans="1:21" x14ac:dyDescent="0.2">
      <c r="A2628" t="s">
        <v>5212</v>
      </c>
      <c r="C2628" t="s">
        <v>5305</v>
      </c>
      <c r="J2628" t="s">
        <v>420</v>
      </c>
      <c r="K2628">
        <v>12000</v>
      </c>
      <c r="L2628">
        <v>0</v>
      </c>
      <c r="M2628">
        <v>0</v>
      </c>
      <c r="N2628">
        <v>12000</v>
      </c>
      <c r="O2628">
        <v>2</v>
      </c>
      <c r="P2628">
        <v>6000</v>
      </c>
      <c r="Q2628" t="s">
        <v>50</v>
      </c>
      <c r="R2628">
        <v>0</v>
      </c>
      <c r="S2628" t="s">
        <v>1162</v>
      </c>
      <c r="T2628" s="4"/>
      <c r="U2628" s="4"/>
    </row>
    <row r="2629" spans="1:21" x14ac:dyDescent="0.2">
      <c r="A2629" t="s">
        <v>5212</v>
      </c>
      <c r="C2629" t="s">
        <v>5306</v>
      </c>
      <c r="J2629" t="s">
        <v>420</v>
      </c>
      <c r="K2629">
        <v>0</v>
      </c>
      <c r="L2629">
        <v>0</v>
      </c>
      <c r="M2629">
        <v>120</v>
      </c>
      <c r="N2629">
        <v>-120</v>
      </c>
      <c r="O2629">
        <v>0</v>
      </c>
      <c r="P2629">
        <v>5000</v>
      </c>
      <c r="Q2629" t="s">
        <v>50</v>
      </c>
      <c r="R2629">
        <v>-120</v>
      </c>
      <c r="S2629" t="s">
        <v>5307</v>
      </c>
      <c r="T2629" s="4"/>
      <c r="U2629" s="4"/>
    </row>
    <row r="2630" spans="1:21" x14ac:dyDescent="0.2">
      <c r="A2630" t="s">
        <v>5212</v>
      </c>
      <c r="C2630" t="s">
        <v>5308</v>
      </c>
      <c r="J2630" t="s">
        <v>420</v>
      </c>
      <c r="K2630">
        <v>48000</v>
      </c>
      <c r="L2630">
        <v>0</v>
      </c>
      <c r="M2630">
        <v>0</v>
      </c>
      <c r="N2630">
        <v>48000</v>
      </c>
      <c r="O2630">
        <v>8</v>
      </c>
      <c r="P2630">
        <v>6000</v>
      </c>
      <c r="Q2630" t="s">
        <v>50</v>
      </c>
      <c r="R2630">
        <v>0</v>
      </c>
      <c r="S2630" t="s">
        <v>2618</v>
      </c>
      <c r="T2630" s="4"/>
      <c r="U2630" s="4"/>
    </row>
    <row r="2631" spans="1:21" x14ac:dyDescent="0.2">
      <c r="A2631" t="s">
        <v>5212</v>
      </c>
      <c r="C2631" t="s">
        <v>5309</v>
      </c>
      <c r="J2631" t="s">
        <v>420</v>
      </c>
      <c r="K2631">
        <v>4000</v>
      </c>
      <c r="L2631">
        <v>0</v>
      </c>
      <c r="M2631">
        <v>1000</v>
      </c>
      <c r="N2631">
        <v>3000</v>
      </c>
      <c r="O2631">
        <v>0</v>
      </c>
      <c r="P2631">
        <v>4000</v>
      </c>
      <c r="Q2631" t="s">
        <v>50</v>
      </c>
      <c r="R2631">
        <v>3000</v>
      </c>
      <c r="S2631" t="s">
        <v>5310</v>
      </c>
      <c r="T2631" s="4"/>
      <c r="U2631" s="4"/>
    </row>
    <row r="2632" spans="1:21" x14ac:dyDescent="0.2">
      <c r="A2632" t="s">
        <v>5212</v>
      </c>
      <c r="C2632" t="s">
        <v>5311</v>
      </c>
      <c r="J2632" t="s">
        <v>420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4000</v>
      </c>
      <c r="Q2632" t="s">
        <v>50</v>
      </c>
      <c r="R2632">
        <v>0</v>
      </c>
      <c r="S2632" t="s">
        <v>57</v>
      </c>
      <c r="T2632" s="4"/>
      <c r="U2632" s="4"/>
    </row>
    <row r="2633" spans="1:21" x14ac:dyDescent="0.2">
      <c r="A2633" t="s">
        <v>5212</v>
      </c>
      <c r="C2633" t="s">
        <v>5312</v>
      </c>
      <c r="J2633" t="s">
        <v>420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3200</v>
      </c>
      <c r="Q2633" t="s">
        <v>50</v>
      </c>
      <c r="R2633">
        <v>0</v>
      </c>
      <c r="S2633" t="s">
        <v>57</v>
      </c>
      <c r="T2633" s="4"/>
      <c r="U2633" s="4"/>
    </row>
    <row r="2634" spans="1:21" x14ac:dyDescent="0.2">
      <c r="A2634" t="s">
        <v>5212</v>
      </c>
      <c r="C2634" t="s">
        <v>5313</v>
      </c>
      <c r="J2634" t="s">
        <v>420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3500</v>
      </c>
      <c r="Q2634" t="s">
        <v>50</v>
      </c>
      <c r="R2634">
        <v>0</v>
      </c>
      <c r="S2634" t="s">
        <v>57</v>
      </c>
      <c r="T2634" s="4"/>
      <c r="U2634" s="4"/>
    </row>
    <row r="2635" spans="1:21" x14ac:dyDescent="0.2">
      <c r="A2635" t="s">
        <v>5212</v>
      </c>
      <c r="C2635" t="s">
        <v>5314</v>
      </c>
      <c r="J2635" t="s">
        <v>420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5000</v>
      </c>
      <c r="Q2635" t="s">
        <v>50</v>
      </c>
      <c r="R2635">
        <v>0</v>
      </c>
      <c r="S2635" t="s">
        <v>57</v>
      </c>
      <c r="T2635" s="4"/>
      <c r="U2635" s="4"/>
    </row>
    <row r="2636" spans="1:21" x14ac:dyDescent="0.2">
      <c r="A2636" t="s">
        <v>5212</v>
      </c>
      <c r="C2636" t="s">
        <v>5315</v>
      </c>
      <c r="J2636" t="s">
        <v>420</v>
      </c>
      <c r="K2636">
        <v>3200</v>
      </c>
      <c r="L2636">
        <v>0</v>
      </c>
      <c r="M2636">
        <v>0</v>
      </c>
      <c r="N2636">
        <v>3200</v>
      </c>
      <c r="O2636">
        <v>1</v>
      </c>
      <c r="P2636">
        <v>3200</v>
      </c>
      <c r="Q2636" t="s">
        <v>50</v>
      </c>
      <c r="R2636">
        <v>0</v>
      </c>
      <c r="S2636" t="s">
        <v>613</v>
      </c>
      <c r="T2636" s="4"/>
      <c r="U2636" s="4"/>
    </row>
    <row r="2637" spans="1:21" x14ac:dyDescent="0.2">
      <c r="A2637" t="s">
        <v>5212</v>
      </c>
      <c r="C2637" t="s">
        <v>5316</v>
      </c>
      <c r="J2637" t="s">
        <v>420</v>
      </c>
      <c r="K2637">
        <v>4800</v>
      </c>
      <c r="L2637">
        <v>0</v>
      </c>
      <c r="M2637">
        <v>0</v>
      </c>
      <c r="N2637">
        <v>4800</v>
      </c>
      <c r="O2637">
        <v>3</v>
      </c>
      <c r="P2637">
        <v>1600</v>
      </c>
      <c r="Q2637" t="s">
        <v>50</v>
      </c>
      <c r="R2637">
        <v>0</v>
      </c>
      <c r="S2637" t="s">
        <v>623</v>
      </c>
      <c r="T2637" s="4"/>
      <c r="U2637" s="4"/>
    </row>
    <row r="2638" spans="1:21" x14ac:dyDescent="0.2">
      <c r="A2638" t="s">
        <v>5212</v>
      </c>
      <c r="C2638" t="s">
        <v>5317</v>
      </c>
      <c r="F2638" t="s">
        <v>2066</v>
      </c>
      <c r="I2638" t="s">
        <v>5318</v>
      </c>
      <c r="J2638" t="s">
        <v>2068</v>
      </c>
      <c r="K2638">
        <v>172000</v>
      </c>
      <c r="L2638">
        <v>0</v>
      </c>
      <c r="M2638">
        <v>0</v>
      </c>
      <c r="N2638">
        <v>172000</v>
      </c>
      <c r="O2638">
        <v>86</v>
      </c>
      <c r="P2638">
        <v>2000</v>
      </c>
      <c r="Q2638" t="s">
        <v>50</v>
      </c>
      <c r="R2638">
        <v>0</v>
      </c>
      <c r="S2638" t="s">
        <v>5319</v>
      </c>
      <c r="T2638" s="4"/>
      <c r="U2638" s="4"/>
    </row>
    <row r="2639" spans="1:21" x14ac:dyDescent="0.2">
      <c r="A2639" t="s">
        <v>5212</v>
      </c>
      <c r="C2639" t="s">
        <v>5320</v>
      </c>
      <c r="J2639" t="s">
        <v>420</v>
      </c>
      <c r="K2639">
        <v>6000</v>
      </c>
      <c r="L2639">
        <v>0</v>
      </c>
      <c r="M2639">
        <v>0</v>
      </c>
      <c r="N2639">
        <v>6000</v>
      </c>
      <c r="O2639">
        <v>2</v>
      </c>
      <c r="P2639">
        <v>3000</v>
      </c>
      <c r="Q2639" t="s">
        <v>50</v>
      </c>
      <c r="R2639">
        <v>0</v>
      </c>
      <c r="S2639" t="s">
        <v>1162</v>
      </c>
      <c r="T2639" s="4"/>
      <c r="U2639" s="4"/>
    </row>
    <row r="2640" spans="1:21" x14ac:dyDescent="0.2">
      <c r="A2640" t="s">
        <v>5212</v>
      </c>
      <c r="C2640" t="s">
        <v>5321</v>
      </c>
      <c r="J2640" t="s">
        <v>420</v>
      </c>
      <c r="K2640">
        <v>45000</v>
      </c>
      <c r="L2640">
        <v>0</v>
      </c>
      <c r="M2640">
        <v>0</v>
      </c>
      <c r="N2640">
        <v>45000</v>
      </c>
      <c r="O2640">
        <v>15</v>
      </c>
      <c r="P2640">
        <v>3000</v>
      </c>
      <c r="Q2640" t="s">
        <v>50</v>
      </c>
      <c r="R2640">
        <v>0</v>
      </c>
      <c r="S2640" t="s">
        <v>2648</v>
      </c>
      <c r="T2640" s="4"/>
      <c r="U2640" s="4"/>
    </row>
    <row r="2641" spans="1:21" x14ac:dyDescent="0.2">
      <c r="A2641" t="s">
        <v>5212</v>
      </c>
      <c r="C2641" t="s">
        <v>5322</v>
      </c>
      <c r="J2641" t="s">
        <v>420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3000</v>
      </c>
      <c r="Q2641" t="s">
        <v>50</v>
      </c>
      <c r="R2641">
        <v>0</v>
      </c>
      <c r="S2641" t="s">
        <v>57</v>
      </c>
      <c r="T2641" s="4"/>
      <c r="U2641" s="4"/>
    </row>
    <row r="2642" spans="1:21" x14ac:dyDescent="0.2">
      <c r="A2642" t="s">
        <v>5212</v>
      </c>
      <c r="C2642" t="s">
        <v>5323</v>
      </c>
      <c r="J2642" t="s">
        <v>420</v>
      </c>
      <c r="K2642">
        <v>42000</v>
      </c>
      <c r="L2642">
        <v>0</v>
      </c>
      <c r="M2642">
        <v>0</v>
      </c>
      <c r="N2642">
        <v>42000</v>
      </c>
      <c r="O2642">
        <v>42</v>
      </c>
      <c r="P2642">
        <v>1000</v>
      </c>
      <c r="Q2642" t="s">
        <v>50</v>
      </c>
      <c r="R2642">
        <v>0</v>
      </c>
      <c r="S2642" t="s">
        <v>5324</v>
      </c>
      <c r="T2642" s="4"/>
      <c r="U2642" s="4"/>
    </row>
    <row r="2643" spans="1:21" x14ac:dyDescent="0.2">
      <c r="A2643" t="s">
        <v>5212</v>
      </c>
      <c r="C2643" t="s">
        <v>5325</v>
      </c>
      <c r="J2643" t="s">
        <v>420</v>
      </c>
      <c r="K2643">
        <v>40000</v>
      </c>
      <c r="L2643">
        <v>0</v>
      </c>
      <c r="M2643">
        <v>0</v>
      </c>
      <c r="N2643">
        <v>40000</v>
      </c>
      <c r="O2643">
        <v>40</v>
      </c>
      <c r="P2643">
        <v>1000</v>
      </c>
      <c r="Q2643" t="s">
        <v>50</v>
      </c>
      <c r="R2643">
        <v>0</v>
      </c>
      <c r="S2643" t="s">
        <v>5326</v>
      </c>
      <c r="T2643" s="4"/>
      <c r="U2643" s="4"/>
    </row>
    <row r="2644" spans="1:21" x14ac:dyDescent="0.2">
      <c r="A2644" t="s">
        <v>5212</v>
      </c>
      <c r="C2644" t="s">
        <v>5327</v>
      </c>
      <c r="J2644" t="s">
        <v>420</v>
      </c>
      <c r="K2644">
        <v>36000</v>
      </c>
      <c r="L2644">
        <v>0</v>
      </c>
      <c r="M2644">
        <v>0</v>
      </c>
      <c r="N2644">
        <v>36000</v>
      </c>
      <c r="O2644">
        <v>36</v>
      </c>
      <c r="P2644">
        <v>1000</v>
      </c>
      <c r="Q2644" t="s">
        <v>50</v>
      </c>
      <c r="R2644">
        <v>0</v>
      </c>
      <c r="S2644" t="s">
        <v>3175</v>
      </c>
      <c r="T2644" s="4"/>
      <c r="U2644" s="4"/>
    </row>
    <row r="2645" spans="1:21" x14ac:dyDescent="0.2">
      <c r="A2645" t="s">
        <v>5212</v>
      </c>
      <c r="C2645" t="s">
        <v>5328</v>
      </c>
      <c r="J2645" t="s">
        <v>420</v>
      </c>
      <c r="K2645">
        <v>11000</v>
      </c>
      <c r="L2645">
        <v>0</v>
      </c>
      <c r="M2645">
        <v>0</v>
      </c>
      <c r="N2645">
        <v>11000</v>
      </c>
      <c r="O2645">
        <v>11</v>
      </c>
      <c r="P2645">
        <v>1000</v>
      </c>
      <c r="Q2645" t="s">
        <v>50</v>
      </c>
      <c r="R2645">
        <v>0</v>
      </c>
      <c r="S2645" t="s">
        <v>2118</v>
      </c>
      <c r="T2645" s="4"/>
      <c r="U2645" s="4"/>
    </row>
    <row r="2646" spans="1:21" x14ac:dyDescent="0.2">
      <c r="A2646" t="s">
        <v>5212</v>
      </c>
      <c r="C2646" t="s">
        <v>5329</v>
      </c>
      <c r="J2646" t="s">
        <v>420</v>
      </c>
      <c r="K2646">
        <v>3000</v>
      </c>
      <c r="L2646">
        <v>0</v>
      </c>
      <c r="M2646">
        <v>0</v>
      </c>
      <c r="N2646">
        <v>3000</v>
      </c>
      <c r="O2646">
        <v>3</v>
      </c>
      <c r="P2646">
        <v>1000</v>
      </c>
      <c r="Q2646" t="s">
        <v>50</v>
      </c>
      <c r="R2646">
        <v>0</v>
      </c>
      <c r="S2646" t="s">
        <v>623</v>
      </c>
      <c r="T2646" s="4"/>
      <c r="U2646" s="4"/>
    </row>
    <row r="2647" spans="1:21" x14ac:dyDescent="0.2">
      <c r="A2647" t="s">
        <v>5212</v>
      </c>
      <c r="C2647" t="s">
        <v>5330</v>
      </c>
      <c r="J2647" t="s">
        <v>420</v>
      </c>
      <c r="K2647">
        <v>11000</v>
      </c>
      <c r="L2647">
        <v>0</v>
      </c>
      <c r="M2647">
        <v>0</v>
      </c>
      <c r="N2647">
        <v>11000</v>
      </c>
      <c r="O2647">
        <v>11</v>
      </c>
      <c r="P2647">
        <v>1000</v>
      </c>
      <c r="Q2647" t="s">
        <v>50</v>
      </c>
      <c r="R2647">
        <v>0</v>
      </c>
      <c r="S2647" t="s">
        <v>2118</v>
      </c>
      <c r="T2647" s="4"/>
      <c r="U2647" s="4"/>
    </row>
    <row r="2648" spans="1:21" x14ac:dyDescent="0.2">
      <c r="A2648" t="s">
        <v>5212</v>
      </c>
      <c r="C2648" t="s">
        <v>5331</v>
      </c>
      <c r="J2648" t="s">
        <v>420</v>
      </c>
      <c r="K2648">
        <v>5000</v>
      </c>
      <c r="L2648">
        <v>0</v>
      </c>
      <c r="M2648">
        <v>0</v>
      </c>
      <c r="N2648">
        <v>5000</v>
      </c>
      <c r="O2648">
        <v>5</v>
      </c>
      <c r="P2648">
        <v>1000</v>
      </c>
      <c r="Q2648" t="s">
        <v>50</v>
      </c>
      <c r="R2648">
        <v>0</v>
      </c>
      <c r="S2648" t="s">
        <v>1175</v>
      </c>
      <c r="T2648" s="4"/>
      <c r="U2648" s="4"/>
    </row>
    <row r="2649" spans="1:21" x14ac:dyDescent="0.2">
      <c r="A2649" t="s">
        <v>5212</v>
      </c>
      <c r="C2649" t="s">
        <v>5332</v>
      </c>
      <c r="J2649" t="s">
        <v>420</v>
      </c>
      <c r="K2649">
        <v>4000</v>
      </c>
      <c r="L2649">
        <v>0</v>
      </c>
      <c r="M2649">
        <v>0</v>
      </c>
      <c r="N2649">
        <v>4000</v>
      </c>
      <c r="O2649">
        <v>4</v>
      </c>
      <c r="P2649">
        <v>1000</v>
      </c>
      <c r="Q2649" t="s">
        <v>50</v>
      </c>
      <c r="R2649">
        <v>0</v>
      </c>
      <c r="S2649" t="s">
        <v>2071</v>
      </c>
      <c r="T2649" s="4"/>
      <c r="U2649" s="4"/>
    </row>
    <row r="2650" spans="1:21" x14ac:dyDescent="0.2">
      <c r="A2650" t="s">
        <v>5212</v>
      </c>
      <c r="C2650" t="s">
        <v>5333</v>
      </c>
      <c r="J2650" t="s">
        <v>420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1600</v>
      </c>
      <c r="Q2650" t="s">
        <v>50</v>
      </c>
      <c r="R2650">
        <v>0</v>
      </c>
      <c r="S2650" t="s">
        <v>57</v>
      </c>
      <c r="T2650" s="4"/>
      <c r="U2650" s="4"/>
    </row>
    <row r="2651" spans="1:21" x14ac:dyDescent="0.2">
      <c r="A2651" t="s">
        <v>5212</v>
      </c>
      <c r="C2651" t="s">
        <v>5334</v>
      </c>
      <c r="F2651" t="s">
        <v>2066</v>
      </c>
      <c r="I2651" t="s">
        <v>3389</v>
      </c>
      <c r="J2651" t="s">
        <v>2068</v>
      </c>
      <c r="K2651">
        <v>27200</v>
      </c>
      <c r="L2651">
        <v>0</v>
      </c>
      <c r="M2651">
        <v>0</v>
      </c>
      <c r="N2651">
        <v>27200</v>
      </c>
      <c r="O2651">
        <v>17</v>
      </c>
      <c r="P2651">
        <v>1600</v>
      </c>
      <c r="Q2651" t="s">
        <v>50</v>
      </c>
      <c r="R2651">
        <v>0</v>
      </c>
      <c r="S2651" t="s">
        <v>2454</v>
      </c>
      <c r="T2651" s="4"/>
      <c r="U2651" s="4"/>
    </row>
    <row r="2652" spans="1:21" x14ac:dyDescent="0.2">
      <c r="A2652" t="s">
        <v>5212</v>
      </c>
      <c r="C2652" t="s">
        <v>5335</v>
      </c>
      <c r="J2652" t="s">
        <v>420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500</v>
      </c>
      <c r="Q2652" t="s">
        <v>50</v>
      </c>
      <c r="R2652">
        <v>0</v>
      </c>
      <c r="S2652" t="s">
        <v>57</v>
      </c>
      <c r="T2652" s="4"/>
      <c r="U2652" s="4"/>
    </row>
    <row r="2653" spans="1:21" x14ac:dyDescent="0.2">
      <c r="A2653" t="s">
        <v>5212</v>
      </c>
      <c r="C2653" t="s">
        <v>5336</v>
      </c>
      <c r="J2653" t="s">
        <v>420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500</v>
      </c>
      <c r="Q2653" t="s">
        <v>50</v>
      </c>
      <c r="R2653">
        <v>0</v>
      </c>
      <c r="S2653" t="s">
        <v>57</v>
      </c>
      <c r="T2653" s="4"/>
      <c r="U2653" s="4"/>
    </row>
    <row r="2654" spans="1:21" x14ac:dyDescent="0.2">
      <c r="A2654" t="s">
        <v>5212</v>
      </c>
      <c r="C2654" t="s">
        <v>5337</v>
      </c>
      <c r="J2654" t="s">
        <v>420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5000</v>
      </c>
      <c r="Q2654" t="s">
        <v>50</v>
      </c>
      <c r="R2654">
        <v>0</v>
      </c>
      <c r="S2654" t="s">
        <v>57</v>
      </c>
      <c r="T2654" s="4"/>
      <c r="U2654" s="4"/>
    </row>
    <row r="2655" spans="1:21" x14ac:dyDescent="0.2">
      <c r="A2655" t="s">
        <v>5212</v>
      </c>
      <c r="C2655" t="s">
        <v>5338</v>
      </c>
      <c r="J2655" t="s">
        <v>420</v>
      </c>
      <c r="K2655">
        <v>14000</v>
      </c>
      <c r="L2655">
        <v>0</v>
      </c>
      <c r="M2655">
        <v>0</v>
      </c>
      <c r="N2655">
        <v>14000</v>
      </c>
      <c r="O2655">
        <v>7</v>
      </c>
      <c r="P2655">
        <v>2000</v>
      </c>
      <c r="Q2655" t="s">
        <v>50</v>
      </c>
      <c r="R2655">
        <v>0</v>
      </c>
      <c r="S2655" t="s">
        <v>2331</v>
      </c>
      <c r="T2655" s="4"/>
      <c r="U2655" s="4"/>
    </row>
    <row r="2656" spans="1:21" x14ac:dyDescent="0.2">
      <c r="A2656" t="s">
        <v>5212</v>
      </c>
      <c r="C2656" t="s">
        <v>5339</v>
      </c>
      <c r="F2656" t="s">
        <v>2066</v>
      </c>
      <c r="I2656" t="s">
        <v>3801</v>
      </c>
      <c r="J2656" t="s">
        <v>2068</v>
      </c>
      <c r="O2656">
        <v>0</v>
      </c>
      <c r="P2656">
        <v>2000</v>
      </c>
      <c r="Q2656" t="s">
        <v>50</v>
      </c>
      <c r="S2656" t="s">
        <v>4078</v>
      </c>
      <c r="T2656" s="4"/>
      <c r="U2656" s="4"/>
    </row>
    <row r="2657" spans="1:21" x14ac:dyDescent="0.2">
      <c r="A2657" t="s">
        <v>759</v>
      </c>
      <c r="B2657" t="s">
        <v>5340</v>
      </c>
      <c r="C2657" t="s">
        <v>5341</v>
      </c>
      <c r="E2657" t="s">
        <v>5342</v>
      </c>
      <c r="F2657" t="s">
        <v>5343</v>
      </c>
      <c r="G2657" t="s">
        <v>5344</v>
      </c>
      <c r="H2657">
        <v>10</v>
      </c>
      <c r="J2657" t="s">
        <v>420</v>
      </c>
      <c r="K2657">
        <v>600</v>
      </c>
      <c r="L2657">
        <v>0</v>
      </c>
      <c r="M2657">
        <v>0</v>
      </c>
      <c r="N2657">
        <v>600</v>
      </c>
      <c r="O2657">
        <v>2</v>
      </c>
      <c r="P2657">
        <v>240</v>
      </c>
      <c r="Q2657" t="s">
        <v>61</v>
      </c>
      <c r="R2657">
        <v>120</v>
      </c>
      <c r="S2657" t="s">
        <v>5345</v>
      </c>
      <c r="T2657" s="4">
        <v>45359</v>
      </c>
      <c r="U2657" s="4"/>
    </row>
    <row r="2658" spans="1:21" x14ac:dyDescent="0.2">
      <c r="A2658" t="s">
        <v>759</v>
      </c>
      <c r="B2658" t="s">
        <v>5346</v>
      </c>
      <c r="C2658" t="s">
        <v>5347</v>
      </c>
      <c r="E2658" t="s">
        <v>3229</v>
      </c>
      <c r="F2658" t="s">
        <v>5343</v>
      </c>
      <c r="G2658" t="s">
        <v>5348</v>
      </c>
      <c r="H2658">
        <v>3</v>
      </c>
      <c r="J2658" t="s">
        <v>420</v>
      </c>
      <c r="K2658">
        <v>608</v>
      </c>
      <c r="L2658">
        <v>0</v>
      </c>
      <c r="M2658">
        <v>0</v>
      </c>
      <c r="N2658">
        <v>608</v>
      </c>
      <c r="O2658">
        <v>2</v>
      </c>
      <c r="P2658">
        <v>240</v>
      </c>
      <c r="Q2658" t="s">
        <v>61</v>
      </c>
      <c r="R2658">
        <v>128</v>
      </c>
      <c r="S2658" t="s">
        <v>5349</v>
      </c>
      <c r="T2658" s="4">
        <v>45359</v>
      </c>
      <c r="U2658" s="4"/>
    </row>
    <row r="2659" spans="1:21" x14ac:dyDescent="0.2">
      <c r="A2659" t="s">
        <v>759</v>
      </c>
      <c r="B2659" t="s">
        <v>5350</v>
      </c>
      <c r="C2659" t="s">
        <v>5351</v>
      </c>
      <c r="E2659" t="s">
        <v>5352</v>
      </c>
      <c r="F2659" t="s">
        <v>5343</v>
      </c>
      <c r="G2659" t="s">
        <v>5353</v>
      </c>
      <c r="H2659">
        <v>4</v>
      </c>
      <c r="J2659" t="s">
        <v>420</v>
      </c>
      <c r="K2659">
        <v>660</v>
      </c>
      <c r="L2659">
        <v>0</v>
      </c>
      <c r="M2659">
        <v>0</v>
      </c>
      <c r="N2659">
        <v>660</v>
      </c>
      <c r="O2659">
        <v>2</v>
      </c>
      <c r="P2659">
        <v>240</v>
      </c>
      <c r="Q2659" t="s">
        <v>61</v>
      </c>
      <c r="R2659">
        <v>180</v>
      </c>
      <c r="S2659" t="s">
        <v>5354</v>
      </c>
      <c r="T2659" s="4">
        <v>45359</v>
      </c>
      <c r="U2659" s="4"/>
    </row>
    <row r="2660" spans="1:21" x14ac:dyDescent="0.2">
      <c r="A2660" t="s">
        <v>759</v>
      </c>
      <c r="B2660" t="s">
        <v>5355</v>
      </c>
      <c r="C2660" t="s">
        <v>5356</v>
      </c>
      <c r="F2660" t="s">
        <v>5343</v>
      </c>
      <c r="G2660" t="s">
        <v>5357</v>
      </c>
      <c r="H2660">
        <v>5</v>
      </c>
      <c r="J2660" t="s">
        <v>420</v>
      </c>
      <c r="K2660">
        <v>180</v>
      </c>
      <c r="L2660">
        <v>0</v>
      </c>
      <c r="M2660">
        <v>0</v>
      </c>
      <c r="N2660">
        <v>180</v>
      </c>
      <c r="O2660">
        <v>0</v>
      </c>
      <c r="P2660">
        <v>240</v>
      </c>
      <c r="Q2660" t="s">
        <v>61</v>
      </c>
      <c r="R2660">
        <v>180</v>
      </c>
      <c r="S2660" t="s">
        <v>5358</v>
      </c>
      <c r="T2660" s="4">
        <v>45359</v>
      </c>
      <c r="U2660" s="4"/>
    </row>
    <row r="2661" spans="1:21" x14ac:dyDescent="0.2">
      <c r="A2661" t="s">
        <v>759</v>
      </c>
      <c r="B2661" t="s">
        <v>5359</v>
      </c>
      <c r="C2661" t="s">
        <v>5360</v>
      </c>
      <c r="E2661" t="s">
        <v>5361</v>
      </c>
      <c r="F2661" t="s">
        <v>5343</v>
      </c>
      <c r="G2661" t="s">
        <v>5362</v>
      </c>
      <c r="H2661">
        <v>6</v>
      </c>
      <c r="J2661" t="s">
        <v>420</v>
      </c>
      <c r="K2661">
        <v>-60</v>
      </c>
      <c r="L2661">
        <v>0</v>
      </c>
      <c r="M2661">
        <v>0</v>
      </c>
      <c r="N2661">
        <v>-60</v>
      </c>
      <c r="O2661">
        <v>0</v>
      </c>
      <c r="P2661">
        <v>240</v>
      </c>
      <c r="Q2661" t="s">
        <v>61</v>
      </c>
      <c r="R2661">
        <v>-60</v>
      </c>
      <c r="S2661" t="s">
        <v>5363</v>
      </c>
      <c r="T2661" s="4">
        <v>45359</v>
      </c>
      <c r="U2661" s="4"/>
    </row>
    <row r="2662" spans="1:21" x14ac:dyDescent="0.2">
      <c r="A2662" t="s">
        <v>759</v>
      </c>
      <c r="B2662" t="s">
        <v>5364</v>
      </c>
      <c r="C2662" t="s">
        <v>5365</v>
      </c>
      <c r="E2662" t="s">
        <v>5366</v>
      </c>
      <c r="F2662" t="s">
        <v>5343</v>
      </c>
      <c r="G2662" t="s">
        <v>5367</v>
      </c>
      <c r="H2662">
        <v>7</v>
      </c>
      <c r="J2662" t="s">
        <v>420</v>
      </c>
      <c r="K2662">
        <v>360</v>
      </c>
      <c r="L2662">
        <v>0</v>
      </c>
      <c r="M2662">
        <v>240</v>
      </c>
      <c r="N2662">
        <v>120</v>
      </c>
      <c r="O2662">
        <v>0</v>
      </c>
      <c r="P2662">
        <v>240</v>
      </c>
      <c r="Q2662" t="s">
        <v>61</v>
      </c>
      <c r="R2662">
        <v>120</v>
      </c>
      <c r="S2662" t="s">
        <v>5368</v>
      </c>
      <c r="T2662" s="4">
        <v>45359</v>
      </c>
      <c r="U2662" s="4"/>
    </row>
    <row r="2663" spans="1:21" x14ac:dyDescent="0.2">
      <c r="A2663" t="s">
        <v>759</v>
      </c>
      <c r="B2663" t="s">
        <v>5369</v>
      </c>
      <c r="C2663" t="s">
        <v>5370</v>
      </c>
      <c r="E2663" t="s">
        <v>5371</v>
      </c>
      <c r="F2663" t="s">
        <v>5343</v>
      </c>
      <c r="G2663" t="s">
        <v>5372</v>
      </c>
      <c r="H2663">
        <v>8</v>
      </c>
      <c r="J2663" t="s">
        <v>420</v>
      </c>
      <c r="K2663">
        <v>609</v>
      </c>
      <c r="L2663">
        <v>0</v>
      </c>
      <c r="M2663">
        <v>0</v>
      </c>
      <c r="N2663">
        <v>609</v>
      </c>
      <c r="O2663">
        <v>2</v>
      </c>
      <c r="P2663">
        <v>240</v>
      </c>
      <c r="Q2663" t="s">
        <v>61</v>
      </c>
      <c r="R2663">
        <v>129</v>
      </c>
      <c r="S2663" t="s">
        <v>5373</v>
      </c>
      <c r="T2663" s="4">
        <v>45359</v>
      </c>
      <c r="U2663" s="4"/>
    </row>
    <row r="2664" spans="1:21" x14ac:dyDescent="0.2">
      <c r="A2664" t="s">
        <v>759</v>
      </c>
      <c r="B2664" t="s">
        <v>5374</v>
      </c>
      <c r="C2664" t="s">
        <v>5375</v>
      </c>
      <c r="E2664" t="s">
        <v>5376</v>
      </c>
      <c r="F2664" t="s">
        <v>5343</v>
      </c>
      <c r="G2664" t="s">
        <v>5377</v>
      </c>
      <c r="H2664">
        <v>9</v>
      </c>
      <c r="J2664" t="s">
        <v>420</v>
      </c>
      <c r="K2664">
        <v>837</v>
      </c>
      <c r="L2664">
        <v>0</v>
      </c>
      <c r="M2664">
        <v>0</v>
      </c>
      <c r="N2664">
        <v>837</v>
      </c>
      <c r="O2664">
        <v>3</v>
      </c>
      <c r="P2664">
        <v>240</v>
      </c>
      <c r="Q2664" t="s">
        <v>61</v>
      </c>
      <c r="R2664">
        <v>117</v>
      </c>
      <c r="S2664" t="s">
        <v>5378</v>
      </c>
      <c r="T2664" s="4">
        <v>45359</v>
      </c>
      <c r="U2664" s="4"/>
    </row>
    <row r="2665" spans="1:21" x14ac:dyDescent="0.2">
      <c r="A2665" t="s">
        <v>759</v>
      </c>
      <c r="B2665" t="s">
        <v>5379</v>
      </c>
      <c r="C2665" t="s">
        <v>5380</v>
      </c>
      <c r="F2665" t="s">
        <v>2066</v>
      </c>
      <c r="G2665" t="s">
        <v>5381</v>
      </c>
      <c r="H2665">
        <v>11</v>
      </c>
      <c r="I2665" t="s">
        <v>3389</v>
      </c>
      <c r="J2665" t="s">
        <v>2068</v>
      </c>
      <c r="K2665">
        <v>8616</v>
      </c>
      <c r="L2665">
        <v>0</v>
      </c>
      <c r="M2665">
        <v>24</v>
      </c>
      <c r="N2665">
        <v>8592</v>
      </c>
      <c r="O2665">
        <v>89</v>
      </c>
      <c r="P2665">
        <v>96</v>
      </c>
      <c r="Q2665" t="s">
        <v>61</v>
      </c>
      <c r="R2665">
        <v>48</v>
      </c>
      <c r="S2665" t="s">
        <v>5382</v>
      </c>
      <c r="T2665" s="4">
        <v>45366</v>
      </c>
      <c r="U2665" s="4"/>
    </row>
    <row r="2666" spans="1:21" x14ac:dyDescent="0.2">
      <c r="A2666" t="s">
        <v>759</v>
      </c>
      <c r="B2666" t="s">
        <v>5383</v>
      </c>
      <c r="C2666" t="s">
        <v>5384</v>
      </c>
      <c r="F2666" t="s">
        <v>2066</v>
      </c>
      <c r="H2666">
        <v>14</v>
      </c>
      <c r="I2666" t="s">
        <v>2437</v>
      </c>
      <c r="J2666" t="s">
        <v>2068</v>
      </c>
      <c r="K2666">
        <v>2157</v>
      </c>
      <c r="L2666">
        <v>0</v>
      </c>
      <c r="M2666">
        <v>0</v>
      </c>
      <c r="N2666">
        <v>2157</v>
      </c>
      <c r="O2666">
        <v>8</v>
      </c>
      <c r="P2666">
        <v>240</v>
      </c>
      <c r="Q2666" t="s">
        <v>44</v>
      </c>
      <c r="R2666">
        <v>237</v>
      </c>
      <c r="S2666" t="s">
        <v>5385</v>
      </c>
      <c r="T2666" s="4">
        <v>45371</v>
      </c>
      <c r="U2666" s="4"/>
    </row>
    <row r="2667" spans="1:21" x14ac:dyDescent="0.2">
      <c r="A2667" t="s">
        <v>759</v>
      </c>
      <c r="B2667" t="s">
        <v>5386</v>
      </c>
      <c r="C2667" t="s">
        <v>5387</v>
      </c>
      <c r="F2667" t="s">
        <v>2066</v>
      </c>
      <c r="H2667">
        <v>15</v>
      </c>
      <c r="I2667" t="s">
        <v>2437</v>
      </c>
      <c r="J2667" t="s">
        <v>2068</v>
      </c>
      <c r="K2667">
        <v>1677</v>
      </c>
      <c r="L2667">
        <v>0</v>
      </c>
      <c r="M2667">
        <v>0</v>
      </c>
      <c r="N2667">
        <v>1677</v>
      </c>
      <c r="O2667">
        <v>6</v>
      </c>
      <c r="P2667">
        <v>240</v>
      </c>
      <c r="Q2667" t="s">
        <v>44</v>
      </c>
      <c r="R2667">
        <v>237</v>
      </c>
      <c r="S2667" t="s">
        <v>5388</v>
      </c>
      <c r="T2667" s="4">
        <v>45371</v>
      </c>
      <c r="U2667" s="4"/>
    </row>
    <row r="2668" spans="1:21" x14ac:dyDescent="0.2">
      <c r="A2668" t="s">
        <v>759</v>
      </c>
      <c r="B2668" t="s">
        <v>5389</v>
      </c>
      <c r="C2668" t="s">
        <v>5390</v>
      </c>
      <c r="F2668" t="s">
        <v>48</v>
      </c>
      <c r="G2668" t="s">
        <v>5391</v>
      </c>
      <c r="H2668">
        <v>1</v>
      </c>
      <c r="J2668" t="s">
        <v>420</v>
      </c>
      <c r="K2668">
        <v>-1</v>
      </c>
      <c r="L2668">
        <v>0</v>
      </c>
      <c r="M2668">
        <v>0</v>
      </c>
      <c r="N2668">
        <v>-1</v>
      </c>
      <c r="O2668">
        <v>0</v>
      </c>
      <c r="P2668">
        <v>24</v>
      </c>
      <c r="Q2668" t="s">
        <v>61</v>
      </c>
      <c r="R2668">
        <v>-1</v>
      </c>
      <c r="S2668" t="s">
        <v>2462</v>
      </c>
      <c r="T2668" s="4">
        <v>45357</v>
      </c>
      <c r="U2668" s="4"/>
    </row>
    <row r="2669" spans="1:21" x14ac:dyDescent="0.2">
      <c r="A2669" t="s">
        <v>759</v>
      </c>
      <c r="B2669" t="s">
        <v>5392</v>
      </c>
      <c r="C2669" t="s">
        <v>5393</v>
      </c>
      <c r="E2669" t="s">
        <v>5394</v>
      </c>
      <c r="F2669" t="s">
        <v>48</v>
      </c>
      <c r="G2669">
        <v>2022</v>
      </c>
      <c r="H2669">
        <v>12</v>
      </c>
      <c r="J2669" t="s">
        <v>420</v>
      </c>
      <c r="K2669">
        <v>1085</v>
      </c>
      <c r="L2669">
        <v>0</v>
      </c>
      <c r="M2669">
        <v>0</v>
      </c>
      <c r="N2669">
        <v>1085</v>
      </c>
      <c r="O2669">
        <v>4</v>
      </c>
      <c r="P2669">
        <v>240</v>
      </c>
      <c r="Q2669" t="s">
        <v>61</v>
      </c>
      <c r="R2669">
        <v>125</v>
      </c>
      <c r="S2669" t="s">
        <v>5395</v>
      </c>
      <c r="T2669" s="4">
        <v>45369</v>
      </c>
      <c r="U2669" s="4"/>
    </row>
    <row r="2670" spans="1:21" x14ac:dyDescent="0.2">
      <c r="A2670" t="s">
        <v>759</v>
      </c>
      <c r="B2670" t="s">
        <v>5396</v>
      </c>
      <c r="C2670" t="s">
        <v>5397</v>
      </c>
      <c r="E2670" t="s">
        <v>5398</v>
      </c>
      <c r="F2670" t="s">
        <v>48</v>
      </c>
      <c r="G2670">
        <v>2017</v>
      </c>
      <c r="H2670">
        <v>13</v>
      </c>
      <c r="J2670" t="s">
        <v>420</v>
      </c>
      <c r="K2670">
        <v>605</v>
      </c>
      <c r="L2670">
        <v>0</v>
      </c>
      <c r="M2670">
        <v>0</v>
      </c>
      <c r="N2670">
        <v>605</v>
      </c>
      <c r="O2670">
        <v>2</v>
      </c>
      <c r="P2670">
        <v>240</v>
      </c>
      <c r="Q2670" t="s">
        <v>61</v>
      </c>
      <c r="R2670">
        <v>125</v>
      </c>
      <c r="S2670" t="s">
        <v>5399</v>
      </c>
      <c r="T2670" s="4">
        <v>45369</v>
      </c>
      <c r="U2670" s="4"/>
    </row>
    <row r="2671" spans="1:21" x14ac:dyDescent="0.2">
      <c r="A2671" t="s">
        <v>759</v>
      </c>
      <c r="B2671" t="s">
        <v>5400</v>
      </c>
      <c r="C2671" t="s">
        <v>5401</v>
      </c>
      <c r="F2671" t="s">
        <v>48</v>
      </c>
      <c r="G2671" t="s">
        <v>5402</v>
      </c>
      <c r="H2671">
        <v>2</v>
      </c>
      <c r="J2671" t="s">
        <v>420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24</v>
      </c>
      <c r="Q2671" t="s">
        <v>61</v>
      </c>
      <c r="R2671">
        <v>0</v>
      </c>
      <c r="S2671" t="s">
        <v>147</v>
      </c>
      <c r="T2671" s="4">
        <v>45357</v>
      </c>
      <c r="U2671" s="4"/>
    </row>
    <row r="2672" spans="1:21" x14ac:dyDescent="0.2">
      <c r="A2672" t="s">
        <v>5403</v>
      </c>
      <c r="B2672" t="s">
        <v>5404</v>
      </c>
      <c r="C2672" t="s">
        <v>5405</v>
      </c>
      <c r="F2672" t="s">
        <v>2066</v>
      </c>
      <c r="G2672">
        <v>45517</v>
      </c>
      <c r="H2672">
        <v>1</v>
      </c>
      <c r="J2672" t="s">
        <v>2068</v>
      </c>
      <c r="K2672">
        <v>-496</v>
      </c>
      <c r="L2672">
        <v>0</v>
      </c>
      <c r="M2672">
        <v>1645</v>
      </c>
      <c r="N2672">
        <v>-2141</v>
      </c>
      <c r="O2672">
        <v>-21</v>
      </c>
      <c r="P2672">
        <v>100</v>
      </c>
      <c r="Q2672" t="s">
        <v>796</v>
      </c>
      <c r="R2672">
        <v>-41</v>
      </c>
      <c r="S2672" t="s">
        <v>5406</v>
      </c>
      <c r="T2672" s="4">
        <v>45355</v>
      </c>
      <c r="U2672" s="4" t="s">
        <v>367</v>
      </c>
    </row>
    <row r="2673" spans="1:21" x14ac:dyDescent="0.2">
      <c r="A2673" t="s">
        <v>5403</v>
      </c>
      <c r="B2673" t="s">
        <v>5407</v>
      </c>
      <c r="C2673" t="s">
        <v>5408</v>
      </c>
      <c r="F2673" t="s">
        <v>818</v>
      </c>
      <c r="G2673">
        <v>10</v>
      </c>
      <c r="H2673">
        <v>2</v>
      </c>
      <c r="J2673" t="s">
        <v>420</v>
      </c>
      <c r="K2673">
        <v>7</v>
      </c>
      <c r="L2673">
        <v>0</v>
      </c>
      <c r="M2673">
        <v>60</v>
      </c>
      <c r="N2673">
        <v>-53</v>
      </c>
      <c r="O2673">
        <v>0</v>
      </c>
      <c r="P2673" t="s">
        <v>254</v>
      </c>
      <c r="Q2673" t="s">
        <v>796</v>
      </c>
      <c r="R2673">
        <v>-53</v>
      </c>
      <c r="S2673" t="s">
        <v>5409</v>
      </c>
      <c r="T2673" s="4">
        <v>45365</v>
      </c>
      <c r="U2673" s="4">
        <v>45380</v>
      </c>
    </row>
    <row r="2674" spans="1:21" x14ac:dyDescent="0.2">
      <c r="A2674" t="s">
        <v>820</v>
      </c>
      <c r="B2674" t="s">
        <v>5410</v>
      </c>
      <c r="C2674" t="s">
        <v>5411</v>
      </c>
      <c r="F2674" t="s">
        <v>2066</v>
      </c>
      <c r="G2674" t="s">
        <v>5412</v>
      </c>
      <c r="H2674">
        <v>6</v>
      </c>
      <c r="I2674" t="s">
        <v>5413</v>
      </c>
      <c r="J2674" t="s">
        <v>2068</v>
      </c>
      <c r="K2674">
        <v>1626</v>
      </c>
      <c r="L2674">
        <v>0</v>
      </c>
      <c r="M2674">
        <v>7</v>
      </c>
      <c r="N2674">
        <v>1619</v>
      </c>
      <c r="O2674">
        <v>67</v>
      </c>
      <c r="P2674">
        <v>24</v>
      </c>
      <c r="Q2674" t="s">
        <v>44</v>
      </c>
      <c r="R2674">
        <v>11</v>
      </c>
      <c r="S2674" t="s">
        <v>5414</v>
      </c>
      <c r="T2674" s="4">
        <v>45370</v>
      </c>
      <c r="U2674" s="4"/>
    </row>
    <row r="2675" spans="1:21" x14ac:dyDescent="0.2">
      <c r="A2675" t="s">
        <v>820</v>
      </c>
      <c r="B2675" t="s">
        <v>5415</v>
      </c>
      <c r="C2675" t="s">
        <v>5416</v>
      </c>
      <c r="F2675" t="s">
        <v>48</v>
      </c>
      <c r="G2675">
        <v>856</v>
      </c>
      <c r="H2675">
        <v>1</v>
      </c>
      <c r="J2675" t="s">
        <v>420</v>
      </c>
      <c r="K2675">
        <v>311</v>
      </c>
      <c r="L2675">
        <v>0</v>
      </c>
      <c r="M2675">
        <v>5</v>
      </c>
      <c r="N2675">
        <v>306</v>
      </c>
      <c r="O2675">
        <v>12</v>
      </c>
      <c r="P2675">
        <v>24</v>
      </c>
      <c r="Q2675" t="s">
        <v>44</v>
      </c>
      <c r="R2675">
        <v>18</v>
      </c>
      <c r="S2675" t="s">
        <v>5417</v>
      </c>
      <c r="T2675" s="4">
        <v>45364</v>
      </c>
      <c r="U2675" s="4"/>
    </row>
    <row r="2676" spans="1:21" x14ac:dyDescent="0.2">
      <c r="A2676" t="s">
        <v>820</v>
      </c>
      <c r="B2676" t="s">
        <v>5418</v>
      </c>
      <c r="C2676" t="s">
        <v>5419</v>
      </c>
      <c r="F2676" t="s">
        <v>48</v>
      </c>
      <c r="G2676">
        <v>4001</v>
      </c>
      <c r="H2676">
        <v>2</v>
      </c>
      <c r="J2676" t="s">
        <v>420</v>
      </c>
      <c r="K2676">
        <v>96</v>
      </c>
      <c r="L2676">
        <v>0</v>
      </c>
      <c r="M2676">
        <v>0</v>
      </c>
      <c r="N2676">
        <v>96</v>
      </c>
      <c r="O2676">
        <v>4</v>
      </c>
      <c r="P2676">
        <v>20</v>
      </c>
      <c r="Q2676" t="s">
        <v>44</v>
      </c>
      <c r="R2676">
        <v>16</v>
      </c>
      <c r="S2676" t="s">
        <v>5420</v>
      </c>
      <c r="T2676" s="4">
        <v>45364</v>
      </c>
      <c r="U2676" s="4"/>
    </row>
    <row r="2677" spans="1:21" x14ac:dyDescent="0.2">
      <c r="A2677" t="s">
        <v>820</v>
      </c>
      <c r="B2677" t="s">
        <v>5421</v>
      </c>
      <c r="C2677" t="s">
        <v>5422</v>
      </c>
      <c r="F2677" t="s">
        <v>48</v>
      </c>
      <c r="G2677">
        <v>3328</v>
      </c>
      <c r="H2677">
        <v>4</v>
      </c>
      <c r="J2677" t="s">
        <v>420</v>
      </c>
      <c r="K2677">
        <v>69</v>
      </c>
      <c r="L2677">
        <v>0</v>
      </c>
      <c r="M2677">
        <v>14</v>
      </c>
      <c r="N2677">
        <v>55</v>
      </c>
      <c r="O2677">
        <v>2</v>
      </c>
      <c r="P2677">
        <v>24</v>
      </c>
      <c r="Q2677" t="s">
        <v>44</v>
      </c>
      <c r="R2677">
        <v>7</v>
      </c>
      <c r="S2677" t="s">
        <v>4833</v>
      </c>
      <c r="T2677" s="4">
        <v>45370</v>
      </c>
      <c r="U2677" s="4"/>
    </row>
    <row r="2678" spans="1:21" x14ac:dyDescent="0.2">
      <c r="A2678" t="s">
        <v>820</v>
      </c>
      <c r="B2678" t="s">
        <v>5423</v>
      </c>
      <c r="C2678" t="s">
        <v>5424</v>
      </c>
      <c r="F2678" t="s">
        <v>48</v>
      </c>
      <c r="G2678">
        <v>8186</v>
      </c>
      <c r="H2678">
        <v>5</v>
      </c>
      <c r="J2678" t="s">
        <v>420</v>
      </c>
      <c r="K2678">
        <v>-3</v>
      </c>
      <c r="L2678">
        <v>0</v>
      </c>
      <c r="M2678">
        <v>0</v>
      </c>
      <c r="N2678">
        <v>-3</v>
      </c>
      <c r="O2678">
        <v>0</v>
      </c>
      <c r="P2678">
        <v>48</v>
      </c>
      <c r="Q2678" t="s">
        <v>44</v>
      </c>
      <c r="R2678">
        <v>-3</v>
      </c>
      <c r="S2678" t="s">
        <v>327</v>
      </c>
      <c r="T2678" s="4">
        <v>45370</v>
      </c>
      <c r="U2678" s="4"/>
    </row>
    <row r="2679" spans="1:21" x14ac:dyDescent="0.2">
      <c r="A2679" t="s">
        <v>820</v>
      </c>
      <c r="B2679" t="s">
        <v>5425</v>
      </c>
      <c r="C2679" t="s">
        <v>5426</v>
      </c>
      <c r="F2679" t="s">
        <v>48</v>
      </c>
      <c r="G2679">
        <v>2506</v>
      </c>
      <c r="H2679">
        <v>7</v>
      </c>
      <c r="J2679" t="s">
        <v>420</v>
      </c>
      <c r="K2679">
        <v>-3</v>
      </c>
      <c r="L2679">
        <v>0</v>
      </c>
      <c r="M2679">
        <v>3</v>
      </c>
      <c r="N2679">
        <v>-6</v>
      </c>
      <c r="O2679">
        <v>0</v>
      </c>
      <c r="P2679">
        <v>24</v>
      </c>
      <c r="Q2679" t="s">
        <v>44</v>
      </c>
      <c r="R2679">
        <v>-6</v>
      </c>
      <c r="S2679" t="s">
        <v>3809</v>
      </c>
      <c r="T2679" s="4">
        <v>45370</v>
      </c>
      <c r="U2679" s="4"/>
    </row>
    <row r="2680" spans="1:21" x14ac:dyDescent="0.2">
      <c r="A2680" t="s">
        <v>820</v>
      </c>
      <c r="B2680" t="s">
        <v>5427</v>
      </c>
      <c r="C2680" t="s">
        <v>5428</v>
      </c>
      <c r="F2680" t="s">
        <v>3192</v>
      </c>
      <c r="G2680" t="s">
        <v>5429</v>
      </c>
      <c r="H2680">
        <v>3</v>
      </c>
      <c r="J2680" t="s">
        <v>420</v>
      </c>
      <c r="K2680">
        <v>187</v>
      </c>
      <c r="L2680">
        <v>0</v>
      </c>
      <c r="M2680">
        <v>0</v>
      </c>
      <c r="N2680">
        <v>187</v>
      </c>
      <c r="O2680">
        <v>7</v>
      </c>
      <c r="P2680">
        <v>24</v>
      </c>
      <c r="Q2680" t="s">
        <v>44</v>
      </c>
      <c r="R2680">
        <v>19</v>
      </c>
      <c r="S2680" t="s">
        <v>5430</v>
      </c>
      <c r="T2680" s="4">
        <v>45369</v>
      </c>
      <c r="U2680" s="4"/>
    </row>
    <row r="2681" spans="1:21" x14ac:dyDescent="0.2">
      <c r="A2681" t="s">
        <v>5431</v>
      </c>
      <c r="B2681" t="s">
        <v>5432</v>
      </c>
      <c r="C2681" t="s">
        <v>5433</v>
      </c>
      <c r="F2681" t="s">
        <v>48</v>
      </c>
      <c r="G2681">
        <v>1</v>
      </c>
      <c r="H2681">
        <v>1</v>
      </c>
      <c r="J2681" t="s">
        <v>420</v>
      </c>
      <c r="K2681">
        <v>1868</v>
      </c>
      <c r="L2681">
        <v>0</v>
      </c>
      <c r="M2681">
        <v>0</v>
      </c>
      <c r="N2681">
        <v>1868</v>
      </c>
      <c r="O2681">
        <v>3</v>
      </c>
      <c r="P2681">
        <v>500</v>
      </c>
      <c r="Q2681" t="s">
        <v>50</v>
      </c>
      <c r="R2681">
        <v>368</v>
      </c>
      <c r="S2681" t="s">
        <v>5434</v>
      </c>
      <c r="T2681" s="4">
        <v>45359</v>
      </c>
      <c r="U2681" s="4"/>
    </row>
    <row r="2682" spans="1:21" x14ac:dyDescent="0.2">
      <c r="A2682" t="s">
        <v>5435</v>
      </c>
      <c r="B2682" t="s">
        <v>5436</v>
      </c>
      <c r="C2682" t="s">
        <v>5437</v>
      </c>
      <c r="F2682" t="s">
        <v>48</v>
      </c>
      <c r="G2682" t="s">
        <v>5438</v>
      </c>
      <c r="H2682">
        <v>1</v>
      </c>
      <c r="J2682" t="s">
        <v>420</v>
      </c>
      <c r="K2682">
        <v>3492</v>
      </c>
      <c r="L2682">
        <v>0</v>
      </c>
      <c r="M2682">
        <v>0</v>
      </c>
      <c r="N2682">
        <v>3492</v>
      </c>
      <c r="O2682">
        <v>6</v>
      </c>
      <c r="P2682">
        <v>504</v>
      </c>
      <c r="Q2682" t="s">
        <v>362</v>
      </c>
      <c r="R2682">
        <v>468</v>
      </c>
      <c r="S2682" t="s">
        <v>5439</v>
      </c>
      <c r="T2682" s="4">
        <v>45355</v>
      </c>
      <c r="U2682" s="4"/>
    </row>
    <row r="2683" spans="1:21" x14ac:dyDescent="0.2">
      <c r="A2683" t="s">
        <v>5435</v>
      </c>
      <c r="B2683" t="s">
        <v>5440</v>
      </c>
      <c r="C2683" t="s">
        <v>5441</v>
      </c>
      <c r="D2683">
        <v>2.5</v>
      </c>
      <c r="F2683" t="s">
        <v>48</v>
      </c>
      <c r="H2683">
        <v>3</v>
      </c>
      <c r="J2683" t="s">
        <v>420</v>
      </c>
      <c r="K2683">
        <v>7197</v>
      </c>
      <c r="L2683">
        <v>0</v>
      </c>
      <c r="M2683">
        <v>0</v>
      </c>
      <c r="N2683">
        <v>7197</v>
      </c>
      <c r="O2683">
        <v>0</v>
      </c>
      <c r="P2683">
        <v>7200</v>
      </c>
      <c r="Q2683" t="s">
        <v>50</v>
      </c>
      <c r="R2683">
        <v>7197</v>
      </c>
      <c r="S2683" t="s">
        <v>5442</v>
      </c>
      <c r="T2683" s="4">
        <v>45364</v>
      </c>
      <c r="U2683" s="4"/>
    </row>
    <row r="2684" spans="1:21" x14ac:dyDescent="0.2">
      <c r="A2684" t="s">
        <v>5435</v>
      </c>
      <c r="B2684" t="s">
        <v>5443</v>
      </c>
      <c r="C2684" t="s">
        <v>5444</v>
      </c>
      <c r="D2684">
        <v>3.5</v>
      </c>
      <c r="F2684" t="s">
        <v>48</v>
      </c>
      <c r="H2684">
        <v>4</v>
      </c>
      <c r="J2684" t="s">
        <v>420</v>
      </c>
      <c r="K2684">
        <v>21597</v>
      </c>
      <c r="L2684">
        <v>0</v>
      </c>
      <c r="M2684">
        <v>0</v>
      </c>
      <c r="N2684">
        <v>21597</v>
      </c>
      <c r="O2684">
        <v>2</v>
      </c>
      <c r="P2684">
        <v>7200</v>
      </c>
      <c r="Q2684" t="s">
        <v>50</v>
      </c>
      <c r="R2684">
        <v>7197</v>
      </c>
      <c r="S2684" t="s">
        <v>5445</v>
      </c>
      <c r="T2684" s="4">
        <v>45364</v>
      </c>
      <c r="U2684" s="4"/>
    </row>
    <row r="2685" spans="1:21" x14ac:dyDescent="0.2">
      <c r="A2685" t="s">
        <v>5435</v>
      </c>
      <c r="B2685" t="s">
        <v>5446</v>
      </c>
      <c r="C2685" t="s">
        <v>5447</v>
      </c>
      <c r="F2685" t="s">
        <v>342</v>
      </c>
      <c r="H2685">
        <v>2</v>
      </c>
      <c r="J2685" t="s">
        <v>420</v>
      </c>
      <c r="K2685">
        <v>28.5</v>
      </c>
      <c r="L2685">
        <v>0</v>
      </c>
      <c r="M2685">
        <v>0</v>
      </c>
      <c r="N2685">
        <v>28.5</v>
      </c>
      <c r="O2685">
        <v>2</v>
      </c>
      <c r="P2685">
        <v>10</v>
      </c>
      <c r="Q2685" t="s">
        <v>44</v>
      </c>
      <c r="R2685">
        <v>9</v>
      </c>
      <c r="S2685" t="s">
        <v>5448</v>
      </c>
      <c r="T2685" s="4">
        <v>45364</v>
      </c>
      <c r="U2685" s="4"/>
    </row>
    <row r="2686" spans="1:21" x14ac:dyDescent="0.2">
      <c r="A2686" t="s">
        <v>5449</v>
      </c>
      <c r="B2686" t="s">
        <v>5450</v>
      </c>
      <c r="C2686" t="s">
        <v>5451</v>
      </c>
      <c r="E2686" t="s">
        <v>1369</v>
      </c>
      <c r="F2686" t="s">
        <v>48</v>
      </c>
      <c r="H2686">
        <v>1</v>
      </c>
      <c r="I2686" t="s">
        <v>5452</v>
      </c>
      <c r="J2686" t="s">
        <v>420</v>
      </c>
      <c r="K2686">
        <v>34600</v>
      </c>
      <c r="L2686">
        <v>0</v>
      </c>
      <c r="M2686">
        <v>0</v>
      </c>
      <c r="N2686">
        <v>34600</v>
      </c>
      <c r="O2686">
        <v>6</v>
      </c>
      <c r="P2686">
        <v>5000</v>
      </c>
      <c r="Q2686" t="s">
        <v>5453</v>
      </c>
      <c r="R2686">
        <v>4600</v>
      </c>
      <c r="S2686" t="s">
        <v>5454</v>
      </c>
      <c r="T2686" s="4">
        <v>45356</v>
      </c>
      <c r="U2686" s="4"/>
    </row>
    <row r="2687" spans="1:21" x14ac:dyDescent="0.2">
      <c r="A2687" t="s">
        <v>5449</v>
      </c>
      <c r="B2687" t="s">
        <v>5455</v>
      </c>
      <c r="C2687" t="s">
        <v>5456</v>
      </c>
      <c r="E2687" t="s">
        <v>1388</v>
      </c>
      <c r="F2687" t="s">
        <v>48</v>
      </c>
      <c r="H2687">
        <v>2</v>
      </c>
      <c r="J2687" t="s">
        <v>420</v>
      </c>
      <c r="L2687">
        <v>0</v>
      </c>
      <c r="M2687">
        <v>100</v>
      </c>
      <c r="N2687">
        <v>-100</v>
      </c>
      <c r="O2687">
        <v>0</v>
      </c>
      <c r="P2687">
        <v>2500</v>
      </c>
      <c r="Q2687" t="s">
        <v>5453</v>
      </c>
      <c r="R2687">
        <v>-100</v>
      </c>
      <c r="S2687" t="s">
        <v>5457</v>
      </c>
      <c r="T2687" s="4">
        <v>45401</v>
      </c>
      <c r="U2687" s="4"/>
    </row>
    <row r="2688" spans="1:21" x14ac:dyDescent="0.2">
      <c r="A2688" t="s">
        <v>5458</v>
      </c>
      <c r="B2688" t="s">
        <v>5459</v>
      </c>
      <c r="C2688" t="s">
        <v>5460</v>
      </c>
      <c r="D2688" t="s">
        <v>5461</v>
      </c>
      <c r="F2688" t="s">
        <v>48</v>
      </c>
      <c r="H2688">
        <v>1</v>
      </c>
      <c r="J2688" t="s">
        <v>420</v>
      </c>
      <c r="K2688">
        <v>4800</v>
      </c>
      <c r="L2688">
        <v>0</v>
      </c>
      <c r="M2688">
        <v>85</v>
      </c>
      <c r="N2688">
        <v>4715</v>
      </c>
      <c r="O2688">
        <v>6</v>
      </c>
      <c r="P2688">
        <v>700</v>
      </c>
      <c r="Q2688" t="s">
        <v>50</v>
      </c>
      <c r="R2688">
        <v>515</v>
      </c>
      <c r="S2688" t="s">
        <v>5462</v>
      </c>
      <c r="T2688" s="4">
        <v>45370</v>
      </c>
      <c r="U2688" s="4"/>
    </row>
    <row r="2689" spans="1:21" x14ac:dyDescent="0.2">
      <c r="A2689" t="s">
        <v>5458</v>
      </c>
      <c r="B2689" t="s">
        <v>5463</v>
      </c>
      <c r="C2689" t="s">
        <v>5464</v>
      </c>
      <c r="D2689" t="s">
        <v>5465</v>
      </c>
      <c r="F2689" t="s">
        <v>48</v>
      </c>
      <c r="H2689">
        <v>2</v>
      </c>
      <c r="J2689" t="s">
        <v>420</v>
      </c>
      <c r="K2689">
        <v>10975</v>
      </c>
      <c r="L2689">
        <v>0</v>
      </c>
      <c r="M2689">
        <v>25</v>
      </c>
      <c r="N2689">
        <v>10950</v>
      </c>
      <c r="O2689">
        <v>10</v>
      </c>
      <c r="P2689">
        <v>1000</v>
      </c>
      <c r="Q2689" t="s">
        <v>50</v>
      </c>
      <c r="R2689">
        <v>950</v>
      </c>
      <c r="S2689" t="s">
        <v>5466</v>
      </c>
      <c r="T2689" s="4">
        <v>45370</v>
      </c>
      <c r="U2689" s="4"/>
    </row>
    <row r="2690" spans="1:21" x14ac:dyDescent="0.2">
      <c r="A2690" t="s">
        <v>5467</v>
      </c>
      <c r="B2690" t="s">
        <v>5468</v>
      </c>
      <c r="C2690" t="s">
        <v>887</v>
      </c>
      <c r="F2690" t="s">
        <v>48</v>
      </c>
      <c r="H2690">
        <v>1</v>
      </c>
      <c r="J2690" t="s">
        <v>420</v>
      </c>
      <c r="K2690">
        <v>195</v>
      </c>
      <c r="L2690">
        <v>0</v>
      </c>
      <c r="M2690">
        <v>0</v>
      </c>
      <c r="N2690">
        <v>195</v>
      </c>
      <c r="O2690">
        <v>3</v>
      </c>
      <c r="P2690">
        <v>50</v>
      </c>
      <c r="Q2690" t="s">
        <v>796</v>
      </c>
      <c r="R2690">
        <v>45</v>
      </c>
      <c r="S2690" t="s">
        <v>5469</v>
      </c>
      <c r="T2690" s="4">
        <v>45359</v>
      </c>
      <c r="U2690" s="4"/>
    </row>
    <row r="2691" spans="1:21" x14ac:dyDescent="0.2">
      <c r="A2691" t="s">
        <v>5470</v>
      </c>
      <c r="B2691" t="s">
        <v>5471</v>
      </c>
      <c r="C2691" t="s">
        <v>5472</v>
      </c>
      <c r="D2691" t="s">
        <v>66</v>
      </c>
      <c r="F2691" t="s">
        <v>930</v>
      </c>
      <c r="H2691">
        <v>1</v>
      </c>
      <c r="J2691" t="s">
        <v>420</v>
      </c>
      <c r="K2691">
        <v>550</v>
      </c>
      <c r="L2691">
        <v>0</v>
      </c>
      <c r="M2691">
        <v>0</v>
      </c>
      <c r="N2691">
        <v>550</v>
      </c>
      <c r="O2691">
        <v>0</v>
      </c>
      <c r="P2691">
        <v>600</v>
      </c>
      <c r="Q2691" t="s">
        <v>796</v>
      </c>
      <c r="R2691">
        <v>550</v>
      </c>
      <c r="S2691" t="s">
        <v>5473</v>
      </c>
      <c r="T2691" s="4">
        <v>45359</v>
      </c>
      <c r="U2691" s="4"/>
    </row>
    <row r="2692" spans="1:21" x14ac:dyDescent="0.2">
      <c r="A2692" t="s">
        <v>851</v>
      </c>
      <c r="B2692" t="s">
        <v>5474</v>
      </c>
      <c r="C2692" t="s">
        <v>5475</v>
      </c>
      <c r="H2692">
        <v>10</v>
      </c>
      <c r="J2692" t="s">
        <v>420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20</v>
      </c>
      <c r="Q2692" t="s">
        <v>796</v>
      </c>
      <c r="R2692">
        <v>0</v>
      </c>
      <c r="S2692" t="s">
        <v>797</v>
      </c>
      <c r="T2692" s="4"/>
      <c r="U2692" s="4"/>
    </row>
    <row r="2693" spans="1:21" x14ac:dyDescent="0.2">
      <c r="A2693" t="s">
        <v>851</v>
      </c>
      <c r="B2693" t="s">
        <v>5476</v>
      </c>
      <c r="C2693" t="s">
        <v>5477</v>
      </c>
      <c r="H2693">
        <v>11</v>
      </c>
      <c r="J2693" t="s">
        <v>420</v>
      </c>
      <c r="K2693">
        <v>198</v>
      </c>
      <c r="L2693">
        <v>0</v>
      </c>
      <c r="M2693">
        <v>0</v>
      </c>
      <c r="N2693">
        <v>198</v>
      </c>
      <c r="O2693">
        <v>9</v>
      </c>
      <c r="P2693">
        <v>22</v>
      </c>
      <c r="Q2693" t="s">
        <v>2736</v>
      </c>
      <c r="R2693">
        <v>0</v>
      </c>
      <c r="S2693" t="s">
        <v>2774</v>
      </c>
      <c r="T2693" s="4"/>
      <c r="U2693" s="4"/>
    </row>
    <row r="2694" spans="1:21" x14ac:dyDescent="0.2">
      <c r="A2694" t="s">
        <v>851</v>
      </c>
      <c r="B2694" t="s">
        <v>5478</v>
      </c>
      <c r="C2694" t="s">
        <v>5479</v>
      </c>
      <c r="H2694">
        <v>12</v>
      </c>
      <c r="J2694" t="s">
        <v>420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4000</v>
      </c>
      <c r="Q2694" t="s">
        <v>50</v>
      </c>
      <c r="R2694">
        <v>0</v>
      </c>
      <c r="S2694" t="s">
        <v>57</v>
      </c>
      <c r="T2694" s="4"/>
      <c r="U2694" s="4"/>
    </row>
    <row r="2695" spans="1:21" x14ac:dyDescent="0.2">
      <c r="A2695" t="s">
        <v>851</v>
      </c>
      <c r="B2695" t="s">
        <v>5480</v>
      </c>
      <c r="C2695" t="s">
        <v>5481</v>
      </c>
      <c r="D2695" t="s">
        <v>749</v>
      </c>
      <c r="H2695">
        <v>13</v>
      </c>
      <c r="J2695" t="s">
        <v>420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4000</v>
      </c>
      <c r="Q2695" t="s">
        <v>50</v>
      </c>
      <c r="R2695">
        <v>0</v>
      </c>
      <c r="S2695" t="s">
        <v>57</v>
      </c>
      <c r="T2695" s="4"/>
      <c r="U2695" s="4"/>
    </row>
    <row r="2696" spans="1:21" x14ac:dyDescent="0.2">
      <c r="A2696" t="s">
        <v>851</v>
      </c>
      <c r="B2696" t="s">
        <v>5482</v>
      </c>
      <c r="C2696" t="s">
        <v>5483</v>
      </c>
      <c r="H2696">
        <v>14</v>
      </c>
      <c r="J2696" t="s">
        <v>420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2000</v>
      </c>
      <c r="Q2696" t="s">
        <v>796</v>
      </c>
      <c r="R2696">
        <v>0</v>
      </c>
      <c r="S2696" t="s">
        <v>797</v>
      </c>
      <c r="T2696" s="4"/>
      <c r="U2696" s="4"/>
    </row>
    <row r="2697" spans="1:21" x14ac:dyDescent="0.2">
      <c r="A2697" t="s">
        <v>851</v>
      </c>
      <c r="B2697" t="s">
        <v>5484</v>
      </c>
      <c r="H2697">
        <v>2</v>
      </c>
      <c r="J2697" t="s">
        <v>420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100</v>
      </c>
      <c r="Q2697" t="s">
        <v>50</v>
      </c>
      <c r="R2697">
        <v>0</v>
      </c>
      <c r="S2697" t="s">
        <v>57</v>
      </c>
      <c r="T2697" s="4"/>
      <c r="U2697" s="4"/>
    </row>
    <row r="2698" spans="1:21" x14ac:dyDescent="0.2">
      <c r="A2698" t="s">
        <v>851</v>
      </c>
      <c r="B2698" t="s">
        <v>5485</v>
      </c>
      <c r="C2698" t="s">
        <v>5486</v>
      </c>
      <c r="H2698">
        <v>3</v>
      </c>
      <c r="J2698" t="s">
        <v>420</v>
      </c>
      <c r="K2698">
        <v>31500</v>
      </c>
      <c r="L2698">
        <v>0</v>
      </c>
      <c r="M2698">
        <v>0</v>
      </c>
      <c r="N2698">
        <v>31500</v>
      </c>
      <c r="O2698">
        <v>8</v>
      </c>
      <c r="P2698">
        <v>3780</v>
      </c>
      <c r="Q2698" t="s">
        <v>50</v>
      </c>
      <c r="R2698">
        <v>1260</v>
      </c>
      <c r="S2698" t="s">
        <v>5487</v>
      </c>
      <c r="T2698" s="4"/>
      <c r="U2698" s="4"/>
    </row>
    <row r="2699" spans="1:21" x14ac:dyDescent="0.2">
      <c r="A2699" t="s">
        <v>851</v>
      </c>
      <c r="B2699" t="s">
        <v>5488</v>
      </c>
      <c r="C2699" t="s">
        <v>5489</v>
      </c>
      <c r="H2699">
        <v>5</v>
      </c>
      <c r="J2699" t="s">
        <v>420</v>
      </c>
      <c r="K2699">
        <v>15000</v>
      </c>
      <c r="L2699">
        <v>0</v>
      </c>
      <c r="M2699">
        <v>0</v>
      </c>
      <c r="N2699">
        <v>15000</v>
      </c>
      <c r="O2699">
        <v>3</v>
      </c>
      <c r="P2699">
        <v>5000</v>
      </c>
      <c r="Q2699" t="s">
        <v>50</v>
      </c>
      <c r="R2699">
        <v>0</v>
      </c>
      <c r="S2699" t="s">
        <v>623</v>
      </c>
      <c r="T2699" s="4"/>
      <c r="U2699" s="4"/>
    </row>
    <row r="2700" spans="1:21" x14ac:dyDescent="0.2">
      <c r="A2700" t="s">
        <v>851</v>
      </c>
      <c r="B2700" t="s">
        <v>5490</v>
      </c>
      <c r="C2700" t="s">
        <v>5491</v>
      </c>
      <c r="H2700">
        <v>6</v>
      </c>
      <c r="J2700" t="s">
        <v>420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10</v>
      </c>
      <c r="Q2700" t="s">
        <v>796</v>
      </c>
      <c r="R2700">
        <v>0</v>
      </c>
      <c r="S2700" t="s">
        <v>797</v>
      </c>
      <c r="T2700" s="4"/>
      <c r="U2700" s="4"/>
    </row>
    <row r="2701" spans="1:21" x14ac:dyDescent="0.2">
      <c r="A2701" t="s">
        <v>851</v>
      </c>
      <c r="B2701" t="s">
        <v>5492</v>
      </c>
      <c r="C2701" t="s">
        <v>5493</v>
      </c>
      <c r="H2701">
        <v>7</v>
      </c>
      <c r="J2701" t="s">
        <v>420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10</v>
      </c>
      <c r="Q2701" t="s">
        <v>796</v>
      </c>
      <c r="R2701">
        <v>0</v>
      </c>
      <c r="S2701" t="s">
        <v>797</v>
      </c>
      <c r="T2701" s="4"/>
      <c r="U2701" s="4"/>
    </row>
    <row r="2702" spans="1:21" x14ac:dyDescent="0.2">
      <c r="A2702" t="s">
        <v>851</v>
      </c>
      <c r="B2702" t="s">
        <v>5494</v>
      </c>
      <c r="C2702" t="s">
        <v>5495</v>
      </c>
      <c r="H2702">
        <v>8</v>
      </c>
      <c r="J2702" t="s">
        <v>420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20</v>
      </c>
      <c r="Q2702" t="s">
        <v>796</v>
      </c>
      <c r="R2702">
        <v>0</v>
      </c>
      <c r="S2702" t="s">
        <v>797</v>
      </c>
      <c r="T2702" s="4"/>
      <c r="U2702" s="4"/>
    </row>
    <row r="2703" spans="1:21" x14ac:dyDescent="0.2">
      <c r="A2703" t="s">
        <v>851</v>
      </c>
      <c r="B2703" t="s">
        <v>5496</v>
      </c>
      <c r="C2703" t="s">
        <v>5497</v>
      </c>
      <c r="H2703">
        <v>9</v>
      </c>
      <c r="J2703" t="s">
        <v>420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20</v>
      </c>
      <c r="Q2703" t="s">
        <v>796</v>
      </c>
      <c r="R2703">
        <v>0</v>
      </c>
      <c r="S2703" t="s">
        <v>797</v>
      </c>
      <c r="T2703" s="4"/>
      <c r="U2703" s="4"/>
    </row>
    <row r="2704" spans="1:21" x14ac:dyDescent="0.2">
      <c r="A2704" t="s">
        <v>851</v>
      </c>
      <c r="B2704" t="s">
        <v>5498</v>
      </c>
      <c r="C2704" t="s">
        <v>5499</v>
      </c>
      <c r="E2704" t="s">
        <v>3955</v>
      </c>
      <c r="F2704" t="s">
        <v>4878</v>
      </c>
      <c r="H2704">
        <v>1</v>
      </c>
      <c r="I2704" t="s">
        <v>4723</v>
      </c>
      <c r="J2704" t="s">
        <v>420</v>
      </c>
      <c r="K2704">
        <v>105</v>
      </c>
      <c r="L2704">
        <v>0</v>
      </c>
      <c r="M2704">
        <v>10</v>
      </c>
      <c r="N2704">
        <v>95</v>
      </c>
      <c r="O2704">
        <v>0</v>
      </c>
      <c r="P2704">
        <v>100</v>
      </c>
      <c r="Q2704" t="s">
        <v>796</v>
      </c>
      <c r="R2704">
        <v>95</v>
      </c>
      <c r="S2704" t="s">
        <v>5500</v>
      </c>
      <c r="T2704" s="4"/>
      <c r="U2704" s="4">
        <v>45380</v>
      </c>
    </row>
    <row r="2705" spans="1:21" x14ac:dyDescent="0.2">
      <c r="A2705" t="s">
        <v>851</v>
      </c>
      <c r="B2705" t="s">
        <v>5501</v>
      </c>
      <c r="C2705" t="s">
        <v>5502</v>
      </c>
      <c r="F2705" t="s">
        <v>48</v>
      </c>
      <c r="H2705">
        <v>15</v>
      </c>
      <c r="J2705" t="s">
        <v>420</v>
      </c>
      <c r="K2705">
        <v>-100</v>
      </c>
      <c r="L2705">
        <v>0</v>
      </c>
      <c r="M2705">
        <v>0</v>
      </c>
      <c r="N2705">
        <v>-100</v>
      </c>
      <c r="O2705">
        <v>0</v>
      </c>
      <c r="P2705">
        <v>2520</v>
      </c>
      <c r="Q2705" t="s">
        <v>50</v>
      </c>
      <c r="R2705">
        <v>-100</v>
      </c>
      <c r="S2705" t="s">
        <v>4442</v>
      </c>
      <c r="T2705" s="4">
        <v>45370</v>
      </c>
      <c r="U2705" s="4"/>
    </row>
    <row r="2706" spans="1:21" x14ac:dyDescent="0.2">
      <c r="A2706" t="s">
        <v>851</v>
      </c>
      <c r="B2706" t="s">
        <v>5503</v>
      </c>
      <c r="C2706" t="s">
        <v>5504</v>
      </c>
      <c r="D2706" t="s">
        <v>749</v>
      </c>
      <c r="F2706" t="s">
        <v>48</v>
      </c>
      <c r="G2706" t="s">
        <v>5505</v>
      </c>
      <c r="H2706">
        <v>16</v>
      </c>
      <c r="I2706" t="s">
        <v>5506</v>
      </c>
      <c r="J2706" t="s">
        <v>420</v>
      </c>
      <c r="K2706">
        <v>3720</v>
      </c>
      <c r="L2706">
        <v>0</v>
      </c>
      <c r="M2706">
        <v>1030</v>
      </c>
      <c r="N2706">
        <v>2690</v>
      </c>
      <c r="O2706">
        <v>1</v>
      </c>
      <c r="P2706">
        <v>2600</v>
      </c>
      <c r="Q2706" t="s">
        <v>796</v>
      </c>
      <c r="R2706">
        <v>90</v>
      </c>
      <c r="S2706" t="s">
        <v>5507</v>
      </c>
      <c r="T2706" s="4">
        <v>45356</v>
      </c>
      <c r="U2706" s="4">
        <v>45380</v>
      </c>
    </row>
    <row r="2707" spans="1:21" x14ac:dyDescent="0.2">
      <c r="A2707" t="s">
        <v>5508</v>
      </c>
      <c r="B2707" t="s">
        <v>5509</v>
      </c>
      <c r="C2707" t="s">
        <v>5510</v>
      </c>
      <c r="D2707" t="s">
        <v>749</v>
      </c>
      <c r="E2707" t="s">
        <v>2218</v>
      </c>
      <c r="F2707" t="s">
        <v>48</v>
      </c>
      <c r="G2707">
        <v>3680</v>
      </c>
      <c r="J2707" t="s">
        <v>420</v>
      </c>
      <c r="K2707">
        <v>480</v>
      </c>
      <c r="L2707">
        <v>0</v>
      </c>
      <c r="M2707">
        <v>0</v>
      </c>
      <c r="N2707">
        <v>480</v>
      </c>
      <c r="O2707">
        <v>3</v>
      </c>
      <c r="P2707">
        <v>160</v>
      </c>
      <c r="Q2707" t="s">
        <v>50</v>
      </c>
      <c r="R2707">
        <v>0</v>
      </c>
      <c r="S2707" t="s">
        <v>623</v>
      </c>
      <c r="T2707" s="4"/>
      <c r="U2707" s="4"/>
    </row>
    <row r="2708" spans="1:21" x14ac:dyDescent="0.2">
      <c r="A2708" t="s">
        <v>5508</v>
      </c>
      <c r="B2708" t="s">
        <v>5509</v>
      </c>
      <c r="C2708" t="s">
        <v>5511</v>
      </c>
      <c r="E2708" t="s">
        <v>5512</v>
      </c>
      <c r="F2708" t="s">
        <v>48</v>
      </c>
      <c r="G2708" t="s">
        <v>5513</v>
      </c>
      <c r="J2708" t="s">
        <v>420</v>
      </c>
      <c r="K2708">
        <v>1600</v>
      </c>
      <c r="L2708">
        <v>0</v>
      </c>
      <c r="M2708">
        <v>0</v>
      </c>
      <c r="N2708">
        <v>1600</v>
      </c>
      <c r="O2708">
        <v>2</v>
      </c>
      <c r="P2708">
        <v>800</v>
      </c>
      <c r="Q2708" t="s">
        <v>50</v>
      </c>
      <c r="R2708">
        <v>0</v>
      </c>
      <c r="S2708" t="s">
        <v>1162</v>
      </c>
      <c r="T2708" s="4"/>
      <c r="U2708" s="4"/>
    </row>
    <row r="2709" spans="1:21" x14ac:dyDescent="0.2">
      <c r="A2709" t="s">
        <v>5508</v>
      </c>
      <c r="B2709" t="s">
        <v>5509</v>
      </c>
      <c r="C2709" t="s">
        <v>5514</v>
      </c>
      <c r="E2709" t="s">
        <v>2207</v>
      </c>
      <c r="F2709" t="s">
        <v>48</v>
      </c>
      <c r="G2709" t="s">
        <v>5515</v>
      </c>
      <c r="J2709" t="s">
        <v>420</v>
      </c>
      <c r="K2709">
        <v>800</v>
      </c>
      <c r="L2709">
        <v>0</v>
      </c>
      <c r="M2709">
        <v>0</v>
      </c>
      <c r="N2709">
        <v>800</v>
      </c>
      <c r="O2709">
        <v>4</v>
      </c>
      <c r="P2709">
        <v>200</v>
      </c>
      <c r="Q2709" t="s">
        <v>50</v>
      </c>
      <c r="R2709">
        <v>0</v>
      </c>
      <c r="S2709" t="s">
        <v>2071</v>
      </c>
      <c r="T2709" s="4"/>
      <c r="U2709" s="4"/>
    </row>
    <row r="2710" spans="1:21" x14ac:dyDescent="0.2">
      <c r="A2710" t="s">
        <v>5516</v>
      </c>
      <c r="B2710" t="s">
        <v>5517</v>
      </c>
      <c r="C2710" t="s">
        <v>5518</v>
      </c>
      <c r="F2710" t="s">
        <v>48</v>
      </c>
      <c r="H2710">
        <v>1</v>
      </c>
      <c r="J2710" t="s">
        <v>420</v>
      </c>
      <c r="K2710">
        <v>1034</v>
      </c>
      <c r="L2710">
        <v>0</v>
      </c>
      <c r="M2710">
        <v>6</v>
      </c>
      <c r="N2710">
        <v>1028</v>
      </c>
      <c r="O2710">
        <v>0</v>
      </c>
      <c r="P2710">
        <v>1200</v>
      </c>
      <c r="Q2710" t="s">
        <v>796</v>
      </c>
      <c r="R2710">
        <v>1028</v>
      </c>
      <c r="S2710" t="s">
        <v>5519</v>
      </c>
      <c r="T2710" s="4">
        <v>45355</v>
      </c>
      <c r="U2710" s="4"/>
    </row>
    <row r="2711" spans="1:21" x14ac:dyDescent="0.2">
      <c r="A2711" t="s">
        <v>5520</v>
      </c>
      <c r="B2711" t="s">
        <v>5521</v>
      </c>
      <c r="C2711" t="s">
        <v>5522</v>
      </c>
      <c r="F2711" t="s">
        <v>2066</v>
      </c>
      <c r="G2711" t="s">
        <v>5523</v>
      </c>
      <c r="H2711">
        <v>1</v>
      </c>
      <c r="I2711" t="s">
        <v>5291</v>
      </c>
      <c r="J2711" t="s">
        <v>2068</v>
      </c>
      <c r="K2711">
        <v>1095</v>
      </c>
      <c r="L2711">
        <v>0</v>
      </c>
      <c r="M2711">
        <v>16</v>
      </c>
      <c r="N2711">
        <v>1079</v>
      </c>
      <c r="O2711">
        <v>10</v>
      </c>
      <c r="P2711">
        <v>100</v>
      </c>
      <c r="Q2711" t="s">
        <v>61</v>
      </c>
      <c r="R2711">
        <v>79</v>
      </c>
      <c r="S2711" t="s">
        <v>5524</v>
      </c>
      <c r="T2711" s="4">
        <v>45371</v>
      </c>
      <c r="U2711" s="4"/>
    </row>
    <row r="2712" spans="1:21" x14ac:dyDescent="0.2">
      <c r="A2712" t="s">
        <v>5525</v>
      </c>
      <c r="B2712" t="s">
        <v>5526</v>
      </c>
      <c r="C2712" t="s">
        <v>5527</v>
      </c>
      <c r="F2712" t="s">
        <v>48</v>
      </c>
      <c r="H2712">
        <v>1</v>
      </c>
      <c r="I2712" t="s">
        <v>5528</v>
      </c>
      <c r="J2712" t="s">
        <v>420</v>
      </c>
      <c r="K2712">
        <v>655</v>
      </c>
      <c r="L2712">
        <v>0</v>
      </c>
      <c r="M2712">
        <v>262</v>
      </c>
      <c r="N2712">
        <v>393</v>
      </c>
      <c r="O2712">
        <v>1</v>
      </c>
      <c r="P2712">
        <v>235</v>
      </c>
      <c r="Q2712" t="s">
        <v>796</v>
      </c>
      <c r="R2712">
        <v>158</v>
      </c>
      <c r="S2712" t="s">
        <v>5529</v>
      </c>
      <c r="T2712" s="4">
        <v>45369</v>
      </c>
      <c r="U2712" s="4"/>
    </row>
    <row r="2713" spans="1:21" x14ac:dyDescent="0.2">
      <c r="A2713" t="s">
        <v>889</v>
      </c>
      <c r="B2713" t="s">
        <v>5530</v>
      </c>
      <c r="C2713" t="s">
        <v>5531</v>
      </c>
      <c r="F2713" t="s">
        <v>342</v>
      </c>
      <c r="G2713" t="s">
        <v>5532</v>
      </c>
      <c r="H2713">
        <v>1</v>
      </c>
      <c r="J2713" t="s">
        <v>420</v>
      </c>
      <c r="K2713">
        <v>78</v>
      </c>
      <c r="L2713">
        <v>0</v>
      </c>
      <c r="M2713">
        <v>0</v>
      </c>
      <c r="N2713">
        <v>78</v>
      </c>
      <c r="O2713">
        <v>0</v>
      </c>
      <c r="P2713">
        <v>240</v>
      </c>
      <c r="Q2713" t="s">
        <v>362</v>
      </c>
      <c r="R2713">
        <v>78</v>
      </c>
      <c r="S2713" t="s">
        <v>5533</v>
      </c>
      <c r="T2713" s="4">
        <v>45356</v>
      </c>
      <c r="U2713" s="4">
        <v>45380</v>
      </c>
    </row>
    <row r="2714" spans="1:21" x14ac:dyDescent="0.2">
      <c r="A2714" t="s">
        <v>889</v>
      </c>
      <c r="B2714" t="s">
        <v>5534</v>
      </c>
      <c r="C2714" t="s">
        <v>5535</v>
      </c>
      <c r="F2714" t="s">
        <v>342</v>
      </c>
      <c r="G2714" t="s">
        <v>5536</v>
      </c>
      <c r="H2714">
        <v>2</v>
      </c>
      <c r="J2714" t="s">
        <v>420</v>
      </c>
      <c r="K2714">
        <v>1600</v>
      </c>
      <c r="L2714">
        <v>0</v>
      </c>
      <c r="M2714">
        <v>0</v>
      </c>
      <c r="N2714">
        <v>1600</v>
      </c>
      <c r="O2714">
        <v>6</v>
      </c>
      <c r="P2714">
        <v>240</v>
      </c>
      <c r="Q2714" t="s">
        <v>362</v>
      </c>
      <c r="R2714">
        <v>160</v>
      </c>
      <c r="S2714" t="s">
        <v>5537</v>
      </c>
      <c r="T2714" s="4">
        <v>45357</v>
      </c>
      <c r="U2714" s="4"/>
    </row>
    <row r="2715" spans="1:21" x14ac:dyDescent="0.2">
      <c r="A2715" t="s">
        <v>889</v>
      </c>
      <c r="B2715" t="s">
        <v>5538</v>
      </c>
      <c r="C2715" t="s">
        <v>5539</v>
      </c>
      <c r="F2715" t="s">
        <v>2066</v>
      </c>
      <c r="H2715">
        <v>3</v>
      </c>
      <c r="I2715" t="s">
        <v>3801</v>
      </c>
      <c r="J2715" t="s">
        <v>2068</v>
      </c>
      <c r="K2715">
        <v>5020</v>
      </c>
      <c r="L2715">
        <v>0</v>
      </c>
      <c r="M2715">
        <v>0</v>
      </c>
      <c r="N2715">
        <v>5020</v>
      </c>
      <c r="O2715">
        <v>13</v>
      </c>
      <c r="P2715">
        <v>360</v>
      </c>
      <c r="Q2715" t="s">
        <v>362</v>
      </c>
      <c r="R2715">
        <v>340</v>
      </c>
      <c r="S2715" t="s">
        <v>5540</v>
      </c>
      <c r="T2715" s="4">
        <v>45364</v>
      </c>
      <c r="U2715" s="4"/>
    </row>
    <row r="2716" spans="1:21" x14ac:dyDescent="0.2">
      <c r="A2716" t="s">
        <v>889</v>
      </c>
      <c r="B2716" t="s">
        <v>5541</v>
      </c>
      <c r="C2716" t="s">
        <v>5542</v>
      </c>
      <c r="F2716" t="s">
        <v>2066</v>
      </c>
      <c r="H2716">
        <v>4</v>
      </c>
      <c r="I2716" t="s">
        <v>3801</v>
      </c>
      <c r="J2716" t="s">
        <v>2068</v>
      </c>
      <c r="K2716">
        <v>4654</v>
      </c>
      <c r="L2716">
        <v>0</v>
      </c>
      <c r="M2716">
        <v>0</v>
      </c>
      <c r="N2716">
        <v>4654</v>
      </c>
      <c r="O2716">
        <v>12</v>
      </c>
      <c r="P2716">
        <v>360</v>
      </c>
      <c r="Q2716" t="s">
        <v>362</v>
      </c>
      <c r="R2716">
        <v>334</v>
      </c>
      <c r="S2716" t="s">
        <v>5543</v>
      </c>
      <c r="T2716" s="4">
        <v>45364</v>
      </c>
      <c r="U2716" s="4"/>
    </row>
    <row r="2717" spans="1:21" x14ac:dyDescent="0.2">
      <c r="A2717" t="s">
        <v>889</v>
      </c>
      <c r="B2717" t="s">
        <v>5544</v>
      </c>
      <c r="C2717" t="s">
        <v>5545</v>
      </c>
      <c r="F2717" t="s">
        <v>2066</v>
      </c>
      <c r="H2717">
        <v>5</v>
      </c>
      <c r="I2717" t="s">
        <v>3801</v>
      </c>
      <c r="J2717" t="s">
        <v>2068</v>
      </c>
      <c r="K2717">
        <v>3217</v>
      </c>
      <c r="L2717">
        <v>0</v>
      </c>
      <c r="M2717">
        <v>0</v>
      </c>
      <c r="N2717">
        <v>3217</v>
      </c>
      <c r="O2717">
        <v>8</v>
      </c>
      <c r="P2717">
        <v>360</v>
      </c>
      <c r="Q2717" t="s">
        <v>362</v>
      </c>
      <c r="R2717">
        <v>337</v>
      </c>
      <c r="S2717" t="s">
        <v>5546</v>
      </c>
      <c r="T2717" s="4">
        <v>45364</v>
      </c>
      <c r="U2717" s="4"/>
    </row>
    <row r="2718" spans="1:21" x14ac:dyDescent="0.2">
      <c r="A2718" t="s">
        <v>889</v>
      </c>
      <c r="B2718" t="s">
        <v>5547</v>
      </c>
      <c r="C2718" t="s">
        <v>5548</v>
      </c>
      <c r="F2718" t="s">
        <v>2066</v>
      </c>
      <c r="H2718">
        <v>6</v>
      </c>
      <c r="I2718" t="s">
        <v>3801</v>
      </c>
      <c r="J2718" t="s">
        <v>2068</v>
      </c>
      <c r="K2718">
        <v>3217</v>
      </c>
      <c r="L2718">
        <v>0</v>
      </c>
      <c r="M2718">
        <v>0</v>
      </c>
      <c r="N2718">
        <v>3217</v>
      </c>
      <c r="O2718">
        <v>8</v>
      </c>
      <c r="P2718">
        <v>360</v>
      </c>
      <c r="Q2718" t="s">
        <v>362</v>
      </c>
      <c r="R2718">
        <v>337</v>
      </c>
      <c r="S2718" t="s">
        <v>5546</v>
      </c>
      <c r="T2718" s="4">
        <v>45364</v>
      </c>
      <c r="U2718" s="4"/>
    </row>
    <row r="2719" spans="1:21" x14ac:dyDescent="0.2">
      <c r="A2719" t="s">
        <v>889</v>
      </c>
      <c r="B2719" t="s">
        <v>5549</v>
      </c>
      <c r="C2719" t="s">
        <v>5550</v>
      </c>
      <c r="F2719" t="s">
        <v>2066</v>
      </c>
      <c r="H2719">
        <v>7</v>
      </c>
      <c r="I2719" t="s">
        <v>3801</v>
      </c>
      <c r="J2719" t="s">
        <v>2068</v>
      </c>
      <c r="K2719">
        <v>3220</v>
      </c>
      <c r="L2719">
        <v>0</v>
      </c>
      <c r="M2719">
        <v>0</v>
      </c>
      <c r="N2719">
        <v>3220</v>
      </c>
      <c r="O2719">
        <v>8</v>
      </c>
      <c r="P2719">
        <v>360</v>
      </c>
      <c r="Q2719" t="s">
        <v>362</v>
      </c>
      <c r="R2719">
        <v>340</v>
      </c>
      <c r="S2719" t="s">
        <v>5551</v>
      </c>
      <c r="T2719" s="4">
        <v>45364</v>
      </c>
      <c r="U2719" s="4"/>
    </row>
    <row r="2720" spans="1:21" x14ac:dyDescent="0.2">
      <c r="A2720" t="s">
        <v>889</v>
      </c>
      <c r="B2720" t="s">
        <v>5552</v>
      </c>
      <c r="C2720" t="s">
        <v>5553</v>
      </c>
      <c r="F2720" t="s">
        <v>2066</v>
      </c>
      <c r="H2720">
        <v>8</v>
      </c>
      <c r="I2720" t="s">
        <v>3801</v>
      </c>
      <c r="J2720" t="s">
        <v>2068</v>
      </c>
      <c r="K2720">
        <v>3214</v>
      </c>
      <c r="L2720">
        <v>0</v>
      </c>
      <c r="M2720">
        <v>0</v>
      </c>
      <c r="N2720">
        <v>3214</v>
      </c>
      <c r="O2720">
        <v>8</v>
      </c>
      <c r="P2720">
        <v>360</v>
      </c>
      <c r="Q2720" t="s">
        <v>362</v>
      </c>
      <c r="R2720">
        <v>334</v>
      </c>
      <c r="S2720" t="s">
        <v>5554</v>
      </c>
      <c r="T2720" s="4">
        <v>45364</v>
      </c>
      <c r="U2720" s="4"/>
    </row>
    <row r="2721" spans="1:21" x14ac:dyDescent="0.2">
      <c r="A2721" t="s">
        <v>889</v>
      </c>
      <c r="B2721" t="s">
        <v>5555</v>
      </c>
      <c r="C2721" t="s">
        <v>5556</v>
      </c>
      <c r="F2721" t="s">
        <v>2066</v>
      </c>
      <c r="H2721">
        <v>9</v>
      </c>
      <c r="I2721" t="s">
        <v>3801</v>
      </c>
      <c r="J2721" t="s">
        <v>2068</v>
      </c>
      <c r="K2721">
        <v>1417</v>
      </c>
      <c r="L2721">
        <v>0</v>
      </c>
      <c r="M2721">
        <v>0</v>
      </c>
      <c r="N2721">
        <v>1417</v>
      </c>
      <c r="O2721">
        <v>3</v>
      </c>
      <c r="P2721">
        <v>360</v>
      </c>
      <c r="Q2721" t="s">
        <v>362</v>
      </c>
      <c r="R2721">
        <v>337</v>
      </c>
      <c r="S2721" t="s">
        <v>5557</v>
      </c>
      <c r="T2721" s="4">
        <v>45364</v>
      </c>
      <c r="U2721" s="4"/>
    </row>
    <row r="2722" spans="1:21" x14ac:dyDescent="0.2">
      <c r="A2722" t="s">
        <v>889</v>
      </c>
      <c r="B2722" t="s">
        <v>5558</v>
      </c>
      <c r="C2722" t="s">
        <v>5559</v>
      </c>
      <c r="F2722" t="s">
        <v>2066</v>
      </c>
      <c r="H2722">
        <v>10</v>
      </c>
      <c r="I2722" t="s">
        <v>3801</v>
      </c>
      <c r="J2722" t="s">
        <v>2068</v>
      </c>
      <c r="K2722">
        <v>1420</v>
      </c>
      <c r="L2722">
        <v>0</v>
      </c>
      <c r="M2722">
        <v>0</v>
      </c>
      <c r="N2722">
        <v>1420</v>
      </c>
      <c r="O2722">
        <v>3</v>
      </c>
      <c r="P2722">
        <v>360</v>
      </c>
      <c r="Q2722" t="s">
        <v>362</v>
      </c>
      <c r="R2722">
        <v>340</v>
      </c>
      <c r="S2722" t="s">
        <v>5560</v>
      </c>
      <c r="T2722" s="4">
        <v>45364</v>
      </c>
      <c r="U2722" s="4"/>
    </row>
    <row r="2723" spans="1:21" x14ac:dyDescent="0.2">
      <c r="A2723" t="s">
        <v>889</v>
      </c>
      <c r="B2723" t="s">
        <v>5561</v>
      </c>
      <c r="C2723" t="s">
        <v>5562</v>
      </c>
      <c r="F2723" t="s">
        <v>2066</v>
      </c>
      <c r="H2723">
        <v>11</v>
      </c>
      <c r="I2723" t="s">
        <v>3801</v>
      </c>
      <c r="J2723" t="s">
        <v>2068</v>
      </c>
      <c r="K2723">
        <v>1420</v>
      </c>
      <c r="L2723">
        <v>0</v>
      </c>
      <c r="M2723">
        <v>0</v>
      </c>
      <c r="N2723">
        <v>1420</v>
      </c>
      <c r="O2723">
        <v>3</v>
      </c>
      <c r="P2723">
        <v>360</v>
      </c>
      <c r="Q2723" t="s">
        <v>362</v>
      </c>
      <c r="R2723">
        <v>340</v>
      </c>
      <c r="S2723" t="s">
        <v>5560</v>
      </c>
      <c r="T2723" s="4">
        <v>45364</v>
      </c>
      <c r="U2723" s="4"/>
    </row>
    <row r="2724" spans="1:21" x14ac:dyDescent="0.2">
      <c r="A2724" t="s">
        <v>889</v>
      </c>
      <c r="B2724" t="s">
        <v>5563</v>
      </c>
      <c r="C2724" t="s">
        <v>5564</v>
      </c>
      <c r="F2724" t="s">
        <v>2066</v>
      </c>
      <c r="H2724">
        <v>12</v>
      </c>
      <c r="I2724" t="s">
        <v>3801</v>
      </c>
      <c r="J2724" t="s">
        <v>2068</v>
      </c>
      <c r="K2724">
        <v>1420</v>
      </c>
      <c r="L2724">
        <v>0</v>
      </c>
      <c r="M2724">
        <v>0</v>
      </c>
      <c r="N2724">
        <v>1420</v>
      </c>
      <c r="O2724">
        <v>3</v>
      </c>
      <c r="P2724">
        <v>360</v>
      </c>
      <c r="Q2724" t="s">
        <v>362</v>
      </c>
      <c r="R2724">
        <v>340</v>
      </c>
      <c r="S2724" t="s">
        <v>5560</v>
      </c>
      <c r="T2724" s="4">
        <v>45364</v>
      </c>
      <c r="U2724" s="4"/>
    </row>
    <row r="2725" spans="1:21" x14ac:dyDescent="0.2">
      <c r="A2725" t="s">
        <v>889</v>
      </c>
      <c r="B2725" t="s">
        <v>5565</v>
      </c>
      <c r="C2725" t="s">
        <v>5566</v>
      </c>
      <c r="F2725" t="s">
        <v>2066</v>
      </c>
      <c r="H2725">
        <v>13</v>
      </c>
      <c r="I2725" t="s">
        <v>3801</v>
      </c>
      <c r="J2725" t="s">
        <v>2068</v>
      </c>
      <c r="K2725">
        <v>1417</v>
      </c>
      <c r="L2725">
        <v>0</v>
      </c>
      <c r="M2725">
        <v>0</v>
      </c>
      <c r="N2725">
        <v>1417</v>
      </c>
      <c r="O2725">
        <v>3</v>
      </c>
      <c r="P2725">
        <v>360</v>
      </c>
      <c r="Q2725" t="s">
        <v>362</v>
      </c>
      <c r="R2725">
        <v>337</v>
      </c>
      <c r="S2725" t="s">
        <v>5557</v>
      </c>
      <c r="T2725" s="4">
        <v>45364</v>
      </c>
      <c r="U2725" s="4"/>
    </row>
    <row r="2726" spans="1:21" x14ac:dyDescent="0.2">
      <c r="A2726" t="s">
        <v>889</v>
      </c>
      <c r="B2726" t="s">
        <v>5567</v>
      </c>
      <c r="C2726" t="s">
        <v>5568</v>
      </c>
      <c r="F2726" t="s">
        <v>2066</v>
      </c>
      <c r="H2726">
        <v>14</v>
      </c>
      <c r="I2726" t="s">
        <v>3801</v>
      </c>
      <c r="J2726" t="s">
        <v>2068</v>
      </c>
      <c r="K2726">
        <v>1417</v>
      </c>
      <c r="L2726">
        <v>0</v>
      </c>
      <c r="M2726">
        <v>0</v>
      </c>
      <c r="N2726">
        <v>1417</v>
      </c>
      <c r="O2726">
        <v>3</v>
      </c>
      <c r="P2726">
        <v>360</v>
      </c>
      <c r="Q2726" t="s">
        <v>362</v>
      </c>
      <c r="R2726">
        <v>337</v>
      </c>
      <c r="S2726" t="s">
        <v>5557</v>
      </c>
      <c r="T2726" s="4">
        <v>45364</v>
      </c>
      <c r="U2726" s="4"/>
    </row>
    <row r="2727" spans="1:21" x14ac:dyDescent="0.2">
      <c r="A2727" t="s">
        <v>889</v>
      </c>
      <c r="B2727" t="s">
        <v>5569</v>
      </c>
      <c r="C2727" t="s">
        <v>5570</v>
      </c>
      <c r="F2727" t="s">
        <v>2066</v>
      </c>
      <c r="H2727">
        <v>15</v>
      </c>
      <c r="I2727" t="s">
        <v>2430</v>
      </c>
      <c r="J2727" t="s">
        <v>2068</v>
      </c>
      <c r="K2727">
        <v>1170</v>
      </c>
      <c r="L2727">
        <v>0</v>
      </c>
      <c r="M2727">
        <v>0</v>
      </c>
      <c r="N2727">
        <v>1170</v>
      </c>
      <c r="O2727">
        <v>1</v>
      </c>
      <c r="P2727">
        <v>600</v>
      </c>
      <c r="Q2727" t="s">
        <v>362</v>
      </c>
      <c r="R2727">
        <v>570</v>
      </c>
      <c r="S2727" t="s">
        <v>5571</v>
      </c>
      <c r="T2727" s="4">
        <v>45364</v>
      </c>
      <c r="U2727" s="4"/>
    </row>
    <row r="2728" spans="1:21" x14ac:dyDescent="0.2">
      <c r="A2728" t="s">
        <v>889</v>
      </c>
      <c r="B2728" t="s">
        <v>5572</v>
      </c>
      <c r="C2728" t="s">
        <v>5573</v>
      </c>
      <c r="F2728" t="s">
        <v>2066</v>
      </c>
      <c r="H2728">
        <v>16</v>
      </c>
      <c r="I2728" t="s">
        <v>5574</v>
      </c>
      <c r="J2728" t="s">
        <v>2068</v>
      </c>
      <c r="K2728">
        <v>4794</v>
      </c>
      <c r="L2728">
        <v>0</v>
      </c>
      <c r="M2728">
        <v>0</v>
      </c>
      <c r="N2728">
        <v>4794</v>
      </c>
      <c r="O2728">
        <v>7</v>
      </c>
      <c r="P2728">
        <v>600</v>
      </c>
      <c r="Q2728" t="s">
        <v>362</v>
      </c>
      <c r="R2728">
        <v>594</v>
      </c>
      <c r="S2728" t="s">
        <v>5575</v>
      </c>
      <c r="T2728" s="4">
        <v>45364</v>
      </c>
      <c r="U2728" s="4"/>
    </row>
    <row r="2729" spans="1:21" x14ac:dyDescent="0.2">
      <c r="A2729" t="s">
        <v>889</v>
      </c>
      <c r="B2729" t="s">
        <v>5576</v>
      </c>
      <c r="C2729" t="s">
        <v>5577</v>
      </c>
      <c r="F2729" t="s">
        <v>2066</v>
      </c>
      <c r="H2729">
        <v>17</v>
      </c>
      <c r="I2729" t="s">
        <v>2374</v>
      </c>
      <c r="J2729" t="s">
        <v>2068</v>
      </c>
      <c r="K2729">
        <v>954</v>
      </c>
      <c r="L2729">
        <v>0</v>
      </c>
      <c r="M2729">
        <v>3</v>
      </c>
      <c r="N2729">
        <v>951</v>
      </c>
      <c r="O2729">
        <v>1</v>
      </c>
      <c r="P2729">
        <v>480</v>
      </c>
      <c r="Q2729" t="s">
        <v>362</v>
      </c>
      <c r="R2729">
        <v>471</v>
      </c>
      <c r="S2729" t="s">
        <v>5578</v>
      </c>
      <c r="T2729" s="4">
        <v>45364</v>
      </c>
      <c r="U2729" s="4"/>
    </row>
    <row r="2730" spans="1:21" x14ac:dyDescent="0.2">
      <c r="A2730" t="s">
        <v>889</v>
      </c>
      <c r="B2730" t="s">
        <v>5579</v>
      </c>
      <c r="C2730" t="s">
        <v>5580</v>
      </c>
      <c r="F2730" t="s">
        <v>48</v>
      </c>
      <c r="G2730" t="s">
        <v>5581</v>
      </c>
      <c r="H2730">
        <v>18</v>
      </c>
      <c r="J2730" t="s">
        <v>420</v>
      </c>
      <c r="K2730">
        <v>597</v>
      </c>
      <c r="L2730">
        <v>0</v>
      </c>
      <c r="M2730">
        <v>0</v>
      </c>
      <c r="N2730">
        <v>597</v>
      </c>
      <c r="O2730">
        <v>0</v>
      </c>
      <c r="P2730">
        <v>600</v>
      </c>
      <c r="Q2730" t="s">
        <v>362</v>
      </c>
      <c r="R2730">
        <v>597</v>
      </c>
      <c r="S2730" t="s">
        <v>5582</v>
      </c>
      <c r="T2730" s="4">
        <v>45364</v>
      </c>
      <c r="U2730" s="4"/>
    </row>
    <row r="2731" spans="1:21" x14ac:dyDescent="0.2">
      <c r="A2731" t="s">
        <v>889</v>
      </c>
      <c r="B2731" t="s">
        <v>5583</v>
      </c>
      <c r="C2731" t="s">
        <v>5584</v>
      </c>
      <c r="F2731" t="s">
        <v>2066</v>
      </c>
      <c r="G2731" t="s">
        <v>5585</v>
      </c>
      <c r="H2731">
        <v>19</v>
      </c>
      <c r="I2731" t="s">
        <v>2067</v>
      </c>
      <c r="J2731" t="s">
        <v>2068</v>
      </c>
      <c r="K2731">
        <v>1194</v>
      </c>
      <c r="L2731">
        <v>0</v>
      </c>
      <c r="M2731">
        <v>18</v>
      </c>
      <c r="N2731">
        <v>1176</v>
      </c>
      <c r="O2731">
        <v>1</v>
      </c>
      <c r="P2731">
        <v>600</v>
      </c>
      <c r="Q2731" t="s">
        <v>362</v>
      </c>
      <c r="R2731">
        <v>576</v>
      </c>
      <c r="S2731" t="s">
        <v>5586</v>
      </c>
      <c r="T2731" s="4">
        <v>45364</v>
      </c>
      <c r="U2731" s="4"/>
    </row>
    <row r="2732" spans="1:21" x14ac:dyDescent="0.2">
      <c r="A2732" t="s">
        <v>889</v>
      </c>
      <c r="B2732" t="s">
        <v>5587</v>
      </c>
      <c r="C2732" t="s">
        <v>5588</v>
      </c>
      <c r="F2732" t="s">
        <v>2066</v>
      </c>
      <c r="G2732" t="s">
        <v>5589</v>
      </c>
      <c r="H2732">
        <v>20</v>
      </c>
      <c r="I2732" t="s">
        <v>5590</v>
      </c>
      <c r="J2732" t="s">
        <v>2068</v>
      </c>
      <c r="K2732">
        <v>1908</v>
      </c>
      <c r="L2732">
        <v>0</v>
      </c>
      <c r="M2732">
        <v>0</v>
      </c>
      <c r="N2732">
        <v>1908</v>
      </c>
      <c r="O2732">
        <v>3</v>
      </c>
      <c r="P2732">
        <v>480</v>
      </c>
      <c r="Q2732" t="s">
        <v>362</v>
      </c>
      <c r="R2732">
        <v>468</v>
      </c>
      <c r="S2732" t="s">
        <v>5591</v>
      </c>
      <c r="T2732" s="4">
        <v>45369</v>
      </c>
      <c r="U2732" s="4"/>
    </row>
    <row r="2733" spans="1:21" x14ac:dyDescent="0.2">
      <c r="A2733" t="s">
        <v>889</v>
      </c>
      <c r="B2733" t="s">
        <v>5592</v>
      </c>
      <c r="C2733" t="s">
        <v>5593</v>
      </c>
      <c r="F2733" t="s">
        <v>2066</v>
      </c>
      <c r="G2733" t="s">
        <v>5594</v>
      </c>
      <c r="H2733">
        <v>21</v>
      </c>
      <c r="I2733" t="s">
        <v>2374</v>
      </c>
      <c r="J2733" t="s">
        <v>2068</v>
      </c>
      <c r="K2733">
        <v>1176</v>
      </c>
      <c r="L2733">
        <v>0</v>
      </c>
      <c r="M2733">
        <v>0</v>
      </c>
      <c r="N2733">
        <v>1176</v>
      </c>
      <c r="O2733">
        <v>1</v>
      </c>
      <c r="P2733">
        <v>600</v>
      </c>
      <c r="Q2733" t="s">
        <v>362</v>
      </c>
      <c r="R2733">
        <v>576</v>
      </c>
      <c r="S2733" t="s">
        <v>5586</v>
      </c>
      <c r="T2733" s="4">
        <v>45369</v>
      </c>
      <c r="U2733" s="4"/>
    </row>
    <row r="2734" spans="1:21" x14ac:dyDescent="0.2">
      <c r="A2734" t="s">
        <v>889</v>
      </c>
      <c r="B2734" t="s">
        <v>5595</v>
      </c>
      <c r="C2734" t="s">
        <v>5596</v>
      </c>
      <c r="F2734" t="s">
        <v>2066</v>
      </c>
      <c r="G2734" t="s">
        <v>5597</v>
      </c>
      <c r="H2734">
        <v>22</v>
      </c>
      <c r="I2734" t="s">
        <v>5598</v>
      </c>
      <c r="J2734" t="s">
        <v>2068</v>
      </c>
      <c r="K2734">
        <v>4788</v>
      </c>
      <c r="L2734">
        <v>0</v>
      </c>
      <c r="M2734">
        <v>12</v>
      </c>
      <c r="N2734">
        <v>4776</v>
      </c>
      <c r="O2734">
        <v>7</v>
      </c>
      <c r="P2734">
        <v>600</v>
      </c>
      <c r="Q2734" t="s">
        <v>362</v>
      </c>
      <c r="R2734">
        <v>576</v>
      </c>
      <c r="S2734" t="s">
        <v>5599</v>
      </c>
      <c r="T2734" s="4">
        <v>45369</v>
      </c>
      <c r="U2734" s="4"/>
    </row>
    <row r="2735" spans="1:21" x14ac:dyDescent="0.2">
      <c r="A2735" t="s">
        <v>889</v>
      </c>
      <c r="B2735" t="s">
        <v>5600</v>
      </c>
      <c r="C2735" t="s">
        <v>5601</v>
      </c>
      <c r="F2735" t="s">
        <v>2066</v>
      </c>
      <c r="G2735" t="s">
        <v>5602</v>
      </c>
      <c r="H2735">
        <v>23</v>
      </c>
      <c r="I2735" t="s">
        <v>5603</v>
      </c>
      <c r="J2735" t="s">
        <v>2068</v>
      </c>
      <c r="K2735">
        <v>6708</v>
      </c>
      <c r="L2735">
        <v>0</v>
      </c>
      <c r="M2735">
        <v>0</v>
      </c>
      <c r="N2735">
        <v>6708</v>
      </c>
      <c r="O2735">
        <v>3</v>
      </c>
      <c r="P2735">
        <v>1920</v>
      </c>
      <c r="Q2735" t="s">
        <v>362</v>
      </c>
      <c r="R2735">
        <v>948</v>
      </c>
      <c r="S2735" t="s">
        <v>5604</v>
      </c>
      <c r="T2735" s="4">
        <v>45369</v>
      </c>
      <c r="U2735" s="4"/>
    </row>
    <row r="2736" spans="1:21" x14ac:dyDescent="0.2">
      <c r="A2736" t="s">
        <v>889</v>
      </c>
      <c r="B2736" t="s">
        <v>5605</v>
      </c>
      <c r="C2736" t="s">
        <v>5606</v>
      </c>
      <c r="F2736" t="s">
        <v>2066</v>
      </c>
      <c r="G2736" t="s">
        <v>5607</v>
      </c>
      <c r="H2736">
        <v>24</v>
      </c>
      <c r="I2736" t="s">
        <v>2430</v>
      </c>
      <c r="J2736" t="s">
        <v>2068</v>
      </c>
      <c r="K2736">
        <v>1788</v>
      </c>
      <c r="L2736">
        <v>0</v>
      </c>
      <c r="M2736">
        <v>0</v>
      </c>
      <c r="N2736">
        <v>1788</v>
      </c>
      <c r="O2736">
        <v>2</v>
      </c>
      <c r="P2736">
        <v>600</v>
      </c>
      <c r="Q2736" t="s">
        <v>362</v>
      </c>
      <c r="R2736">
        <v>588</v>
      </c>
      <c r="S2736" t="s">
        <v>5608</v>
      </c>
      <c r="T2736" s="4">
        <v>45369</v>
      </c>
      <c r="U2736" s="4"/>
    </row>
    <row r="2737" spans="1:21" x14ac:dyDescent="0.2">
      <c r="A2737" t="s">
        <v>889</v>
      </c>
      <c r="B2737" t="s">
        <v>5609</v>
      </c>
      <c r="C2737" t="s">
        <v>5610</v>
      </c>
      <c r="F2737" t="s">
        <v>2066</v>
      </c>
      <c r="G2737" t="s">
        <v>5611</v>
      </c>
      <c r="H2737">
        <v>25</v>
      </c>
      <c r="I2737" t="s">
        <v>5574</v>
      </c>
      <c r="J2737" t="s">
        <v>2068</v>
      </c>
      <c r="K2737">
        <v>1908</v>
      </c>
      <c r="L2737">
        <v>0</v>
      </c>
      <c r="M2737">
        <v>21</v>
      </c>
      <c r="N2737">
        <v>1887</v>
      </c>
      <c r="O2737">
        <v>3</v>
      </c>
      <c r="P2737">
        <v>480</v>
      </c>
      <c r="Q2737" t="s">
        <v>362</v>
      </c>
      <c r="R2737">
        <v>447</v>
      </c>
      <c r="S2737" t="s">
        <v>5612</v>
      </c>
      <c r="T2737" s="4">
        <v>45369</v>
      </c>
      <c r="U2737" s="4"/>
    </row>
    <row r="2738" spans="1:21" x14ac:dyDescent="0.2">
      <c r="A2738" t="s">
        <v>889</v>
      </c>
      <c r="B2738" t="s">
        <v>5613</v>
      </c>
      <c r="C2738" t="s">
        <v>5614</v>
      </c>
      <c r="F2738" t="s">
        <v>2066</v>
      </c>
      <c r="G2738" t="s">
        <v>5615</v>
      </c>
      <c r="H2738">
        <v>26</v>
      </c>
      <c r="I2738" t="s">
        <v>5574</v>
      </c>
      <c r="J2738" t="s">
        <v>2068</v>
      </c>
      <c r="K2738">
        <v>2388</v>
      </c>
      <c r="L2738">
        <v>0</v>
      </c>
      <c r="M2738">
        <v>12</v>
      </c>
      <c r="N2738">
        <v>2376</v>
      </c>
      <c r="O2738">
        <v>3</v>
      </c>
      <c r="P2738">
        <v>600</v>
      </c>
      <c r="Q2738" t="s">
        <v>362</v>
      </c>
      <c r="R2738">
        <v>576</v>
      </c>
      <c r="S2738" t="s">
        <v>5616</v>
      </c>
      <c r="T2738" s="4">
        <v>45369</v>
      </c>
      <c r="U2738" s="4"/>
    </row>
    <row r="2739" spans="1:21" x14ac:dyDescent="0.2">
      <c r="A2739" t="s">
        <v>889</v>
      </c>
      <c r="B2739" t="s">
        <v>5617</v>
      </c>
      <c r="C2739" t="s">
        <v>5618</v>
      </c>
      <c r="F2739" t="s">
        <v>2066</v>
      </c>
      <c r="G2739" t="s">
        <v>5619</v>
      </c>
      <c r="H2739">
        <v>27</v>
      </c>
      <c r="I2739" t="s">
        <v>2430</v>
      </c>
      <c r="J2739" t="s">
        <v>2068</v>
      </c>
      <c r="K2739">
        <v>1188</v>
      </c>
      <c r="L2739">
        <v>0</v>
      </c>
      <c r="M2739">
        <v>0</v>
      </c>
      <c r="N2739">
        <v>1188</v>
      </c>
      <c r="O2739">
        <v>1</v>
      </c>
      <c r="P2739">
        <v>600</v>
      </c>
      <c r="Q2739" t="s">
        <v>50</v>
      </c>
      <c r="R2739">
        <v>588</v>
      </c>
      <c r="S2739" t="s">
        <v>5620</v>
      </c>
      <c r="T2739" s="4">
        <v>45370</v>
      </c>
      <c r="U2739" s="4"/>
    </row>
    <row r="2740" spans="1:21" x14ac:dyDescent="0.2">
      <c r="A2740" t="s">
        <v>889</v>
      </c>
      <c r="B2740" t="s">
        <v>5621</v>
      </c>
      <c r="C2740" t="s">
        <v>5622</v>
      </c>
      <c r="F2740" t="s">
        <v>2066</v>
      </c>
      <c r="G2740" t="s">
        <v>5623</v>
      </c>
      <c r="H2740">
        <v>28</v>
      </c>
      <c r="I2740" t="s">
        <v>2374</v>
      </c>
      <c r="J2740" t="s">
        <v>2068</v>
      </c>
      <c r="K2740">
        <v>1728</v>
      </c>
      <c r="L2740">
        <v>0</v>
      </c>
      <c r="M2740">
        <v>0</v>
      </c>
      <c r="N2740">
        <v>1728</v>
      </c>
      <c r="O2740">
        <v>2</v>
      </c>
      <c r="P2740">
        <v>600</v>
      </c>
      <c r="Q2740" t="s">
        <v>50</v>
      </c>
      <c r="R2740">
        <v>528</v>
      </c>
      <c r="S2740" t="s">
        <v>5624</v>
      </c>
      <c r="T2740" s="4">
        <v>45370</v>
      </c>
      <c r="U2740" s="4"/>
    </row>
    <row r="2741" spans="1:21" x14ac:dyDescent="0.2">
      <c r="A2741" t="s">
        <v>889</v>
      </c>
      <c r="B2741" t="s">
        <v>5625</v>
      </c>
      <c r="C2741" t="s">
        <v>5626</v>
      </c>
      <c r="F2741" t="s">
        <v>2066</v>
      </c>
      <c r="G2741" t="s">
        <v>5627</v>
      </c>
      <c r="H2741">
        <v>29</v>
      </c>
      <c r="I2741" t="s">
        <v>5574</v>
      </c>
      <c r="J2741" t="s">
        <v>2068</v>
      </c>
      <c r="K2741">
        <v>2388</v>
      </c>
      <c r="L2741">
        <v>0</v>
      </c>
      <c r="M2741">
        <v>0</v>
      </c>
      <c r="N2741">
        <v>2388</v>
      </c>
      <c r="O2741">
        <v>3</v>
      </c>
      <c r="P2741">
        <v>600</v>
      </c>
      <c r="Q2741" t="s">
        <v>50</v>
      </c>
      <c r="R2741">
        <v>588</v>
      </c>
      <c r="S2741" t="s">
        <v>5628</v>
      </c>
      <c r="T2741" s="4">
        <v>45370</v>
      </c>
      <c r="U2741" s="4"/>
    </row>
    <row r="2742" spans="1:21" x14ac:dyDescent="0.2">
      <c r="A2742" t="s">
        <v>889</v>
      </c>
      <c r="B2742" t="s">
        <v>5629</v>
      </c>
      <c r="C2742" t="s">
        <v>5630</v>
      </c>
      <c r="F2742" t="s">
        <v>2066</v>
      </c>
      <c r="G2742" t="s">
        <v>5631</v>
      </c>
      <c r="H2742">
        <v>30</v>
      </c>
      <c r="I2742" t="s">
        <v>5574</v>
      </c>
      <c r="J2742" t="s">
        <v>2068</v>
      </c>
      <c r="K2742">
        <v>3588</v>
      </c>
      <c r="L2742">
        <v>0</v>
      </c>
      <c r="M2742">
        <v>0</v>
      </c>
      <c r="N2742">
        <v>3588</v>
      </c>
      <c r="O2742">
        <v>5</v>
      </c>
      <c r="P2742">
        <v>600</v>
      </c>
      <c r="Q2742" t="s">
        <v>50</v>
      </c>
      <c r="R2742">
        <v>588</v>
      </c>
      <c r="S2742" t="s">
        <v>5632</v>
      </c>
      <c r="T2742" s="4">
        <v>45370</v>
      </c>
      <c r="U2742" s="4"/>
    </row>
    <row r="2743" spans="1:21" x14ac:dyDescent="0.2">
      <c r="A2743" t="s">
        <v>889</v>
      </c>
      <c r="B2743" t="s">
        <v>5633</v>
      </c>
      <c r="C2743" t="s">
        <v>5634</v>
      </c>
      <c r="F2743" t="s">
        <v>2066</v>
      </c>
      <c r="G2743">
        <v>7</v>
      </c>
      <c r="H2743">
        <v>31</v>
      </c>
      <c r="I2743" t="s">
        <v>2430</v>
      </c>
      <c r="J2743" t="s">
        <v>2068</v>
      </c>
      <c r="K2743">
        <v>3456</v>
      </c>
      <c r="L2743">
        <v>0</v>
      </c>
      <c r="M2743">
        <v>0</v>
      </c>
      <c r="N2743">
        <v>3456</v>
      </c>
      <c r="O2743">
        <v>0</v>
      </c>
      <c r="P2743">
        <v>3600</v>
      </c>
      <c r="Q2743" t="s">
        <v>50</v>
      </c>
      <c r="R2743">
        <v>3456</v>
      </c>
      <c r="S2743" t="s">
        <v>5635</v>
      </c>
      <c r="T2743" s="4">
        <v>45371</v>
      </c>
      <c r="U2743" s="4"/>
    </row>
    <row r="2744" spans="1:21" x14ac:dyDescent="0.2">
      <c r="A2744" t="s">
        <v>889</v>
      </c>
      <c r="B2744" t="s">
        <v>5636</v>
      </c>
      <c r="C2744" t="s">
        <v>5637</v>
      </c>
      <c r="F2744" t="s">
        <v>2066</v>
      </c>
      <c r="G2744">
        <v>8</v>
      </c>
      <c r="H2744">
        <v>32</v>
      </c>
      <c r="I2744" t="s">
        <v>2430</v>
      </c>
      <c r="J2744" t="s">
        <v>2068</v>
      </c>
      <c r="K2744">
        <v>3578</v>
      </c>
      <c r="L2744">
        <v>0</v>
      </c>
      <c r="M2744">
        <v>0</v>
      </c>
      <c r="N2744">
        <v>3578</v>
      </c>
      <c r="O2744">
        <v>0</v>
      </c>
      <c r="P2744">
        <v>3600</v>
      </c>
      <c r="Q2744" t="s">
        <v>50</v>
      </c>
      <c r="R2744">
        <v>3578</v>
      </c>
      <c r="S2744" t="s">
        <v>5638</v>
      </c>
      <c r="T2744" s="4">
        <v>45371</v>
      </c>
      <c r="U2744" s="4"/>
    </row>
    <row r="2745" spans="1:21" x14ac:dyDescent="0.2">
      <c r="A2745" t="s">
        <v>889</v>
      </c>
      <c r="B2745" t="s">
        <v>5639</v>
      </c>
      <c r="C2745" t="s">
        <v>5640</v>
      </c>
      <c r="F2745" t="s">
        <v>2066</v>
      </c>
      <c r="G2745">
        <v>9</v>
      </c>
      <c r="H2745">
        <v>33</v>
      </c>
      <c r="I2745" t="s">
        <v>2430</v>
      </c>
      <c r="J2745" t="s">
        <v>2068</v>
      </c>
      <c r="K2745">
        <v>7128</v>
      </c>
      <c r="L2745">
        <v>0</v>
      </c>
      <c r="M2745">
        <v>0</v>
      </c>
      <c r="N2745">
        <v>7128</v>
      </c>
      <c r="O2745">
        <v>1</v>
      </c>
      <c r="P2745">
        <v>3600</v>
      </c>
      <c r="Q2745" t="s">
        <v>50</v>
      </c>
      <c r="R2745">
        <v>3528</v>
      </c>
      <c r="S2745" t="s">
        <v>5641</v>
      </c>
      <c r="T2745" s="4">
        <v>45371</v>
      </c>
      <c r="U2745" s="4"/>
    </row>
    <row r="2746" spans="1:21" x14ac:dyDescent="0.2">
      <c r="A2746" t="s">
        <v>889</v>
      </c>
      <c r="B2746" t="s">
        <v>5642</v>
      </c>
      <c r="C2746" t="s">
        <v>5643</v>
      </c>
      <c r="F2746" t="s">
        <v>2066</v>
      </c>
      <c r="G2746">
        <v>10</v>
      </c>
      <c r="H2746">
        <v>34</v>
      </c>
      <c r="I2746" t="s">
        <v>2430</v>
      </c>
      <c r="J2746" t="s">
        <v>2068</v>
      </c>
      <c r="K2746">
        <v>7128</v>
      </c>
      <c r="L2746">
        <v>0</v>
      </c>
      <c r="M2746">
        <v>144</v>
      </c>
      <c r="N2746">
        <v>6984</v>
      </c>
      <c r="O2746">
        <v>1</v>
      </c>
      <c r="P2746">
        <v>3600</v>
      </c>
      <c r="Q2746" t="s">
        <v>50</v>
      </c>
      <c r="R2746">
        <v>3384</v>
      </c>
      <c r="S2746" t="s">
        <v>5644</v>
      </c>
      <c r="T2746" s="4">
        <v>45371</v>
      </c>
      <c r="U2746" s="4"/>
    </row>
    <row r="2747" spans="1:21" x14ac:dyDescent="0.2">
      <c r="A2747" t="s">
        <v>889</v>
      </c>
      <c r="B2747" t="s">
        <v>5645</v>
      </c>
      <c r="C2747" t="s">
        <v>5646</v>
      </c>
      <c r="F2747" t="s">
        <v>2066</v>
      </c>
      <c r="G2747">
        <v>11</v>
      </c>
      <c r="H2747">
        <v>35</v>
      </c>
      <c r="I2747" t="s">
        <v>2430</v>
      </c>
      <c r="J2747" t="s">
        <v>2068</v>
      </c>
      <c r="K2747">
        <v>5328</v>
      </c>
      <c r="L2747">
        <v>0</v>
      </c>
      <c r="M2747">
        <v>144</v>
      </c>
      <c r="N2747">
        <v>5184</v>
      </c>
      <c r="O2747">
        <v>2</v>
      </c>
      <c r="P2747">
        <v>1800</v>
      </c>
      <c r="Q2747" t="s">
        <v>50</v>
      </c>
      <c r="R2747">
        <v>1584</v>
      </c>
      <c r="S2747" t="s">
        <v>5647</v>
      </c>
      <c r="T2747" s="4">
        <v>45371</v>
      </c>
      <c r="U2747" s="4"/>
    </row>
    <row r="2748" spans="1:21" x14ac:dyDescent="0.2">
      <c r="A2748" t="s">
        <v>889</v>
      </c>
      <c r="B2748" t="s">
        <v>5648</v>
      </c>
      <c r="C2748" t="s">
        <v>5649</v>
      </c>
      <c r="F2748" t="s">
        <v>2066</v>
      </c>
      <c r="G2748">
        <v>12</v>
      </c>
      <c r="H2748">
        <v>36</v>
      </c>
      <c r="I2748" t="s">
        <v>2357</v>
      </c>
      <c r="J2748" t="s">
        <v>2068</v>
      </c>
      <c r="K2748">
        <v>19728</v>
      </c>
      <c r="L2748">
        <v>0</v>
      </c>
      <c r="M2748">
        <v>144</v>
      </c>
      <c r="N2748">
        <v>19584</v>
      </c>
      <c r="O2748">
        <v>10</v>
      </c>
      <c r="P2748">
        <v>1800</v>
      </c>
      <c r="Q2748" t="s">
        <v>50</v>
      </c>
      <c r="R2748">
        <v>1584</v>
      </c>
      <c r="S2748" t="s">
        <v>5650</v>
      </c>
      <c r="T2748" s="4">
        <v>45371</v>
      </c>
      <c r="U2748" s="4"/>
    </row>
    <row r="2749" spans="1:21" x14ac:dyDescent="0.2">
      <c r="A2749" t="s">
        <v>889</v>
      </c>
      <c r="B2749" t="s">
        <v>5651</v>
      </c>
      <c r="C2749" t="s">
        <v>5652</v>
      </c>
      <c r="F2749" t="s">
        <v>2066</v>
      </c>
      <c r="H2749">
        <v>37</v>
      </c>
      <c r="I2749" t="s">
        <v>2430</v>
      </c>
      <c r="J2749" t="s">
        <v>2068</v>
      </c>
      <c r="K2749">
        <v>399</v>
      </c>
      <c r="L2749">
        <v>0</v>
      </c>
      <c r="M2749">
        <v>3</v>
      </c>
      <c r="N2749">
        <v>396</v>
      </c>
      <c r="O2749">
        <v>1</v>
      </c>
      <c r="P2749">
        <v>200</v>
      </c>
      <c r="Q2749" t="s">
        <v>44</v>
      </c>
      <c r="R2749">
        <v>196</v>
      </c>
      <c r="S2749" t="s">
        <v>5653</v>
      </c>
      <c r="T2749" s="4">
        <v>45372</v>
      </c>
      <c r="U2749" s="4"/>
    </row>
    <row r="2750" spans="1:21" x14ac:dyDescent="0.2">
      <c r="A2750" t="s">
        <v>889</v>
      </c>
      <c r="B2750" t="s">
        <v>5654</v>
      </c>
      <c r="C2750" t="s">
        <v>5655</v>
      </c>
      <c r="F2750" t="s">
        <v>2066</v>
      </c>
      <c r="H2750">
        <v>38</v>
      </c>
      <c r="I2750" t="s">
        <v>2430</v>
      </c>
      <c r="J2750" t="s">
        <v>2068</v>
      </c>
      <c r="K2750">
        <v>399</v>
      </c>
      <c r="L2750">
        <v>0</v>
      </c>
      <c r="M2750">
        <v>13</v>
      </c>
      <c r="N2750">
        <v>386</v>
      </c>
      <c r="O2750">
        <v>1</v>
      </c>
      <c r="P2750">
        <v>200</v>
      </c>
      <c r="Q2750" t="s">
        <v>44</v>
      </c>
      <c r="R2750">
        <v>186</v>
      </c>
      <c r="S2750" t="s">
        <v>5656</v>
      </c>
      <c r="T2750" s="4">
        <v>45372</v>
      </c>
      <c r="U2750" s="4"/>
    </row>
    <row r="2751" spans="1:21" x14ac:dyDescent="0.2">
      <c r="A2751" t="s">
        <v>889</v>
      </c>
      <c r="B2751" t="s">
        <v>5657</v>
      </c>
      <c r="C2751" t="s">
        <v>5658</v>
      </c>
      <c r="F2751" t="s">
        <v>2066</v>
      </c>
      <c r="H2751">
        <v>39</v>
      </c>
      <c r="I2751" t="s">
        <v>2430</v>
      </c>
      <c r="J2751" t="s">
        <v>2068</v>
      </c>
      <c r="K2751">
        <v>799</v>
      </c>
      <c r="L2751">
        <v>0</v>
      </c>
      <c r="M2751">
        <v>8</v>
      </c>
      <c r="N2751">
        <v>791</v>
      </c>
      <c r="O2751">
        <v>3</v>
      </c>
      <c r="P2751">
        <v>200</v>
      </c>
      <c r="Q2751" t="s">
        <v>44</v>
      </c>
      <c r="R2751">
        <v>191</v>
      </c>
      <c r="S2751" t="s">
        <v>5659</v>
      </c>
      <c r="T2751" s="4">
        <v>45372</v>
      </c>
      <c r="U2751" s="4"/>
    </row>
    <row r="2752" spans="1:21" x14ac:dyDescent="0.2">
      <c r="A2752" t="s">
        <v>889</v>
      </c>
      <c r="B2752" t="s">
        <v>5660</v>
      </c>
      <c r="C2752" t="s">
        <v>5661</v>
      </c>
      <c r="F2752" t="s">
        <v>2066</v>
      </c>
      <c r="H2752">
        <v>40</v>
      </c>
      <c r="I2752" t="s">
        <v>2430</v>
      </c>
      <c r="J2752" t="s">
        <v>2068</v>
      </c>
      <c r="K2752">
        <v>799</v>
      </c>
      <c r="L2752">
        <v>0</v>
      </c>
      <c r="M2752">
        <v>5</v>
      </c>
      <c r="N2752">
        <v>794</v>
      </c>
      <c r="O2752">
        <v>3</v>
      </c>
      <c r="P2752">
        <v>200</v>
      </c>
      <c r="Q2752" t="s">
        <v>44</v>
      </c>
      <c r="R2752">
        <v>194</v>
      </c>
      <c r="S2752" t="s">
        <v>5662</v>
      </c>
      <c r="T2752" s="4">
        <v>45372</v>
      </c>
      <c r="U2752" s="4"/>
    </row>
    <row r="2753" spans="1:21" x14ac:dyDescent="0.2">
      <c r="A2753" t="s">
        <v>889</v>
      </c>
      <c r="B2753" t="s">
        <v>5663</v>
      </c>
      <c r="C2753" t="s">
        <v>5664</v>
      </c>
      <c r="F2753" t="s">
        <v>2066</v>
      </c>
      <c r="H2753">
        <v>41</v>
      </c>
      <c r="I2753" t="s">
        <v>2430</v>
      </c>
      <c r="J2753" t="s">
        <v>2068</v>
      </c>
      <c r="K2753">
        <v>599</v>
      </c>
      <c r="L2753">
        <v>0</v>
      </c>
      <c r="M2753">
        <v>8</v>
      </c>
      <c r="N2753">
        <v>591</v>
      </c>
      <c r="O2753">
        <v>2</v>
      </c>
      <c r="P2753">
        <v>200</v>
      </c>
      <c r="Q2753" t="s">
        <v>44</v>
      </c>
      <c r="R2753">
        <v>191</v>
      </c>
      <c r="S2753" t="s">
        <v>5665</v>
      </c>
      <c r="T2753" s="4">
        <v>45372</v>
      </c>
      <c r="U2753" s="4"/>
    </row>
    <row r="2754" spans="1:21" x14ac:dyDescent="0.2">
      <c r="A2754" t="s">
        <v>889</v>
      </c>
      <c r="B2754" t="s">
        <v>5666</v>
      </c>
      <c r="C2754" t="s">
        <v>5667</v>
      </c>
      <c r="F2754" t="s">
        <v>2066</v>
      </c>
      <c r="H2754">
        <v>42</v>
      </c>
      <c r="I2754" t="s">
        <v>2430</v>
      </c>
      <c r="J2754" t="s">
        <v>2068</v>
      </c>
      <c r="K2754">
        <v>599</v>
      </c>
      <c r="L2754">
        <v>0</v>
      </c>
      <c r="M2754">
        <v>3</v>
      </c>
      <c r="N2754">
        <v>596</v>
      </c>
      <c r="O2754">
        <v>2</v>
      </c>
      <c r="P2754">
        <v>200</v>
      </c>
      <c r="Q2754" t="s">
        <v>44</v>
      </c>
      <c r="R2754">
        <v>196</v>
      </c>
      <c r="S2754" t="s">
        <v>5668</v>
      </c>
      <c r="T2754" s="4">
        <v>45372</v>
      </c>
      <c r="U2754" s="4"/>
    </row>
    <row r="2755" spans="1:21" x14ac:dyDescent="0.2">
      <c r="A2755" t="s">
        <v>889</v>
      </c>
      <c r="B2755" t="s">
        <v>5669</v>
      </c>
      <c r="C2755" t="s">
        <v>5670</v>
      </c>
      <c r="F2755" t="s">
        <v>2066</v>
      </c>
      <c r="H2755">
        <v>43</v>
      </c>
      <c r="I2755" t="s">
        <v>2430</v>
      </c>
      <c r="J2755" t="s">
        <v>2068</v>
      </c>
      <c r="K2755">
        <v>297</v>
      </c>
      <c r="L2755">
        <v>0</v>
      </c>
      <c r="M2755">
        <v>5</v>
      </c>
      <c r="N2755">
        <v>292</v>
      </c>
      <c r="O2755">
        <v>1</v>
      </c>
      <c r="P2755">
        <v>200</v>
      </c>
      <c r="Q2755" t="s">
        <v>44</v>
      </c>
      <c r="R2755">
        <v>92</v>
      </c>
      <c r="S2755" t="s">
        <v>5671</v>
      </c>
      <c r="T2755" s="4">
        <v>45372</v>
      </c>
      <c r="U2755" s="4"/>
    </row>
    <row r="2756" spans="1:21" x14ac:dyDescent="0.2">
      <c r="A2756" t="s">
        <v>889</v>
      </c>
      <c r="B2756" t="s">
        <v>5672</v>
      </c>
      <c r="C2756" t="s">
        <v>5673</v>
      </c>
      <c r="F2756" t="s">
        <v>2066</v>
      </c>
      <c r="H2756">
        <v>44</v>
      </c>
      <c r="I2756" t="s">
        <v>2430</v>
      </c>
      <c r="J2756" t="s">
        <v>2068</v>
      </c>
      <c r="K2756">
        <v>292</v>
      </c>
      <c r="L2756">
        <v>0</v>
      </c>
      <c r="M2756">
        <v>0</v>
      </c>
      <c r="N2756">
        <v>292</v>
      </c>
      <c r="O2756">
        <v>2</v>
      </c>
      <c r="P2756">
        <v>100</v>
      </c>
      <c r="Q2756" t="s">
        <v>44</v>
      </c>
      <c r="R2756">
        <v>92</v>
      </c>
      <c r="S2756" t="s">
        <v>5674</v>
      </c>
      <c r="T2756" s="4">
        <v>45372</v>
      </c>
      <c r="U2756" s="4"/>
    </row>
    <row r="2757" spans="1:21" x14ac:dyDescent="0.2">
      <c r="A2757" t="s">
        <v>889</v>
      </c>
      <c r="B2757" t="s">
        <v>5675</v>
      </c>
      <c r="C2757" t="s">
        <v>5676</v>
      </c>
      <c r="F2757" t="s">
        <v>2066</v>
      </c>
      <c r="H2757">
        <v>45</v>
      </c>
      <c r="I2757" t="s">
        <v>2430</v>
      </c>
      <c r="J2757" t="s">
        <v>2068</v>
      </c>
      <c r="K2757">
        <v>142</v>
      </c>
      <c r="L2757">
        <v>0</v>
      </c>
      <c r="M2757">
        <v>8</v>
      </c>
      <c r="N2757">
        <v>134</v>
      </c>
      <c r="O2757">
        <v>2</v>
      </c>
      <c r="P2757">
        <v>50</v>
      </c>
      <c r="Q2757" t="s">
        <v>44</v>
      </c>
      <c r="R2757">
        <v>34</v>
      </c>
      <c r="S2757" t="s">
        <v>5677</v>
      </c>
      <c r="T2757" s="4">
        <v>45372</v>
      </c>
      <c r="U2757" s="4"/>
    </row>
    <row r="2758" spans="1:21" x14ac:dyDescent="0.2">
      <c r="A2758" t="s">
        <v>889</v>
      </c>
      <c r="B2758" t="s">
        <v>5678</v>
      </c>
      <c r="C2758" t="s">
        <v>5679</v>
      </c>
      <c r="F2758" t="s">
        <v>2066</v>
      </c>
      <c r="H2758">
        <v>46</v>
      </c>
      <c r="I2758" t="s">
        <v>2430</v>
      </c>
      <c r="J2758" t="s">
        <v>2068</v>
      </c>
      <c r="K2758">
        <v>-13</v>
      </c>
      <c r="L2758">
        <v>0</v>
      </c>
      <c r="M2758">
        <v>3</v>
      </c>
      <c r="N2758">
        <v>-16</v>
      </c>
      <c r="O2758">
        <v>0</v>
      </c>
      <c r="P2758">
        <v>50</v>
      </c>
      <c r="Q2758" t="s">
        <v>44</v>
      </c>
      <c r="R2758">
        <v>-16</v>
      </c>
      <c r="S2758" t="s">
        <v>5680</v>
      </c>
      <c r="T2758" s="4">
        <v>45372</v>
      </c>
      <c r="U2758" s="4"/>
    </row>
    <row r="2759" spans="1:21" x14ac:dyDescent="0.2">
      <c r="A2759" t="s">
        <v>889</v>
      </c>
      <c r="B2759" t="s">
        <v>5681</v>
      </c>
      <c r="C2759" t="s">
        <v>5682</v>
      </c>
      <c r="F2759" t="s">
        <v>2066</v>
      </c>
      <c r="H2759">
        <v>47</v>
      </c>
      <c r="I2759" t="s">
        <v>2430</v>
      </c>
      <c r="J2759" t="s">
        <v>2068</v>
      </c>
      <c r="K2759">
        <v>149</v>
      </c>
      <c r="L2759">
        <v>0</v>
      </c>
      <c r="M2759">
        <v>0</v>
      </c>
      <c r="N2759">
        <v>149</v>
      </c>
      <c r="O2759">
        <v>2</v>
      </c>
      <c r="P2759">
        <v>50</v>
      </c>
      <c r="Q2759" t="s">
        <v>44</v>
      </c>
      <c r="R2759">
        <v>49</v>
      </c>
      <c r="S2759" t="s">
        <v>5035</v>
      </c>
      <c r="T2759" s="4">
        <v>45372</v>
      </c>
      <c r="U2759" s="4"/>
    </row>
    <row r="2760" spans="1:21" x14ac:dyDescent="0.2">
      <c r="A2760" t="s">
        <v>889</v>
      </c>
      <c r="B2760" t="s">
        <v>5683</v>
      </c>
      <c r="C2760" t="s">
        <v>5684</v>
      </c>
      <c r="F2760" t="s">
        <v>2066</v>
      </c>
      <c r="H2760">
        <v>48</v>
      </c>
      <c r="I2760" t="s">
        <v>2430</v>
      </c>
      <c r="J2760" t="s">
        <v>2068</v>
      </c>
      <c r="K2760">
        <v>149</v>
      </c>
      <c r="L2760">
        <v>0</v>
      </c>
      <c r="M2760">
        <v>3</v>
      </c>
      <c r="N2760">
        <v>146</v>
      </c>
      <c r="O2760">
        <v>2</v>
      </c>
      <c r="P2760">
        <v>50</v>
      </c>
      <c r="Q2760" t="s">
        <v>44</v>
      </c>
      <c r="R2760">
        <v>46</v>
      </c>
      <c r="S2760" t="s">
        <v>5685</v>
      </c>
      <c r="T2760" s="4">
        <v>45372</v>
      </c>
      <c r="U2760" s="4"/>
    </row>
    <row r="2761" spans="1:21" x14ac:dyDescent="0.2">
      <c r="A2761" t="s">
        <v>889</v>
      </c>
      <c r="B2761" t="s">
        <v>5686</v>
      </c>
      <c r="C2761" t="s">
        <v>5687</v>
      </c>
      <c r="F2761" t="s">
        <v>2066</v>
      </c>
      <c r="H2761">
        <v>49</v>
      </c>
      <c r="I2761" t="s">
        <v>2357</v>
      </c>
      <c r="J2761" t="s">
        <v>2068</v>
      </c>
      <c r="L2761">
        <v>0</v>
      </c>
      <c r="M2761">
        <v>300</v>
      </c>
      <c r="N2761">
        <v>-300</v>
      </c>
      <c r="O2761">
        <v>0</v>
      </c>
      <c r="P2761">
        <v>3600</v>
      </c>
      <c r="Q2761" t="s">
        <v>50</v>
      </c>
      <c r="R2761">
        <v>-300</v>
      </c>
      <c r="S2761" t="s">
        <v>5688</v>
      </c>
      <c r="T2761" s="4">
        <v>45415</v>
      </c>
      <c r="U2761" s="4"/>
    </row>
    <row r="2762" spans="1:21" x14ac:dyDescent="0.2">
      <c r="A2762" t="s">
        <v>889</v>
      </c>
      <c r="B2762" t="s">
        <v>5689</v>
      </c>
      <c r="C2762" t="s">
        <v>5690</v>
      </c>
      <c r="F2762" t="s">
        <v>2066</v>
      </c>
      <c r="H2762">
        <v>50</v>
      </c>
      <c r="I2762" t="s">
        <v>2430</v>
      </c>
      <c r="J2762" t="s">
        <v>2068</v>
      </c>
      <c r="L2762">
        <v>0</v>
      </c>
      <c r="M2762">
        <v>156</v>
      </c>
      <c r="N2762">
        <v>-156</v>
      </c>
      <c r="O2762">
        <v>0</v>
      </c>
      <c r="P2762">
        <v>3600</v>
      </c>
      <c r="Q2762" t="s">
        <v>50</v>
      </c>
      <c r="R2762">
        <v>-156</v>
      </c>
      <c r="S2762" t="s">
        <v>5691</v>
      </c>
      <c r="T2762" s="4">
        <v>45415</v>
      </c>
      <c r="U2762" s="4"/>
    </row>
    <row r="2763" spans="1:21" x14ac:dyDescent="0.2">
      <c r="A2763" t="s">
        <v>889</v>
      </c>
      <c r="B2763" t="s">
        <v>5692</v>
      </c>
      <c r="C2763" t="s">
        <v>5693</v>
      </c>
      <c r="F2763" t="s">
        <v>2066</v>
      </c>
      <c r="H2763">
        <v>51</v>
      </c>
      <c r="I2763" t="s">
        <v>2430</v>
      </c>
      <c r="J2763" t="s">
        <v>2068</v>
      </c>
      <c r="L2763">
        <v>0</v>
      </c>
      <c r="M2763">
        <v>156</v>
      </c>
      <c r="N2763">
        <v>-156</v>
      </c>
      <c r="O2763">
        <v>0</v>
      </c>
      <c r="P2763">
        <v>3600</v>
      </c>
      <c r="Q2763" t="s">
        <v>50</v>
      </c>
      <c r="R2763">
        <v>-156</v>
      </c>
      <c r="S2763" t="s">
        <v>5691</v>
      </c>
      <c r="T2763" s="4">
        <v>45415</v>
      </c>
      <c r="U2763" s="4"/>
    </row>
    <row r="2764" spans="1:21" x14ac:dyDescent="0.2">
      <c r="A2764" t="s">
        <v>889</v>
      </c>
      <c r="B2764" t="s">
        <v>5694</v>
      </c>
      <c r="C2764" t="s">
        <v>5695</v>
      </c>
      <c r="F2764" t="s">
        <v>2066</v>
      </c>
      <c r="H2764">
        <v>52</v>
      </c>
      <c r="I2764" t="s">
        <v>2430</v>
      </c>
      <c r="J2764" t="s">
        <v>2068</v>
      </c>
      <c r="L2764">
        <v>0</v>
      </c>
      <c r="M2764">
        <v>12</v>
      </c>
      <c r="N2764">
        <v>-12</v>
      </c>
      <c r="O2764">
        <v>0</v>
      </c>
      <c r="P2764">
        <v>3600</v>
      </c>
      <c r="Q2764" t="s">
        <v>50</v>
      </c>
      <c r="R2764">
        <v>-12</v>
      </c>
      <c r="S2764" t="s">
        <v>1197</v>
      </c>
      <c r="T2764" s="4">
        <v>45415</v>
      </c>
      <c r="U2764" s="4"/>
    </row>
    <row r="2765" spans="1:21" x14ac:dyDescent="0.2">
      <c r="A2765" t="s">
        <v>889</v>
      </c>
      <c r="B2765" t="s">
        <v>5696</v>
      </c>
      <c r="C2765" t="s">
        <v>5697</v>
      </c>
      <c r="F2765" t="s">
        <v>2066</v>
      </c>
      <c r="H2765">
        <v>53</v>
      </c>
      <c r="I2765" t="s">
        <v>2357</v>
      </c>
      <c r="J2765" t="s">
        <v>2068</v>
      </c>
      <c r="O2765">
        <v>0</v>
      </c>
      <c r="P2765">
        <v>3600</v>
      </c>
      <c r="Q2765" t="s">
        <v>50</v>
      </c>
      <c r="S2765" t="s">
        <v>4078</v>
      </c>
      <c r="T2765" s="4"/>
      <c r="U2765" s="4"/>
    </row>
    <row r="2766" spans="1:21" x14ac:dyDescent="0.2">
      <c r="A2766" t="s">
        <v>889</v>
      </c>
      <c r="B2766" t="s">
        <v>5698</v>
      </c>
      <c r="C2766" t="s">
        <v>5699</v>
      </c>
      <c r="F2766" t="s">
        <v>2066</v>
      </c>
      <c r="H2766">
        <v>54</v>
      </c>
      <c r="I2766" t="s">
        <v>2430</v>
      </c>
      <c r="J2766" t="s">
        <v>2068</v>
      </c>
      <c r="L2766">
        <v>0</v>
      </c>
      <c r="M2766">
        <v>144</v>
      </c>
      <c r="N2766">
        <v>-144</v>
      </c>
      <c r="O2766">
        <v>0</v>
      </c>
      <c r="P2766">
        <v>3600</v>
      </c>
      <c r="Q2766" t="s">
        <v>50</v>
      </c>
      <c r="R2766">
        <v>-144</v>
      </c>
      <c r="S2766" t="s">
        <v>5700</v>
      </c>
      <c r="T2766" s="4">
        <v>45415</v>
      </c>
      <c r="U2766" s="4"/>
    </row>
    <row r="2767" spans="1:21" x14ac:dyDescent="0.2">
      <c r="A2767" t="s">
        <v>889</v>
      </c>
      <c r="B2767" t="s">
        <v>5701</v>
      </c>
      <c r="C2767" t="s">
        <v>5702</v>
      </c>
      <c r="F2767" t="s">
        <v>2066</v>
      </c>
      <c r="H2767">
        <v>55</v>
      </c>
      <c r="I2767" t="s">
        <v>2067</v>
      </c>
      <c r="J2767" t="s">
        <v>2068</v>
      </c>
      <c r="L2767">
        <v>0</v>
      </c>
      <c r="M2767">
        <v>12</v>
      </c>
      <c r="N2767">
        <v>-12</v>
      </c>
      <c r="O2767">
        <v>0</v>
      </c>
      <c r="P2767">
        <v>600</v>
      </c>
      <c r="Q2767" t="s">
        <v>362</v>
      </c>
      <c r="R2767">
        <v>-12</v>
      </c>
      <c r="S2767" t="s">
        <v>5703</v>
      </c>
      <c r="T2767" s="4">
        <v>45415</v>
      </c>
      <c r="U2767" s="4"/>
    </row>
    <row r="2768" spans="1:21" x14ac:dyDescent="0.2">
      <c r="A2768" t="s">
        <v>902</v>
      </c>
      <c r="B2768" t="s">
        <v>5704</v>
      </c>
      <c r="C2768" t="s">
        <v>5705</v>
      </c>
      <c r="F2768" t="s">
        <v>4280</v>
      </c>
      <c r="G2768">
        <v>103</v>
      </c>
      <c r="H2768">
        <v>6</v>
      </c>
      <c r="J2768" t="s">
        <v>420</v>
      </c>
      <c r="K2768">
        <v>-100</v>
      </c>
      <c r="L2768">
        <v>0</v>
      </c>
      <c r="M2768">
        <v>0</v>
      </c>
      <c r="N2768">
        <v>-100</v>
      </c>
      <c r="O2768">
        <v>0</v>
      </c>
      <c r="P2768">
        <v>800</v>
      </c>
      <c r="Q2768" t="s">
        <v>50</v>
      </c>
      <c r="R2768">
        <v>-100</v>
      </c>
      <c r="S2768" t="s">
        <v>4442</v>
      </c>
      <c r="T2768" s="4">
        <v>45367</v>
      </c>
      <c r="U2768" s="4"/>
    </row>
    <row r="2769" spans="1:21" x14ac:dyDescent="0.2">
      <c r="A2769" t="s">
        <v>902</v>
      </c>
      <c r="B2769" t="s">
        <v>5706</v>
      </c>
      <c r="C2769" t="s">
        <v>5707</v>
      </c>
      <c r="F2769" t="s">
        <v>4878</v>
      </c>
      <c r="G2769">
        <v>103</v>
      </c>
      <c r="H2769">
        <v>1</v>
      </c>
      <c r="I2769" t="s">
        <v>4723</v>
      </c>
      <c r="J2769" t="s">
        <v>420</v>
      </c>
      <c r="K2769">
        <v>1600</v>
      </c>
      <c r="L2769">
        <v>0</v>
      </c>
      <c r="M2769">
        <v>0</v>
      </c>
      <c r="N2769">
        <v>1600</v>
      </c>
      <c r="O2769">
        <v>2</v>
      </c>
      <c r="P2769">
        <v>800</v>
      </c>
      <c r="Q2769" t="s">
        <v>50</v>
      </c>
      <c r="R2769">
        <v>0</v>
      </c>
      <c r="S2769" t="s">
        <v>1162</v>
      </c>
      <c r="T2769" s="4"/>
      <c r="U2769" s="4">
        <v>45380</v>
      </c>
    </row>
    <row r="2770" spans="1:21" x14ac:dyDescent="0.2">
      <c r="A2770" t="s">
        <v>902</v>
      </c>
      <c r="B2770" t="s">
        <v>5708</v>
      </c>
      <c r="C2770" t="s">
        <v>5709</v>
      </c>
      <c r="F2770" t="s">
        <v>4878</v>
      </c>
      <c r="G2770">
        <v>112</v>
      </c>
      <c r="H2770">
        <v>2</v>
      </c>
      <c r="J2770" t="s">
        <v>420</v>
      </c>
      <c r="K2770">
        <v>775</v>
      </c>
      <c r="L2770">
        <v>0</v>
      </c>
      <c r="M2770">
        <v>0</v>
      </c>
      <c r="N2770">
        <v>775</v>
      </c>
      <c r="O2770">
        <v>0</v>
      </c>
      <c r="P2770">
        <v>800</v>
      </c>
      <c r="Q2770" t="s">
        <v>50</v>
      </c>
      <c r="R2770">
        <v>775</v>
      </c>
      <c r="S2770" t="s">
        <v>5710</v>
      </c>
      <c r="T2770" s="4"/>
      <c r="U2770" s="4"/>
    </row>
    <row r="2771" spans="1:21" x14ac:dyDescent="0.2">
      <c r="A2771" t="s">
        <v>902</v>
      </c>
      <c r="B2771" t="s">
        <v>5711</v>
      </c>
      <c r="C2771" t="s">
        <v>5712</v>
      </c>
      <c r="F2771" t="s">
        <v>4878</v>
      </c>
      <c r="G2771">
        <v>99</v>
      </c>
      <c r="H2771">
        <v>3</v>
      </c>
      <c r="I2771" t="s">
        <v>4723</v>
      </c>
      <c r="J2771" t="s">
        <v>420</v>
      </c>
      <c r="K2771">
        <v>-300</v>
      </c>
      <c r="L2771">
        <v>0</v>
      </c>
      <c r="M2771">
        <v>0</v>
      </c>
      <c r="N2771">
        <v>-300</v>
      </c>
      <c r="O2771">
        <v>0</v>
      </c>
      <c r="P2771">
        <v>800</v>
      </c>
      <c r="Q2771" t="s">
        <v>50</v>
      </c>
      <c r="R2771">
        <v>-300</v>
      </c>
      <c r="S2771" t="s">
        <v>5688</v>
      </c>
      <c r="T2771" s="4"/>
      <c r="U2771" s="4" t="s">
        <v>3717</v>
      </c>
    </row>
    <row r="2772" spans="1:21" x14ac:dyDescent="0.2">
      <c r="A2772" t="s">
        <v>902</v>
      </c>
      <c r="B2772" t="s">
        <v>5713</v>
      </c>
      <c r="C2772" t="s">
        <v>5714</v>
      </c>
      <c r="F2772" t="s">
        <v>4878</v>
      </c>
      <c r="G2772">
        <v>113</v>
      </c>
      <c r="H2772">
        <v>4</v>
      </c>
      <c r="I2772" t="s">
        <v>4723</v>
      </c>
      <c r="J2772" t="s">
        <v>420</v>
      </c>
      <c r="K2772">
        <v>775</v>
      </c>
      <c r="L2772">
        <v>0</v>
      </c>
      <c r="M2772">
        <v>0</v>
      </c>
      <c r="N2772">
        <v>775</v>
      </c>
      <c r="O2772">
        <v>0</v>
      </c>
      <c r="P2772">
        <v>800</v>
      </c>
      <c r="Q2772" t="s">
        <v>796</v>
      </c>
      <c r="R2772">
        <v>775</v>
      </c>
      <c r="S2772" t="s">
        <v>5715</v>
      </c>
      <c r="T2772" s="4"/>
      <c r="U2772" s="4">
        <v>45380</v>
      </c>
    </row>
    <row r="2773" spans="1:21" x14ac:dyDescent="0.2">
      <c r="A2773" t="s">
        <v>902</v>
      </c>
      <c r="B2773" t="s">
        <v>5716</v>
      </c>
      <c r="C2773" t="s">
        <v>5717</v>
      </c>
      <c r="F2773" t="s">
        <v>4878</v>
      </c>
      <c r="G2773">
        <v>111</v>
      </c>
      <c r="H2773">
        <v>5</v>
      </c>
      <c r="I2773" t="s">
        <v>4723</v>
      </c>
      <c r="J2773" t="s">
        <v>420</v>
      </c>
      <c r="K2773">
        <v>800</v>
      </c>
      <c r="L2773">
        <v>0</v>
      </c>
      <c r="M2773">
        <v>0</v>
      </c>
      <c r="N2773">
        <v>800</v>
      </c>
      <c r="O2773">
        <v>1</v>
      </c>
      <c r="P2773">
        <v>800</v>
      </c>
      <c r="Q2773" t="s">
        <v>796</v>
      </c>
      <c r="R2773">
        <v>0</v>
      </c>
      <c r="S2773" t="s">
        <v>5718</v>
      </c>
      <c r="T2773" s="4"/>
      <c r="U2773" s="4">
        <v>45380</v>
      </c>
    </row>
    <row r="2774" spans="1:21" x14ac:dyDescent="0.2">
      <c r="A2774" t="s">
        <v>5719</v>
      </c>
      <c r="B2774" t="s">
        <v>5720</v>
      </c>
      <c r="C2774" t="s">
        <v>5721</v>
      </c>
      <c r="F2774" t="s">
        <v>4878</v>
      </c>
      <c r="H2774">
        <v>1</v>
      </c>
      <c r="I2774" t="s">
        <v>4723</v>
      </c>
      <c r="J2774" t="s">
        <v>420</v>
      </c>
      <c r="K2774">
        <v>114</v>
      </c>
      <c r="L2774">
        <v>0</v>
      </c>
      <c r="M2774">
        <v>0</v>
      </c>
      <c r="N2774">
        <v>114</v>
      </c>
      <c r="O2774">
        <v>0</v>
      </c>
      <c r="P2774">
        <v>150</v>
      </c>
      <c r="Q2774" t="s">
        <v>1384</v>
      </c>
      <c r="R2774">
        <v>114</v>
      </c>
      <c r="S2774" t="s">
        <v>5722</v>
      </c>
      <c r="T2774" s="4"/>
      <c r="U2774" s="4">
        <v>45380</v>
      </c>
    </row>
    <row r="2775" spans="1:21" x14ac:dyDescent="0.2">
      <c r="A2775" t="s">
        <v>5723</v>
      </c>
      <c r="B2775" t="s">
        <v>5724</v>
      </c>
      <c r="C2775" t="s">
        <v>5725</v>
      </c>
      <c r="F2775" t="s">
        <v>453</v>
      </c>
      <c r="H2775">
        <v>1</v>
      </c>
      <c r="J2775" t="s">
        <v>420</v>
      </c>
      <c r="K2775">
        <v>-3</v>
      </c>
      <c r="L2775">
        <v>0</v>
      </c>
      <c r="M2775">
        <v>89</v>
      </c>
      <c r="N2775">
        <v>-92</v>
      </c>
      <c r="O2775">
        <v>0</v>
      </c>
      <c r="P2775">
        <v>100</v>
      </c>
      <c r="Q2775" t="s">
        <v>50</v>
      </c>
      <c r="R2775">
        <v>-92</v>
      </c>
      <c r="S2775" t="s">
        <v>5726</v>
      </c>
      <c r="T2775" s="4">
        <v>45364</v>
      </c>
      <c r="U2775" s="4"/>
    </row>
    <row r="2776" spans="1:21" x14ac:dyDescent="0.2">
      <c r="A2776" t="s">
        <v>926</v>
      </c>
      <c r="B2776" t="s">
        <v>5727</v>
      </c>
      <c r="C2776" t="s">
        <v>5728</v>
      </c>
      <c r="J2776" t="s">
        <v>420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576</v>
      </c>
      <c r="Q2776" t="s">
        <v>50</v>
      </c>
      <c r="R2776">
        <v>0</v>
      </c>
      <c r="S2776" t="s">
        <v>57</v>
      </c>
      <c r="T2776" s="4"/>
      <c r="U2776" s="4"/>
    </row>
    <row r="2777" spans="1:21" x14ac:dyDescent="0.2">
      <c r="A2777" t="s">
        <v>926</v>
      </c>
      <c r="B2777" t="s">
        <v>5727</v>
      </c>
      <c r="C2777" t="s">
        <v>5729</v>
      </c>
      <c r="J2777" t="s">
        <v>420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30</v>
      </c>
      <c r="Q2777" t="s">
        <v>61</v>
      </c>
      <c r="R2777">
        <v>0</v>
      </c>
      <c r="S2777" t="s">
        <v>147</v>
      </c>
      <c r="T2777" s="4"/>
      <c r="U2777" s="4"/>
    </row>
    <row r="2778" spans="1:21" x14ac:dyDescent="0.2">
      <c r="A2778" t="s">
        <v>926</v>
      </c>
      <c r="B2778" t="s">
        <v>5727</v>
      </c>
      <c r="C2778" t="s">
        <v>5730</v>
      </c>
      <c r="J2778" t="s">
        <v>420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70</v>
      </c>
      <c r="Q2778" t="s">
        <v>44</v>
      </c>
      <c r="R2778">
        <v>0</v>
      </c>
      <c r="S2778" t="s">
        <v>94</v>
      </c>
      <c r="T2778" s="4"/>
      <c r="U2778" s="4"/>
    </row>
    <row r="2779" spans="1:21" x14ac:dyDescent="0.2">
      <c r="A2779" t="s">
        <v>926</v>
      </c>
      <c r="B2779" t="s">
        <v>5727</v>
      </c>
      <c r="C2779" t="s">
        <v>5731</v>
      </c>
      <c r="J2779" t="s">
        <v>420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60</v>
      </c>
      <c r="Q2779" t="s">
        <v>44</v>
      </c>
      <c r="R2779">
        <v>0</v>
      </c>
      <c r="S2779" t="s">
        <v>94</v>
      </c>
      <c r="T2779" s="4"/>
      <c r="U2779" s="4"/>
    </row>
    <row r="2780" spans="1:21" x14ac:dyDescent="0.2">
      <c r="A2780" t="s">
        <v>926</v>
      </c>
      <c r="B2780" t="s">
        <v>5732</v>
      </c>
      <c r="C2780" t="s">
        <v>5733</v>
      </c>
      <c r="D2780" t="s">
        <v>749</v>
      </c>
      <c r="F2780" t="s">
        <v>48</v>
      </c>
      <c r="J2780" t="s">
        <v>420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25</v>
      </c>
      <c r="Q2780" t="s">
        <v>796</v>
      </c>
      <c r="R2780">
        <v>0</v>
      </c>
      <c r="S2780" t="s">
        <v>797</v>
      </c>
      <c r="T2780" s="4"/>
      <c r="U2780" s="4"/>
    </row>
    <row r="2781" spans="1:21" x14ac:dyDescent="0.2">
      <c r="A2781" t="s">
        <v>926</v>
      </c>
      <c r="B2781" t="s">
        <v>5727</v>
      </c>
      <c r="C2781" t="s">
        <v>5734</v>
      </c>
      <c r="J2781" t="s">
        <v>420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288</v>
      </c>
      <c r="Q2781" t="s">
        <v>5735</v>
      </c>
      <c r="R2781">
        <v>0</v>
      </c>
      <c r="S2781" t="s">
        <v>5736</v>
      </c>
      <c r="T2781" s="4"/>
      <c r="U2781" s="4"/>
    </row>
    <row r="2782" spans="1:21" x14ac:dyDescent="0.2">
      <c r="A2782" t="s">
        <v>926</v>
      </c>
      <c r="B2782" t="s">
        <v>5737</v>
      </c>
      <c r="C2782" t="s">
        <v>5738</v>
      </c>
      <c r="F2782" t="s">
        <v>48</v>
      </c>
      <c r="H2782">
        <v>12</v>
      </c>
      <c r="J2782" t="s">
        <v>420</v>
      </c>
      <c r="K2782">
        <v>425</v>
      </c>
      <c r="L2782">
        <v>0</v>
      </c>
      <c r="M2782">
        <v>0</v>
      </c>
      <c r="N2782">
        <v>425</v>
      </c>
      <c r="O2782">
        <v>17</v>
      </c>
      <c r="P2782">
        <v>25</v>
      </c>
      <c r="Q2782" t="s">
        <v>796</v>
      </c>
      <c r="R2782">
        <v>0</v>
      </c>
      <c r="S2782" t="s">
        <v>5739</v>
      </c>
      <c r="T2782" s="4"/>
      <c r="U2782" s="4"/>
    </row>
    <row r="2783" spans="1:21" x14ac:dyDescent="0.2">
      <c r="A2783" t="s">
        <v>926</v>
      </c>
      <c r="B2783" t="s">
        <v>5740</v>
      </c>
      <c r="C2783" t="s">
        <v>5741</v>
      </c>
      <c r="H2783">
        <v>18</v>
      </c>
      <c r="J2783" t="s">
        <v>420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60</v>
      </c>
      <c r="Q2783" t="s">
        <v>44</v>
      </c>
      <c r="R2783">
        <v>0</v>
      </c>
      <c r="S2783" t="s">
        <v>94</v>
      </c>
      <c r="T2783" s="4"/>
      <c r="U2783" s="4"/>
    </row>
    <row r="2784" spans="1:21" x14ac:dyDescent="0.2">
      <c r="A2784" t="s">
        <v>926</v>
      </c>
      <c r="B2784" t="s">
        <v>5742</v>
      </c>
      <c r="C2784" t="s">
        <v>5743</v>
      </c>
      <c r="F2784" t="s">
        <v>5744</v>
      </c>
      <c r="H2784">
        <v>7</v>
      </c>
      <c r="J2784" t="s">
        <v>420</v>
      </c>
      <c r="K2784">
        <v>432</v>
      </c>
      <c r="L2784">
        <v>0</v>
      </c>
      <c r="M2784">
        <v>0</v>
      </c>
      <c r="N2784">
        <v>432</v>
      </c>
      <c r="O2784">
        <v>12</v>
      </c>
      <c r="P2784">
        <v>36</v>
      </c>
      <c r="Q2784" t="s">
        <v>61</v>
      </c>
      <c r="R2784">
        <v>0</v>
      </c>
      <c r="S2784" t="s">
        <v>5745</v>
      </c>
      <c r="T2784" s="4"/>
      <c r="U2784" s="4"/>
    </row>
    <row r="2785" spans="1:21" x14ac:dyDescent="0.2">
      <c r="A2785" t="s">
        <v>926</v>
      </c>
      <c r="B2785" t="s">
        <v>5746</v>
      </c>
      <c r="C2785" t="s">
        <v>5747</v>
      </c>
      <c r="D2785" t="s">
        <v>66</v>
      </c>
      <c r="F2785" t="s">
        <v>48</v>
      </c>
      <c r="H2785">
        <v>15</v>
      </c>
      <c r="J2785" t="s">
        <v>420</v>
      </c>
      <c r="K2785">
        <v>50</v>
      </c>
      <c r="L2785">
        <v>0</v>
      </c>
      <c r="M2785">
        <v>10</v>
      </c>
      <c r="N2785">
        <v>40</v>
      </c>
      <c r="O2785">
        <v>1</v>
      </c>
      <c r="P2785">
        <v>25</v>
      </c>
      <c r="Q2785" t="s">
        <v>796</v>
      </c>
      <c r="R2785">
        <v>15</v>
      </c>
      <c r="S2785" t="s">
        <v>5748</v>
      </c>
      <c r="T2785" s="4">
        <v>45402</v>
      </c>
      <c r="U2785" s="4"/>
    </row>
    <row r="2786" spans="1:21" x14ac:dyDescent="0.2">
      <c r="A2786" t="s">
        <v>926</v>
      </c>
      <c r="B2786" t="s">
        <v>5749</v>
      </c>
      <c r="C2786" t="s">
        <v>5750</v>
      </c>
      <c r="F2786" t="s">
        <v>48</v>
      </c>
      <c r="H2786">
        <v>1</v>
      </c>
      <c r="J2786" t="s">
        <v>420</v>
      </c>
      <c r="K2786">
        <v>575</v>
      </c>
      <c r="L2786">
        <v>0</v>
      </c>
      <c r="M2786">
        <v>0</v>
      </c>
      <c r="N2786">
        <v>575</v>
      </c>
      <c r="O2786">
        <v>23</v>
      </c>
      <c r="P2786">
        <v>25</v>
      </c>
      <c r="Q2786" t="s">
        <v>796</v>
      </c>
      <c r="R2786">
        <v>0</v>
      </c>
      <c r="S2786" t="s">
        <v>5751</v>
      </c>
      <c r="T2786" s="4"/>
      <c r="U2786" s="4"/>
    </row>
    <row r="2787" spans="1:21" x14ac:dyDescent="0.2">
      <c r="A2787" t="s">
        <v>926</v>
      </c>
      <c r="B2787" t="s">
        <v>5752</v>
      </c>
      <c r="C2787" t="s">
        <v>5753</v>
      </c>
      <c r="F2787" t="s">
        <v>48</v>
      </c>
      <c r="H2787">
        <v>10</v>
      </c>
      <c r="J2787" t="s">
        <v>420</v>
      </c>
      <c r="K2787">
        <v>45</v>
      </c>
      <c r="L2787">
        <v>0</v>
      </c>
      <c r="M2787">
        <v>8</v>
      </c>
      <c r="N2787">
        <v>37</v>
      </c>
      <c r="O2787">
        <v>0</v>
      </c>
      <c r="P2787">
        <v>45</v>
      </c>
      <c r="Q2787" t="s">
        <v>61</v>
      </c>
      <c r="R2787">
        <v>37</v>
      </c>
      <c r="S2787" t="s">
        <v>1654</v>
      </c>
      <c r="T2787" s="4"/>
      <c r="U2787" s="4"/>
    </row>
    <row r="2788" spans="1:21" x14ac:dyDescent="0.2">
      <c r="A2788" t="s">
        <v>926</v>
      </c>
      <c r="B2788" t="s">
        <v>5754</v>
      </c>
      <c r="C2788" t="s">
        <v>5755</v>
      </c>
      <c r="F2788" t="s">
        <v>48</v>
      </c>
      <c r="H2788">
        <v>11</v>
      </c>
      <c r="J2788" t="s">
        <v>420</v>
      </c>
      <c r="K2788">
        <v>1728</v>
      </c>
      <c r="L2788">
        <v>0</v>
      </c>
      <c r="M2788">
        <v>12</v>
      </c>
      <c r="N2788">
        <v>1716</v>
      </c>
      <c r="O2788">
        <v>23</v>
      </c>
      <c r="P2788">
        <v>72</v>
      </c>
      <c r="Q2788" t="s">
        <v>362</v>
      </c>
      <c r="R2788">
        <v>60</v>
      </c>
      <c r="S2788" t="s">
        <v>5756</v>
      </c>
      <c r="T2788" s="4"/>
      <c r="U2788" s="4"/>
    </row>
    <row r="2789" spans="1:21" x14ac:dyDescent="0.2">
      <c r="A2789" t="s">
        <v>926</v>
      </c>
      <c r="B2789" t="s">
        <v>5757</v>
      </c>
      <c r="C2789" t="s">
        <v>5758</v>
      </c>
      <c r="D2789" t="s">
        <v>945</v>
      </c>
      <c r="F2789" t="s">
        <v>48</v>
      </c>
      <c r="H2789">
        <v>13</v>
      </c>
      <c r="J2789" t="s">
        <v>420</v>
      </c>
      <c r="K2789">
        <v>24</v>
      </c>
      <c r="L2789">
        <v>0</v>
      </c>
      <c r="M2789">
        <v>0</v>
      </c>
      <c r="N2789">
        <v>24</v>
      </c>
      <c r="O2789">
        <v>1</v>
      </c>
      <c r="P2789">
        <v>24</v>
      </c>
      <c r="Q2789" t="s">
        <v>44</v>
      </c>
      <c r="R2789">
        <v>0</v>
      </c>
      <c r="S2789" t="s">
        <v>45</v>
      </c>
      <c r="T2789" s="4"/>
      <c r="U2789" s="4"/>
    </row>
    <row r="2790" spans="1:21" x14ac:dyDescent="0.2">
      <c r="A2790" t="s">
        <v>926</v>
      </c>
      <c r="B2790" t="s">
        <v>5759</v>
      </c>
      <c r="C2790" t="s">
        <v>5760</v>
      </c>
      <c r="F2790" t="s">
        <v>48</v>
      </c>
      <c r="H2790">
        <v>14</v>
      </c>
      <c r="J2790" t="s">
        <v>420</v>
      </c>
      <c r="K2790">
        <v>320</v>
      </c>
      <c r="L2790">
        <v>0</v>
      </c>
      <c r="M2790">
        <v>0</v>
      </c>
      <c r="N2790">
        <v>320</v>
      </c>
      <c r="O2790">
        <v>2</v>
      </c>
      <c r="P2790">
        <v>160</v>
      </c>
      <c r="Q2790" t="s">
        <v>44</v>
      </c>
      <c r="R2790">
        <v>0</v>
      </c>
      <c r="S2790" t="s">
        <v>450</v>
      </c>
      <c r="T2790" s="4"/>
      <c r="U2790" s="4"/>
    </row>
    <row r="2791" spans="1:21" x14ac:dyDescent="0.2">
      <c r="A2791" t="s">
        <v>926</v>
      </c>
      <c r="B2791" t="s">
        <v>5761</v>
      </c>
      <c r="C2791" t="s">
        <v>5762</v>
      </c>
      <c r="F2791" t="s">
        <v>48</v>
      </c>
      <c r="H2791">
        <v>16</v>
      </c>
      <c r="J2791" t="s">
        <v>420</v>
      </c>
      <c r="K2791">
        <v>72</v>
      </c>
      <c r="L2791">
        <v>0</v>
      </c>
      <c r="M2791">
        <v>0</v>
      </c>
      <c r="N2791">
        <v>72</v>
      </c>
      <c r="O2791">
        <v>2</v>
      </c>
      <c r="P2791">
        <v>36</v>
      </c>
      <c r="Q2791" t="s">
        <v>44</v>
      </c>
      <c r="R2791">
        <v>0</v>
      </c>
      <c r="S2791" t="s">
        <v>450</v>
      </c>
      <c r="T2791" s="4"/>
      <c r="U2791" s="4"/>
    </row>
    <row r="2792" spans="1:21" x14ac:dyDescent="0.2">
      <c r="A2792" t="s">
        <v>926</v>
      </c>
      <c r="B2792" t="s">
        <v>5763</v>
      </c>
      <c r="C2792" t="s">
        <v>5764</v>
      </c>
      <c r="F2792" t="s">
        <v>48</v>
      </c>
      <c r="H2792">
        <v>3</v>
      </c>
      <c r="J2792" t="s">
        <v>420</v>
      </c>
      <c r="K2792">
        <v>2400</v>
      </c>
      <c r="L2792">
        <v>0</v>
      </c>
      <c r="M2792">
        <v>0</v>
      </c>
      <c r="N2792">
        <v>2400</v>
      </c>
      <c r="O2792">
        <v>15</v>
      </c>
      <c r="P2792">
        <v>160</v>
      </c>
      <c r="Q2792" t="s">
        <v>44</v>
      </c>
      <c r="R2792">
        <v>0</v>
      </c>
      <c r="S2792" t="s">
        <v>3024</v>
      </c>
      <c r="T2792" s="4"/>
      <c r="U2792" s="4"/>
    </row>
    <row r="2793" spans="1:21" x14ac:dyDescent="0.2">
      <c r="A2793" t="s">
        <v>926</v>
      </c>
      <c r="B2793" t="s">
        <v>5765</v>
      </c>
      <c r="C2793" t="s">
        <v>5766</v>
      </c>
      <c r="D2793" t="s">
        <v>945</v>
      </c>
      <c r="F2793" t="s">
        <v>48</v>
      </c>
      <c r="H2793">
        <v>4</v>
      </c>
      <c r="J2793" t="s">
        <v>420</v>
      </c>
      <c r="K2793">
        <v>175</v>
      </c>
      <c r="L2793">
        <v>0</v>
      </c>
      <c r="M2793">
        <v>4</v>
      </c>
      <c r="N2793">
        <v>171</v>
      </c>
      <c r="O2793">
        <v>10</v>
      </c>
      <c r="P2793">
        <v>16</v>
      </c>
      <c r="Q2793" t="s">
        <v>44</v>
      </c>
      <c r="R2793">
        <v>11</v>
      </c>
      <c r="S2793" t="s">
        <v>5767</v>
      </c>
      <c r="T2793" s="4"/>
      <c r="U2793" s="4"/>
    </row>
    <row r="2794" spans="1:21" x14ac:dyDescent="0.2">
      <c r="A2794" t="s">
        <v>926</v>
      </c>
      <c r="B2794" t="s">
        <v>5768</v>
      </c>
      <c r="C2794" t="s">
        <v>5769</v>
      </c>
      <c r="F2794" t="s">
        <v>48</v>
      </c>
      <c r="H2794">
        <v>5</v>
      </c>
      <c r="J2794" t="s">
        <v>420</v>
      </c>
      <c r="K2794">
        <v>2304</v>
      </c>
      <c r="L2794">
        <v>0</v>
      </c>
      <c r="M2794">
        <v>0</v>
      </c>
      <c r="N2794">
        <v>2304</v>
      </c>
      <c r="O2794">
        <v>4</v>
      </c>
      <c r="P2794">
        <v>576</v>
      </c>
      <c r="Q2794" t="s">
        <v>50</v>
      </c>
      <c r="R2794">
        <v>0</v>
      </c>
      <c r="S2794" t="s">
        <v>2071</v>
      </c>
      <c r="T2794" s="4"/>
      <c r="U2794" s="4"/>
    </row>
    <row r="2795" spans="1:21" x14ac:dyDescent="0.2">
      <c r="A2795" t="s">
        <v>926</v>
      </c>
      <c r="B2795" t="s">
        <v>5770</v>
      </c>
      <c r="C2795" t="s">
        <v>5771</v>
      </c>
      <c r="D2795" t="s">
        <v>5772</v>
      </c>
      <c r="F2795" t="s">
        <v>48</v>
      </c>
      <c r="G2795">
        <v>820</v>
      </c>
      <c r="H2795">
        <v>6</v>
      </c>
      <c r="J2795" t="s">
        <v>420</v>
      </c>
      <c r="K2795">
        <v>165</v>
      </c>
      <c r="L2795">
        <v>0</v>
      </c>
      <c r="M2795">
        <v>1</v>
      </c>
      <c r="N2795">
        <v>164</v>
      </c>
      <c r="O2795">
        <v>6</v>
      </c>
      <c r="P2795">
        <v>24</v>
      </c>
      <c r="Q2795" t="s">
        <v>61</v>
      </c>
      <c r="R2795">
        <v>20</v>
      </c>
      <c r="S2795" t="s">
        <v>5773</v>
      </c>
      <c r="T2795" s="4">
        <v>45357</v>
      </c>
      <c r="U2795" s="4"/>
    </row>
    <row r="2796" spans="1:21" x14ac:dyDescent="0.2">
      <c r="A2796" t="s">
        <v>926</v>
      </c>
      <c r="B2796" t="s">
        <v>5774</v>
      </c>
      <c r="C2796" t="s">
        <v>5775</v>
      </c>
      <c r="F2796" t="s">
        <v>48</v>
      </c>
      <c r="H2796">
        <v>8</v>
      </c>
      <c r="J2796" t="s">
        <v>420</v>
      </c>
      <c r="K2796">
        <v>58</v>
      </c>
      <c r="L2796">
        <v>0</v>
      </c>
      <c r="M2796">
        <v>0</v>
      </c>
      <c r="N2796">
        <v>58</v>
      </c>
      <c r="O2796">
        <v>0</v>
      </c>
      <c r="P2796">
        <v>60</v>
      </c>
      <c r="Q2796" t="s">
        <v>61</v>
      </c>
      <c r="R2796">
        <v>58</v>
      </c>
      <c r="S2796" t="s">
        <v>5776</v>
      </c>
      <c r="T2796" s="4"/>
      <c r="U2796" s="4"/>
    </row>
    <row r="2797" spans="1:21" x14ac:dyDescent="0.2">
      <c r="A2797" t="s">
        <v>926</v>
      </c>
      <c r="B2797" t="s">
        <v>5777</v>
      </c>
      <c r="C2797" t="s">
        <v>5778</v>
      </c>
      <c r="F2797" t="s">
        <v>48</v>
      </c>
      <c r="H2797">
        <v>9</v>
      </c>
      <c r="J2797" t="s">
        <v>420</v>
      </c>
      <c r="K2797">
        <v>36</v>
      </c>
      <c r="L2797">
        <v>0</v>
      </c>
      <c r="M2797">
        <v>0</v>
      </c>
      <c r="N2797">
        <v>36</v>
      </c>
      <c r="O2797">
        <v>2</v>
      </c>
      <c r="P2797">
        <v>18</v>
      </c>
      <c r="Q2797" t="s">
        <v>61</v>
      </c>
      <c r="R2797">
        <v>0</v>
      </c>
      <c r="S2797" t="s">
        <v>62</v>
      </c>
      <c r="T2797" s="4"/>
      <c r="U2797" s="4"/>
    </row>
    <row r="2798" spans="1:21" x14ac:dyDescent="0.2">
      <c r="A2798" t="s">
        <v>926</v>
      </c>
      <c r="B2798" t="s">
        <v>5779</v>
      </c>
      <c r="C2798" t="s">
        <v>5780</v>
      </c>
      <c r="F2798" t="s">
        <v>342</v>
      </c>
      <c r="G2798">
        <v>6038</v>
      </c>
      <c r="H2798">
        <v>20</v>
      </c>
      <c r="J2798" t="s">
        <v>420</v>
      </c>
      <c r="K2798">
        <v>-2</v>
      </c>
      <c r="L2798">
        <v>0</v>
      </c>
      <c r="M2798">
        <v>1</v>
      </c>
      <c r="N2798">
        <v>-3</v>
      </c>
      <c r="O2798">
        <v>0</v>
      </c>
      <c r="P2798">
        <v>30</v>
      </c>
      <c r="Q2798" t="s">
        <v>44</v>
      </c>
      <c r="R2798">
        <v>-3</v>
      </c>
      <c r="S2798" t="s">
        <v>327</v>
      </c>
      <c r="T2798" s="4">
        <v>45370</v>
      </c>
      <c r="U2798" s="4"/>
    </row>
    <row r="2799" spans="1:21" x14ac:dyDescent="0.2">
      <c r="A2799" t="s">
        <v>926</v>
      </c>
      <c r="B2799" t="s">
        <v>5781</v>
      </c>
      <c r="C2799" t="s">
        <v>5782</v>
      </c>
      <c r="D2799" t="s">
        <v>5783</v>
      </c>
      <c r="F2799" t="s">
        <v>3222</v>
      </c>
      <c r="H2799">
        <v>19</v>
      </c>
      <c r="J2799" t="s">
        <v>420</v>
      </c>
      <c r="K2799">
        <v>20</v>
      </c>
      <c r="L2799">
        <v>0</v>
      </c>
      <c r="M2799">
        <v>0</v>
      </c>
      <c r="N2799">
        <v>20</v>
      </c>
      <c r="O2799">
        <v>0</v>
      </c>
      <c r="P2799">
        <v>40</v>
      </c>
      <c r="Q2799" t="s">
        <v>61</v>
      </c>
      <c r="R2799">
        <v>20</v>
      </c>
      <c r="S2799" t="s">
        <v>5784</v>
      </c>
      <c r="T2799" s="4">
        <v>45362</v>
      </c>
      <c r="U2799" s="4">
        <v>45380</v>
      </c>
    </row>
    <row r="2800" spans="1:21" x14ac:dyDescent="0.2">
      <c r="A2800" t="s">
        <v>926</v>
      </c>
      <c r="B2800" t="s">
        <v>5785</v>
      </c>
      <c r="C2800" t="s">
        <v>5786</v>
      </c>
      <c r="D2800" t="s">
        <v>749</v>
      </c>
      <c r="F2800" t="s">
        <v>5787</v>
      </c>
      <c r="H2800">
        <v>17</v>
      </c>
      <c r="J2800" t="s">
        <v>420</v>
      </c>
      <c r="K2800">
        <v>115</v>
      </c>
      <c r="L2800">
        <v>0</v>
      </c>
      <c r="M2800">
        <v>26</v>
      </c>
      <c r="N2800">
        <v>89</v>
      </c>
      <c r="O2800">
        <v>3</v>
      </c>
      <c r="P2800">
        <v>25</v>
      </c>
      <c r="Q2800" t="s">
        <v>796</v>
      </c>
      <c r="R2800">
        <v>14</v>
      </c>
      <c r="S2800" t="s">
        <v>5788</v>
      </c>
      <c r="T2800" s="4">
        <v>45356</v>
      </c>
      <c r="U2800" s="4">
        <v>45380</v>
      </c>
    </row>
    <row r="2801" spans="1:21" x14ac:dyDescent="0.2">
      <c r="A2801" t="s">
        <v>926</v>
      </c>
      <c r="B2801" t="s">
        <v>2056</v>
      </c>
      <c r="C2801" t="s">
        <v>5789</v>
      </c>
      <c r="D2801" t="s">
        <v>66</v>
      </c>
      <c r="F2801" t="s">
        <v>5787</v>
      </c>
      <c r="H2801">
        <v>2</v>
      </c>
      <c r="J2801" t="s">
        <v>420</v>
      </c>
      <c r="K2801">
        <v>718</v>
      </c>
      <c r="L2801">
        <v>0</v>
      </c>
      <c r="M2801">
        <v>31</v>
      </c>
      <c r="N2801">
        <v>687</v>
      </c>
      <c r="O2801">
        <v>27</v>
      </c>
      <c r="P2801">
        <v>25</v>
      </c>
      <c r="Q2801" t="s">
        <v>796</v>
      </c>
      <c r="R2801">
        <v>12</v>
      </c>
      <c r="S2801" t="s">
        <v>5790</v>
      </c>
      <c r="T2801" s="4">
        <v>45356</v>
      </c>
      <c r="U2801" s="4">
        <v>45380</v>
      </c>
    </row>
    <row r="2802" spans="1:21" x14ac:dyDescent="0.2">
      <c r="A2802" t="s">
        <v>5791</v>
      </c>
      <c r="B2802" t="s">
        <v>5792</v>
      </c>
      <c r="C2802" t="s">
        <v>5793</v>
      </c>
      <c r="F2802" t="s">
        <v>48</v>
      </c>
      <c r="G2802" t="s">
        <v>5794</v>
      </c>
      <c r="H2802">
        <v>1</v>
      </c>
      <c r="J2802" t="s">
        <v>420</v>
      </c>
      <c r="K2802">
        <v>6624</v>
      </c>
      <c r="L2802">
        <v>0</v>
      </c>
      <c r="M2802">
        <v>24</v>
      </c>
      <c r="N2802">
        <v>6600</v>
      </c>
      <c r="O2802">
        <v>22</v>
      </c>
      <c r="P2802">
        <v>288</v>
      </c>
      <c r="Q2802" t="s">
        <v>50</v>
      </c>
      <c r="R2802">
        <v>264</v>
      </c>
      <c r="S2802" t="s">
        <v>5795</v>
      </c>
      <c r="T2802" s="4"/>
      <c r="U2802" s="4"/>
    </row>
    <row r="2803" spans="1:21" x14ac:dyDescent="0.2">
      <c r="A2803" t="s">
        <v>5791</v>
      </c>
      <c r="B2803" t="s">
        <v>5796</v>
      </c>
      <c r="C2803" t="s">
        <v>5797</v>
      </c>
      <c r="F2803" t="s">
        <v>48</v>
      </c>
      <c r="G2803" t="s">
        <v>5798</v>
      </c>
      <c r="H2803">
        <v>10</v>
      </c>
      <c r="J2803" t="s">
        <v>420</v>
      </c>
      <c r="K2803">
        <v>432</v>
      </c>
      <c r="L2803">
        <v>0</v>
      </c>
      <c r="M2803">
        <v>10</v>
      </c>
      <c r="N2803">
        <v>422</v>
      </c>
      <c r="O2803">
        <v>4</v>
      </c>
      <c r="P2803">
        <v>96</v>
      </c>
      <c r="Q2803" t="s">
        <v>44</v>
      </c>
      <c r="R2803">
        <v>38</v>
      </c>
      <c r="S2803" t="s">
        <v>5799</v>
      </c>
      <c r="T2803" s="4">
        <v>45415</v>
      </c>
      <c r="U2803" s="4"/>
    </row>
    <row r="2804" spans="1:21" x14ac:dyDescent="0.2">
      <c r="A2804" t="s">
        <v>5791</v>
      </c>
      <c r="C2804" t="s">
        <v>5800</v>
      </c>
      <c r="H2804">
        <v>3</v>
      </c>
      <c r="J2804" t="s">
        <v>420</v>
      </c>
      <c r="K2804">
        <v>240</v>
      </c>
      <c r="L2804">
        <v>0</v>
      </c>
      <c r="M2804">
        <v>0</v>
      </c>
      <c r="N2804">
        <v>240</v>
      </c>
      <c r="O2804">
        <v>1</v>
      </c>
      <c r="P2804">
        <v>240</v>
      </c>
      <c r="Q2804" t="s">
        <v>50</v>
      </c>
      <c r="R2804">
        <v>0</v>
      </c>
      <c r="S2804" t="s">
        <v>613</v>
      </c>
      <c r="T2804" s="4"/>
      <c r="U2804" s="4"/>
    </row>
    <row r="2805" spans="1:21" x14ac:dyDescent="0.2">
      <c r="A2805" t="s">
        <v>5791</v>
      </c>
      <c r="C2805" t="s">
        <v>5801</v>
      </c>
      <c r="H2805">
        <v>4</v>
      </c>
      <c r="J2805" t="s">
        <v>420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100</v>
      </c>
      <c r="Q2805" t="s">
        <v>44</v>
      </c>
      <c r="R2805">
        <v>0</v>
      </c>
      <c r="S2805" t="s">
        <v>94</v>
      </c>
      <c r="T2805" s="4"/>
      <c r="U2805" s="4"/>
    </row>
    <row r="2806" spans="1:21" x14ac:dyDescent="0.2">
      <c r="A2806" t="s">
        <v>5791</v>
      </c>
      <c r="C2806" t="s">
        <v>5802</v>
      </c>
      <c r="H2806">
        <v>6</v>
      </c>
      <c r="J2806" t="s">
        <v>420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288</v>
      </c>
      <c r="Q2806" t="s">
        <v>50</v>
      </c>
      <c r="R2806">
        <v>0</v>
      </c>
      <c r="S2806" t="s">
        <v>57</v>
      </c>
      <c r="T2806" s="4"/>
      <c r="U2806" s="4"/>
    </row>
    <row r="2807" spans="1:21" x14ac:dyDescent="0.2">
      <c r="A2807" t="s">
        <v>5791</v>
      </c>
      <c r="C2807" t="s">
        <v>5803</v>
      </c>
      <c r="H2807">
        <v>8</v>
      </c>
      <c r="J2807" t="s">
        <v>420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96</v>
      </c>
      <c r="Q2807" t="s">
        <v>44</v>
      </c>
      <c r="R2807">
        <v>0</v>
      </c>
      <c r="S2807" t="s">
        <v>94</v>
      </c>
      <c r="T2807" s="4"/>
      <c r="U2807" s="4"/>
    </row>
    <row r="2808" spans="1:21" x14ac:dyDescent="0.2">
      <c r="A2808" t="s">
        <v>5791</v>
      </c>
      <c r="B2808" t="s">
        <v>5804</v>
      </c>
      <c r="C2808" t="s">
        <v>5805</v>
      </c>
      <c r="F2808" t="s">
        <v>48</v>
      </c>
      <c r="H2808">
        <v>11</v>
      </c>
      <c r="J2808" t="s">
        <v>420</v>
      </c>
      <c r="K2808">
        <v>8</v>
      </c>
      <c r="L2808">
        <v>0</v>
      </c>
      <c r="M2808">
        <v>15</v>
      </c>
      <c r="N2808">
        <v>-7</v>
      </c>
      <c r="O2808">
        <v>0</v>
      </c>
      <c r="P2808" t="s">
        <v>254</v>
      </c>
      <c r="Q2808" t="s">
        <v>61</v>
      </c>
      <c r="R2808">
        <v>-7</v>
      </c>
      <c r="S2808" t="s">
        <v>5806</v>
      </c>
      <c r="T2808" s="4">
        <v>45365</v>
      </c>
      <c r="U2808" s="4">
        <v>45380</v>
      </c>
    </row>
    <row r="2809" spans="1:21" x14ac:dyDescent="0.2">
      <c r="A2809" t="s">
        <v>5791</v>
      </c>
      <c r="B2809" t="s">
        <v>5807</v>
      </c>
      <c r="C2809" t="s">
        <v>5808</v>
      </c>
      <c r="F2809" t="s">
        <v>48</v>
      </c>
      <c r="H2809">
        <v>12</v>
      </c>
      <c r="J2809" t="s">
        <v>420</v>
      </c>
      <c r="K2809">
        <v>12</v>
      </c>
      <c r="L2809">
        <v>0</v>
      </c>
      <c r="M2809">
        <v>15</v>
      </c>
      <c r="N2809">
        <v>-3</v>
      </c>
      <c r="O2809">
        <v>0</v>
      </c>
      <c r="P2809" t="s">
        <v>254</v>
      </c>
      <c r="Q2809" t="s">
        <v>61</v>
      </c>
      <c r="R2809">
        <v>-3</v>
      </c>
      <c r="S2809" t="s">
        <v>5809</v>
      </c>
      <c r="T2809" s="4">
        <v>45365</v>
      </c>
      <c r="U2809" s="4">
        <v>45380</v>
      </c>
    </row>
    <row r="2810" spans="1:21" x14ac:dyDescent="0.2">
      <c r="A2810" t="s">
        <v>5791</v>
      </c>
      <c r="B2810" t="s">
        <v>5810</v>
      </c>
      <c r="C2810" t="s">
        <v>5811</v>
      </c>
      <c r="F2810" t="s">
        <v>48</v>
      </c>
      <c r="H2810">
        <v>13</v>
      </c>
      <c r="J2810" t="s">
        <v>420</v>
      </c>
      <c r="K2810">
        <v>13</v>
      </c>
      <c r="L2810">
        <v>0</v>
      </c>
      <c r="M2810">
        <v>15</v>
      </c>
      <c r="N2810">
        <v>-2</v>
      </c>
      <c r="O2810">
        <v>0</v>
      </c>
      <c r="P2810" t="s">
        <v>254</v>
      </c>
      <c r="Q2810" t="s">
        <v>61</v>
      </c>
      <c r="R2810">
        <v>-2</v>
      </c>
      <c r="S2810" t="s">
        <v>4703</v>
      </c>
      <c r="T2810" s="4">
        <v>45365</v>
      </c>
      <c r="U2810" s="4">
        <v>45380</v>
      </c>
    </row>
    <row r="2811" spans="1:21" x14ac:dyDescent="0.2">
      <c r="A2811" t="s">
        <v>5791</v>
      </c>
      <c r="B2811" t="s">
        <v>5812</v>
      </c>
      <c r="C2811" t="s">
        <v>5813</v>
      </c>
      <c r="F2811" t="s">
        <v>48</v>
      </c>
      <c r="G2811" t="s">
        <v>5814</v>
      </c>
      <c r="H2811">
        <v>5</v>
      </c>
      <c r="J2811" t="s">
        <v>420</v>
      </c>
      <c r="K2811">
        <v>-1</v>
      </c>
      <c r="L2811">
        <v>0</v>
      </c>
      <c r="M2811">
        <v>0</v>
      </c>
      <c r="N2811">
        <v>-1</v>
      </c>
      <c r="O2811">
        <v>0</v>
      </c>
      <c r="P2811">
        <v>96</v>
      </c>
      <c r="Q2811" t="s">
        <v>44</v>
      </c>
      <c r="R2811">
        <v>-1</v>
      </c>
      <c r="S2811" t="s">
        <v>932</v>
      </c>
      <c r="T2811" s="4">
        <v>45370</v>
      </c>
      <c r="U2811" s="4"/>
    </row>
    <row r="2812" spans="1:21" x14ac:dyDescent="0.2">
      <c r="A2812" t="s">
        <v>5791</v>
      </c>
      <c r="B2812" t="s">
        <v>5815</v>
      </c>
      <c r="C2812" t="s">
        <v>5816</v>
      </c>
      <c r="F2812" t="s">
        <v>48</v>
      </c>
      <c r="G2812" t="s">
        <v>5817</v>
      </c>
      <c r="H2812">
        <v>7</v>
      </c>
      <c r="J2812" t="s">
        <v>420</v>
      </c>
      <c r="K2812">
        <v>1727</v>
      </c>
      <c r="L2812">
        <v>0</v>
      </c>
      <c r="M2812">
        <v>0</v>
      </c>
      <c r="N2812">
        <v>1727</v>
      </c>
      <c r="O2812">
        <v>17</v>
      </c>
      <c r="P2812">
        <v>96</v>
      </c>
      <c r="Q2812" t="s">
        <v>44</v>
      </c>
      <c r="R2812">
        <v>95</v>
      </c>
      <c r="S2812" t="s">
        <v>5818</v>
      </c>
      <c r="T2812" s="4">
        <v>45370</v>
      </c>
      <c r="U2812" s="4"/>
    </row>
    <row r="2813" spans="1:21" x14ac:dyDescent="0.2">
      <c r="A2813" t="s">
        <v>5791</v>
      </c>
      <c r="B2813" t="s">
        <v>5819</v>
      </c>
      <c r="C2813" t="s">
        <v>5820</v>
      </c>
      <c r="F2813" t="s">
        <v>5821</v>
      </c>
      <c r="H2813">
        <v>2</v>
      </c>
      <c r="I2813" t="s">
        <v>5822</v>
      </c>
      <c r="J2813" t="s">
        <v>420</v>
      </c>
      <c r="K2813">
        <v>0</v>
      </c>
      <c r="L2813">
        <v>5</v>
      </c>
      <c r="M2813">
        <v>0</v>
      </c>
      <c r="N2813">
        <v>5</v>
      </c>
      <c r="O2813">
        <v>0</v>
      </c>
      <c r="P2813">
        <v>100</v>
      </c>
      <c r="Q2813" t="s">
        <v>44</v>
      </c>
      <c r="R2813">
        <v>5</v>
      </c>
      <c r="S2813" t="s">
        <v>687</v>
      </c>
      <c r="T2813" s="4">
        <v>45415</v>
      </c>
      <c r="U2813" s="4"/>
    </row>
    <row r="2814" spans="1:21" x14ac:dyDescent="0.2">
      <c r="A2814" t="s">
        <v>5791</v>
      </c>
      <c r="B2814" t="s">
        <v>5823</v>
      </c>
      <c r="C2814" t="s">
        <v>5824</v>
      </c>
      <c r="F2814" t="s">
        <v>5821</v>
      </c>
      <c r="H2814">
        <v>3</v>
      </c>
      <c r="I2814" t="s">
        <v>5822</v>
      </c>
      <c r="J2814" t="s">
        <v>420</v>
      </c>
      <c r="K2814">
        <v>0</v>
      </c>
      <c r="L2814">
        <v>5</v>
      </c>
      <c r="M2814">
        <v>0</v>
      </c>
      <c r="N2814">
        <v>5</v>
      </c>
      <c r="O2814">
        <v>0</v>
      </c>
      <c r="P2814">
        <v>100</v>
      </c>
      <c r="Q2814" t="s">
        <v>44</v>
      </c>
      <c r="R2814">
        <v>5</v>
      </c>
      <c r="S2814" t="s">
        <v>687</v>
      </c>
      <c r="T2814" s="4">
        <v>45415</v>
      </c>
      <c r="U2814" s="4"/>
    </row>
    <row r="2815" spans="1:21" x14ac:dyDescent="0.2">
      <c r="A2815" t="s">
        <v>979</v>
      </c>
      <c r="B2815" t="s">
        <v>5825</v>
      </c>
      <c r="C2815" t="s">
        <v>5826</v>
      </c>
      <c r="D2815" t="s">
        <v>155</v>
      </c>
      <c r="E2815" t="s">
        <v>5827</v>
      </c>
      <c r="F2815" t="s">
        <v>1216</v>
      </c>
      <c r="G2815" t="s">
        <v>5828</v>
      </c>
      <c r="H2815">
        <v>12</v>
      </c>
      <c r="J2815" t="s">
        <v>420</v>
      </c>
      <c r="O2815">
        <v>0</v>
      </c>
      <c r="P2815">
        <v>480</v>
      </c>
      <c r="Q2815" t="s">
        <v>50</v>
      </c>
      <c r="S2815" t="s">
        <v>4078</v>
      </c>
      <c r="T2815" s="4">
        <v>45364</v>
      </c>
      <c r="U2815" s="4"/>
    </row>
    <row r="2816" spans="1:21" x14ac:dyDescent="0.2">
      <c r="A2816" t="s">
        <v>979</v>
      </c>
      <c r="B2816" t="s">
        <v>5829</v>
      </c>
      <c r="C2816" t="s">
        <v>5830</v>
      </c>
      <c r="D2816" t="s">
        <v>155</v>
      </c>
      <c r="E2816" t="s">
        <v>5831</v>
      </c>
      <c r="F2816" t="s">
        <v>1216</v>
      </c>
      <c r="G2816" t="s">
        <v>5832</v>
      </c>
      <c r="H2816">
        <v>13</v>
      </c>
      <c r="J2816" t="s">
        <v>420</v>
      </c>
      <c r="O2816">
        <v>0</v>
      </c>
      <c r="P2816">
        <v>480</v>
      </c>
      <c r="Q2816" t="s">
        <v>50</v>
      </c>
      <c r="S2816" t="s">
        <v>4078</v>
      </c>
      <c r="T2816" s="4">
        <v>45364</v>
      </c>
      <c r="U2816" s="4"/>
    </row>
    <row r="2817" spans="1:21" x14ac:dyDescent="0.2">
      <c r="A2817" t="s">
        <v>979</v>
      </c>
      <c r="B2817" t="s">
        <v>5833</v>
      </c>
      <c r="C2817" t="s">
        <v>5834</v>
      </c>
      <c r="D2817" t="s">
        <v>155</v>
      </c>
      <c r="E2817" t="s">
        <v>5835</v>
      </c>
      <c r="F2817" t="s">
        <v>5836</v>
      </c>
      <c r="G2817" t="s">
        <v>5837</v>
      </c>
      <c r="H2817">
        <v>14</v>
      </c>
      <c r="J2817" t="s">
        <v>420</v>
      </c>
      <c r="K2817">
        <v>-100</v>
      </c>
      <c r="L2817">
        <v>0</v>
      </c>
      <c r="M2817">
        <v>0</v>
      </c>
      <c r="N2817">
        <v>-100</v>
      </c>
      <c r="O2817">
        <v>0</v>
      </c>
      <c r="P2817" t="s">
        <v>254</v>
      </c>
      <c r="Q2817" t="s">
        <v>796</v>
      </c>
      <c r="R2817">
        <v>-100</v>
      </c>
      <c r="S2817" t="s">
        <v>5838</v>
      </c>
      <c r="T2817" s="4">
        <v>45364</v>
      </c>
      <c r="U2817" s="4"/>
    </row>
    <row r="2818" spans="1:21" x14ac:dyDescent="0.2">
      <c r="A2818" t="s">
        <v>979</v>
      </c>
      <c r="B2818" t="s">
        <v>5839</v>
      </c>
      <c r="C2818" t="s">
        <v>5840</v>
      </c>
      <c r="D2818" t="s">
        <v>155</v>
      </c>
      <c r="E2818" t="s">
        <v>5841</v>
      </c>
      <c r="F2818" t="s">
        <v>5836</v>
      </c>
      <c r="G2818" t="s">
        <v>5842</v>
      </c>
      <c r="H2818">
        <v>19</v>
      </c>
      <c r="O2818" t="e">
        <v>#DIV/0!</v>
      </c>
      <c r="T2818" s="4">
        <v>45364</v>
      </c>
      <c r="U2818" s="4"/>
    </row>
    <row r="2819" spans="1:21" x14ac:dyDescent="0.2">
      <c r="A2819" t="s">
        <v>979</v>
      </c>
      <c r="B2819" t="s">
        <v>5843</v>
      </c>
      <c r="C2819" t="s">
        <v>5844</v>
      </c>
      <c r="D2819" t="s">
        <v>155</v>
      </c>
      <c r="F2819" t="s">
        <v>2050</v>
      </c>
      <c r="H2819">
        <v>24</v>
      </c>
      <c r="J2819" t="s">
        <v>420</v>
      </c>
      <c r="K2819">
        <v>93</v>
      </c>
      <c r="L2819">
        <v>0</v>
      </c>
      <c r="M2819">
        <v>0</v>
      </c>
      <c r="N2819">
        <v>93</v>
      </c>
      <c r="O2819">
        <v>0</v>
      </c>
      <c r="P2819" t="s">
        <v>254</v>
      </c>
      <c r="Q2819" t="s">
        <v>50</v>
      </c>
      <c r="R2819">
        <v>93</v>
      </c>
      <c r="S2819" t="s">
        <v>5845</v>
      </c>
      <c r="T2819" s="4">
        <v>45366</v>
      </c>
      <c r="U2819" s="4">
        <v>45380</v>
      </c>
    </row>
    <row r="2820" spans="1:21" x14ac:dyDescent="0.2">
      <c r="A2820" t="s">
        <v>979</v>
      </c>
      <c r="B2820" t="s">
        <v>5846</v>
      </c>
      <c r="C2820" t="s">
        <v>5847</v>
      </c>
      <c r="D2820" t="s">
        <v>155</v>
      </c>
      <c r="F2820" t="s">
        <v>2050</v>
      </c>
      <c r="H2820">
        <v>5</v>
      </c>
      <c r="I2820" t="s">
        <v>2109</v>
      </c>
      <c r="J2820" t="s">
        <v>420</v>
      </c>
      <c r="K2820">
        <v>1950</v>
      </c>
      <c r="L2820">
        <v>0</v>
      </c>
      <c r="M2820">
        <v>0</v>
      </c>
      <c r="N2820">
        <v>1950</v>
      </c>
      <c r="O2820">
        <v>9</v>
      </c>
      <c r="P2820">
        <v>200</v>
      </c>
      <c r="Q2820" t="s">
        <v>796</v>
      </c>
      <c r="R2820">
        <v>150</v>
      </c>
      <c r="S2820" t="s">
        <v>5848</v>
      </c>
      <c r="T2820" s="4">
        <v>45360</v>
      </c>
      <c r="U2820" s="4"/>
    </row>
    <row r="2821" spans="1:21" x14ac:dyDescent="0.2">
      <c r="A2821" t="s">
        <v>979</v>
      </c>
      <c r="B2821" t="s">
        <v>5849</v>
      </c>
      <c r="C2821" t="s">
        <v>5850</v>
      </c>
      <c r="D2821" t="s">
        <v>155</v>
      </c>
      <c r="F2821" t="s">
        <v>2050</v>
      </c>
      <c r="H2821">
        <v>6</v>
      </c>
      <c r="I2821" t="s">
        <v>2109</v>
      </c>
      <c r="J2821" t="s">
        <v>420</v>
      </c>
      <c r="K2821">
        <v>290</v>
      </c>
      <c r="L2821">
        <v>0</v>
      </c>
      <c r="M2821">
        <v>0</v>
      </c>
      <c r="N2821">
        <v>290</v>
      </c>
      <c r="O2821">
        <v>0</v>
      </c>
      <c r="P2821">
        <v>300</v>
      </c>
      <c r="Q2821" t="s">
        <v>796</v>
      </c>
      <c r="R2821">
        <v>290</v>
      </c>
      <c r="S2821" t="s">
        <v>5851</v>
      </c>
      <c r="T2821" s="4">
        <v>45360</v>
      </c>
      <c r="U2821" s="4"/>
    </row>
    <row r="2822" spans="1:21" x14ac:dyDescent="0.2">
      <c r="A2822" t="s">
        <v>979</v>
      </c>
      <c r="B2822" t="s">
        <v>5852</v>
      </c>
      <c r="C2822" t="s">
        <v>5853</v>
      </c>
      <c r="D2822" t="s">
        <v>155</v>
      </c>
      <c r="F2822" t="s">
        <v>2050</v>
      </c>
      <c r="H2822">
        <v>7</v>
      </c>
      <c r="I2822" t="s">
        <v>2109</v>
      </c>
      <c r="J2822" t="s">
        <v>420</v>
      </c>
      <c r="K2822">
        <v>388</v>
      </c>
      <c r="L2822">
        <v>0</v>
      </c>
      <c r="M2822">
        <v>0</v>
      </c>
      <c r="N2822">
        <v>388</v>
      </c>
      <c r="O2822">
        <v>1</v>
      </c>
      <c r="P2822">
        <v>200</v>
      </c>
      <c r="Q2822" t="s">
        <v>796</v>
      </c>
      <c r="R2822">
        <v>188</v>
      </c>
      <c r="S2822" t="s">
        <v>5854</v>
      </c>
      <c r="T2822" s="4">
        <v>45360</v>
      </c>
      <c r="U2822" s="4"/>
    </row>
    <row r="2823" spans="1:21" x14ac:dyDescent="0.2">
      <c r="A2823" t="s">
        <v>979</v>
      </c>
      <c r="B2823" t="s">
        <v>5855</v>
      </c>
      <c r="C2823" t="s">
        <v>5856</v>
      </c>
      <c r="D2823" t="s">
        <v>155</v>
      </c>
      <c r="E2823" t="s">
        <v>5827</v>
      </c>
      <c r="F2823" t="s">
        <v>5857</v>
      </c>
      <c r="G2823" t="s">
        <v>5858</v>
      </c>
      <c r="H2823">
        <v>16</v>
      </c>
      <c r="J2823" t="s">
        <v>420</v>
      </c>
      <c r="O2823" t="e">
        <v>#DIV/0!</v>
      </c>
      <c r="T2823" s="4">
        <v>45364</v>
      </c>
      <c r="U2823" s="4"/>
    </row>
    <row r="2824" spans="1:21" x14ac:dyDescent="0.2">
      <c r="A2824" t="s">
        <v>979</v>
      </c>
      <c r="B2824" t="s">
        <v>5859</v>
      </c>
      <c r="C2824" t="s">
        <v>5860</v>
      </c>
      <c r="D2824" t="s">
        <v>155</v>
      </c>
      <c r="E2824" t="s">
        <v>5861</v>
      </c>
      <c r="F2824" t="s">
        <v>5857</v>
      </c>
      <c r="G2824" t="s">
        <v>5862</v>
      </c>
      <c r="H2824">
        <v>21</v>
      </c>
      <c r="O2824" t="e">
        <v>#DIV/0!</v>
      </c>
      <c r="T2824" s="4">
        <v>45364</v>
      </c>
      <c r="U2824" s="4"/>
    </row>
    <row r="2825" spans="1:21" x14ac:dyDescent="0.2">
      <c r="A2825" t="s">
        <v>979</v>
      </c>
      <c r="B2825" t="s">
        <v>5863</v>
      </c>
      <c r="C2825" t="s">
        <v>5864</v>
      </c>
      <c r="D2825" t="s">
        <v>155</v>
      </c>
      <c r="E2825" t="s">
        <v>5827</v>
      </c>
      <c r="F2825" t="s">
        <v>48</v>
      </c>
      <c r="G2825" t="s">
        <v>5865</v>
      </c>
      <c r="H2825">
        <v>1</v>
      </c>
      <c r="J2825" t="s">
        <v>420</v>
      </c>
      <c r="K2825">
        <v>885</v>
      </c>
      <c r="L2825">
        <v>0</v>
      </c>
      <c r="M2825">
        <v>0</v>
      </c>
      <c r="N2825">
        <v>885</v>
      </c>
      <c r="O2825">
        <v>2</v>
      </c>
      <c r="P2825">
        <v>360</v>
      </c>
      <c r="Q2825" t="s">
        <v>50</v>
      </c>
      <c r="R2825">
        <v>165</v>
      </c>
      <c r="S2825" t="s">
        <v>5866</v>
      </c>
      <c r="T2825" s="4">
        <v>45356</v>
      </c>
      <c r="U2825" s="4"/>
    </row>
    <row r="2826" spans="1:21" x14ac:dyDescent="0.2">
      <c r="A2826" t="s">
        <v>979</v>
      </c>
      <c r="B2826" t="s">
        <v>5867</v>
      </c>
      <c r="C2826" t="s">
        <v>5868</v>
      </c>
      <c r="D2826" t="s">
        <v>155</v>
      </c>
      <c r="E2826" t="s">
        <v>5869</v>
      </c>
      <c r="F2826" t="s">
        <v>48</v>
      </c>
      <c r="G2826" t="s">
        <v>5870</v>
      </c>
      <c r="H2826">
        <v>10</v>
      </c>
      <c r="J2826" t="s">
        <v>420</v>
      </c>
      <c r="O2826" t="e">
        <v>#DIV/0!</v>
      </c>
      <c r="T2826" s="4">
        <v>45364</v>
      </c>
      <c r="U2826" s="4"/>
    </row>
    <row r="2827" spans="1:21" x14ac:dyDescent="0.2">
      <c r="A2827" t="s">
        <v>979</v>
      </c>
      <c r="B2827" t="s">
        <v>5871</v>
      </c>
      <c r="C2827" t="s">
        <v>5872</v>
      </c>
      <c r="D2827" t="s">
        <v>155</v>
      </c>
      <c r="E2827" t="s">
        <v>5873</v>
      </c>
      <c r="F2827" t="s">
        <v>48</v>
      </c>
      <c r="G2827" t="s">
        <v>5874</v>
      </c>
      <c r="H2827">
        <v>11</v>
      </c>
      <c r="J2827" t="s">
        <v>420</v>
      </c>
      <c r="K2827">
        <v>-2000</v>
      </c>
      <c r="L2827">
        <v>0</v>
      </c>
      <c r="M2827">
        <v>0</v>
      </c>
      <c r="N2827">
        <v>-2000</v>
      </c>
      <c r="O2827">
        <v>-2</v>
      </c>
      <c r="P2827">
        <v>800</v>
      </c>
      <c r="Q2827" t="s">
        <v>50</v>
      </c>
      <c r="R2827">
        <v>-400</v>
      </c>
      <c r="S2827" t="s">
        <v>5875</v>
      </c>
      <c r="T2827" s="4">
        <v>45364</v>
      </c>
      <c r="U2827" s="4"/>
    </row>
    <row r="2828" spans="1:21" x14ac:dyDescent="0.2">
      <c r="A2828" t="s">
        <v>979</v>
      </c>
      <c r="B2828" t="s">
        <v>5876</v>
      </c>
      <c r="C2828" t="s">
        <v>5877</v>
      </c>
      <c r="D2828" t="s">
        <v>155</v>
      </c>
      <c r="E2828" t="s">
        <v>5878</v>
      </c>
      <c r="F2828" t="s">
        <v>48</v>
      </c>
      <c r="G2828" t="s">
        <v>5879</v>
      </c>
      <c r="H2828">
        <v>15</v>
      </c>
      <c r="J2828" t="s">
        <v>420</v>
      </c>
      <c r="O2828" t="e">
        <v>#DIV/0!</v>
      </c>
      <c r="T2828" s="4">
        <v>45364</v>
      </c>
      <c r="U2828" s="4"/>
    </row>
    <row r="2829" spans="1:21" x14ac:dyDescent="0.2">
      <c r="A2829" t="s">
        <v>979</v>
      </c>
      <c r="B2829" t="s">
        <v>5880</v>
      </c>
      <c r="C2829" t="s">
        <v>5881</v>
      </c>
      <c r="D2829" t="s">
        <v>155</v>
      </c>
      <c r="E2829" t="s">
        <v>5882</v>
      </c>
      <c r="F2829" t="s">
        <v>48</v>
      </c>
      <c r="H2829">
        <v>17</v>
      </c>
      <c r="J2829" t="s">
        <v>420</v>
      </c>
      <c r="O2829">
        <v>0</v>
      </c>
      <c r="P2829">
        <v>600</v>
      </c>
      <c r="Q2829" t="s">
        <v>50</v>
      </c>
      <c r="S2829" t="s">
        <v>4078</v>
      </c>
      <c r="T2829" s="4">
        <v>45364</v>
      </c>
      <c r="U2829" s="4"/>
    </row>
    <row r="2830" spans="1:21" x14ac:dyDescent="0.2">
      <c r="A2830" t="s">
        <v>979</v>
      </c>
      <c r="B2830" t="s">
        <v>5883</v>
      </c>
      <c r="C2830" t="s">
        <v>5884</v>
      </c>
      <c r="D2830" t="s">
        <v>155</v>
      </c>
      <c r="E2830" t="s">
        <v>5861</v>
      </c>
      <c r="F2830" t="s">
        <v>48</v>
      </c>
      <c r="H2830">
        <v>18</v>
      </c>
      <c r="J2830" t="s">
        <v>420</v>
      </c>
      <c r="O2830">
        <v>0</v>
      </c>
      <c r="P2830">
        <v>720</v>
      </c>
      <c r="Q2830" t="s">
        <v>50</v>
      </c>
      <c r="S2830" t="s">
        <v>4078</v>
      </c>
      <c r="T2830" s="4">
        <v>45364</v>
      </c>
      <c r="U2830" s="4"/>
    </row>
    <row r="2831" spans="1:21" x14ac:dyDescent="0.2">
      <c r="A2831" t="s">
        <v>979</v>
      </c>
      <c r="B2831" t="s">
        <v>5885</v>
      </c>
      <c r="C2831" t="s">
        <v>5886</v>
      </c>
      <c r="D2831" t="s">
        <v>155</v>
      </c>
      <c r="E2831" t="s">
        <v>5887</v>
      </c>
      <c r="F2831" t="s">
        <v>48</v>
      </c>
      <c r="G2831" t="s">
        <v>5888</v>
      </c>
      <c r="H2831">
        <v>2</v>
      </c>
      <c r="J2831" t="s">
        <v>420</v>
      </c>
      <c r="K2831">
        <v>400</v>
      </c>
      <c r="L2831">
        <v>0</v>
      </c>
      <c r="M2831">
        <v>0</v>
      </c>
      <c r="N2831">
        <v>400</v>
      </c>
      <c r="O2831">
        <v>1</v>
      </c>
      <c r="P2831">
        <v>360</v>
      </c>
      <c r="Q2831" t="s">
        <v>796</v>
      </c>
      <c r="R2831">
        <v>40</v>
      </c>
      <c r="S2831" t="s">
        <v>5889</v>
      </c>
      <c r="T2831" s="4">
        <v>45356</v>
      </c>
      <c r="U2831" s="4">
        <v>45380</v>
      </c>
    </row>
    <row r="2832" spans="1:21" x14ac:dyDescent="0.2">
      <c r="A2832" t="s">
        <v>979</v>
      </c>
      <c r="B2832" t="s">
        <v>5890</v>
      </c>
      <c r="C2832" t="s">
        <v>5891</v>
      </c>
      <c r="D2832" t="s">
        <v>155</v>
      </c>
      <c r="E2832" t="s">
        <v>5892</v>
      </c>
      <c r="F2832" t="s">
        <v>48</v>
      </c>
      <c r="G2832" t="s">
        <v>5893</v>
      </c>
      <c r="H2832">
        <v>20</v>
      </c>
      <c r="O2832" t="e">
        <v>#DIV/0!</v>
      </c>
      <c r="T2832" s="4">
        <v>45364</v>
      </c>
      <c r="U2832" s="4"/>
    </row>
    <row r="2833" spans="1:21" x14ac:dyDescent="0.2">
      <c r="A2833" t="s">
        <v>979</v>
      </c>
      <c r="B2833" t="s">
        <v>5894</v>
      </c>
      <c r="C2833" t="s">
        <v>5895</v>
      </c>
      <c r="D2833" t="s">
        <v>168</v>
      </c>
      <c r="F2833" t="s">
        <v>48</v>
      </c>
      <c r="H2833">
        <v>23</v>
      </c>
      <c r="J2833" t="s">
        <v>420</v>
      </c>
      <c r="K2833">
        <v>13</v>
      </c>
      <c r="L2833">
        <v>0</v>
      </c>
      <c r="M2833">
        <v>0</v>
      </c>
      <c r="N2833">
        <v>13</v>
      </c>
      <c r="O2833">
        <v>0</v>
      </c>
      <c r="P2833" t="s">
        <v>254</v>
      </c>
      <c r="Q2833" t="s">
        <v>50</v>
      </c>
      <c r="R2833">
        <v>13</v>
      </c>
      <c r="S2833" t="s">
        <v>494</v>
      </c>
      <c r="T2833" s="4">
        <v>45365</v>
      </c>
      <c r="U2833" s="4"/>
    </row>
    <row r="2834" spans="1:21" x14ac:dyDescent="0.2">
      <c r="A2834" t="s">
        <v>979</v>
      </c>
      <c r="B2834" t="s">
        <v>5896</v>
      </c>
      <c r="C2834" t="s">
        <v>5897</v>
      </c>
      <c r="D2834" t="s">
        <v>155</v>
      </c>
      <c r="E2834" t="s">
        <v>5898</v>
      </c>
      <c r="F2834" t="s">
        <v>48</v>
      </c>
      <c r="G2834" t="s">
        <v>5899</v>
      </c>
      <c r="H2834">
        <v>26</v>
      </c>
      <c r="J2834" t="s">
        <v>420</v>
      </c>
      <c r="K2834">
        <v>-600</v>
      </c>
      <c r="L2834">
        <v>0</v>
      </c>
      <c r="M2834">
        <v>12</v>
      </c>
      <c r="N2834">
        <v>-612</v>
      </c>
      <c r="O2834">
        <v>0</v>
      </c>
      <c r="P2834" t="s">
        <v>254</v>
      </c>
      <c r="Q2834" t="s">
        <v>50</v>
      </c>
      <c r="R2834">
        <v>-612</v>
      </c>
      <c r="S2834" t="s">
        <v>5900</v>
      </c>
      <c r="T2834" s="4">
        <v>45370</v>
      </c>
      <c r="U2834" s="4"/>
    </row>
    <row r="2835" spans="1:21" x14ac:dyDescent="0.2">
      <c r="A2835" t="s">
        <v>979</v>
      </c>
      <c r="B2835" t="s">
        <v>5901</v>
      </c>
      <c r="C2835" t="s">
        <v>5902</v>
      </c>
      <c r="D2835" t="s">
        <v>155</v>
      </c>
      <c r="E2835" t="s">
        <v>1369</v>
      </c>
      <c r="F2835" t="s">
        <v>48</v>
      </c>
      <c r="H2835">
        <v>3</v>
      </c>
      <c r="J2835" t="s">
        <v>420</v>
      </c>
      <c r="K2835">
        <v>5880</v>
      </c>
      <c r="L2835">
        <v>0</v>
      </c>
      <c r="M2835">
        <v>506</v>
      </c>
      <c r="N2835">
        <v>5374</v>
      </c>
      <c r="O2835">
        <v>8</v>
      </c>
      <c r="P2835">
        <v>600</v>
      </c>
      <c r="Q2835" t="s">
        <v>50</v>
      </c>
      <c r="R2835">
        <v>574</v>
      </c>
      <c r="S2835" t="s">
        <v>5903</v>
      </c>
      <c r="T2835" s="4">
        <v>45356</v>
      </c>
      <c r="U2835" s="4"/>
    </row>
    <row r="2836" spans="1:21" x14ac:dyDescent="0.2">
      <c r="A2836" t="s">
        <v>979</v>
      </c>
      <c r="B2836" t="s">
        <v>5904</v>
      </c>
      <c r="C2836" t="s">
        <v>5905</v>
      </c>
      <c r="D2836" t="s">
        <v>155</v>
      </c>
      <c r="E2836" t="s">
        <v>5906</v>
      </c>
      <c r="F2836" t="s">
        <v>48</v>
      </c>
      <c r="G2836" t="s">
        <v>5907</v>
      </c>
      <c r="H2836">
        <v>4</v>
      </c>
      <c r="J2836" t="s">
        <v>420</v>
      </c>
      <c r="L2836">
        <v>0</v>
      </c>
      <c r="M2836">
        <v>0</v>
      </c>
      <c r="O2836">
        <v>0</v>
      </c>
      <c r="P2836">
        <v>360</v>
      </c>
      <c r="Q2836" t="s">
        <v>50</v>
      </c>
      <c r="S2836" t="s">
        <v>4078</v>
      </c>
      <c r="T2836" s="4">
        <v>45357</v>
      </c>
      <c r="U2836" s="4"/>
    </row>
    <row r="2837" spans="1:21" x14ac:dyDescent="0.2">
      <c r="A2837" t="s">
        <v>979</v>
      </c>
      <c r="B2837" t="s">
        <v>5908</v>
      </c>
      <c r="C2837" t="s">
        <v>5909</v>
      </c>
      <c r="D2837" t="s">
        <v>155</v>
      </c>
      <c r="E2837" t="s">
        <v>5910</v>
      </c>
      <c r="F2837" t="s">
        <v>48</v>
      </c>
      <c r="G2837" t="s">
        <v>5911</v>
      </c>
      <c r="H2837">
        <v>8</v>
      </c>
      <c r="J2837" t="s">
        <v>420</v>
      </c>
      <c r="O2837">
        <v>0</v>
      </c>
      <c r="P2837">
        <v>600</v>
      </c>
      <c r="Q2837" t="s">
        <v>50</v>
      </c>
      <c r="S2837" t="s">
        <v>4078</v>
      </c>
      <c r="T2837" s="4">
        <v>45364</v>
      </c>
      <c r="U2837" s="4"/>
    </row>
    <row r="2838" spans="1:21" x14ac:dyDescent="0.2">
      <c r="A2838" t="s">
        <v>979</v>
      </c>
      <c r="B2838" t="s">
        <v>5912</v>
      </c>
      <c r="C2838" t="s">
        <v>5913</v>
      </c>
      <c r="D2838" t="s">
        <v>155</v>
      </c>
      <c r="E2838" t="s">
        <v>5887</v>
      </c>
      <c r="F2838" t="s">
        <v>48</v>
      </c>
      <c r="G2838" t="s">
        <v>5914</v>
      </c>
      <c r="H2838">
        <v>9</v>
      </c>
      <c r="J2838" t="s">
        <v>420</v>
      </c>
      <c r="O2838" t="e">
        <v>#DIV/0!</v>
      </c>
      <c r="T2838" s="4">
        <v>45364</v>
      </c>
      <c r="U2838" s="4"/>
    </row>
    <row r="2839" spans="1:21" x14ac:dyDescent="0.2">
      <c r="A2839" t="s">
        <v>979</v>
      </c>
      <c r="B2839" t="s">
        <v>5915</v>
      </c>
      <c r="C2839" t="s">
        <v>5916</v>
      </c>
      <c r="F2839" t="s">
        <v>5917</v>
      </c>
      <c r="G2839">
        <v>690</v>
      </c>
      <c r="H2839">
        <v>25</v>
      </c>
      <c r="J2839" t="s">
        <v>420</v>
      </c>
      <c r="K2839">
        <v>7940</v>
      </c>
      <c r="L2839">
        <v>0</v>
      </c>
      <c r="M2839">
        <v>0</v>
      </c>
      <c r="N2839">
        <v>7940</v>
      </c>
      <c r="O2839">
        <v>9</v>
      </c>
      <c r="P2839">
        <v>800</v>
      </c>
      <c r="Q2839" t="s">
        <v>50</v>
      </c>
      <c r="R2839">
        <v>740</v>
      </c>
      <c r="S2839" t="s">
        <v>5918</v>
      </c>
      <c r="T2839" s="4">
        <v>45367</v>
      </c>
      <c r="U2839" s="4"/>
    </row>
    <row r="2840" spans="1:21" x14ac:dyDescent="0.2">
      <c r="A2840" t="s">
        <v>5919</v>
      </c>
      <c r="B2840" t="s">
        <v>5920</v>
      </c>
      <c r="C2840" t="s">
        <v>5921</v>
      </c>
      <c r="H2840">
        <v>1</v>
      </c>
      <c r="J2840" t="s">
        <v>420</v>
      </c>
      <c r="K2840">
        <v>36</v>
      </c>
      <c r="L2840">
        <v>0</v>
      </c>
      <c r="M2840">
        <v>0</v>
      </c>
      <c r="N2840">
        <v>36</v>
      </c>
      <c r="O2840">
        <v>3</v>
      </c>
      <c r="P2840">
        <v>12</v>
      </c>
      <c r="Q2840" t="s">
        <v>50</v>
      </c>
      <c r="R2840">
        <v>0</v>
      </c>
      <c r="S2840" t="s">
        <v>623</v>
      </c>
      <c r="T2840" s="4"/>
      <c r="U2840" s="4"/>
    </row>
    <row r="2841" spans="1:21" x14ac:dyDescent="0.2">
      <c r="A2841" t="s">
        <v>5919</v>
      </c>
      <c r="B2841" t="s">
        <v>5922</v>
      </c>
      <c r="C2841" t="s">
        <v>5923</v>
      </c>
      <c r="H2841">
        <v>2</v>
      </c>
      <c r="J2841" t="s">
        <v>420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18</v>
      </c>
      <c r="Q2841" t="s">
        <v>50</v>
      </c>
      <c r="R2841">
        <v>0</v>
      </c>
      <c r="S2841" t="s">
        <v>57</v>
      </c>
      <c r="T2841" s="4"/>
      <c r="U2841" s="4"/>
    </row>
    <row r="2842" spans="1:21" x14ac:dyDescent="0.2">
      <c r="A2842" t="s">
        <v>5919</v>
      </c>
      <c r="B2842" t="s">
        <v>5924</v>
      </c>
      <c r="C2842" t="s">
        <v>5925</v>
      </c>
      <c r="H2842">
        <v>3</v>
      </c>
      <c r="J2842" t="s">
        <v>420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12</v>
      </c>
      <c r="Q2842" t="s">
        <v>50</v>
      </c>
      <c r="R2842">
        <v>0</v>
      </c>
      <c r="S2842" t="s">
        <v>57</v>
      </c>
      <c r="T2842" s="4"/>
      <c r="U2842" s="4"/>
    </row>
    <row r="2843" spans="1:21" x14ac:dyDescent="0.2">
      <c r="A2843" t="s">
        <v>5919</v>
      </c>
      <c r="B2843" t="s">
        <v>5926</v>
      </c>
      <c r="C2843" t="s">
        <v>5927</v>
      </c>
      <c r="H2843">
        <v>4</v>
      </c>
      <c r="J2843" t="s">
        <v>420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12</v>
      </c>
      <c r="Q2843" t="s">
        <v>50</v>
      </c>
      <c r="R2843">
        <v>0</v>
      </c>
      <c r="S2843" t="s">
        <v>57</v>
      </c>
      <c r="T2843" s="4"/>
      <c r="U2843" s="4"/>
    </row>
    <row r="2844" spans="1:21" x14ac:dyDescent="0.2">
      <c r="A2844" t="s">
        <v>5919</v>
      </c>
      <c r="B2844" t="s">
        <v>5928</v>
      </c>
      <c r="C2844" t="s">
        <v>5929</v>
      </c>
      <c r="H2844">
        <v>5</v>
      </c>
      <c r="J2844" t="s">
        <v>420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12</v>
      </c>
      <c r="Q2844" t="s">
        <v>50</v>
      </c>
      <c r="R2844">
        <v>0</v>
      </c>
      <c r="S2844" t="s">
        <v>57</v>
      </c>
      <c r="T2844" s="4"/>
      <c r="U2844" s="4"/>
    </row>
    <row r="2845" spans="1:21" x14ac:dyDescent="0.2">
      <c r="A2845" t="s">
        <v>5919</v>
      </c>
      <c r="B2845" t="s">
        <v>5930</v>
      </c>
      <c r="C2845" t="s">
        <v>5931</v>
      </c>
      <c r="H2845">
        <v>6</v>
      </c>
      <c r="J2845" t="s">
        <v>420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12</v>
      </c>
      <c r="Q2845" t="s">
        <v>50</v>
      </c>
      <c r="R2845">
        <v>0</v>
      </c>
      <c r="S2845" t="s">
        <v>57</v>
      </c>
      <c r="T2845" s="4"/>
      <c r="U2845" s="4"/>
    </row>
    <row r="2846" spans="1:21" x14ac:dyDescent="0.2">
      <c r="A2846" t="s">
        <v>5919</v>
      </c>
      <c r="B2846" t="s">
        <v>5932</v>
      </c>
      <c r="C2846" t="s">
        <v>5933</v>
      </c>
      <c r="H2846">
        <v>7</v>
      </c>
      <c r="J2846" t="s">
        <v>420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12</v>
      </c>
      <c r="Q2846" t="s">
        <v>50</v>
      </c>
      <c r="R2846">
        <v>0</v>
      </c>
      <c r="S2846" t="s">
        <v>57</v>
      </c>
      <c r="T2846" s="4"/>
      <c r="U2846" s="4"/>
    </row>
    <row r="2847" spans="1:21" x14ac:dyDescent="0.2">
      <c r="A2847" t="s">
        <v>5919</v>
      </c>
      <c r="B2847" t="s">
        <v>5934</v>
      </c>
      <c r="C2847" t="s">
        <v>5935</v>
      </c>
      <c r="H2847">
        <v>8</v>
      </c>
      <c r="J2847" t="s">
        <v>420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12</v>
      </c>
      <c r="Q2847" t="s">
        <v>50</v>
      </c>
      <c r="R2847">
        <v>0</v>
      </c>
      <c r="S2847" t="s">
        <v>57</v>
      </c>
      <c r="T2847" s="4"/>
      <c r="U2847" s="4"/>
    </row>
    <row r="2848" spans="1:21" x14ac:dyDescent="0.2">
      <c r="A2848" t="s">
        <v>5919</v>
      </c>
      <c r="B2848" t="s">
        <v>5936</v>
      </c>
      <c r="C2848" t="s">
        <v>5937</v>
      </c>
      <c r="H2848">
        <v>9</v>
      </c>
      <c r="J2848" t="s">
        <v>420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12</v>
      </c>
      <c r="Q2848" t="s">
        <v>50</v>
      </c>
      <c r="R2848">
        <v>0</v>
      </c>
      <c r="S2848" t="s">
        <v>57</v>
      </c>
      <c r="T2848" s="4"/>
      <c r="U2848" s="4"/>
    </row>
    <row r="2849" spans="1:21" x14ac:dyDescent="0.2">
      <c r="A2849" t="s">
        <v>5919</v>
      </c>
      <c r="B2849" t="s">
        <v>5938</v>
      </c>
      <c r="C2849" t="s">
        <v>5939</v>
      </c>
      <c r="F2849" t="s">
        <v>5343</v>
      </c>
      <c r="G2849" t="s">
        <v>5940</v>
      </c>
      <c r="H2849">
        <v>10</v>
      </c>
      <c r="I2849" t="s">
        <v>4050</v>
      </c>
      <c r="J2849" t="s">
        <v>420</v>
      </c>
      <c r="K2849">
        <v>120</v>
      </c>
      <c r="L2849">
        <v>0</v>
      </c>
      <c r="M2849">
        <v>12</v>
      </c>
      <c r="N2849">
        <v>108</v>
      </c>
      <c r="O2849">
        <v>9</v>
      </c>
      <c r="P2849">
        <v>12</v>
      </c>
      <c r="Q2849" t="s">
        <v>50</v>
      </c>
      <c r="R2849">
        <v>0</v>
      </c>
      <c r="S2849" t="s">
        <v>1277</v>
      </c>
      <c r="T2849" s="4"/>
      <c r="U2849" s="4">
        <v>45380</v>
      </c>
    </row>
    <row r="2850" spans="1:21" x14ac:dyDescent="0.2">
      <c r="A2850" t="s">
        <v>5919</v>
      </c>
      <c r="B2850" t="s">
        <v>5941</v>
      </c>
      <c r="C2850" t="s">
        <v>5942</v>
      </c>
      <c r="F2850" t="s">
        <v>3943</v>
      </c>
      <c r="G2850" t="s">
        <v>5943</v>
      </c>
      <c r="H2850">
        <v>11</v>
      </c>
      <c r="J2850" t="s">
        <v>420</v>
      </c>
      <c r="K2850">
        <v>30</v>
      </c>
      <c r="L2850">
        <v>0</v>
      </c>
      <c r="M2850">
        <v>0</v>
      </c>
      <c r="N2850">
        <v>30</v>
      </c>
      <c r="O2850">
        <v>2</v>
      </c>
      <c r="P2850">
        <v>12</v>
      </c>
      <c r="Q2850" t="s">
        <v>50</v>
      </c>
      <c r="R2850">
        <v>6</v>
      </c>
      <c r="S2850" t="s">
        <v>5944</v>
      </c>
      <c r="T2850" s="4">
        <v>45370</v>
      </c>
      <c r="U2850" s="4"/>
    </row>
    <row r="2851" spans="1:21" x14ac:dyDescent="0.2">
      <c r="A2851" t="s">
        <v>5919</v>
      </c>
      <c r="B2851" t="s">
        <v>5945</v>
      </c>
      <c r="C2851" t="s">
        <v>5946</v>
      </c>
      <c r="F2851" t="s">
        <v>3943</v>
      </c>
      <c r="G2851" t="s">
        <v>5947</v>
      </c>
      <c r="H2851">
        <v>12</v>
      </c>
      <c r="J2851" t="s">
        <v>420</v>
      </c>
      <c r="K2851">
        <v>2</v>
      </c>
      <c r="L2851">
        <v>0</v>
      </c>
      <c r="M2851">
        <v>0</v>
      </c>
      <c r="N2851">
        <v>2</v>
      </c>
      <c r="O2851">
        <v>0</v>
      </c>
      <c r="P2851">
        <v>8</v>
      </c>
      <c r="Q2851" t="s">
        <v>50</v>
      </c>
      <c r="R2851">
        <v>2</v>
      </c>
      <c r="S2851" t="s">
        <v>5948</v>
      </c>
      <c r="T2851" s="4">
        <v>45370</v>
      </c>
      <c r="U2851" s="4"/>
    </row>
    <row r="2852" spans="1:21" x14ac:dyDescent="0.2">
      <c r="A2852" t="s">
        <v>5919</v>
      </c>
      <c r="B2852" t="s">
        <v>5949</v>
      </c>
      <c r="C2852" t="s">
        <v>5950</v>
      </c>
      <c r="F2852" t="s">
        <v>3943</v>
      </c>
      <c r="G2852" t="s">
        <v>5951</v>
      </c>
      <c r="H2852">
        <v>13</v>
      </c>
      <c r="J2852" t="s">
        <v>420</v>
      </c>
      <c r="K2852">
        <v>18</v>
      </c>
      <c r="L2852">
        <v>0</v>
      </c>
      <c r="M2852">
        <v>0</v>
      </c>
      <c r="N2852">
        <v>18</v>
      </c>
      <c r="O2852">
        <v>3</v>
      </c>
      <c r="P2852">
        <v>6</v>
      </c>
      <c r="Q2852" t="s">
        <v>50</v>
      </c>
      <c r="R2852">
        <v>0</v>
      </c>
      <c r="S2852" t="s">
        <v>623</v>
      </c>
      <c r="T2852" s="4">
        <v>45370</v>
      </c>
      <c r="U2852" s="4"/>
    </row>
    <row r="2853" spans="1:21" x14ac:dyDescent="0.2">
      <c r="A2853" t="s">
        <v>5952</v>
      </c>
      <c r="B2853" t="s">
        <v>5953</v>
      </c>
      <c r="C2853" t="s">
        <v>5954</v>
      </c>
      <c r="F2853" t="s">
        <v>2066</v>
      </c>
      <c r="H2853">
        <v>10</v>
      </c>
      <c r="I2853" t="s">
        <v>2082</v>
      </c>
      <c r="J2853" t="s">
        <v>2068</v>
      </c>
      <c r="K2853">
        <v>-12</v>
      </c>
      <c r="L2853">
        <v>0</v>
      </c>
      <c r="M2853">
        <v>36</v>
      </c>
      <c r="N2853">
        <v>-48</v>
      </c>
      <c r="O2853">
        <v>0</v>
      </c>
      <c r="P2853">
        <v>200</v>
      </c>
      <c r="Q2853" t="s">
        <v>50</v>
      </c>
      <c r="R2853">
        <v>-48</v>
      </c>
      <c r="S2853" t="s">
        <v>5955</v>
      </c>
      <c r="T2853" s="4">
        <v>45364</v>
      </c>
      <c r="U2853" s="4"/>
    </row>
    <row r="2854" spans="1:21" x14ac:dyDescent="0.2">
      <c r="A2854" t="s">
        <v>5952</v>
      </c>
      <c r="B2854" t="s">
        <v>5956</v>
      </c>
      <c r="C2854" t="s">
        <v>5957</v>
      </c>
      <c r="F2854" t="s">
        <v>2066</v>
      </c>
      <c r="G2854">
        <v>504</v>
      </c>
      <c r="H2854">
        <v>11</v>
      </c>
      <c r="I2854" t="s">
        <v>3801</v>
      </c>
      <c r="J2854" t="s">
        <v>2068</v>
      </c>
      <c r="K2854">
        <v>4795.5</v>
      </c>
      <c r="L2854">
        <v>0</v>
      </c>
      <c r="M2854">
        <v>3</v>
      </c>
      <c r="N2854">
        <v>4792.5</v>
      </c>
      <c r="O2854">
        <v>239</v>
      </c>
      <c r="P2854">
        <v>20</v>
      </c>
      <c r="Q2854" t="s">
        <v>44</v>
      </c>
      <c r="R2854">
        <v>13</v>
      </c>
      <c r="S2854" t="s">
        <v>5958</v>
      </c>
      <c r="T2854" s="4">
        <v>45367</v>
      </c>
      <c r="U2854" s="4"/>
    </row>
    <row r="2855" spans="1:21" x14ac:dyDescent="0.2">
      <c r="A2855" t="s">
        <v>5952</v>
      </c>
      <c r="B2855" t="s">
        <v>5959</v>
      </c>
      <c r="C2855" t="s">
        <v>5960</v>
      </c>
      <c r="F2855" t="s">
        <v>2066</v>
      </c>
      <c r="G2855">
        <v>2</v>
      </c>
      <c r="H2855">
        <v>12</v>
      </c>
      <c r="I2855" t="s">
        <v>5961</v>
      </c>
      <c r="J2855" t="s">
        <v>2068</v>
      </c>
      <c r="K2855">
        <v>5114</v>
      </c>
      <c r="L2855">
        <v>0</v>
      </c>
      <c r="M2855">
        <v>24</v>
      </c>
      <c r="N2855">
        <v>5090</v>
      </c>
      <c r="O2855">
        <v>15</v>
      </c>
      <c r="P2855">
        <v>320</v>
      </c>
      <c r="Q2855" t="s">
        <v>50</v>
      </c>
      <c r="R2855">
        <v>290</v>
      </c>
      <c r="S2855" t="s">
        <v>5962</v>
      </c>
      <c r="T2855" s="4">
        <v>45367</v>
      </c>
      <c r="U2855" s="4"/>
    </row>
    <row r="2856" spans="1:21" x14ac:dyDescent="0.2">
      <c r="A2856" t="s">
        <v>5952</v>
      </c>
      <c r="B2856" t="s">
        <v>5963</v>
      </c>
      <c r="C2856" t="s">
        <v>5964</v>
      </c>
      <c r="F2856" t="s">
        <v>2066</v>
      </c>
      <c r="G2856">
        <v>6</v>
      </c>
      <c r="H2856">
        <v>13</v>
      </c>
      <c r="I2856" t="s">
        <v>5965</v>
      </c>
      <c r="J2856" t="s">
        <v>2068</v>
      </c>
      <c r="K2856">
        <v>2154</v>
      </c>
      <c r="L2856">
        <v>0</v>
      </c>
      <c r="M2856">
        <v>24</v>
      </c>
      <c r="N2856">
        <v>2130</v>
      </c>
      <c r="O2856">
        <v>8</v>
      </c>
      <c r="P2856">
        <v>240</v>
      </c>
      <c r="Q2856" t="s">
        <v>50</v>
      </c>
      <c r="R2856">
        <v>210</v>
      </c>
      <c r="S2856" t="s">
        <v>5966</v>
      </c>
      <c r="T2856" s="4">
        <v>45367</v>
      </c>
      <c r="U2856" s="4"/>
    </row>
    <row r="2857" spans="1:21" x14ac:dyDescent="0.2">
      <c r="A2857" t="s">
        <v>5952</v>
      </c>
      <c r="B2857" t="s">
        <v>5967</v>
      </c>
      <c r="C2857" t="s">
        <v>5968</v>
      </c>
      <c r="F2857" t="s">
        <v>2066</v>
      </c>
      <c r="G2857">
        <v>9</v>
      </c>
      <c r="H2857">
        <v>14</v>
      </c>
      <c r="I2857" t="s">
        <v>5965</v>
      </c>
      <c r="J2857" t="s">
        <v>2068</v>
      </c>
      <c r="K2857">
        <v>3582</v>
      </c>
      <c r="L2857">
        <v>0</v>
      </c>
      <c r="M2857">
        <v>24</v>
      </c>
      <c r="N2857">
        <v>3558</v>
      </c>
      <c r="O2857">
        <v>14</v>
      </c>
      <c r="P2857">
        <v>240</v>
      </c>
      <c r="Q2857" t="s">
        <v>50</v>
      </c>
      <c r="R2857">
        <v>198</v>
      </c>
      <c r="S2857" t="s">
        <v>5969</v>
      </c>
      <c r="T2857" s="4">
        <v>45367</v>
      </c>
      <c r="U2857" s="4"/>
    </row>
    <row r="2858" spans="1:21" x14ac:dyDescent="0.2">
      <c r="A2858" t="s">
        <v>5952</v>
      </c>
      <c r="B2858" t="s">
        <v>5970</v>
      </c>
      <c r="C2858" t="s">
        <v>5971</v>
      </c>
      <c r="F2858" t="s">
        <v>2066</v>
      </c>
      <c r="G2858">
        <v>8076</v>
      </c>
      <c r="H2858">
        <v>15</v>
      </c>
      <c r="I2858" t="s">
        <v>5972</v>
      </c>
      <c r="J2858" t="s">
        <v>2068</v>
      </c>
      <c r="K2858">
        <v>3428</v>
      </c>
      <c r="L2858">
        <v>0</v>
      </c>
      <c r="M2858">
        <v>24</v>
      </c>
      <c r="N2858">
        <v>3404</v>
      </c>
      <c r="O2858">
        <v>10</v>
      </c>
      <c r="P2858">
        <v>320</v>
      </c>
      <c r="Q2858" t="s">
        <v>50</v>
      </c>
      <c r="R2858">
        <v>204</v>
      </c>
      <c r="S2858" t="s">
        <v>5973</v>
      </c>
      <c r="T2858" s="4">
        <v>45369</v>
      </c>
      <c r="U2858" s="4"/>
    </row>
    <row r="2859" spans="1:21" x14ac:dyDescent="0.2">
      <c r="A2859" t="s">
        <v>5952</v>
      </c>
      <c r="B2859" t="s">
        <v>5974</v>
      </c>
      <c r="C2859" t="s">
        <v>5975</v>
      </c>
      <c r="F2859" t="s">
        <v>2066</v>
      </c>
      <c r="G2859">
        <v>8075</v>
      </c>
      <c r="H2859">
        <v>16</v>
      </c>
      <c r="I2859" t="s">
        <v>3801</v>
      </c>
      <c r="J2859" t="s">
        <v>2068</v>
      </c>
      <c r="K2859">
        <v>2868</v>
      </c>
      <c r="L2859">
        <v>0</v>
      </c>
      <c r="M2859">
        <v>24</v>
      </c>
      <c r="N2859">
        <v>2844</v>
      </c>
      <c r="O2859">
        <v>11</v>
      </c>
      <c r="P2859">
        <v>240</v>
      </c>
      <c r="Q2859" t="s">
        <v>50</v>
      </c>
      <c r="R2859">
        <v>204</v>
      </c>
      <c r="S2859" t="s">
        <v>5976</v>
      </c>
      <c r="T2859" s="4">
        <v>45369</v>
      </c>
      <c r="U2859" s="4"/>
    </row>
    <row r="2860" spans="1:21" x14ac:dyDescent="0.2">
      <c r="A2860" t="s">
        <v>5952</v>
      </c>
      <c r="B2860" t="s">
        <v>5977</v>
      </c>
      <c r="C2860" t="s">
        <v>5978</v>
      </c>
      <c r="F2860" t="s">
        <v>2066</v>
      </c>
      <c r="G2860">
        <v>5</v>
      </c>
      <c r="H2860">
        <v>17</v>
      </c>
      <c r="I2860" t="s">
        <v>3801</v>
      </c>
      <c r="J2860" t="s">
        <v>2068</v>
      </c>
      <c r="K2860">
        <v>2388</v>
      </c>
      <c r="L2860">
        <v>0</v>
      </c>
      <c r="M2860">
        <v>2</v>
      </c>
      <c r="N2860">
        <v>2386</v>
      </c>
      <c r="O2860">
        <v>9</v>
      </c>
      <c r="P2860">
        <v>240</v>
      </c>
      <c r="Q2860" t="s">
        <v>50</v>
      </c>
      <c r="R2860">
        <v>226</v>
      </c>
      <c r="S2860" t="s">
        <v>5979</v>
      </c>
      <c r="T2860" s="4">
        <v>45369</v>
      </c>
      <c r="U2860" s="4"/>
    </row>
    <row r="2861" spans="1:21" x14ac:dyDescent="0.2">
      <c r="A2861" t="s">
        <v>5952</v>
      </c>
      <c r="B2861" t="s">
        <v>5980</v>
      </c>
      <c r="C2861" t="s">
        <v>5981</v>
      </c>
      <c r="F2861" t="s">
        <v>2066</v>
      </c>
      <c r="G2861" t="s">
        <v>5982</v>
      </c>
      <c r="H2861">
        <v>18</v>
      </c>
      <c r="I2861" t="s">
        <v>5972</v>
      </c>
      <c r="J2861" t="s">
        <v>2068</v>
      </c>
      <c r="K2861">
        <v>228</v>
      </c>
      <c r="L2861">
        <v>0</v>
      </c>
      <c r="M2861">
        <v>3</v>
      </c>
      <c r="N2861">
        <v>225</v>
      </c>
      <c r="O2861">
        <v>11</v>
      </c>
      <c r="P2861">
        <v>20</v>
      </c>
      <c r="Q2861" t="s">
        <v>44</v>
      </c>
      <c r="R2861">
        <v>5</v>
      </c>
      <c r="S2861" t="s">
        <v>5983</v>
      </c>
      <c r="T2861" s="4">
        <v>45369</v>
      </c>
      <c r="U2861" s="4"/>
    </row>
    <row r="2862" spans="1:21" x14ac:dyDescent="0.2">
      <c r="A2862" t="s">
        <v>5952</v>
      </c>
      <c r="B2862" t="s">
        <v>5984</v>
      </c>
      <c r="C2862" t="s">
        <v>5985</v>
      </c>
      <c r="F2862" t="s">
        <v>2066</v>
      </c>
      <c r="H2862">
        <v>2</v>
      </c>
      <c r="I2862" t="s">
        <v>3801</v>
      </c>
      <c r="J2862" t="s">
        <v>2068</v>
      </c>
      <c r="K2862">
        <v>1188</v>
      </c>
      <c r="L2862">
        <v>0</v>
      </c>
      <c r="M2862">
        <v>36</v>
      </c>
      <c r="N2862">
        <v>1152</v>
      </c>
      <c r="O2862">
        <v>4</v>
      </c>
      <c r="P2862">
        <v>240</v>
      </c>
      <c r="Q2862" t="s">
        <v>50</v>
      </c>
      <c r="R2862">
        <v>192</v>
      </c>
      <c r="S2862" t="s">
        <v>5986</v>
      </c>
      <c r="T2862" s="4"/>
      <c r="U2862" s="4"/>
    </row>
    <row r="2863" spans="1:21" x14ac:dyDescent="0.2">
      <c r="A2863" t="s">
        <v>5952</v>
      </c>
      <c r="B2863" t="s">
        <v>5987</v>
      </c>
      <c r="C2863" t="s">
        <v>5988</v>
      </c>
      <c r="F2863" t="s">
        <v>2066</v>
      </c>
      <c r="H2863">
        <v>3</v>
      </c>
      <c r="I2863" t="s">
        <v>3801</v>
      </c>
      <c r="J2863" t="s">
        <v>2068</v>
      </c>
      <c r="K2863">
        <v>212.5</v>
      </c>
      <c r="L2863">
        <v>0</v>
      </c>
      <c r="M2863">
        <v>3</v>
      </c>
      <c r="N2863">
        <v>209.5</v>
      </c>
      <c r="O2863">
        <v>8</v>
      </c>
      <c r="P2863">
        <v>24</v>
      </c>
      <c r="Q2863" t="s">
        <v>44</v>
      </c>
      <c r="R2863">
        <v>18</v>
      </c>
      <c r="S2863" t="s">
        <v>5989</v>
      </c>
      <c r="T2863" s="4">
        <v>45355</v>
      </c>
      <c r="U2863" s="4"/>
    </row>
    <row r="2864" spans="1:21" x14ac:dyDescent="0.2">
      <c r="A2864" t="s">
        <v>5952</v>
      </c>
      <c r="B2864" t="s">
        <v>5990</v>
      </c>
      <c r="C2864" t="s">
        <v>5991</v>
      </c>
      <c r="F2864" t="s">
        <v>2066</v>
      </c>
      <c r="H2864">
        <v>4</v>
      </c>
      <c r="I2864" t="s">
        <v>3801</v>
      </c>
      <c r="J2864" t="s">
        <v>2068</v>
      </c>
      <c r="K2864">
        <v>213.5</v>
      </c>
      <c r="L2864">
        <v>0</v>
      </c>
      <c r="M2864">
        <v>3</v>
      </c>
      <c r="N2864">
        <v>210.5</v>
      </c>
      <c r="O2864">
        <v>8</v>
      </c>
      <c r="P2864">
        <v>24</v>
      </c>
      <c r="Q2864" t="s">
        <v>44</v>
      </c>
      <c r="R2864">
        <v>19</v>
      </c>
      <c r="S2864" t="s">
        <v>5992</v>
      </c>
      <c r="T2864" s="4">
        <v>45355</v>
      </c>
      <c r="U2864" s="4"/>
    </row>
    <row r="2865" spans="1:21" x14ac:dyDescent="0.2">
      <c r="A2865" t="s">
        <v>5952</v>
      </c>
      <c r="B2865" t="s">
        <v>5993</v>
      </c>
      <c r="C2865" t="s">
        <v>5994</v>
      </c>
      <c r="F2865" t="s">
        <v>2066</v>
      </c>
      <c r="G2865">
        <v>8016</v>
      </c>
      <c r="H2865">
        <v>5</v>
      </c>
      <c r="I2865" t="s">
        <v>3801</v>
      </c>
      <c r="J2865" t="s">
        <v>2068</v>
      </c>
      <c r="K2865">
        <v>155.5</v>
      </c>
      <c r="L2865">
        <v>0</v>
      </c>
      <c r="M2865">
        <v>3</v>
      </c>
      <c r="N2865">
        <v>152.5</v>
      </c>
      <c r="O2865">
        <v>7</v>
      </c>
      <c r="P2865">
        <v>20</v>
      </c>
      <c r="Q2865" t="s">
        <v>44</v>
      </c>
      <c r="R2865">
        <v>13</v>
      </c>
      <c r="S2865" t="s">
        <v>5995</v>
      </c>
      <c r="T2865" s="4">
        <v>45358</v>
      </c>
      <c r="U2865" s="4"/>
    </row>
    <row r="2866" spans="1:21" x14ac:dyDescent="0.2">
      <c r="A2866" t="s">
        <v>5952</v>
      </c>
      <c r="B2866" t="s">
        <v>5996</v>
      </c>
      <c r="C2866" t="s">
        <v>5997</v>
      </c>
      <c r="F2866" t="s">
        <v>2066</v>
      </c>
      <c r="H2866">
        <v>6</v>
      </c>
      <c r="I2866" t="s">
        <v>5998</v>
      </c>
      <c r="J2866" t="s">
        <v>2068</v>
      </c>
      <c r="K2866">
        <v>13570</v>
      </c>
      <c r="L2866">
        <v>0</v>
      </c>
      <c r="M2866">
        <v>12</v>
      </c>
      <c r="N2866">
        <v>13558</v>
      </c>
      <c r="O2866">
        <v>16</v>
      </c>
      <c r="P2866">
        <v>800</v>
      </c>
      <c r="Q2866" t="s">
        <v>50</v>
      </c>
      <c r="R2866">
        <v>758</v>
      </c>
      <c r="S2866" t="s">
        <v>5999</v>
      </c>
      <c r="T2866" s="4">
        <v>45364</v>
      </c>
      <c r="U2866" s="4"/>
    </row>
    <row r="2867" spans="1:21" x14ac:dyDescent="0.2">
      <c r="A2867" t="s">
        <v>5952</v>
      </c>
      <c r="B2867" t="s">
        <v>6000</v>
      </c>
      <c r="C2867" t="s">
        <v>6001</v>
      </c>
      <c r="F2867" t="s">
        <v>2066</v>
      </c>
      <c r="H2867">
        <v>7</v>
      </c>
      <c r="I2867" t="s">
        <v>3801</v>
      </c>
      <c r="J2867" t="s">
        <v>2068</v>
      </c>
      <c r="K2867">
        <v>3330</v>
      </c>
      <c r="L2867">
        <v>0</v>
      </c>
      <c r="M2867">
        <v>48</v>
      </c>
      <c r="N2867">
        <v>3282</v>
      </c>
      <c r="O2867">
        <v>13</v>
      </c>
      <c r="P2867">
        <v>240</v>
      </c>
      <c r="Q2867" t="s">
        <v>50</v>
      </c>
      <c r="R2867">
        <v>162</v>
      </c>
      <c r="S2867" t="s">
        <v>6002</v>
      </c>
      <c r="T2867" s="4">
        <v>45364</v>
      </c>
      <c r="U2867" s="4"/>
    </row>
    <row r="2868" spans="1:21" x14ac:dyDescent="0.2">
      <c r="A2868" t="s">
        <v>5952</v>
      </c>
      <c r="B2868" t="s">
        <v>6003</v>
      </c>
      <c r="C2868" t="s">
        <v>6004</v>
      </c>
      <c r="F2868" t="s">
        <v>2066</v>
      </c>
      <c r="H2868">
        <v>8</v>
      </c>
      <c r="I2868" t="s">
        <v>2082</v>
      </c>
      <c r="J2868" t="s">
        <v>2068</v>
      </c>
      <c r="K2868">
        <v>-12</v>
      </c>
      <c r="L2868">
        <v>0</v>
      </c>
      <c r="M2868">
        <v>48</v>
      </c>
      <c r="N2868">
        <v>-60</v>
      </c>
      <c r="O2868">
        <v>0</v>
      </c>
      <c r="P2868">
        <v>200</v>
      </c>
      <c r="Q2868" t="s">
        <v>50</v>
      </c>
      <c r="R2868">
        <v>-60</v>
      </c>
      <c r="S2868" t="s">
        <v>5303</v>
      </c>
      <c r="T2868" s="4">
        <v>45364</v>
      </c>
      <c r="U2868" s="4"/>
    </row>
    <row r="2869" spans="1:21" x14ac:dyDescent="0.2">
      <c r="A2869" t="s">
        <v>5952</v>
      </c>
      <c r="B2869" t="s">
        <v>6005</v>
      </c>
      <c r="C2869" t="s">
        <v>6006</v>
      </c>
      <c r="F2869" t="s">
        <v>2066</v>
      </c>
      <c r="H2869">
        <v>9</v>
      </c>
      <c r="I2869" t="s">
        <v>2082</v>
      </c>
      <c r="J2869" t="s">
        <v>2068</v>
      </c>
      <c r="K2869">
        <v>-12</v>
      </c>
      <c r="L2869">
        <v>0</v>
      </c>
      <c r="M2869">
        <v>36</v>
      </c>
      <c r="N2869">
        <v>-48</v>
      </c>
      <c r="O2869">
        <v>0</v>
      </c>
      <c r="P2869">
        <v>200</v>
      </c>
      <c r="Q2869" t="s">
        <v>50</v>
      </c>
      <c r="R2869">
        <v>-48</v>
      </c>
      <c r="S2869" t="s">
        <v>5955</v>
      </c>
      <c r="T2869" s="4">
        <v>45364</v>
      </c>
      <c r="U2869" s="4"/>
    </row>
    <row r="2870" spans="1:21" x14ac:dyDescent="0.2">
      <c r="A2870" t="s">
        <v>5952</v>
      </c>
      <c r="B2870" t="s">
        <v>6007</v>
      </c>
      <c r="C2870" t="s">
        <v>6008</v>
      </c>
      <c r="F2870" t="s">
        <v>48</v>
      </c>
      <c r="G2870" t="s">
        <v>6009</v>
      </c>
      <c r="H2870">
        <v>1</v>
      </c>
      <c r="J2870" t="s">
        <v>420</v>
      </c>
      <c r="K2870">
        <v>1600</v>
      </c>
      <c r="L2870">
        <v>0</v>
      </c>
      <c r="M2870">
        <v>0</v>
      </c>
      <c r="N2870">
        <v>1600</v>
      </c>
      <c r="O2870">
        <v>4</v>
      </c>
      <c r="P2870">
        <v>400</v>
      </c>
      <c r="Q2870" t="s">
        <v>50</v>
      </c>
      <c r="R2870">
        <v>0</v>
      </c>
      <c r="S2870" t="s">
        <v>2071</v>
      </c>
      <c r="T2870" s="4">
        <v>45355</v>
      </c>
      <c r="U2870" s="4"/>
    </row>
    <row r="2871" spans="1:21" x14ac:dyDescent="0.2">
      <c r="A2871" t="s">
        <v>6010</v>
      </c>
      <c r="B2871" t="s">
        <v>6011</v>
      </c>
      <c r="C2871" t="s">
        <v>6012</v>
      </c>
      <c r="E2871" t="s">
        <v>4000</v>
      </c>
      <c r="F2871" t="s">
        <v>5821</v>
      </c>
      <c r="G2871" t="s">
        <v>6013</v>
      </c>
      <c r="H2871">
        <v>1</v>
      </c>
      <c r="I2871" t="s">
        <v>6014</v>
      </c>
      <c r="J2871" t="s">
        <v>420</v>
      </c>
      <c r="L2871">
        <v>60</v>
      </c>
      <c r="M2871">
        <v>60</v>
      </c>
      <c r="N2871">
        <v>0</v>
      </c>
      <c r="O2871">
        <v>0</v>
      </c>
      <c r="P2871">
        <v>480</v>
      </c>
      <c r="Q2871" t="s">
        <v>50</v>
      </c>
      <c r="R2871">
        <v>0</v>
      </c>
      <c r="S2871" t="s">
        <v>57</v>
      </c>
      <c r="T2871" s="4">
        <v>45405</v>
      </c>
      <c r="U2871" s="4"/>
    </row>
    <row r="2872" spans="1:21" x14ac:dyDescent="0.2">
      <c r="A2872" t="s">
        <v>6010</v>
      </c>
      <c r="B2872" t="s">
        <v>6015</v>
      </c>
      <c r="C2872" t="s">
        <v>6016</v>
      </c>
      <c r="E2872" t="s">
        <v>3265</v>
      </c>
      <c r="F2872" t="s">
        <v>5821</v>
      </c>
      <c r="G2872" t="s">
        <v>6017</v>
      </c>
      <c r="H2872">
        <v>2</v>
      </c>
      <c r="I2872" t="s">
        <v>6014</v>
      </c>
      <c r="J2872" t="s">
        <v>420</v>
      </c>
      <c r="L2872">
        <v>96</v>
      </c>
      <c r="M2872">
        <v>60</v>
      </c>
      <c r="N2872">
        <v>36</v>
      </c>
      <c r="O2872">
        <v>0</v>
      </c>
      <c r="P2872">
        <v>480</v>
      </c>
      <c r="Q2872" t="s">
        <v>50</v>
      </c>
      <c r="R2872">
        <v>36</v>
      </c>
      <c r="S2872" t="s">
        <v>2110</v>
      </c>
      <c r="T2872" s="4">
        <v>45405</v>
      </c>
      <c r="U2872" s="4"/>
    </row>
    <row r="2873" spans="1:21" x14ac:dyDescent="0.2">
      <c r="A2873" t="s">
        <v>6010</v>
      </c>
      <c r="B2873" t="s">
        <v>6018</v>
      </c>
      <c r="C2873" t="s">
        <v>6019</v>
      </c>
      <c r="E2873" t="s">
        <v>4000</v>
      </c>
      <c r="F2873" t="s">
        <v>5821</v>
      </c>
      <c r="G2873" t="s">
        <v>6020</v>
      </c>
      <c r="H2873">
        <v>3</v>
      </c>
      <c r="I2873" t="s">
        <v>6014</v>
      </c>
      <c r="J2873" t="s">
        <v>420</v>
      </c>
      <c r="L2873">
        <v>24</v>
      </c>
      <c r="M2873">
        <v>24</v>
      </c>
      <c r="N2873">
        <v>0</v>
      </c>
      <c r="O2873">
        <v>0</v>
      </c>
      <c r="P2873">
        <v>210</v>
      </c>
      <c r="Q2873" t="s">
        <v>50</v>
      </c>
      <c r="R2873">
        <v>0</v>
      </c>
      <c r="S2873" t="s">
        <v>57</v>
      </c>
      <c r="T2873" s="4">
        <v>45405</v>
      </c>
      <c r="U2873" s="4"/>
    </row>
    <row r="2874" spans="1:21" x14ac:dyDescent="0.2">
      <c r="A2874" t="s">
        <v>6010</v>
      </c>
      <c r="B2874" t="s">
        <v>6021</v>
      </c>
      <c r="C2874" t="s">
        <v>6022</v>
      </c>
      <c r="E2874" t="s">
        <v>3265</v>
      </c>
      <c r="F2874" t="s">
        <v>5821</v>
      </c>
      <c r="G2874" t="s">
        <v>6023</v>
      </c>
      <c r="H2874">
        <v>4</v>
      </c>
      <c r="I2874" t="s">
        <v>6014</v>
      </c>
      <c r="J2874" t="s">
        <v>420</v>
      </c>
      <c r="L2874">
        <v>60</v>
      </c>
      <c r="M2874">
        <v>24</v>
      </c>
      <c r="N2874">
        <v>36</v>
      </c>
      <c r="O2874">
        <v>0</v>
      </c>
      <c r="P2874">
        <v>210</v>
      </c>
      <c r="Q2874" t="s">
        <v>50</v>
      </c>
      <c r="R2874">
        <v>36</v>
      </c>
      <c r="S2874" t="s">
        <v>2110</v>
      </c>
      <c r="T2874" s="4">
        <v>45405</v>
      </c>
      <c r="U2874" s="4"/>
    </row>
    <row r="2875" spans="1:21" x14ac:dyDescent="0.2">
      <c r="A2875" t="s">
        <v>6010</v>
      </c>
      <c r="B2875" t="s">
        <v>6024</v>
      </c>
      <c r="C2875" t="s">
        <v>6025</v>
      </c>
      <c r="E2875" t="s">
        <v>4000</v>
      </c>
      <c r="F2875" t="s">
        <v>5821</v>
      </c>
      <c r="G2875" t="s">
        <v>6026</v>
      </c>
      <c r="H2875">
        <v>5</v>
      </c>
      <c r="I2875" t="s">
        <v>6014</v>
      </c>
      <c r="J2875" t="s">
        <v>420</v>
      </c>
      <c r="L2875">
        <v>24</v>
      </c>
      <c r="M2875">
        <v>24</v>
      </c>
      <c r="N2875">
        <v>0</v>
      </c>
      <c r="O2875">
        <v>0</v>
      </c>
      <c r="P2875">
        <v>180</v>
      </c>
      <c r="Q2875" t="s">
        <v>50</v>
      </c>
      <c r="R2875">
        <v>0</v>
      </c>
      <c r="S2875" t="s">
        <v>57</v>
      </c>
      <c r="T2875" s="4">
        <v>45405</v>
      </c>
      <c r="U2875" s="4"/>
    </row>
    <row r="2876" spans="1:21" x14ac:dyDescent="0.2">
      <c r="A2876" t="s">
        <v>6010</v>
      </c>
      <c r="B2876" t="s">
        <v>6027</v>
      </c>
      <c r="C2876" t="s">
        <v>6028</v>
      </c>
      <c r="E2876" t="s">
        <v>3265</v>
      </c>
      <c r="F2876" t="s">
        <v>5821</v>
      </c>
      <c r="G2876" t="s">
        <v>6029</v>
      </c>
      <c r="H2876">
        <v>6</v>
      </c>
      <c r="I2876" t="s">
        <v>6014</v>
      </c>
      <c r="J2876" t="s">
        <v>420</v>
      </c>
      <c r="L2876">
        <v>24</v>
      </c>
      <c r="M2876">
        <v>24</v>
      </c>
      <c r="N2876">
        <v>0</v>
      </c>
      <c r="O2876">
        <v>0</v>
      </c>
      <c r="P2876">
        <v>150</v>
      </c>
      <c r="Q2876" t="s">
        <v>50</v>
      </c>
      <c r="R2876">
        <v>0</v>
      </c>
      <c r="S2876" t="s">
        <v>57</v>
      </c>
      <c r="T2876" s="4">
        <v>45405</v>
      </c>
      <c r="U2876" s="4"/>
    </row>
    <row r="2877" spans="1:21" x14ac:dyDescent="0.2">
      <c r="A2877" t="s">
        <v>1014</v>
      </c>
      <c r="B2877" t="s">
        <v>6030</v>
      </c>
      <c r="C2877" t="s">
        <v>6031</v>
      </c>
      <c r="D2877" t="s">
        <v>6032</v>
      </c>
      <c r="F2877" t="s">
        <v>48</v>
      </c>
      <c r="G2877">
        <v>5601</v>
      </c>
      <c r="H2877">
        <v>1</v>
      </c>
      <c r="J2877" t="s">
        <v>420</v>
      </c>
      <c r="K2877">
        <v>261</v>
      </c>
      <c r="L2877">
        <v>0</v>
      </c>
      <c r="M2877">
        <v>10</v>
      </c>
      <c r="N2877">
        <v>251</v>
      </c>
      <c r="O2877">
        <v>10</v>
      </c>
      <c r="P2877">
        <v>25</v>
      </c>
      <c r="Q2877" t="s">
        <v>44</v>
      </c>
      <c r="R2877">
        <v>1</v>
      </c>
      <c r="S2877" t="s">
        <v>6033</v>
      </c>
      <c r="T2877" s="4">
        <v>45355</v>
      </c>
      <c r="U2877" s="4"/>
    </row>
    <row r="2878" spans="1:21" x14ac:dyDescent="0.2">
      <c r="A2878" t="s">
        <v>1014</v>
      </c>
      <c r="B2878" t="s">
        <v>6034</v>
      </c>
      <c r="C2878" t="s">
        <v>6035</v>
      </c>
      <c r="E2878" t="s">
        <v>240</v>
      </c>
      <c r="F2878" t="s">
        <v>2964</v>
      </c>
      <c r="G2878">
        <v>1785</v>
      </c>
      <c r="H2878">
        <v>2</v>
      </c>
      <c r="I2878" t="s">
        <v>2965</v>
      </c>
      <c r="J2878" t="s">
        <v>420</v>
      </c>
      <c r="K2878">
        <v>1680</v>
      </c>
      <c r="L2878">
        <v>0</v>
      </c>
      <c r="M2878">
        <v>0</v>
      </c>
      <c r="N2878">
        <v>1680</v>
      </c>
      <c r="O2878">
        <v>7</v>
      </c>
      <c r="P2878">
        <v>240</v>
      </c>
      <c r="Q2878" t="s">
        <v>50</v>
      </c>
      <c r="R2878">
        <v>0</v>
      </c>
      <c r="S2878" t="s">
        <v>2331</v>
      </c>
      <c r="T2878" s="4">
        <v>45353</v>
      </c>
      <c r="U2878" s="4"/>
    </row>
    <row r="2879" spans="1:21" x14ac:dyDescent="0.2">
      <c r="A2879" t="s">
        <v>1014</v>
      </c>
      <c r="B2879" t="s">
        <v>6036</v>
      </c>
      <c r="C2879" t="s">
        <v>6037</v>
      </c>
      <c r="F2879" t="s">
        <v>48</v>
      </c>
      <c r="H2879">
        <v>3</v>
      </c>
      <c r="J2879" t="s">
        <v>420</v>
      </c>
      <c r="K2879">
        <v>24</v>
      </c>
      <c r="L2879">
        <v>0</v>
      </c>
      <c r="M2879">
        <v>0</v>
      </c>
      <c r="N2879">
        <v>24</v>
      </c>
      <c r="O2879">
        <v>2</v>
      </c>
      <c r="P2879">
        <v>12</v>
      </c>
      <c r="Q2879" t="s">
        <v>50</v>
      </c>
      <c r="R2879">
        <v>0</v>
      </c>
      <c r="S2879" t="s">
        <v>1162</v>
      </c>
      <c r="T2879" s="4"/>
      <c r="U2879" s="4"/>
    </row>
    <row r="2880" spans="1:21" x14ac:dyDescent="0.2">
      <c r="A2880" t="s">
        <v>1014</v>
      </c>
      <c r="B2880" t="s">
        <v>6038</v>
      </c>
      <c r="C2880" t="s">
        <v>6039</v>
      </c>
      <c r="F2880" t="s">
        <v>48</v>
      </c>
      <c r="H2880">
        <v>4</v>
      </c>
      <c r="J2880" t="s">
        <v>420</v>
      </c>
      <c r="K2880">
        <v>320</v>
      </c>
      <c r="L2880">
        <v>0</v>
      </c>
      <c r="M2880">
        <v>0</v>
      </c>
      <c r="N2880">
        <v>320</v>
      </c>
      <c r="O2880">
        <v>2</v>
      </c>
      <c r="P2880">
        <v>160</v>
      </c>
      <c r="Q2880" t="s">
        <v>50</v>
      </c>
      <c r="R2880">
        <v>0</v>
      </c>
      <c r="S2880" t="s">
        <v>1162</v>
      </c>
      <c r="T2880" s="4"/>
      <c r="U2880" s="4"/>
    </row>
    <row r="2881" spans="1:21" x14ac:dyDescent="0.2">
      <c r="A2881" t="s">
        <v>1014</v>
      </c>
      <c r="B2881" t="s">
        <v>6040</v>
      </c>
      <c r="C2881" t="s">
        <v>6041</v>
      </c>
      <c r="E2881" t="s">
        <v>6042</v>
      </c>
      <c r="F2881" t="s">
        <v>48</v>
      </c>
      <c r="H2881">
        <v>5</v>
      </c>
      <c r="J2881" t="s">
        <v>420</v>
      </c>
      <c r="K2881">
        <v>432</v>
      </c>
      <c r="L2881">
        <v>0</v>
      </c>
      <c r="M2881">
        <v>3</v>
      </c>
      <c r="N2881">
        <v>429</v>
      </c>
      <c r="O2881">
        <v>5</v>
      </c>
      <c r="P2881">
        <v>72</v>
      </c>
      <c r="Q2881" t="s">
        <v>44</v>
      </c>
      <c r="R2881">
        <v>69</v>
      </c>
      <c r="S2881" t="s">
        <v>6043</v>
      </c>
      <c r="T2881" s="4"/>
      <c r="U2881" s="4"/>
    </row>
    <row r="2882" spans="1:21" x14ac:dyDescent="0.2">
      <c r="A2882" t="s">
        <v>1014</v>
      </c>
      <c r="B2882" t="s">
        <v>6044</v>
      </c>
      <c r="C2882" t="s">
        <v>6045</v>
      </c>
      <c r="F2882" t="s">
        <v>6046</v>
      </c>
      <c r="H2882">
        <v>6</v>
      </c>
      <c r="J2882" t="s">
        <v>420</v>
      </c>
      <c r="K2882">
        <v>1600</v>
      </c>
      <c r="L2882">
        <v>0</v>
      </c>
      <c r="M2882">
        <v>0</v>
      </c>
      <c r="N2882">
        <v>1600</v>
      </c>
      <c r="O2882">
        <v>2</v>
      </c>
      <c r="P2882">
        <v>800</v>
      </c>
      <c r="Q2882" t="s">
        <v>50</v>
      </c>
      <c r="R2882">
        <v>0</v>
      </c>
      <c r="S2882" t="s">
        <v>1162</v>
      </c>
      <c r="T2882" s="4"/>
      <c r="U2882" s="4"/>
    </row>
    <row r="2883" spans="1:21" x14ac:dyDescent="0.2">
      <c r="A2883" t="s">
        <v>1014</v>
      </c>
      <c r="B2883" t="s">
        <v>6047</v>
      </c>
      <c r="C2883" t="s">
        <v>6048</v>
      </c>
      <c r="E2883" t="s">
        <v>3691</v>
      </c>
      <c r="F2883" t="s">
        <v>2964</v>
      </c>
      <c r="H2883">
        <v>7</v>
      </c>
      <c r="J2883" t="s">
        <v>420</v>
      </c>
      <c r="K2883">
        <v>4600</v>
      </c>
      <c r="L2883">
        <v>0</v>
      </c>
      <c r="M2883">
        <v>50</v>
      </c>
      <c r="N2883">
        <v>4550</v>
      </c>
      <c r="O2883">
        <v>7</v>
      </c>
      <c r="P2883">
        <v>600</v>
      </c>
      <c r="Q2883" t="s">
        <v>50</v>
      </c>
      <c r="R2883">
        <v>350</v>
      </c>
      <c r="S2883" t="s">
        <v>6049</v>
      </c>
      <c r="T2883" s="4">
        <v>45364</v>
      </c>
      <c r="U2883" s="4"/>
    </row>
    <row r="2884" spans="1:21" x14ac:dyDescent="0.2">
      <c r="A2884" t="s">
        <v>1014</v>
      </c>
      <c r="B2884" t="s">
        <v>6050</v>
      </c>
      <c r="C2884" t="s">
        <v>6051</v>
      </c>
      <c r="F2884" t="s">
        <v>48</v>
      </c>
      <c r="H2884">
        <v>8</v>
      </c>
      <c r="J2884" t="s">
        <v>420</v>
      </c>
      <c r="K2884">
        <v>720</v>
      </c>
      <c r="L2884">
        <v>0</v>
      </c>
      <c r="M2884">
        <v>0</v>
      </c>
      <c r="N2884">
        <v>720</v>
      </c>
      <c r="O2884">
        <v>3</v>
      </c>
      <c r="P2884">
        <v>240</v>
      </c>
      <c r="Q2884" t="s">
        <v>50</v>
      </c>
      <c r="R2884">
        <v>0</v>
      </c>
      <c r="S2884" t="s">
        <v>623</v>
      </c>
      <c r="T2884" s="4"/>
      <c r="U2884" s="4"/>
    </row>
    <row r="2885" spans="1:21" x14ac:dyDescent="0.2">
      <c r="A2885" t="s">
        <v>1014</v>
      </c>
      <c r="B2885" t="s">
        <v>6052</v>
      </c>
      <c r="C2885" t="s">
        <v>6053</v>
      </c>
      <c r="F2885" t="s">
        <v>48</v>
      </c>
      <c r="H2885">
        <v>9</v>
      </c>
      <c r="J2885" t="s">
        <v>420</v>
      </c>
      <c r="K2885">
        <v>550</v>
      </c>
      <c r="L2885">
        <v>0</v>
      </c>
      <c r="M2885">
        <v>0</v>
      </c>
      <c r="N2885">
        <v>550</v>
      </c>
      <c r="O2885">
        <v>11</v>
      </c>
      <c r="P2885">
        <v>50</v>
      </c>
      <c r="Q2885" t="s">
        <v>44</v>
      </c>
      <c r="R2885">
        <v>0</v>
      </c>
      <c r="S2885" t="s">
        <v>312</v>
      </c>
      <c r="T2885" s="4"/>
      <c r="U2885" s="4"/>
    </row>
    <row r="2886" spans="1:21" x14ac:dyDescent="0.2">
      <c r="A2886" t="s">
        <v>1014</v>
      </c>
      <c r="B2886" t="s">
        <v>6054</v>
      </c>
      <c r="C2886" t="s">
        <v>6055</v>
      </c>
      <c r="F2886" t="s">
        <v>48</v>
      </c>
      <c r="H2886">
        <v>10</v>
      </c>
      <c r="J2886" t="s">
        <v>420</v>
      </c>
      <c r="K2886">
        <v>150</v>
      </c>
      <c r="L2886">
        <v>0</v>
      </c>
      <c r="M2886">
        <v>1</v>
      </c>
      <c r="N2886">
        <v>149</v>
      </c>
      <c r="O2886">
        <v>2</v>
      </c>
      <c r="P2886">
        <v>50</v>
      </c>
      <c r="Q2886" t="s">
        <v>44</v>
      </c>
      <c r="R2886">
        <v>49</v>
      </c>
      <c r="S2886" t="s">
        <v>5035</v>
      </c>
      <c r="T2886" s="4"/>
      <c r="U2886" s="4"/>
    </row>
    <row r="2887" spans="1:21" x14ac:dyDescent="0.2">
      <c r="A2887" t="s">
        <v>1014</v>
      </c>
      <c r="B2887" t="s">
        <v>6056</v>
      </c>
      <c r="C2887" t="s">
        <v>6057</v>
      </c>
      <c r="F2887" t="s">
        <v>48</v>
      </c>
      <c r="H2887">
        <v>11</v>
      </c>
      <c r="J2887" t="s">
        <v>420</v>
      </c>
      <c r="K2887">
        <v>612</v>
      </c>
      <c r="L2887">
        <v>0</v>
      </c>
      <c r="M2887">
        <v>0</v>
      </c>
      <c r="N2887">
        <v>612</v>
      </c>
      <c r="O2887">
        <v>3</v>
      </c>
      <c r="P2887">
        <v>204</v>
      </c>
      <c r="Q2887" t="s">
        <v>50</v>
      </c>
      <c r="R2887">
        <v>0</v>
      </c>
      <c r="S2887" t="s">
        <v>623</v>
      </c>
      <c r="T2887" s="4"/>
      <c r="U2887" s="4"/>
    </row>
    <row r="2888" spans="1:21" x14ac:dyDescent="0.2">
      <c r="A2888" t="s">
        <v>1014</v>
      </c>
      <c r="B2888" t="s">
        <v>6058</v>
      </c>
      <c r="C2888" t="s">
        <v>6059</v>
      </c>
      <c r="F2888" t="s">
        <v>4284</v>
      </c>
      <c r="H2888">
        <v>12</v>
      </c>
      <c r="J2888" t="s">
        <v>420</v>
      </c>
      <c r="K2888">
        <v>1080</v>
      </c>
      <c r="L2888">
        <v>0</v>
      </c>
      <c r="M2888">
        <v>0</v>
      </c>
      <c r="N2888">
        <v>1080</v>
      </c>
      <c r="O2888">
        <v>6</v>
      </c>
      <c r="P2888">
        <v>180</v>
      </c>
      <c r="Q2888" t="s">
        <v>50</v>
      </c>
      <c r="R2888">
        <v>0</v>
      </c>
      <c r="S2888" t="s">
        <v>1274</v>
      </c>
      <c r="T2888" s="4"/>
      <c r="U2888" s="4"/>
    </row>
    <row r="2889" spans="1:21" x14ac:dyDescent="0.2">
      <c r="A2889" t="s">
        <v>1014</v>
      </c>
      <c r="B2889" t="s">
        <v>6060</v>
      </c>
      <c r="C2889" t="s">
        <v>6061</v>
      </c>
      <c r="F2889" t="s">
        <v>6062</v>
      </c>
      <c r="G2889">
        <v>1020</v>
      </c>
      <c r="H2889">
        <v>13</v>
      </c>
      <c r="J2889" t="s">
        <v>420</v>
      </c>
      <c r="K2889">
        <v>846</v>
      </c>
      <c r="L2889">
        <v>0</v>
      </c>
      <c r="M2889">
        <v>0</v>
      </c>
      <c r="N2889">
        <v>846</v>
      </c>
      <c r="O2889">
        <v>16</v>
      </c>
      <c r="P2889">
        <v>50</v>
      </c>
      <c r="Q2889" t="s">
        <v>44</v>
      </c>
      <c r="R2889">
        <v>46</v>
      </c>
      <c r="S2889" t="s">
        <v>6063</v>
      </c>
      <c r="T2889" s="4">
        <v>45372</v>
      </c>
      <c r="U2889" s="4"/>
    </row>
    <row r="2890" spans="1:21" x14ac:dyDescent="0.2">
      <c r="A2890" t="s">
        <v>1014</v>
      </c>
      <c r="B2890" t="s">
        <v>6064</v>
      </c>
      <c r="C2890" t="s">
        <v>6065</v>
      </c>
      <c r="F2890" t="s">
        <v>6062</v>
      </c>
      <c r="G2890">
        <v>1023</v>
      </c>
      <c r="H2890">
        <v>14</v>
      </c>
      <c r="J2890" t="s">
        <v>420</v>
      </c>
      <c r="K2890">
        <v>496</v>
      </c>
      <c r="L2890">
        <v>0</v>
      </c>
      <c r="M2890">
        <v>0</v>
      </c>
      <c r="N2890">
        <v>496</v>
      </c>
      <c r="O2890">
        <v>9</v>
      </c>
      <c r="P2890">
        <v>50</v>
      </c>
      <c r="Q2890" t="s">
        <v>44</v>
      </c>
      <c r="R2890">
        <v>46</v>
      </c>
      <c r="S2890" t="s">
        <v>6066</v>
      </c>
      <c r="T2890" s="4">
        <v>45372</v>
      </c>
      <c r="U2890" s="4"/>
    </row>
    <row r="2891" spans="1:21" x14ac:dyDescent="0.2">
      <c r="A2891" t="s">
        <v>1014</v>
      </c>
      <c r="B2891" t="s">
        <v>6067</v>
      </c>
      <c r="C2891" t="s">
        <v>6068</v>
      </c>
      <c r="F2891" t="s">
        <v>3937</v>
      </c>
      <c r="H2891">
        <v>15</v>
      </c>
      <c r="J2891" t="s">
        <v>420</v>
      </c>
      <c r="K2891">
        <v>50</v>
      </c>
      <c r="L2891">
        <v>0</v>
      </c>
      <c r="M2891">
        <v>0</v>
      </c>
      <c r="N2891">
        <v>50</v>
      </c>
      <c r="O2891">
        <v>1</v>
      </c>
      <c r="P2891">
        <v>50</v>
      </c>
      <c r="Q2891" t="s">
        <v>44</v>
      </c>
      <c r="R2891">
        <v>0</v>
      </c>
      <c r="S2891" t="s">
        <v>45</v>
      </c>
      <c r="T2891" s="4"/>
      <c r="U2891" s="4"/>
    </row>
    <row r="2892" spans="1:21" x14ac:dyDescent="0.2">
      <c r="A2892" t="s">
        <v>1014</v>
      </c>
      <c r="B2892" t="s">
        <v>6069</v>
      </c>
      <c r="C2892" t="s">
        <v>6070</v>
      </c>
      <c r="F2892" t="s">
        <v>3937</v>
      </c>
      <c r="H2892">
        <v>16</v>
      </c>
      <c r="J2892" t="s">
        <v>420</v>
      </c>
      <c r="K2892">
        <v>150</v>
      </c>
      <c r="L2892">
        <v>0</v>
      </c>
      <c r="M2892">
        <v>0</v>
      </c>
      <c r="N2892">
        <v>150</v>
      </c>
      <c r="O2892">
        <v>3</v>
      </c>
      <c r="P2892">
        <v>50</v>
      </c>
      <c r="Q2892" t="s">
        <v>44</v>
      </c>
      <c r="R2892">
        <v>0</v>
      </c>
      <c r="S2892" t="s">
        <v>2182</v>
      </c>
      <c r="T2892" s="4"/>
      <c r="U2892" s="4"/>
    </row>
    <row r="2893" spans="1:21" x14ac:dyDescent="0.2">
      <c r="A2893" t="s">
        <v>1014</v>
      </c>
      <c r="B2893" t="s">
        <v>6071</v>
      </c>
      <c r="C2893" t="s">
        <v>6072</v>
      </c>
      <c r="F2893" t="s">
        <v>3937</v>
      </c>
      <c r="H2893">
        <v>17</v>
      </c>
      <c r="J2893" t="s">
        <v>420</v>
      </c>
      <c r="K2893">
        <v>150</v>
      </c>
      <c r="L2893">
        <v>0</v>
      </c>
      <c r="M2893">
        <v>0</v>
      </c>
      <c r="N2893">
        <v>150</v>
      </c>
      <c r="O2893">
        <v>3</v>
      </c>
      <c r="P2893">
        <v>50</v>
      </c>
      <c r="Q2893" t="s">
        <v>44</v>
      </c>
      <c r="R2893">
        <v>0</v>
      </c>
      <c r="S2893" t="s">
        <v>2182</v>
      </c>
      <c r="T2893" s="4"/>
      <c r="U2893" s="4"/>
    </row>
    <row r="2894" spans="1:21" x14ac:dyDescent="0.2">
      <c r="A2894" t="s">
        <v>1014</v>
      </c>
      <c r="B2894" t="s">
        <v>6073</v>
      </c>
      <c r="C2894" t="s">
        <v>6074</v>
      </c>
      <c r="F2894" t="s">
        <v>3937</v>
      </c>
      <c r="H2894">
        <v>18</v>
      </c>
      <c r="J2894" t="s">
        <v>420</v>
      </c>
      <c r="K2894">
        <v>150</v>
      </c>
      <c r="L2894">
        <v>0</v>
      </c>
      <c r="M2894">
        <v>0</v>
      </c>
      <c r="N2894">
        <v>150</v>
      </c>
      <c r="O2894">
        <v>3</v>
      </c>
      <c r="P2894">
        <v>50</v>
      </c>
      <c r="Q2894" t="s">
        <v>44</v>
      </c>
      <c r="R2894">
        <v>0</v>
      </c>
      <c r="S2894" t="s">
        <v>2182</v>
      </c>
      <c r="T2894" s="4"/>
      <c r="U2894" s="4"/>
    </row>
    <row r="2895" spans="1:21" x14ac:dyDescent="0.2">
      <c r="A2895" t="s">
        <v>1014</v>
      </c>
      <c r="B2895" t="s">
        <v>6075</v>
      </c>
      <c r="C2895" t="s">
        <v>6076</v>
      </c>
      <c r="F2895" t="s">
        <v>3937</v>
      </c>
      <c r="H2895">
        <v>19</v>
      </c>
      <c r="J2895" t="s">
        <v>420</v>
      </c>
      <c r="K2895">
        <v>150</v>
      </c>
      <c r="L2895">
        <v>0</v>
      </c>
      <c r="M2895">
        <v>0</v>
      </c>
      <c r="N2895">
        <v>150</v>
      </c>
      <c r="O2895">
        <v>3</v>
      </c>
      <c r="P2895">
        <v>50</v>
      </c>
      <c r="Q2895" t="s">
        <v>44</v>
      </c>
      <c r="R2895">
        <v>0</v>
      </c>
      <c r="S2895" t="s">
        <v>2182</v>
      </c>
      <c r="T2895" s="4"/>
      <c r="U2895" s="4"/>
    </row>
    <row r="2896" spans="1:21" x14ac:dyDescent="0.2">
      <c r="A2896" t="s">
        <v>1014</v>
      </c>
      <c r="B2896" t="s">
        <v>6077</v>
      </c>
      <c r="C2896" t="s">
        <v>6078</v>
      </c>
      <c r="F2896" t="s">
        <v>5744</v>
      </c>
      <c r="H2896">
        <v>20</v>
      </c>
      <c r="J2896" t="s">
        <v>420</v>
      </c>
      <c r="K2896">
        <v>40</v>
      </c>
      <c r="L2896">
        <v>0</v>
      </c>
      <c r="M2896">
        <v>0</v>
      </c>
      <c r="N2896">
        <v>40</v>
      </c>
      <c r="O2896">
        <v>10</v>
      </c>
      <c r="P2896">
        <v>4</v>
      </c>
      <c r="Q2896" t="s">
        <v>44</v>
      </c>
      <c r="R2896">
        <v>0</v>
      </c>
      <c r="S2896" t="s">
        <v>250</v>
      </c>
      <c r="T2896" s="4"/>
      <c r="U2896" s="4"/>
    </row>
    <row r="2897" spans="1:21" x14ac:dyDescent="0.2">
      <c r="A2897" t="s">
        <v>1014</v>
      </c>
      <c r="B2897" t="s">
        <v>6079</v>
      </c>
      <c r="C2897" t="s">
        <v>6080</v>
      </c>
      <c r="H2897">
        <v>21</v>
      </c>
      <c r="J2897" t="s">
        <v>420</v>
      </c>
      <c r="K2897">
        <v>72</v>
      </c>
      <c r="L2897">
        <v>0</v>
      </c>
      <c r="M2897">
        <v>3</v>
      </c>
      <c r="N2897">
        <v>69</v>
      </c>
      <c r="O2897">
        <v>2</v>
      </c>
      <c r="P2897">
        <v>24</v>
      </c>
      <c r="Q2897" t="s">
        <v>44</v>
      </c>
      <c r="R2897">
        <v>21</v>
      </c>
      <c r="S2897" t="s">
        <v>4289</v>
      </c>
      <c r="T2897" s="4"/>
      <c r="U2897" s="4"/>
    </row>
    <row r="2898" spans="1:21" x14ac:dyDescent="0.2">
      <c r="A2898" t="s">
        <v>1014</v>
      </c>
      <c r="B2898" t="s">
        <v>6081</v>
      </c>
      <c r="C2898" t="s">
        <v>6082</v>
      </c>
      <c r="F2898" t="s">
        <v>48</v>
      </c>
      <c r="H2898">
        <v>22</v>
      </c>
      <c r="J2898" t="s">
        <v>420</v>
      </c>
      <c r="K2898">
        <v>4800</v>
      </c>
      <c r="L2898">
        <v>0</v>
      </c>
      <c r="M2898">
        <v>0</v>
      </c>
      <c r="N2898">
        <v>4800</v>
      </c>
      <c r="O2898">
        <v>2</v>
      </c>
      <c r="P2898">
        <v>2400</v>
      </c>
      <c r="Q2898" t="s">
        <v>50</v>
      </c>
      <c r="R2898">
        <v>0</v>
      </c>
      <c r="S2898" t="s">
        <v>1162</v>
      </c>
      <c r="T2898" s="4"/>
      <c r="U2898" s="4"/>
    </row>
    <row r="2899" spans="1:21" x14ac:dyDescent="0.2">
      <c r="A2899" t="s">
        <v>1014</v>
      </c>
      <c r="B2899" t="s">
        <v>6083</v>
      </c>
      <c r="C2899" t="s">
        <v>6084</v>
      </c>
      <c r="F2899" t="s">
        <v>6062</v>
      </c>
      <c r="G2899">
        <v>1105</v>
      </c>
      <c r="H2899">
        <v>23</v>
      </c>
      <c r="J2899" t="s">
        <v>420</v>
      </c>
      <c r="K2899">
        <v>499</v>
      </c>
      <c r="L2899">
        <v>0</v>
      </c>
      <c r="M2899">
        <v>1</v>
      </c>
      <c r="N2899">
        <v>498</v>
      </c>
      <c r="O2899">
        <v>9</v>
      </c>
      <c r="P2899">
        <v>50</v>
      </c>
      <c r="Q2899" t="s">
        <v>44</v>
      </c>
      <c r="R2899">
        <v>48</v>
      </c>
      <c r="S2899" t="s">
        <v>6085</v>
      </c>
      <c r="T2899" s="4">
        <v>45372</v>
      </c>
      <c r="U2899" s="4"/>
    </row>
    <row r="2900" spans="1:21" x14ac:dyDescent="0.2">
      <c r="A2900" t="s">
        <v>1014</v>
      </c>
      <c r="B2900" t="s">
        <v>6086</v>
      </c>
      <c r="C2900" t="s">
        <v>6087</v>
      </c>
      <c r="F2900" t="s">
        <v>48</v>
      </c>
      <c r="H2900">
        <v>24</v>
      </c>
      <c r="J2900" t="s">
        <v>420</v>
      </c>
      <c r="K2900">
        <v>60</v>
      </c>
      <c r="L2900">
        <v>0</v>
      </c>
      <c r="M2900">
        <v>0</v>
      </c>
      <c r="N2900">
        <v>60</v>
      </c>
      <c r="O2900">
        <v>1</v>
      </c>
      <c r="P2900">
        <v>60</v>
      </c>
      <c r="Q2900" t="s">
        <v>44</v>
      </c>
      <c r="R2900">
        <v>0</v>
      </c>
      <c r="S2900" t="s">
        <v>45</v>
      </c>
      <c r="T2900" s="4"/>
      <c r="U2900" s="4"/>
    </row>
    <row r="2901" spans="1:21" x14ac:dyDescent="0.2">
      <c r="A2901" t="s">
        <v>1014</v>
      </c>
      <c r="B2901" t="s">
        <v>6088</v>
      </c>
      <c r="C2901" t="s">
        <v>6089</v>
      </c>
      <c r="H2901">
        <v>25</v>
      </c>
      <c r="J2901" t="s">
        <v>420</v>
      </c>
      <c r="K2901">
        <v>4800</v>
      </c>
      <c r="L2901">
        <v>0</v>
      </c>
      <c r="M2901">
        <v>0</v>
      </c>
      <c r="N2901">
        <v>4800</v>
      </c>
      <c r="O2901">
        <v>5</v>
      </c>
      <c r="P2901">
        <v>960</v>
      </c>
      <c r="Q2901" t="s">
        <v>50</v>
      </c>
      <c r="R2901">
        <v>0</v>
      </c>
      <c r="S2901" t="s">
        <v>1175</v>
      </c>
      <c r="T2901" s="4"/>
      <c r="U2901" s="4"/>
    </row>
    <row r="2902" spans="1:21" x14ac:dyDescent="0.2">
      <c r="A2902" t="s">
        <v>1014</v>
      </c>
      <c r="B2902" t="s">
        <v>6090</v>
      </c>
      <c r="C2902" t="s">
        <v>6091</v>
      </c>
      <c r="F2902" t="s">
        <v>48</v>
      </c>
      <c r="H2902">
        <v>26</v>
      </c>
      <c r="J2902" t="s">
        <v>420</v>
      </c>
      <c r="K2902">
        <v>9000</v>
      </c>
      <c r="L2902">
        <v>0</v>
      </c>
      <c r="M2902">
        <v>0</v>
      </c>
      <c r="N2902">
        <v>9000</v>
      </c>
      <c r="O2902">
        <v>5</v>
      </c>
      <c r="P2902">
        <v>1800</v>
      </c>
      <c r="Q2902" t="s">
        <v>50</v>
      </c>
      <c r="R2902">
        <v>0</v>
      </c>
      <c r="S2902" t="s">
        <v>1175</v>
      </c>
      <c r="T2902" s="4"/>
      <c r="U2902" s="4"/>
    </row>
    <row r="2903" spans="1:21" x14ac:dyDescent="0.2">
      <c r="A2903" t="s">
        <v>1014</v>
      </c>
      <c r="B2903" t="s">
        <v>6092</v>
      </c>
      <c r="C2903" t="s">
        <v>6093</v>
      </c>
      <c r="F2903" t="s">
        <v>48</v>
      </c>
      <c r="H2903">
        <v>27</v>
      </c>
      <c r="J2903" t="s">
        <v>420</v>
      </c>
      <c r="K2903">
        <v>960</v>
      </c>
      <c r="L2903">
        <v>0</v>
      </c>
      <c r="M2903">
        <v>0</v>
      </c>
      <c r="N2903">
        <v>960</v>
      </c>
      <c r="O2903">
        <v>1</v>
      </c>
      <c r="P2903">
        <v>960</v>
      </c>
      <c r="Q2903" t="s">
        <v>50</v>
      </c>
      <c r="R2903">
        <v>0</v>
      </c>
      <c r="S2903" t="s">
        <v>613</v>
      </c>
      <c r="T2903" s="4"/>
      <c r="U2903" s="4"/>
    </row>
    <row r="2904" spans="1:21" x14ac:dyDescent="0.2">
      <c r="A2904" t="s">
        <v>1014</v>
      </c>
      <c r="B2904" t="s">
        <v>6094</v>
      </c>
      <c r="C2904" t="s">
        <v>6095</v>
      </c>
      <c r="F2904" t="s">
        <v>48</v>
      </c>
      <c r="H2904">
        <v>28</v>
      </c>
      <c r="J2904" t="s">
        <v>420</v>
      </c>
      <c r="K2904">
        <v>5040</v>
      </c>
      <c r="L2904">
        <v>0</v>
      </c>
      <c r="M2904">
        <v>12</v>
      </c>
      <c r="N2904">
        <v>5028</v>
      </c>
      <c r="O2904">
        <v>6</v>
      </c>
      <c r="P2904">
        <v>720</v>
      </c>
      <c r="Q2904" t="s">
        <v>50</v>
      </c>
      <c r="R2904">
        <v>708</v>
      </c>
      <c r="S2904" t="s">
        <v>6096</v>
      </c>
      <c r="T2904" s="4"/>
      <c r="U2904" s="4"/>
    </row>
    <row r="2905" spans="1:21" x14ac:dyDescent="0.2">
      <c r="A2905" t="s">
        <v>1014</v>
      </c>
      <c r="B2905" t="s">
        <v>6097</v>
      </c>
      <c r="C2905" t="s">
        <v>6098</v>
      </c>
      <c r="F2905" t="s">
        <v>48</v>
      </c>
      <c r="H2905">
        <v>29</v>
      </c>
      <c r="J2905" t="s">
        <v>420</v>
      </c>
      <c r="K2905">
        <v>2400</v>
      </c>
      <c r="L2905">
        <v>0</v>
      </c>
      <c r="M2905">
        <v>12</v>
      </c>
      <c r="N2905">
        <v>2388</v>
      </c>
      <c r="O2905">
        <v>3</v>
      </c>
      <c r="P2905">
        <v>600</v>
      </c>
      <c r="Q2905" t="s">
        <v>50</v>
      </c>
      <c r="R2905">
        <v>588</v>
      </c>
      <c r="S2905" t="s">
        <v>5628</v>
      </c>
      <c r="T2905" s="4"/>
      <c r="U2905" s="4"/>
    </row>
    <row r="2906" spans="1:21" x14ac:dyDescent="0.2">
      <c r="A2906" t="s">
        <v>1014</v>
      </c>
      <c r="B2906" t="s">
        <v>6099</v>
      </c>
      <c r="C2906" t="s">
        <v>6100</v>
      </c>
      <c r="F2906" t="s">
        <v>48</v>
      </c>
      <c r="H2906">
        <v>30</v>
      </c>
      <c r="J2906" t="s">
        <v>420</v>
      </c>
      <c r="K2906">
        <v>1440</v>
      </c>
      <c r="L2906">
        <v>0</v>
      </c>
      <c r="M2906">
        <v>0</v>
      </c>
      <c r="N2906">
        <v>1440</v>
      </c>
      <c r="O2906">
        <v>3</v>
      </c>
      <c r="P2906">
        <v>480</v>
      </c>
      <c r="Q2906" t="s">
        <v>50</v>
      </c>
      <c r="R2906">
        <v>0</v>
      </c>
      <c r="S2906" t="s">
        <v>623</v>
      </c>
      <c r="T2906" s="4"/>
      <c r="U2906" s="4"/>
    </row>
    <row r="2907" spans="1:21" x14ac:dyDescent="0.2">
      <c r="A2907" t="s">
        <v>1014</v>
      </c>
      <c r="B2907" t="s">
        <v>6101</v>
      </c>
      <c r="C2907" t="s">
        <v>6102</v>
      </c>
      <c r="F2907" t="s">
        <v>48</v>
      </c>
      <c r="H2907">
        <v>31</v>
      </c>
      <c r="J2907" t="s">
        <v>420</v>
      </c>
      <c r="K2907">
        <v>5400</v>
      </c>
      <c r="L2907">
        <v>0</v>
      </c>
      <c r="M2907">
        <v>0</v>
      </c>
      <c r="N2907">
        <v>5400</v>
      </c>
      <c r="O2907">
        <v>3</v>
      </c>
      <c r="P2907">
        <v>1800</v>
      </c>
      <c r="Q2907" t="s">
        <v>50</v>
      </c>
      <c r="R2907">
        <v>0</v>
      </c>
      <c r="S2907" t="s">
        <v>623</v>
      </c>
      <c r="T2907" s="4"/>
      <c r="U2907" s="4"/>
    </row>
    <row r="2908" spans="1:21" x14ac:dyDescent="0.2">
      <c r="A2908" t="s">
        <v>1014</v>
      </c>
      <c r="B2908" t="s">
        <v>6103</v>
      </c>
      <c r="C2908" t="s">
        <v>6104</v>
      </c>
      <c r="F2908" t="s">
        <v>48</v>
      </c>
      <c r="H2908">
        <v>32</v>
      </c>
      <c r="J2908" t="s">
        <v>420</v>
      </c>
      <c r="K2908">
        <v>2880</v>
      </c>
      <c r="L2908">
        <v>0</v>
      </c>
      <c r="M2908">
        <v>0</v>
      </c>
      <c r="N2908">
        <v>2880</v>
      </c>
      <c r="O2908">
        <v>3</v>
      </c>
      <c r="P2908">
        <v>960</v>
      </c>
      <c r="Q2908" t="s">
        <v>50</v>
      </c>
      <c r="R2908">
        <v>0</v>
      </c>
      <c r="S2908" t="s">
        <v>623</v>
      </c>
      <c r="T2908" s="4"/>
      <c r="U2908" s="4"/>
    </row>
    <row r="2909" spans="1:21" x14ac:dyDescent="0.2">
      <c r="A2909" t="s">
        <v>1014</v>
      </c>
      <c r="B2909" t="s">
        <v>6105</v>
      </c>
      <c r="C2909" t="s">
        <v>6106</v>
      </c>
      <c r="F2909" t="s">
        <v>48</v>
      </c>
      <c r="H2909">
        <v>33</v>
      </c>
      <c r="J2909" t="s">
        <v>420</v>
      </c>
      <c r="K2909">
        <v>3600</v>
      </c>
      <c r="L2909">
        <v>0</v>
      </c>
      <c r="M2909">
        <v>0</v>
      </c>
      <c r="N2909">
        <v>3600</v>
      </c>
      <c r="O2909">
        <v>5</v>
      </c>
      <c r="P2909">
        <v>720</v>
      </c>
      <c r="Q2909" t="s">
        <v>50</v>
      </c>
      <c r="R2909">
        <v>0</v>
      </c>
      <c r="S2909" t="s">
        <v>1175</v>
      </c>
      <c r="T2909" s="4"/>
      <c r="U2909" s="4"/>
    </row>
    <row r="2910" spans="1:21" x14ac:dyDescent="0.2">
      <c r="A2910" t="s">
        <v>1014</v>
      </c>
      <c r="B2910" t="s">
        <v>6107</v>
      </c>
      <c r="C2910" t="s">
        <v>6108</v>
      </c>
      <c r="F2910" t="s">
        <v>48</v>
      </c>
      <c r="H2910">
        <v>34</v>
      </c>
      <c r="J2910" t="s">
        <v>420</v>
      </c>
      <c r="K2910">
        <v>3600</v>
      </c>
      <c r="L2910">
        <v>0</v>
      </c>
      <c r="M2910">
        <v>0</v>
      </c>
      <c r="N2910">
        <v>3600</v>
      </c>
      <c r="O2910">
        <v>2</v>
      </c>
      <c r="P2910">
        <v>1800</v>
      </c>
      <c r="Q2910" t="s">
        <v>50</v>
      </c>
      <c r="R2910">
        <v>0</v>
      </c>
      <c r="S2910" t="s">
        <v>1162</v>
      </c>
      <c r="T2910" s="4"/>
      <c r="U2910" s="4"/>
    </row>
    <row r="2911" spans="1:21" x14ac:dyDescent="0.2">
      <c r="A2911" t="s">
        <v>1014</v>
      </c>
      <c r="B2911" t="s">
        <v>6109</v>
      </c>
      <c r="C2911" t="s">
        <v>6110</v>
      </c>
      <c r="F2911" t="s">
        <v>48</v>
      </c>
      <c r="H2911">
        <v>35</v>
      </c>
      <c r="J2911" t="s">
        <v>420</v>
      </c>
      <c r="K2911">
        <v>2160</v>
      </c>
      <c r="L2911">
        <v>0</v>
      </c>
      <c r="M2911">
        <v>0</v>
      </c>
      <c r="N2911">
        <v>2160</v>
      </c>
      <c r="O2911">
        <v>3</v>
      </c>
      <c r="P2911">
        <v>720</v>
      </c>
      <c r="Q2911" t="s">
        <v>50</v>
      </c>
      <c r="R2911">
        <v>0</v>
      </c>
      <c r="S2911" t="s">
        <v>623</v>
      </c>
      <c r="T2911" s="4"/>
      <c r="U2911" s="4"/>
    </row>
    <row r="2912" spans="1:21" x14ac:dyDescent="0.2">
      <c r="A2912" t="s">
        <v>1014</v>
      </c>
      <c r="B2912" t="s">
        <v>6111</v>
      </c>
      <c r="C2912" t="s">
        <v>6112</v>
      </c>
      <c r="F2912" t="s">
        <v>48</v>
      </c>
      <c r="H2912">
        <v>36</v>
      </c>
      <c r="J2912" t="s">
        <v>420</v>
      </c>
      <c r="K2912">
        <v>2400</v>
      </c>
      <c r="L2912">
        <v>0</v>
      </c>
      <c r="M2912">
        <v>0</v>
      </c>
      <c r="N2912">
        <v>2400</v>
      </c>
      <c r="O2912">
        <v>3</v>
      </c>
      <c r="P2912">
        <v>800</v>
      </c>
      <c r="Q2912" t="s">
        <v>50</v>
      </c>
      <c r="R2912">
        <v>0</v>
      </c>
      <c r="S2912" t="s">
        <v>623</v>
      </c>
      <c r="T2912" s="4"/>
      <c r="U2912" s="4"/>
    </row>
    <row r="2913" spans="1:21" x14ac:dyDescent="0.2">
      <c r="A2913" t="s">
        <v>1014</v>
      </c>
      <c r="B2913" t="s">
        <v>6113</v>
      </c>
      <c r="C2913" t="s">
        <v>6114</v>
      </c>
      <c r="F2913" t="s">
        <v>48</v>
      </c>
      <c r="H2913">
        <v>37</v>
      </c>
      <c r="J2913" t="s">
        <v>420</v>
      </c>
      <c r="K2913">
        <v>2160</v>
      </c>
      <c r="L2913">
        <v>0</v>
      </c>
      <c r="M2913">
        <v>0</v>
      </c>
      <c r="N2913">
        <v>2160</v>
      </c>
      <c r="O2913">
        <v>3</v>
      </c>
      <c r="P2913">
        <v>720</v>
      </c>
      <c r="Q2913" t="s">
        <v>50</v>
      </c>
      <c r="R2913">
        <v>0</v>
      </c>
      <c r="S2913" t="s">
        <v>623</v>
      </c>
      <c r="T2913" s="4"/>
      <c r="U2913" s="4"/>
    </row>
    <row r="2914" spans="1:21" x14ac:dyDescent="0.2">
      <c r="A2914" t="s">
        <v>1014</v>
      </c>
      <c r="B2914" t="s">
        <v>6115</v>
      </c>
      <c r="C2914" t="s">
        <v>6116</v>
      </c>
      <c r="D2914" t="s">
        <v>155</v>
      </c>
      <c r="F2914" t="s">
        <v>48</v>
      </c>
      <c r="H2914">
        <v>38</v>
      </c>
      <c r="J2914" t="s">
        <v>420</v>
      </c>
      <c r="K2914">
        <v>78</v>
      </c>
      <c r="L2914">
        <v>0</v>
      </c>
      <c r="M2914">
        <v>0</v>
      </c>
      <c r="N2914">
        <v>78</v>
      </c>
      <c r="O2914">
        <v>0</v>
      </c>
      <c r="P2914">
        <v>80</v>
      </c>
      <c r="Q2914" t="s">
        <v>44</v>
      </c>
      <c r="R2914">
        <v>78</v>
      </c>
      <c r="S2914" t="s">
        <v>6117</v>
      </c>
      <c r="T2914" s="4">
        <v>45370</v>
      </c>
      <c r="U2914" s="4"/>
    </row>
    <row r="2915" spans="1:21" x14ac:dyDescent="0.2">
      <c r="A2915" t="s">
        <v>1014</v>
      </c>
      <c r="B2915" t="s">
        <v>6118</v>
      </c>
      <c r="C2915" t="s">
        <v>6119</v>
      </c>
      <c r="D2915" t="s">
        <v>3987</v>
      </c>
      <c r="F2915" t="s">
        <v>48</v>
      </c>
      <c r="H2915">
        <v>39</v>
      </c>
      <c r="J2915" t="s">
        <v>420</v>
      </c>
      <c r="K2915">
        <v>98</v>
      </c>
      <c r="L2915">
        <v>0</v>
      </c>
      <c r="M2915">
        <v>0</v>
      </c>
      <c r="N2915">
        <v>98</v>
      </c>
      <c r="O2915">
        <v>0</v>
      </c>
      <c r="P2915">
        <v>100</v>
      </c>
      <c r="Q2915" t="s">
        <v>44</v>
      </c>
      <c r="R2915">
        <v>98</v>
      </c>
      <c r="S2915" t="s">
        <v>6120</v>
      </c>
      <c r="T2915" s="4">
        <v>45370</v>
      </c>
      <c r="U2915" s="4"/>
    </row>
    <row r="2916" spans="1:21" x14ac:dyDescent="0.2">
      <c r="A2916" t="s">
        <v>1014</v>
      </c>
      <c r="B2916" t="s">
        <v>6121</v>
      </c>
      <c r="C2916" t="s">
        <v>6122</v>
      </c>
      <c r="F2916" t="s">
        <v>48</v>
      </c>
      <c r="H2916">
        <v>40</v>
      </c>
      <c r="J2916" t="s">
        <v>420</v>
      </c>
      <c r="K2916">
        <v>240</v>
      </c>
      <c r="L2916">
        <v>0</v>
      </c>
      <c r="M2916">
        <v>0</v>
      </c>
      <c r="N2916">
        <v>240</v>
      </c>
      <c r="O2916">
        <v>3</v>
      </c>
      <c r="P2916">
        <v>80</v>
      </c>
      <c r="Q2916" t="s">
        <v>44</v>
      </c>
      <c r="R2916">
        <v>0</v>
      </c>
      <c r="S2916" t="s">
        <v>2182</v>
      </c>
      <c r="T2916" s="4"/>
      <c r="U2916" s="4"/>
    </row>
    <row r="2917" spans="1:21" x14ac:dyDescent="0.2">
      <c r="A2917" t="s">
        <v>1014</v>
      </c>
      <c r="B2917" t="s">
        <v>6123</v>
      </c>
      <c r="C2917" t="s">
        <v>6124</v>
      </c>
      <c r="F2917" t="s">
        <v>48</v>
      </c>
      <c r="H2917">
        <v>41</v>
      </c>
      <c r="J2917" t="s">
        <v>420</v>
      </c>
      <c r="K2917">
        <v>300</v>
      </c>
      <c r="L2917">
        <v>0</v>
      </c>
      <c r="M2917">
        <v>0</v>
      </c>
      <c r="N2917">
        <v>300</v>
      </c>
      <c r="O2917">
        <v>3</v>
      </c>
      <c r="P2917">
        <v>100</v>
      </c>
      <c r="Q2917" t="s">
        <v>44</v>
      </c>
      <c r="R2917">
        <v>0</v>
      </c>
      <c r="S2917" t="s">
        <v>2182</v>
      </c>
      <c r="T2917" s="4"/>
      <c r="U2917" s="4"/>
    </row>
    <row r="2918" spans="1:21" x14ac:dyDescent="0.2">
      <c r="A2918" t="s">
        <v>1014</v>
      </c>
      <c r="B2918" t="s">
        <v>6125</v>
      </c>
      <c r="C2918" t="s">
        <v>6126</v>
      </c>
      <c r="F2918" t="s">
        <v>48</v>
      </c>
      <c r="H2918">
        <v>42</v>
      </c>
      <c r="J2918" t="s">
        <v>420</v>
      </c>
      <c r="K2918">
        <v>120</v>
      </c>
      <c r="L2918">
        <v>0</v>
      </c>
      <c r="M2918">
        <v>0</v>
      </c>
      <c r="N2918">
        <v>120</v>
      </c>
      <c r="O2918">
        <v>2</v>
      </c>
      <c r="P2918">
        <v>60</v>
      </c>
      <c r="Q2918" t="s">
        <v>44</v>
      </c>
      <c r="R2918">
        <v>0</v>
      </c>
      <c r="S2918" t="s">
        <v>450</v>
      </c>
      <c r="T2918" s="4"/>
      <c r="U2918" s="4"/>
    </row>
    <row r="2919" spans="1:21" x14ac:dyDescent="0.2">
      <c r="A2919" t="s">
        <v>1014</v>
      </c>
      <c r="B2919" t="s">
        <v>6127</v>
      </c>
      <c r="C2919" t="s">
        <v>6128</v>
      </c>
      <c r="E2919" t="s">
        <v>2475</v>
      </c>
      <c r="H2919">
        <v>43</v>
      </c>
      <c r="J2919" t="s">
        <v>420</v>
      </c>
      <c r="K2919">
        <v>480</v>
      </c>
      <c r="L2919">
        <v>0</v>
      </c>
      <c r="M2919">
        <v>0</v>
      </c>
      <c r="N2919">
        <v>480</v>
      </c>
      <c r="O2919">
        <v>2</v>
      </c>
      <c r="P2919">
        <v>240</v>
      </c>
      <c r="Q2919" t="s">
        <v>50</v>
      </c>
      <c r="R2919">
        <v>0</v>
      </c>
      <c r="S2919" t="s">
        <v>1162</v>
      </c>
      <c r="T2919" s="4"/>
      <c r="U2919" s="4"/>
    </row>
    <row r="2920" spans="1:21" x14ac:dyDescent="0.2">
      <c r="A2920" t="s">
        <v>1014</v>
      </c>
      <c r="B2920" t="s">
        <v>6129</v>
      </c>
      <c r="C2920" t="s">
        <v>6130</v>
      </c>
      <c r="H2920">
        <v>44</v>
      </c>
      <c r="J2920" t="s">
        <v>420</v>
      </c>
      <c r="K2920">
        <v>1800</v>
      </c>
      <c r="L2920">
        <v>0</v>
      </c>
      <c r="M2920">
        <v>0</v>
      </c>
      <c r="N2920">
        <v>1800</v>
      </c>
      <c r="O2920">
        <v>3</v>
      </c>
      <c r="P2920">
        <v>600</v>
      </c>
      <c r="Q2920" t="s">
        <v>50</v>
      </c>
      <c r="R2920">
        <v>0</v>
      </c>
      <c r="S2920" t="s">
        <v>623</v>
      </c>
      <c r="T2920" s="4"/>
      <c r="U2920" s="4"/>
    </row>
    <row r="2921" spans="1:21" x14ac:dyDescent="0.2">
      <c r="A2921" t="s">
        <v>1014</v>
      </c>
      <c r="B2921" t="s">
        <v>6131</v>
      </c>
      <c r="C2921" t="s">
        <v>6132</v>
      </c>
      <c r="F2921" t="s">
        <v>6133</v>
      </c>
      <c r="H2921">
        <v>45</v>
      </c>
      <c r="J2921" t="s">
        <v>420</v>
      </c>
      <c r="K2921">
        <v>6180</v>
      </c>
      <c r="L2921">
        <v>0</v>
      </c>
      <c r="M2921">
        <v>12</v>
      </c>
      <c r="N2921">
        <v>6168</v>
      </c>
      <c r="O2921">
        <v>20</v>
      </c>
      <c r="P2921">
        <v>300</v>
      </c>
      <c r="Q2921" t="s">
        <v>50</v>
      </c>
      <c r="R2921">
        <v>168</v>
      </c>
      <c r="S2921" t="s">
        <v>6134</v>
      </c>
      <c r="T2921" s="4"/>
      <c r="U2921" s="4"/>
    </row>
    <row r="2922" spans="1:21" x14ac:dyDescent="0.2">
      <c r="A2922" t="s">
        <v>1014</v>
      </c>
      <c r="B2922" t="s">
        <v>6135</v>
      </c>
      <c r="C2922" t="s">
        <v>6136</v>
      </c>
      <c r="F2922" t="s">
        <v>3937</v>
      </c>
      <c r="H2922">
        <v>47</v>
      </c>
      <c r="J2922" t="s">
        <v>420</v>
      </c>
      <c r="K2922">
        <v>80</v>
      </c>
      <c r="L2922">
        <v>0</v>
      </c>
      <c r="M2922">
        <v>0</v>
      </c>
      <c r="N2922">
        <v>80</v>
      </c>
      <c r="O2922">
        <v>4</v>
      </c>
      <c r="P2922">
        <v>20</v>
      </c>
      <c r="Q2922" t="s">
        <v>44</v>
      </c>
      <c r="R2922">
        <v>0</v>
      </c>
      <c r="S2922" t="s">
        <v>2063</v>
      </c>
      <c r="T2922" s="4"/>
      <c r="U2922" s="4"/>
    </row>
    <row r="2923" spans="1:21" x14ac:dyDescent="0.2">
      <c r="A2923" t="s">
        <v>1014</v>
      </c>
      <c r="B2923" t="s">
        <v>6137</v>
      </c>
      <c r="C2923" t="s">
        <v>6138</v>
      </c>
      <c r="H2923">
        <v>48</v>
      </c>
      <c r="J2923" t="s">
        <v>420</v>
      </c>
      <c r="K2923">
        <v>20</v>
      </c>
      <c r="L2923">
        <v>0</v>
      </c>
      <c r="M2923">
        <v>0</v>
      </c>
      <c r="N2923">
        <v>20</v>
      </c>
      <c r="O2923">
        <v>1</v>
      </c>
      <c r="P2923">
        <v>20</v>
      </c>
      <c r="Q2923" t="s">
        <v>44</v>
      </c>
      <c r="R2923">
        <v>0</v>
      </c>
      <c r="S2923" t="s">
        <v>45</v>
      </c>
      <c r="T2923" s="4"/>
      <c r="U2923" s="4"/>
    </row>
    <row r="2924" spans="1:21" x14ac:dyDescent="0.2">
      <c r="A2924" t="s">
        <v>1014</v>
      </c>
      <c r="B2924" t="s">
        <v>6139</v>
      </c>
      <c r="C2924" t="s">
        <v>6140</v>
      </c>
      <c r="H2924">
        <v>49</v>
      </c>
      <c r="J2924" t="s">
        <v>420</v>
      </c>
      <c r="K2924">
        <v>320</v>
      </c>
      <c r="L2924">
        <v>0</v>
      </c>
      <c r="M2924">
        <v>0</v>
      </c>
      <c r="N2924">
        <v>320</v>
      </c>
      <c r="O2924">
        <v>16</v>
      </c>
      <c r="P2924">
        <v>20</v>
      </c>
      <c r="Q2924" t="s">
        <v>44</v>
      </c>
      <c r="R2924">
        <v>0</v>
      </c>
      <c r="S2924" t="s">
        <v>3686</v>
      </c>
      <c r="T2924" s="4"/>
      <c r="U2924" s="4"/>
    </row>
    <row r="2925" spans="1:21" x14ac:dyDescent="0.2">
      <c r="A2925" t="s">
        <v>1014</v>
      </c>
      <c r="B2925" t="s">
        <v>6141</v>
      </c>
      <c r="C2925" t="s">
        <v>6142</v>
      </c>
      <c r="H2925">
        <v>50</v>
      </c>
      <c r="K2925">
        <v>0</v>
      </c>
      <c r="L2925">
        <v>0</v>
      </c>
      <c r="M2925">
        <v>0</v>
      </c>
      <c r="N2925">
        <v>0</v>
      </c>
      <c r="O2925" t="e">
        <v>#DIV/0!</v>
      </c>
      <c r="R2925" t="e">
        <v>#DIV/0!</v>
      </c>
      <c r="S2925" t="e">
        <v>#DIV/0!</v>
      </c>
      <c r="T2925" s="4"/>
      <c r="U2925" s="4"/>
    </row>
    <row r="2926" spans="1:21" x14ac:dyDescent="0.2">
      <c r="A2926" t="s">
        <v>1014</v>
      </c>
      <c r="B2926" t="s">
        <v>6143</v>
      </c>
      <c r="C2926" t="s">
        <v>6144</v>
      </c>
      <c r="H2926">
        <v>51</v>
      </c>
      <c r="J2926" t="s">
        <v>420</v>
      </c>
      <c r="K2926">
        <v>18</v>
      </c>
      <c r="L2926">
        <v>0</v>
      </c>
      <c r="M2926">
        <v>0</v>
      </c>
      <c r="N2926">
        <v>18</v>
      </c>
      <c r="O2926">
        <v>9</v>
      </c>
      <c r="P2926">
        <v>2</v>
      </c>
      <c r="Q2926" t="s">
        <v>44</v>
      </c>
      <c r="R2926">
        <v>0</v>
      </c>
      <c r="S2926" t="s">
        <v>2194</v>
      </c>
      <c r="T2926" s="4"/>
      <c r="U2926" s="4"/>
    </row>
    <row r="2927" spans="1:21" x14ac:dyDescent="0.2">
      <c r="A2927" t="s">
        <v>1014</v>
      </c>
      <c r="B2927" t="s">
        <v>6145</v>
      </c>
      <c r="C2927" t="s">
        <v>6146</v>
      </c>
      <c r="H2927">
        <v>52</v>
      </c>
      <c r="K2927">
        <v>0</v>
      </c>
      <c r="L2927">
        <v>0</v>
      </c>
      <c r="M2927">
        <v>0</v>
      </c>
      <c r="N2927">
        <v>0</v>
      </c>
      <c r="O2927" t="e">
        <v>#DIV/0!</v>
      </c>
      <c r="R2927" t="e">
        <v>#DIV/0!</v>
      </c>
      <c r="S2927" t="e">
        <v>#DIV/0!</v>
      </c>
      <c r="T2927" s="4"/>
      <c r="U2927" s="4"/>
    </row>
    <row r="2928" spans="1:21" x14ac:dyDescent="0.2">
      <c r="A2928" t="s">
        <v>1014</v>
      </c>
      <c r="B2928" t="s">
        <v>6147</v>
      </c>
      <c r="C2928" t="s">
        <v>6148</v>
      </c>
      <c r="H2928">
        <v>53</v>
      </c>
      <c r="J2928" t="s">
        <v>420</v>
      </c>
      <c r="K2928">
        <v>1100</v>
      </c>
      <c r="L2928">
        <v>0</v>
      </c>
      <c r="M2928">
        <v>0</v>
      </c>
      <c r="N2928">
        <v>1100</v>
      </c>
      <c r="O2928">
        <v>55</v>
      </c>
      <c r="P2928">
        <v>20</v>
      </c>
      <c r="Q2928" t="s">
        <v>44</v>
      </c>
      <c r="R2928">
        <v>0</v>
      </c>
      <c r="S2928" t="s">
        <v>6149</v>
      </c>
      <c r="T2928" s="4"/>
      <c r="U2928" s="4"/>
    </row>
    <row r="2929" spans="1:21" x14ac:dyDescent="0.2">
      <c r="A2929" t="s">
        <v>1014</v>
      </c>
      <c r="B2929" t="s">
        <v>6150</v>
      </c>
      <c r="C2929" t="s">
        <v>6151</v>
      </c>
      <c r="D2929" t="s">
        <v>155</v>
      </c>
      <c r="F2929" t="s">
        <v>6152</v>
      </c>
      <c r="H2929">
        <v>54</v>
      </c>
      <c r="J2929" t="s">
        <v>420</v>
      </c>
      <c r="K2929">
        <v>58</v>
      </c>
      <c r="L2929">
        <v>0</v>
      </c>
      <c r="M2929">
        <v>0</v>
      </c>
      <c r="N2929">
        <v>58</v>
      </c>
      <c r="O2929">
        <v>2</v>
      </c>
      <c r="P2929">
        <v>20</v>
      </c>
      <c r="Q2929" t="s">
        <v>44</v>
      </c>
      <c r="R2929">
        <v>18</v>
      </c>
      <c r="S2929" t="s">
        <v>6153</v>
      </c>
      <c r="T2929" s="4">
        <v>45356</v>
      </c>
      <c r="U2929" s="4"/>
    </row>
    <row r="2930" spans="1:21" x14ac:dyDescent="0.2">
      <c r="A2930" t="s">
        <v>1014</v>
      </c>
      <c r="B2930" t="s">
        <v>6154</v>
      </c>
      <c r="C2930" t="s">
        <v>6155</v>
      </c>
      <c r="F2930" t="s">
        <v>48</v>
      </c>
      <c r="G2930">
        <v>5304</v>
      </c>
      <c r="H2930">
        <v>55</v>
      </c>
      <c r="J2930" t="s">
        <v>420</v>
      </c>
      <c r="K2930">
        <v>474</v>
      </c>
      <c r="L2930">
        <v>0</v>
      </c>
      <c r="M2930">
        <v>0</v>
      </c>
      <c r="N2930">
        <v>474</v>
      </c>
      <c r="O2930">
        <v>7</v>
      </c>
      <c r="P2930">
        <v>60</v>
      </c>
      <c r="Q2930" t="s">
        <v>50</v>
      </c>
      <c r="R2930">
        <v>54</v>
      </c>
      <c r="S2930" t="s">
        <v>6156</v>
      </c>
      <c r="T2930" s="4">
        <v>45356</v>
      </c>
      <c r="U2930" s="4"/>
    </row>
    <row r="2931" spans="1:21" x14ac:dyDescent="0.2">
      <c r="A2931" t="s">
        <v>1014</v>
      </c>
      <c r="B2931" t="s">
        <v>6157</v>
      </c>
      <c r="C2931" t="s">
        <v>6158</v>
      </c>
      <c r="F2931" t="s">
        <v>3943</v>
      </c>
      <c r="G2931" t="s">
        <v>6159</v>
      </c>
      <c r="H2931">
        <v>56</v>
      </c>
      <c r="J2931" t="s">
        <v>420</v>
      </c>
      <c r="K2931">
        <v>0</v>
      </c>
      <c r="L2931">
        <v>0</v>
      </c>
      <c r="M2931">
        <v>0</v>
      </c>
      <c r="N2931">
        <v>0</v>
      </c>
      <c r="O2931">
        <v>0</v>
      </c>
      <c r="P2931" t="s">
        <v>254</v>
      </c>
      <c r="Q2931" t="s">
        <v>44</v>
      </c>
      <c r="R2931">
        <v>0</v>
      </c>
      <c r="S2931" t="s">
        <v>94</v>
      </c>
      <c r="T2931" s="4">
        <v>45366</v>
      </c>
      <c r="U2931" s="4">
        <v>45380</v>
      </c>
    </row>
    <row r="2932" spans="1:21" x14ac:dyDescent="0.2">
      <c r="A2932" t="s">
        <v>1014</v>
      </c>
      <c r="B2932" t="s">
        <v>6160</v>
      </c>
      <c r="C2932" t="s">
        <v>6161</v>
      </c>
      <c r="H2932">
        <v>57</v>
      </c>
      <c r="J2932" t="s">
        <v>420</v>
      </c>
      <c r="K2932">
        <v>160</v>
      </c>
      <c r="L2932">
        <v>0</v>
      </c>
      <c r="M2932">
        <v>0</v>
      </c>
      <c r="N2932">
        <v>160</v>
      </c>
      <c r="O2932">
        <v>2</v>
      </c>
      <c r="P2932">
        <v>80</v>
      </c>
      <c r="Q2932" t="s">
        <v>44</v>
      </c>
      <c r="R2932">
        <v>0</v>
      </c>
      <c r="S2932" t="s">
        <v>450</v>
      </c>
      <c r="T2932" s="4"/>
      <c r="U2932" s="4"/>
    </row>
    <row r="2933" spans="1:21" x14ac:dyDescent="0.2">
      <c r="A2933" t="s">
        <v>1014</v>
      </c>
      <c r="B2933" t="s">
        <v>6162</v>
      </c>
      <c r="C2933" t="s">
        <v>6163</v>
      </c>
      <c r="H2933">
        <v>58</v>
      </c>
      <c r="J2933" t="s">
        <v>420</v>
      </c>
      <c r="K2933">
        <v>120</v>
      </c>
      <c r="L2933">
        <v>0</v>
      </c>
      <c r="M2933">
        <v>12</v>
      </c>
      <c r="N2933">
        <v>108</v>
      </c>
      <c r="O2933">
        <v>4</v>
      </c>
      <c r="P2933">
        <v>24</v>
      </c>
      <c r="Q2933" t="s">
        <v>50</v>
      </c>
      <c r="R2933">
        <v>12</v>
      </c>
      <c r="S2933" t="s">
        <v>6164</v>
      </c>
      <c r="T2933" s="4"/>
      <c r="U2933" s="4"/>
    </row>
    <row r="2934" spans="1:21" x14ac:dyDescent="0.2">
      <c r="A2934" t="s">
        <v>1014</v>
      </c>
      <c r="B2934" t="s">
        <v>6165</v>
      </c>
      <c r="C2934" t="s">
        <v>6166</v>
      </c>
      <c r="H2934">
        <v>59</v>
      </c>
      <c r="J2934" t="s">
        <v>420</v>
      </c>
      <c r="K2934">
        <v>300</v>
      </c>
      <c r="L2934">
        <v>0</v>
      </c>
      <c r="M2934">
        <v>0</v>
      </c>
      <c r="N2934">
        <v>300</v>
      </c>
      <c r="O2934">
        <v>6</v>
      </c>
      <c r="P2934">
        <v>50</v>
      </c>
      <c r="Q2934" t="s">
        <v>44</v>
      </c>
      <c r="R2934">
        <v>0</v>
      </c>
      <c r="S2934" t="s">
        <v>2204</v>
      </c>
      <c r="T2934" s="4"/>
      <c r="U2934" s="4"/>
    </row>
    <row r="2935" spans="1:21" x14ac:dyDescent="0.2">
      <c r="A2935" t="s">
        <v>1014</v>
      </c>
      <c r="B2935" t="s">
        <v>6167</v>
      </c>
      <c r="C2935" t="s">
        <v>6168</v>
      </c>
      <c r="H2935">
        <v>60</v>
      </c>
      <c r="J2935" t="s">
        <v>420</v>
      </c>
      <c r="K2935">
        <v>240</v>
      </c>
      <c r="L2935">
        <v>0</v>
      </c>
      <c r="M2935">
        <v>0</v>
      </c>
      <c r="N2935">
        <v>240</v>
      </c>
      <c r="O2935">
        <v>1</v>
      </c>
      <c r="P2935">
        <v>240</v>
      </c>
      <c r="Q2935" t="s">
        <v>50</v>
      </c>
      <c r="R2935">
        <v>0</v>
      </c>
      <c r="S2935" t="s">
        <v>613</v>
      </c>
      <c r="T2935" s="4"/>
      <c r="U2935" s="4"/>
    </row>
    <row r="2936" spans="1:21" x14ac:dyDescent="0.2">
      <c r="A2936" t="s">
        <v>1014</v>
      </c>
      <c r="B2936" t="s">
        <v>6169</v>
      </c>
      <c r="C2936" t="s">
        <v>6170</v>
      </c>
      <c r="H2936">
        <v>61</v>
      </c>
      <c r="J2936" t="s">
        <v>420</v>
      </c>
      <c r="K2936">
        <v>1400</v>
      </c>
      <c r="L2936">
        <v>0</v>
      </c>
      <c r="M2936">
        <v>0</v>
      </c>
      <c r="N2936">
        <v>1400</v>
      </c>
      <c r="O2936">
        <v>14</v>
      </c>
      <c r="P2936">
        <v>100</v>
      </c>
      <c r="Q2936" t="s">
        <v>44</v>
      </c>
      <c r="R2936">
        <v>0</v>
      </c>
      <c r="S2936" t="s">
        <v>2175</v>
      </c>
      <c r="T2936" s="4"/>
      <c r="U2936" s="4"/>
    </row>
    <row r="2937" spans="1:21" x14ac:dyDescent="0.2">
      <c r="A2937" t="s">
        <v>1014</v>
      </c>
      <c r="B2937" t="s">
        <v>6171</v>
      </c>
      <c r="C2937" t="s">
        <v>6172</v>
      </c>
      <c r="H2937">
        <v>62</v>
      </c>
      <c r="J2937" t="s">
        <v>420</v>
      </c>
      <c r="K2937">
        <v>150</v>
      </c>
      <c r="L2937">
        <v>0</v>
      </c>
      <c r="M2937">
        <v>0</v>
      </c>
      <c r="N2937">
        <v>150</v>
      </c>
      <c r="O2937">
        <v>3</v>
      </c>
      <c r="P2937">
        <v>50</v>
      </c>
      <c r="Q2937" t="s">
        <v>44</v>
      </c>
      <c r="R2937">
        <v>0</v>
      </c>
      <c r="S2937" t="s">
        <v>2182</v>
      </c>
      <c r="T2937" s="4"/>
      <c r="U2937" s="4"/>
    </row>
    <row r="2938" spans="1:21" x14ac:dyDescent="0.2">
      <c r="A2938" t="s">
        <v>1014</v>
      </c>
      <c r="B2938" t="s">
        <v>6173</v>
      </c>
      <c r="C2938" t="s">
        <v>6174</v>
      </c>
      <c r="H2938">
        <v>63</v>
      </c>
      <c r="J2938" t="s">
        <v>420</v>
      </c>
      <c r="K2938">
        <v>850</v>
      </c>
      <c r="L2938">
        <v>0</v>
      </c>
      <c r="M2938">
        <v>0</v>
      </c>
      <c r="N2938">
        <v>850</v>
      </c>
      <c r="O2938">
        <v>17</v>
      </c>
      <c r="P2938">
        <v>50</v>
      </c>
      <c r="Q2938" t="s">
        <v>44</v>
      </c>
      <c r="R2938">
        <v>0</v>
      </c>
      <c r="S2938" t="s">
        <v>2602</v>
      </c>
      <c r="T2938" s="4"/>
      <c r="U2938" s="4"/>
    </row>
    <row r="2939" spans="1:21" x14ac:dyDescent="0.2">
      <c r="A2939" t="s">
        <v>1014</v>
      </c>
      <c r="B2939" t="s">
        <v>6175</v>
      </c>
      <c r="C2939" t="s">
        <v>6176</v>
      </c>
      <c r="H2939">
        <v>64</v>
      </c>
      <c r="J2939" t="s">
        <v>420</v>
      </c>
      <c r="K2939">
        <v>550</v>
      </c>
      <c r="L2939">
        <v>0</v>
      </c>
      <c r="M2939">
        <v>0</v>
      </c>
      <c r="N2939">
        <v>550</v>
      </c>
      <c r="O2939">
        <v>11</v>
      </c>
      <c r="P2939">
        <v>50</v>
      </c>
      <c r="Q2939" t="s">
        <v>44</v>
      </c>
      <c r="R2939">
        <v>0</v>
      </c>
      <c r="S2939" t="s">
        <v>312</v>
      </c>
      <c r="T2939" s="4"/>
      <c r="U2939" s="4"/>
    </row>
    <row r="2940" spans="1:21" x14ac:dyDescent="0.2">
      <c r="A2940" t="s">
        <v>1014</v>
      </c>
      <c r="B2940" t="s">
        <v>6177</v>
      </c>
      <c r="C2940" t="s">
        <v>6178</v>
      </c>
      <c r="H2940">
        <v>65</v>
      </c>
      <c r="J2940" t="s">
        <v>420</v>
      </c>
      <c r="K2940">
        <v>400</v>
      </c>
      <c r="L2940">
        <v>0</v>
      </c>
      <c r="M2940">
        <v>0</v>
      </c>
      <c r="N2940">
        <v>400</v>
      </c>
      <c r="O2940">
        <v>8</v>
      </c>
      <c r="P2940">
        <v>50</v>
      </c>
      <c r="Q2940" t="s">
        <v>44</v>
      </c>
      <c r="R2940">
        <v>0</v>
      </c>
      <c r="S2940" t="s">
        <v>2298</v>
      </c>
      <c r="T2940" s="4"/>
      <c r="U2940" s="4"/>
    </row>
    <row r="2941" spans="1:21" x14ac:dyDescent="0.2">
      <c r="A2941" t="s">
        <v>1014</v>
      </c>
      <c r="B2941" t="s">
        <v>6179</v>
      </c>
      <c r="C2941" t="s">
        <v>6180</v>
      </c>
      <c r="H2941">
        <v>66</v>
      </c>
      <c r="J2941" t="s">
        <v>420</v>
      </c>
      <c r="K2941">
        <v>50</v>
      </c>
      <c r="L2941">
        <v>0</v>
      </c>
      <c r="M2941">
        <v>0</v>
      </c>
      <c r="N2941">
        <v>50</v>
      </c>
      <c r="O2941">
        <v>1</v>
      </c>
      <c r="P2941">
        <v>50</v>
      </c>
      <c r="Q2941" t="s">
        <v>44</v>
      </c>
      <c r="R2941">
        <v>0</v>
      </c>
      <c r="S2941" t="s">
        <v>45</v>
      </c>
      <c r="T2941" s="4"/>
      <c r="U2941" s="4"/>
    </row>
    <row r="2942" spans="1:21" x14ac:dyDescent="0.2">
      <c r="A2942" t="s">
        <v>1014</v>
      </c>
      <c r="B2942" t="s">
        <v>6181</v>
      </c>
      <c r="C2942" t="s">
        <v>6182</v>
      </c>
      <c r="H2942">
        <v>67</v>
      </c>
      <c r="J2942" t="s">
        <v>420</v>
      </c>
      <c r="K2942">
        <v>80</v>
      </c>
      <c r="L2942">
        <v>0</v>
      </c>
      <c r="M2942">
        <v>0</v>
      </c>
      <c r="N2942">
        <v>80</v>
      </c>
      <c r="O2942">
        <v>4</v>
      </c>
      <c r="P2942">
        <v>20</v>
      </c>
      <c r="Q2942" t="s">
        <v>44</v>
      </c>
      <c r="R2942">
        <v>0</v>
      </c>
      <c r="S2942" t="s">
        <v>2063</v>
      </c>
      <c r="T2942" s="4"/>
      <c r="U2942" s="4"/>
    </row>
    <row r="2943" spans="1:21" x14ac:dyDescent="0.2">
      <c r="A2943" t="s">
        <v>1014</v>
      </c>
      <c r="B2943" t="s">
        <v>6183</v>
      </c>
      <c r="C2943" t="s">
        <v>6184</v>
      </c>
      <c r="H2943">
        <v>68</v>
      </c>
      <c r="J2943" t="s">
        <v>420</v>
      </c>
      <c r="K2943">
        <v>75</v>
      </c>
      <c r="L2943">
        <v>0</v>
      </c>
      <c r="M2943">
        <v>0</v>
      </c>
      <c r="N2943">
        <v>75</v>
      </c>
      <c r="O2943">
        <v>3</v>
      </c>
      <c r="P2943">
        <v>25</v>
      </c>
      <c r="Q2943" t="s">
        <v>44</v>
      </c>
      <c r="R2943">
        <v>0</v>
      </c>
      <c r="S2943" t="s">
        <v>2182</v>
      </c>
      <c r="T2943" s="4"/>
      <c r="U2943" s="4"/>
    </row>
    <row r="2944" spans="1:21" x14ac:dyDescent="0.2">
      <c r="A2944" t="s">
        <v>1014</v>
      </c>
      <c r="B2944" t="s">
        <v>6185</v>
      </c>
      <c r="C2944" t="s">
        <v>6186</v>
      </c>
      <c r="H2944">
        <v>69</v>
      </c>
      <c r="J2944" t="s">
        <v>420</v>
      </c>
      <c r="K2944">
        <v>1440</v>
      </c>
      <c r="L2944">
        <v>0</v>
      </c>
      <c r="M2944">
        <v>0</v>
      </c>
      <c r="N2944">
        <v>1440</v>
      </c>
      <c r="O2944">
        <v>6</v>
      </c>
      <c r="P2944">
        <v>240</v>
      </c>
      <c r="Q2944" t="s">
        <v>50</v>
      </c>
      <c r="R2944">
        <v>0</v>
      </c>
      <c r="S2944" t="s">
        <v>1274</v>
      </c>
      <c r="T2944" s="4"/>
      <c r="U2944" s="4"/>
    </row>
    <row r="2945" spans="1:21" x14ac:dyDescent="0.2">
      <c r="A2945" t="s">
        <v>1014</v>
      </c>
      <c r="B2945" t="s">
        <v>6187</v>
      </c>
      <c r="C2945" t="s">
        <v>6188</v>
      </c>
      <c r="H2945">
        <v>70</v>
      </c>
      <c r="J2945" t="s">
        <v>420</v>
      </c>
      <c r="K2945">
        <v>240</v>
      </c>
      <c r="L2945">
        <v>0</v>
      </c>
      <c r="M2945">
        <v>0</v>
      </c>
      <c r="N2945">
        <v>240</v>
      </c>
      <c r="O2945">
        <v>1</v>
      </c>
      <c r="P2945">
        <v>240</v>
      </c>
      <c r="Q2945" t="s">
        <v>50</v>
      </c>
      <c r="R2945">
        <v>0</v>
      </c>
      <c r="S2945" t="s">
        <v>613</v>
      </c>
      <c r="T2945" s="4"/>
      <c r="U2945" s="4"/>
    </row>
    <row r="2946" spans="1:21" x14ac:dyDescent="0.2">
      <c r="A2946" t="s">
        <v>1014</v>
      </c>
      <c r="B2946" t="s">
        <v>6189</v>
      </c>
      <c r="C2946" t="s">
        <v>6190</v>
      </c>
      <c r="E2946" t="s">
        <v>6191</v>
      </c>
      <c r="F2946" t="s">
        <v>3943</v>
      </c>
      <c r="H2946">
        <v>71</v>
      </c>
      <c r="J2946" t="s">
        <v>420</v>
      </c>
      <c r="K2946">
        <v>58</v>
      </c>
      <c r="L2946">
        <v>0</v>
      </c>
      <c r="M2946">
        <v>4</v>
      </c>
      <c r="N2946">
        <v>54</v>
      </c>
      <c r="O2946">
        <v>2</v>
      </c>
      <c r="P2946">
        <v>20</v>
      </c>
      <c r="Q2946" t="s">
        <v>44</v>
      </c>
      <c r="R2946">
        <v>14</v>
      </c>
      <c r="S2946" t="s">
        <v>6192</v>
      </c>
      <c r="T2946" s="4">
        <v>45370</v>
      </c>
      <c r="U2946" s="4"/>
    </row>
    <row r="2947" spans="1:21" x14ac:dyDescent="0.2">
      <c r="A2947" t="s">
        <v>1014</v>
      </c>
      <c r="B2947" t="s">
        <v>6193</v>
      </c>
      <c r="C2947" t="s">
        <v>6194</v>
      </c>
      <c r="E2947" t="s">
        <v>240</v>
      </c>
      <c r="F2947" t="s">
        <v>48</v>
      </c>
      <c r="H2947">
        <v>72</v>
      </c>
      <c r="I2947" t="s">
        <v>2827</v>
      </c>
      <c r="J2947" t="s">
        <v>420</v>
      </c>
      <c r="K2947">
        <v>-1</v>
      </c>
      <c r="L2947">
        <v>0</v>
      </c>
      <c r="M2947">
        <v>0</v>
      </c>
      <c r="N2947">
        <v>-1</v>
      </c>
      <c r="O2947">
        <v>0</v>
      </c>
      <c r="P2947">
        <v>20</v>
      </c>
      <c r="Q2947" t="s">
        <v>44</v>
      </c>
      <c r="R2947">
        <v>-1</v>
      </c>
      <c r="S2947" t="s">
        <v>932</v>
      </c>
      <c r="T2947" s="4">
        <v>45372</v>
      </c>
      <c r="U2947" s="4"/>
    </row>
    <row r="2948" spans="1:21" x14ac:dyDescent="0.2">
      <c r="A2948" t="s">
        <v>1014</v>
      </c>
      <c r="B2948" t="s">
        <v>6195</v>
      </c>
      <c r="C2948" t="s">
        <v>6196</v>
      </c>
      <c r="E2948" t="s">
        <v>861</v>
      </c>
      <c r="F2948" t="s">
        <v>48</v>
      </c>
      <c r="H2948">
        <v>73</v>
      </c>
      <c r="J2948" t="s">
        <v>420</v>
      </c>
      <c r="K2948">
        <v>19</v>
      </c>
      <c r="L2948">
        <v>0</v>
      </c>
      <c r="M2948">
        <v>0</v>
      </c>
      <c r="N2948">
        <v>19</v>
      </c>
      <c r="O2948">
        <v>0</v>
      </c>
      <c r="P2948">
        <v>20</v>
      </c>
      <c r="Q2948" t="s">
        <v>44</v>
      </c>
      <c r="R2948">
        <v>19</v>
      </c>
      <c r="S2948" t="s">
        <v>6197</v>
      </c>
      <c r="T2948" s="4">
        <v>45372</v>
      </c>
      <c r="U2948" s="4"/>
    </row>
    <row r="2949" spans="1:21" x14ac:dyDescent="0.2">
      <c r="A2949" t="s">
        <v>1014</v>
      </c>
      <c r="B2949" t="s">
        <v>6198</v>
      </c>
      <c r="C2949" t="s">
        <v>6199</v>
      </c>
      <c r="E2949" t="s">
        <v>240</v>
      </c>
      <c r="F2949" t="s">
        <v>2964</v>
      </c>
      <c r="H2949">
        <v>74</v>
      </c>
      <c r="J2949" t="s">
        <v>420</v>
      </c>
      <c r="K2949">
        <v>2578.5</v>
      </c>
      <c r="L2949">
        <v>0</v>
      </c>
      <c r="M2949">
        <v>128</v>
      </c>
      <c r="N2949">
        <v>2450.5</v>
      </c>
      <c r="O2949">
        <v>49</v>
      </c>
      <c r="P2949">
        <v>50</v>
      </c>
      <c r="Q2949" t="s">
        <v>44</v>
      </c>
      <c r="R2949">
        <v>1</v>
      </c>
      <c r="S2949" t="s">
        <v>6200</v>
      </c>
      <c r="T2949" s="4"/>
      <c r="U2949" s="4">
        <v>45380</v>
      </c>
    </row>
    <row r="2950" spans="1:21" x14ac:dyDescent="0.2">
      <c r="A2950" t="s">
        <v>1014</v>
      </c>
      <c r="B2950" t="s">
        <v>6201</v>
      </c>
      <c r="C2950" t="s">
        <v>6202</v>
      </c>
      <c r="E2950" t="s">
        <v>857</v>
      </c>
      <c r="F2950" t="s">
        <v>2964</v>
      </c>
      <c r="H2950">
        <v>75</v>
      </c>
      <c r="J2950" t="s">
        <v>420</v>
      </c>
      <c r="K2950">
        <v>2202</v>
      </c>
      <c r="L2950">
        <v>0</v>
      </c>
      <c r="M2950">
        <v>101</v>
      </c>
      <c r="N2950">
        <v>2101</v>
      </c>
      <c r="O2950">
        <v>42</v>
      </c>
      <c r="P2950">
        <v>50</v>
      </c>
      <c r="Q2950" t="s">
        <v>44</v>
      </c>
      <c r="R2950">
        <v>1</v>
      </c>
      <c r="S2950" t="s">
        <v>6203</v>
      </c>
      <c r="T2950" s="4"/>
      <c r="U2950" s="4">
        <v>45380</v>
      </c>
    </row>
    <row r="2951" spans="1:21" x14ac:dyDescent="0.2">
      <c r="A2951" t="s">
        <v>1014</v>
      </c>
      <c r="B2951" t="s">
        <v>6204</v>
      </c>
      <c r="C2951" t="s">
        <v>6205</v>
      </c>
      <c r="E2951" t="s">
        <v>861</v>
      </c>
      <c r="F2951" t="s">
        <v>2964</v>
      </c>
      <c r="G2951">
        <v>26</v>
      </c>
      <c r="H2951">
        <v>76</v>
      </c>
      <c r="I2951" t="s">
        <v>2965</v>
      </c>
      <c r="J2951" t="s">
        <v>420</v>
      </c>
      <c r="K2951">
        <v>565</v>
      </c>
      <c r="L2951">
        <v>0</v>
      </c>
      <c r="M2951">
        <v>101</v>
      </c>
      <c r="N2951">
        <v>464</v>
      </c>
      <c r="O2951">
        <v>9</v>
      </c>
      <c r="P2951">
        <v>50</v>
      </c>
      <c r="Q2951" t="s">
        <v>44</v>
      </c>
      <c r="R2951">
        <v>14</v>
      </c>
      <c r="S2951" t="s">
        <v>6206</v>
      </c>
      <c r="T2951" s="4"/>
      <c r="U2951" s="4">
        <v>45380</v>
      </c>
    </row>
    <row r="2952" spans="1:21" x14ac:dyDescent="0.2">
      <c r="A2952" t="s">
        <v>1014</v>
      </c>
      <c r="B2952" t="s">
        <v>6207</v>
      </c>
      <c r="C2952" t="s">
        <v>6208</v>
      </c>
      <c r="E2952" t="s">
        <v>1069</v>
      </c>
      <c r="F2952" t="s">
        <v>2964</v>
      </c>
      <c r="G2952">
        <v>27</v>
      </c>
      <c r="H2952">
        <v>77</v>
      </c>
      <c r="I2952" t="s">
        <v>2965</v>
      </c>
      <c r="J2952" t="s">
        <v>420</v>
      </c>
      <c r="K2952">
        <v>2050</v>
      </c>
      <c r="L2952">
        <v>0</v>
      </c>
      <c r="M2952">
        <v>146</v>
      </c>
      <c r="N2952">
        <v>1904</v>
      </c>
      <c r="O2952">
        <v>38</v>
      </c>
      <c r="P2952">
        <v>50</v>
      </c>
      <c r="Q2952" t="s">
        <v>44</v>
      </c>
      <c r="R2952">
        <v>4</v>
      </c>
      <c r="S2952" t="s">
        <v>6209</v>
      </c>
      <c r="T2952" s="4"/>
      <c r="U2952" s="4">
        <v>45380</v>
      </c>
    </row>
    <row r="2953" spans="1:21" x14ac:dyDescent="0.2">
      <c r="A2953" t="s">
        <v>1014</v>
      </c>
      <c r="B2953" t="s">
        <v>6210</v>
      </c>
      <c r="C2953" t="s">
        <v>6211</v>
      </c>
      <c r="E2953" t="s">
        <v>865</v>
      </c>
      <c r="F2953" t="s">
        <v>2964</v>
      </c>
      <c r="G2953">
        <v>28</v>
      </c>
      <c r="H2953">
        <v>78</v>
      </c>
      <c r="I2953" t="s">
        <v>2965</v>
      </c>
      <c r="J2953" t="s">
        <v>420</v>
      </c>
      <c r="K2953">
        <v>1961</v>
      </c>
      <c r="L2953">
        <v>0</v>
      </c>
      <c r="M2953">
        <v>151</v>
      </c>
      <c r="N2953">
        <v>1810</v>
      </c>
      <c r="O2953">
        <v>36</v>
      </c>
      <c r="P2953">
        <v>50</v>
      </c>
      <c r="Q2953" t="s">
        <v>44</v>
      </c>
      <c r="R2953">
        <v>10</v>
      </c>
      <c r="S2953" t="s">
        <v>6212</v>
      </c>
      <c r="T2953" s="4">
        <v>45356</v>
      </c>
      <c r="U2953" s="4">
        <v>45380</v>
      </c>
    </row>
    <row r="2954" spans="1:21" x14ac:dyDescent="0.2">
      <c r="A2954" t="s">
        <v>1014</v>
      </c>
      <c r="B2954" t="s">
        <v>6213</v>
      </c>
      <c r="C2954" t="s">
        <v>6214</v>
      </c>
      <c r="E2954" t="s">
        <v>1069</v>
      </c>
      <c r="F2954" t="s">
        <v>48</v>
      </c>
      <c r="H2954">
        <v>79</v>
      </c>
      <c r="J2954" t="s">
        <v>420</v>
      </c>
      <c r="K2954">
        <v>19</v>
      </c>
      <c r="L2954">
        <v>0</v>
      </c>
      <c r="M2954">
        <v>0</v>
      </c>
      <c r="N2954">
        <v>19</v>
      </c>
      <c r="O2954">
        <v>0</v>
      </c>
      <c r="P2954">
        <v>20</v>
      </c>
      <c r="Q2954" t="s">
        <v>44</v>
      </c>
      <c r="R2954">
        <v>19</v>
      </c>
      <c r="S2954" t="s">
        <v>6197</v>
      </c>
      <c r="T2954" s="4">
        <v>45372</v>
      </c>
      <c r="U2954" s="4"/>
    </row>
    <row r="2955" spans="1:21" x14ac:dyDescent="0.2">
      <c r="A2955" t="s">
        <v>1014</v>
      </c>
      <c r="B2955" t="s">
        <v>6215</v>
      </c>
      <c r="C2955" t="s">
        <v>6216</v>
      </c>
      <c r="E2955" t="s">
        <v>240</v>
      </c>
      <c r="F2955" t="s">
        <v>2964</v>
      </c>
      <c r="G2955" t="s">
        <v>6217</v>
      </c>
      <c r="H2955">
        <v>80</v>
      </c>
      <c r="I2955" t="s">
        <v>2965</v>
      </c>
      <c r="J2955" t="s">
        <v>420</v>
      </c>
      <c r="K2955">
        <v>915</v>
      </c>
      <c r="L2955">
        <v>0</v>
      </c>
      <c r="M2955">
        <v>50</v>
      </c>
      <c r="N2955">
        <v>865</v>
      </c>
      <c r="O2955">
        <v>14</v>
      </c>
      <c r="P2955">
        <v>60</v>
      </c>
      <c r="Q2955" t="s">
        <v>44</v>
      </c>
      <c r="R2955">
        <v>25</v>
      </c>
      <c r="S2955" t="s">
        <v>6218</v>
      </c>
      <c r="T2955" s="4"/>
      <c r="U2955" s="4">
        <v>45380</v>
      </c>
    </row>
    <row r="2956" spans="1:21" x14ac:dyDescent="0.2">
      <c r="A2956" t="s">
        <v>1014</v>
      </c>
      <c r="B2956" t="s">
        <v>6219</v>
      </c>
      <c r="C2956" t="s">
        <v>6220</v>
      </c>
      <c r="E2956" t="s">
        <v>857</v>
      </c>
      <c r="F2956" t="s">
        <v>2964</v>
      </c>
      <c r="G2956" t="s">
        <v>6217</v>
      </c>
      <c r="H2956">
        <v>81</v>
      </c>
      <c r="I2956" t="s">
        <v>2965</v>
      </c>
      <c r="J2956" t="s">
        <v>420</v>
      </c>
      <c r="K2956">
        <v>1017</v>
      </c>
      <c r="L2956">
        <v>0</v>
      </c>
      <c r="M2956">
        <v>0</v>
      </c>
      <c r="N2956">
        <v>1017</v>
      </c>
      <c r="O2956">
        <v>16</v>
      </c>
      <c r="P2956">
        <v>60</v>
      </c>
      <c r="Q2956" t="s">
        <v>44</v>
      </c>
      <c r="R2956">
        <v>57</v>
      </c>
      <c r="S2956" t="s">
        <v>6221</v>
      </c>
      <c r="T2956" s="4"/>
      <c r="U2956" s="4">
        <v>45380</v>
      </c>
    </row>
    <row r="2957" spans="1:21" x14ac:dyDescent="0.2">
      <c r="A2957" t="s">
        <v>1014</v>
      </c>
      <c r="B2957" t="s">
        <v>6222</v>
      </c>
      <c r="C2957" t="s">
        <v>6223</v>
      </c>
      <c r="E2957" t="s">
        <v>861</v>
      </c>
      <c r="F2957" t="s">
        <v>2964</v>
      </c>
      <c r="G2957" t="s">
        <v>6217</v>
      </c>
      <c r="H2957">
        <v>82</v>
      </c>
      <c r="I2957" t="s">
        <v>2965</v>
      </c>
      <c r="J2957" t="s">
        <v>420</v>
      </c>
      <c r="K2957">
        <v>1452</v>
      </c>
      <c r="L2957">
        <v>0</v>
      </c>
      <c r="M2957">
        <v>50</v>
      </c>
      <c r="N2957">
        <v>1402</v>
      </c>
      <c r="O2957">
        <v>23</v>
      </c>
      <c r="P2957">
        <v>60</v>
      </c>
      <c r="Q2957" t="s">
        <v>44</v>
      </c>
      <c r="R2957">
        <v>22</v>
      </c>
      <c r="S2957" t="s">
        <v>6224</v>
      </c>
      <c r="T2957" s="4"/>
      <c r="U2957" s="4">
        <v>45380</v>
      </c>
    </row>
    <row r="2958" spans="1:21" x14ac:dyDescent="0.2">
      <c r="A2958" t="s">
        <v>1014</v>
      </c>
      <c r="B2958" t="s">
        <v>6225</v>
      </c>
      <c r="C2958" t="s">
        <v>6226</v>
      </c>
      <c r="E2958" t="s">
        <v>1069</v>
      </c>
      <c r="F2958" t="s">
        <v>2964</v>
      </c>
      <c r="G2958" t="s">
        <v>6217</v>
      </c>
      <c r="H2958">
        <v>83</v>
      </c>
      <c r="I2958" t="s">
        <v>2965</v>
      </c>
      <c r="J2958" t="s">
        <v>420</v>
      </c>
      <c r="K2958">
        <v>1553</v>
      </c>
      <c r="L2958">
        <v>0</v>
      </c>
      <c r="M2958">
        <v>50</v>
      </c>
      <c r="N2958">
        <v>1503</v>
      </c>
      <c r="O2958">
        <v>25</v>
      </c>
      <c r="P2958">
        <v>60</v>
      </c>
      <c r="Q2958" t="s">
        <v>44</v>
      </c>
      <c r="R2958">
        <v>3</v>
      </c>
      <c r="S2958" t="s">
        <v>6227</v>
      </c>
      <c r="T2958" s="4"/>
      <c r="U2958" s="4">
        <v>45380</v>
      </c>
    </row>
    <row r="2959" spans="1:21" x14ac:dyDescent="0.2">
      <c r="A2959" t="s">
        <v>1014</v>
      </c>
      <c r="B2959" t="s">
        <v>6228</v>
      </c>
      <c r="C2959" t="s">
        <v>6229</v>
      </c>
      <c r="E2959" t="s">
        <v>865</v>
      </c>
      <c r="F2959" t="s">
        <v>2964</v>
      </c>
      <c r="G2959" t="s">
        <v>6217</v>
      </c>
      <c r="H2959">
        <v>84</v>
      </c>
      <c r="I2959" t="s">
        <v>2965</v>
      </c>
      <c r="J2959" t="s">
        <v>420</v>
      </c>
      <c r="K2959">
        <v>13798</v>
      </c>
      <c r="L2959">
        <v>0</v>
      </c>
      <c r="M2959">
        <v>134</v>
      </c>
      <c r="N2959">
        <v>13664</v>
      </c>
      <c r="O2959">
        <v>227</v>
      </c>
      <c r="P2959">
        <v>60</v>
      </c>
      <c r="Q2959" t="s">
        <v>44</v>
      </c>
      <c r="R2959">
        <v>44</v>
      </c>
      <c r="S2959" t="s">
        <v>6230</v>
      </c>
      <c r="T2959" s="4">
        <v>45351</v>
      </c>
      <c r="U2959" s="4">
        <v>45380</v>
      </c>
    </row>
    <row r="2960" spans="1:21" x14ac:dyDescent="0.2">
      <c r="A2960" t="s">
        <v>1014</v>
      </c>
      <c r="B2960" t="s">
        <v>6231</v>
      </c>
      <c r="C2960" t="s">
        <v>6232</v>
      </c>
      <c r="H2960">
        <v>85</v>
      </c>
      <c r="J2960" t="s">
        <v>420</v>
      </c>
      <c r="K2960">
        <v>240</v>
      </c>
      <c r="L2960">
        <v>0</v>
      </c>
      <c r="M2960">
        <v>0</v>
      </c>
      <c r="N2960">
        <v>240</v>
      </c>
      <c r="O2960">
        <v>1</v>
      </c>
      <c r="P2960">
        <v>240</v>
      </c>
      <c r="Q2960" t="s">
        <v>50</v>
      </c>
      <c r="R2960">
        <v>0</v>
      </c>
      <c r="S2960" t="s">
        <v>613</v>
      </c>
      <c r="T2960" s="4"/>
      <c r="U2960" s="4"/>
    </row>
    <row r="2961" spans="1:21" x14ac:dyDescent="0.2">
      <c r="A2961" t="s">
        <v>1014</v>
      </c>
      <c r="B2961" t="s">
        <v>6233</v>
      </c>
      <c r="C2961" t="s">
        <v>6234</v>
      </c>
      <c r="F2961" t="s">
        <v>3943</v>
      </c>
      <c r="H2961">
        <v>86</v>
      </c>
      <c r="J2961" t="s">
        <v>420</v>
      </c>
      <c r="K2961">
        <v>498</v>
      </c>
      <c r="L2961">
        <v>0</v>
      </c>
      <c r="M2961">
        <v>0</v>
      </c>
      <c r="N2961">
        <v>498</v>
      </c>
      <c r="O2961">
        <v>4</v>
      </c>
      <c r="P2961">
        <v>100</v>
      </c>
      <c r="Q2961" t="s">
        <v>44</v>
      </c>
      <c r="R2961">
        <v>98</v>
      </c>
      <c r="S2961" t="s">
        <v>6235</v>
      </c>
      <c r="T2961" s="4"/>
      <c r="U2961" s="4"/>
    </row>
    <row r="2962" spans="1:21" x14ac:dyDescent="0.2">
      <c r="A2962" t="s">
        <v>1014</v>
      </c>
      <c r="B2962" t="s">
        <v>6236</v>
      </c>
      <c r="C2962" t="s">
        <v>6237</v>
      </c>
      <c r="F2962" t="s">
        <v>3943</v>
      </c>
      <c r="H2962">
        <v>87</v>
      </c>
      <c r="J2962" t="s">
        <v>420</v>
      </c>
      <c r="K2962">
        <v>598</v>
      </c>
      <c r="L2962">
        <v>0</v>
      </c>
      <c r="M2962">
        <v>0</v>
      </c>
      <c r="N2962">
        <v>598</v>
      </c>
      <c r="O2962">
        <v>5</v>
      </c>
      <c r="P2962">
        <v>100</v>
      </c>
      <c r="Q2962" t="s">
        <v>44</v>
      </c>
      <c r="R2962">
        <v>98</v>
      </c>
      <c r="S2962" t="s">
        <v>6238</v>
      </c>
      <c r="T2962" s="4"/>
      <c r="U2962" s="4"/>
    </row>
    <row r="2963" spans="1:21" x14ac:dyDescent="0.2">
      <c r="A2963" t="s">
        <v>1014</v>
      </c>
      <c r="B2963" t="s">
        <v>6239</v>
      </c>
      <c r="C2963" t="s">
        <v>6240</v>
      </c>
      <c r="H2963">
        <v>88</v>
      </c>
      <c r="J2963" t="s">
        <v>420</v>
      </c>
      <c r="K2963">
        <v>720</v>
      </c>
      <c r="L2963">
        <v>0</v>
      </c>
      <c r="M2963">
        <v>0</v>
      </c>
      <c r="N2963">
        <v>720</v>
      </c>
      <c r="O2963">
        <v>3</v>
      </c>
      <c r="P2963">
        <v>240</v>
      </c>
      <c r="Q2963" t="s">
        <v>50</v>
      </c>
      <c r="R2963">
        <v>0</v>
      </c>
      <c r="S2963" t="s">
        <v>623</v>
      </c>
      <c r="T2963" s="4"/>
      <c r="U2963" s="4"/>
    </row>
    <row r="2964" spans="1:21" x14ac:dyDescent="0.2">
      <c r="A2964" t="s">
        <v>1014</v>
      </c>
      <c r="B2964" t="s">
        <v>6241</v>
      </c>
      <c r="C2964" t="s">
        <v>6242</v>
      </c>
      <c r="H2964">
        <v>89</v>
      </c>
      <c r="J2964" t="s">
        <v>420</v>
      </c>
      <c r="K2964">
        <v>960</v>
      </c>
      <c r="L2964">
        <v>0</v>
      </c>
      <c r="M2964">
        <v>0</v>
      </c>
      <c r="N2964">
        <v>960</v>
      </c>
      <c r="O2964">
        <v>4</v>
      </c>
      <c r="P2964">
        <v>240</v>
      </c>
      <c r="Q2964" t="s">
        <v>50</v>
      </c>
      <c r="R2964">
        <v>0</v>
      </c>
      <c r="S2964" t="s">
        <v>2071</v>
      </c>
      <c r="T2964" s="4"/>
      <c r="U2964" s="4"/>
    </row>
    <row r="2965" spans="1:21" x14ac:dyDescent="0.2">
      <c r="A2965" t="s">
        <v>1014</v>
      </c>
      <c r="B2965" t="s">
        <v>6243</v>
      </c>
      <c r="C2965" t="s">
        <v>6244</v>
      </c>
      <c r="H2965">
        <v>90</v>
      </c>
      <c r="J2965" t="s">
        <v>420</v>
      </c>
      <c r="K2965">
        <v>960</v>
      </c>
      <c r="L2965">
        <v>0</v>
      </c>
      <c r="M2965">
        <v>0</v>
      </c>
      <c r="N2965">
        <v>960</v>
      </c>
      <c r="O2965">
        <v>4</v>
      </c>
      <c r="P2965">
        <v>240</v>
      </c>
      <c r="Q2965" t="s">
        <v>50</v>
      </c>
      <c r="R2965">
        <v>0</v>
      </c>
      <c r="S2965" t="s">
        <v>2071</v>
      </c>
      <c r="T2965" s="4"/>
      <c r="U2965" s="4"/>
    </row>
    <row r="2966" spans="1:21" x14ac:dyDescent="0.2">
      <c r="A2966" t="s">
        <v>1014</v>
      </c>
      <c r="B2966" t="s">
        <v>6245</v>
      </c>
      <c r="C2966" t="s">
        <v>6246</v>
      </c>
      <c r="H2966">
        <v>91</v>
      </c>
      <c r="J2966" t="s">
        <v>420</v>
      </c>
      <c r="K2966">
        <v>960</v>
      </c>
      <c r="L2966">
        <v>0</v>
      </c>
      <c r="M2966">
        <v>0</v>
      </c>
      <c r="N2966">
        <v>960</v>
      </c>
      <c r="O2966">
        <v>4</v>
      </c>
      <c r="P2966">
        <v>240</v>
      </c>
      <c r="Q2966" t="s">
        <v>50</v>
      </c>
      <c r="R2966">
        <v>0</v>
      </c>
      <c r="S2966" t="s">
        <v>2071</v>
      </c>
      <c r="T2966" s="4"/>
      <c r="U2966" s="4"/>
    </row>
    <row r="2967" spans="1:21" x14ac:dyDescent="0.2">
      <c r="A2967" t="s">
        <v>1014</v>
      </c>
      <c r="B2967" t="s">
        <v>6247</v>
      </c>
      <c r="C2967" t="s">
        <v>6248</v>
      </c>
      <c r="H2967">
        <v>92</v>
      </c>
      <c r="J2967" t="s">
        <v>420</v>
      </c>
      <c r="K2967">
        <v>960</v>
      </c>
      <c r="L2967">
        <v>0</v>
      </c>
      <c r="M2967">
        <v>0</v>
      </c>
      <c r="N2967">
        <v>960</v>
      </c>
      <c r="O2967">
        <v>4</v>
      </c>
      <c r="P2967">
        <v>240</v>
      </c>
      <c r="Q2967" t="s">
        <v>50</v>
      </c>
      <c r="R2967">
        <v>0</v>
      </c>
      <c r="S2967" t="s">
        <v>2071</v>
      </c>
      <c r="T2967" s="4"/>
      <c r="U2967" s="4"/>
    </row>
    <row r="2968" spans="1:21" x14ac:dyDescent="0.2">
      <c r="A2968" t="s">
        <v>1014</v>
      </c>
      <c r="B2968" t="s">
        <v>6249</v>
      </c>
      <c r="C2968" t="s">
        <v>6250</v>
      </c>
      <c r="H2968">
        <v>93</v>
      </c>
      <c r="J2968" t="s">
        <v>420</v>
      </c>
      <c r="K2968">
        <v>360</v>
      </c>
      <c r="L2968">
        <v>0</v>
      </c>
      <c r="M2968">
        <v>0</v>
      </c>
      <c r="N2968">
        <v>360</v>
      </c>
      <c r="O2968">
        <v>3</v>
      </c>
      <c r="P2968">
        <v>120</v>
      </c>
      <c r="Q2968" t="s">
        <v>44</v>
      </c>
      <c r="R2968">
        <v>0</v>
      </c>
      <c r="S2968" t="s">
        <v>2182</v>
      </c>
      <c r="T2968" s="4"/>
      <c r="U2968" s="4"/>
    </row>
    <row r="2969" spans="1:21" x14ac:dyDescent="0.2">
      <c r="A2969" t="s">
        <v>1014</v>
      </c>
      <c r="B2969" t="s">
        <v>6251</v>
      </c>
      <c r="C2969" t="s">
        <v>6252</v>
      </c>
      <c r="H2969">
        <v>94</v>
      </c>
      <c r="J2969" t="s">
        <v>420</v>
      </c>
      <c r="K2969">
        <v>50</v>
      </c>
      <c r="L2969">
        <v>0</v>
      </c>
      <c r="M2969">
        <v>0</v>
      </c>
      <c r="N2969">
        <v>50</v>
      </c>
      <c r="O2969">
        <v>1</v>
      </c>
      <c r="P2969">
        <v>50</v>
      </c>
      <c r="Q2969" t="s">
        <v>44</v>
      </c>
      <c r="R2969">
        <v>0</v>
      </c>
      <c r="S2969" t="s">
        <v>45</v>
      </c>
      <c r="T2969" s="4"/>
      <c r="U2969" s="4"/>
    </row>
    <row r="2970" spans="1:21" x14ac:dyDescent="0.2">
      <c r="A2970" t="s">
        <v>1014</v>
      </c>
      <c r="B2970" t="s">
        <v>6253</v>
      </c>
      <c r="C2970" t="s">
        <v>6254</v>
      </c>
      <c r="H2970">
        <v>95</v>
      </c>
      <c r="J2970" t="s">
        <v>420</v>
      </c>
      <c r="K2970">
        <v>3120</v>
      </c>
      <c r="L2970">
        <v>0</v>
      </c>
      <c r="M2970">
        <v>12</v>
      </c>
      <c r="N2970">
        <v>3108</v>
      </c>
      <c r="O2970">
        <v>12</v>
      </c>
      <c r="P2970">
        <v>240</v>
      </c>
      <c r="Q2970" t="s">
        <v>50</v>
      </c>
      <c r="R2970">
        <v>228</v>
      </c>
      <c r="S2970" t="s">
        <v>6255</v>
      </c>
      <c r="T2970" s="4"/>
      <c r="U2970" s="4"/>
    </row>
    <row r="2971" spans="1:21" x14ac:dyDescent="0.2">
      <c r="A2971" t="s">
        <v>1014</v>
      </c>
      <c r="B2971" t="s">
        <v>6256</v>
      </c>
      <c r="C2971" t="s">
        <v>6257</v>
      </c>
      <c r="H2971">
        <v>96</v>
      </c>
      <c r="J2971" t="s">
        <v>420</v>
      </c>
      <c r="K2971">
        <v>2304</v>
      </c>
      <c r="L2971">
        <v>0</v>
      </c>
      <c r="M2971">
        <v>12</v>
      </c>
      <c r="N2971">
        <v>2292</v>
      </c>
      <c r="O2971">
        <v>23</v>
      </c>
      <c r="P2971">
        <v>96</v>
      </c>
      <c r="Q2971" t="s">
        <v>50</v>
      </c>
      <c r="R2971">
        <v>84</v>
      </c>
      <c r="S2971" t="s">
        <v>6258</v>
      </c>
      <c r="T2971" s="4"/>
      <c r="U2971" s="4"/>
    </row>
    <row r="2972" spans="1:21" x14ac:dyDescent="0.2">
      <c r="A2972" t="s">
        <v>1014</v>
      </c>
      <c r="B2972" t="s">
        <v>6259</v>
      </c>
      <c r="C2972" t="s">
        <v>6260</v>
      </c>
      <c r="H2972">
        <v>97</v>
      </c>
      <c r="J2972" t="s">
        <v>420</v>
      </c>
      <c r="K2972">
        <v>480</v>
      </c>
      <c r="L2972">
        <v>0</v>
      </c>
      <c r="M2972">
        <v>0</v>
      </c>
      <c r="N2972">
        <v>480</v>
      </c>
      <c r="O2972">
        <v>3</v>
      </c>
      <c r="P2972">
        <v>160</v>
      </c>
      <c r="Q2972" t="s">
        <v>50</v>
      </c>
      <c r="R2972">
        <v>0</v>
      </c>
      <c r="S2972" t="s">
        <v>623</v>
      </c>
      <c r="T2972" s="4"/>
      <c r="U2972" s="4"/>
    </row>
    <row r="2973" spans="1:21" x14ac:dyDescent="0.2">
      <c r="A2973" t="s">
        <v>1014</v>
      </c>
      <c r="B2973" t="s">
        <v>6261</v>
      </c>
      <c r="C2973" t="s">
        <v>6262</v>
      </c>
      <c r="H2973">
        <v>98</v>
      </c>
      <c r="J2973" t="s">
        <v>420</v>
      </c>
      <c r="K2973">
        <v>600</v>
      </c>
      <c r="L2973">
        <v>0</v>
      </c>
      <c r="M2973">
        <v>76</v>
      </c>
      <c r="N2973">
        <v>524</v>
      </c>
      <c r="O2973">
        <v>10</v>
      </c>
      <c r="P2973">
        <v>50</v>
      </c>
      <c r="Q2973" t="s">
        <v>44</v>
      </c>
      <c r="R2973">
        <v>24</v>
      </c>
      <c r="S2973" t="s">
        <v>6263</v>
      </c>
      <c r="T2973" s="4"/>
      <c r="U2973" s="4"/>
    </row>
    <row r="2974" spans="1:21" x14ac:dyDescent="0.2">
      <c r="A2974" t="s">
        <v>1014</v>
      </c>
      <c r="B2974" t="s">
        <v>6264</v>
      </c>
      <c r="C2974" t="s">
        <v>6265</v>
      </c>
      <c r="H2974">
        <v>99</v>
      </c>
      <c r="J2974" t="s">
        <v>420</v>
      </c>
      <c r="K2974">
        <v>350</v>
      </c>
      <c r="L2974">
        <v>0</v>
      </c>
      <c r="M2974">
        <v>26</v>
      </c>
      <c r="N2974">
        <v>324</v>
      </c>
      <c r="O2974">
        <v>6</v>
      </c>
      <c r="P2974">
        <v>50</v>
      </c>
      <c r="Q2974" t="s">
        <v>44</v>
      </c>
      <c r="R2974">
        <v>24</v>
      </c>
      <c r="S2974" t="s">
        <v>6266</v>
      </c>
      <c r="T2974" s="4"/>
      <c r="U2974" s="4"/>
    </row>
    <row r="2975" spans="1:21" x14ac:dyDescent="0.2">
      <c r="A2975" t="s">
        <v>1014</v>
      </c>
      <c r="B2975" t="s">
        <v>6267</v>
      </c>
      <c r="C2975" t="s">
        <v>6268</v>
      </c>
      <c r="H2975">
        <v>100</v>
      </c>
      <c r="J2975" t="s">
        <v>420</v>
      </c>
      <c r="K2975">
        <v>250</v>
      </c>
      <c r="L2975">
        <v>0</v>
      </c>
      <c r="M2975">
        <v>26</v>
      </c>
      <c r="N2975">
        <v>224</v>
      </c>
      <c r="O2975">
        <v>4</v>
      </c>
      <c r="P2975">
        <v>50</v>
      </c>
      <c r="Q2975" t="s">
        <v>44</v>
      </c>
      <c r="R2975">
        <v>24</v>
      </c>
      <c r="S2975" t="s">
        <v>266</v>
      </c>
      <c r="T2975" s="4"/>
      <c r="U2975" s="4"/>
    </row>
    <row r="2976" spans="1:21" x14ac:dyDescent="0.2">
      <c r="A2976" t="s">
        <v>1014</v>
      </c>
      <c r="B2976" t="s">
        <v>6269</v>
      </c>
      <c r="C2976" t="s">
        <v>6270</v>
      </c>
      <c r="G2976">
        <v>55</v>
      </c>
      <c r="H2976">
        <v>101</v>
      </c>
      <c r="J2976" t="s">
        <v>420</v>
      </c>
      <c r="K2976">
        <v>120</v>
      </c>
      <c r="L2976">
        <v>0</v>
      </c>
      <c r="M2976">
        <v>0</v>
      </c>
      <c r="N2976">
        <v>120</v>
      </c>
      <c r="O2976">
        <v>3</v>
      </c>
      <c r="P2976">
        <v>40</v>
      </c>
      <c r="Q2976" t="s">
        <v>44</v>
      </c>
      <c r="R2976">
        <v>0</v>
      </c>
      <c r="S2976" t="s">
        <v>2182</v>
      </c>
      <c r="T2976" s="4"/>
      <c r="U2976" s="4"/>
    </row>
    <row r="2977" spans="1:21" x14ac:dyDescent="0.2">
      <c r="A2977" t="s">
        <v>1014</v>
      </c>
      <c r="B2977" t="s">
        <v>6271</v>
      </c>
      <c r="C2977" t="s">
        <v>6272</v>
      </c>
      <c r="H2977">
        <v>102</v>
      </c>
      <c r="J2977" t="s">
        <v>420</v>
      </c>
      <c r="K2977">
        <v>650</v>
      </c>
      <c r="L2977">
        <v>0</v>
      </c>
      <c r="M2977">
        <v>76</v>
      </c>
      <c r="N2977">
        <v>574</v>
      </c>
      <c r="O2977">
        <v>11</v>
      </c>
      <c r="P2977">
        <v>50</v>
      </c>
      <c r="Q2977" t="s">
        <v>44</v>
      </c>
      <c r="R2977">
        <v>24</v>
      </c>
      <c r="S2977" t="s">
        <v>6273</v>
      </c>
      <c r="T2977" s="4"/>
      <c r="U2977" s="4"/>
    </row>
    <row r="2978" spans="1:21" x14ac:dyDescent="0.2">
      <c r="A2978" t="s">
        <v>1014</v>
      </c>
      <c r="B2978" t="s">
        <v>6274</v>
      </c>
      <c r="C2978" t="s">
        <v>6275</v>
      </c>
      <c r="E2978" t="s">
        <v>865</v>
      </c>
      <c r="F2978" t="s">
        <v>2964</v>
      </c>
      <c r="H2978">
        <v>103</v>
      </c>
      <c r="J2978" t="s">
        <v>420</v>
      </c>
      <c r="K2978">
        <v>650</v>
      </c>
      <c r="L2978">
        <v>0</v>
      </c>
      <c r="M2978">
        <v>11</v>
      </c>
      <c r="N2978">
        <v>639</v>
      </c>
      <c r="O2978">
        <v>12</v>
      </c>
      <c r="P2978">
        <v>50</v>
      </c>
      <c r="Q2978" t="s">
        <v>44</v>
      </c>
      <c r="R2978">
        <v>39</v>
      </c>
      <c r="S2978" t="s">
        <v>6276</v>
      </c>
      <c r="T2978" s="4">
        <v>45371</v>
      </c>
      <c r="U2978" s="4"/>
    </row>
    <row r="2979" spans="1:21" x14ac:dyDescent="0.2">
      <c r="A2979" t="s">
        <v>1014</v>
      </c>
      <c r="B2979" t="s">
        <v>6277</v>
      </c>
      <c r="C2979" t="s">
        <v>6278</v>
      </c>
      <c r="H2979">
        <v>104</v>
      </c>
      <c r="J2979" t="s">
        <v>420</v>
      </c>
      <c r="K2979">
        <v>36</v>
      </c>
      <c r="L2979">
        <v>0</v>
      </c>
      <c r="M2979">
        <v>0</v>
      </c>
      <c r="N2979">
        <v>36</v>
      </c>
      <c r="O2979">
        <v>3</v>
      </c>
      <c r="P2979">
        <v>12</v>
      </c>
      <c r="Q2979" t="s">
        <v>44</v>
      </c>
      <c r="R2979">
        <v>0</v>
      </c>
      <c r="S2979" t="s">
        <v>2182</v>
      </c>
      <c r="T2979" s="4"/>
      <c r="U2979" s="4"/>
    </row>
    <row r="2980" spans="1:21" x14ac:dyDescent="0.2">
      <c r="A2980" t="s">
        <v>1014</v>
      </c>
      <c r="B2980" t="s">
        <v>6279</v>
      </c>
      <c r="C2980" t="s">
        <v>6280</v>
      </c>
      <c r="H2980">
        <v>105</v>
      </c>
      <c r="J2980" t="s">
        <v>420</v>
      </c>
      <c r="K2980">
        <v>360</v>
      </c>
      <c r="L2980">
        <v>0</v>
      </c>
      <c r="M2980">
        <v>12</v>
      </c>
      <c r="N2980">
        <v>348</v>
      </c>
      <c r="O2980">
        <v>4</v>
      </c>
      <c r="P2980">
        <v>72</v>
      </c>
      <c r="Q2980" t="s">
        <v>50</v>
      </c>
      <c r="R2980">
        <v>60</v>
      </c>
      <c r="S2980" t="s">
        <v>6281</v>
      </c>
      <c r="T2980" s="4"/>
      <c r="U2980" s="4"/>
    </row>
    <row r="2981" spans="1:21" x14ac:dyDescent="0.2">
      <c r="A2981" t="s">
        <v>1014</v>
      </c>
      <c r="B2981" t="s">
        <v>6282</v>
      </c>
      <c r="C2981" t="s">
        <v>6283</v>
      </c>
      <c r="H2981">
        <v>106</v>
      </c>
      <c r="J2981" t="s">
        <v>420</v>
      </c>
      <c r="K2981">
        <v>1440</v>
      </c>
      <c r="L2981">
        <v>0</v>
      </c>
      <c r="M2981">
        <v>0</v>
      </c>
      <c r="N2981">
        <v>1440</v>
      </c>
      <c r="O2981">
        <v>6</v>
      </c>
      <c r="P2981">
        <v>240</v>
      </c>
      <c r="Q2981" t="s">
        <v>50</v>
      </c>
      <c r="R2981">
        <v>0</v>
      </c>
      <c r="S2981" t="s">
        <v>1274</v>
      </c>
      <c r="T2981" s="4"/>
      <c r="U2981" s="4"/>
    </row>
    <row r="2982" spans="1:21" x14ac:dyDescent="0.2">
      <c r="A2982" t="s">
        <v>1014</v>
      </c>
      <c r="B2982" t="s">
        <v>6284</v>
      </c>
      <c r="C2982" t="s">
        <v>6285</v>
      </c>
      <c r="H2982">
        <v>107</v>
      </c>
      <c r="J2982" t="s">
        <v>420</v>
      </c>
      <c r="K2982">
        <v>1440</v>
      </c>
      <c r="L2982">
        <v>0</v>
      </c>
      <c r="M2982">
        <v>0</v>
      </c>
      <c r="N2982">
        <v>1440</v>
      </c>
      <c r="O2982">
        <v>6</v>
      </c>
      <c r="P2982">
        <v>240</v>
      </c>
      <c r="Q2982" t="s">
        <v>50</v>
      </c>
      <c r="R2982">
        <v>0</v>
      </c>
      <c r="S2982" t="s">
        <v>1274</v>
      </c>
      <c r="T2982" s="4"/>
      <c r="U2982" s="4"/>
    </row>
    <row r="2983" spans="1:21" x14ac:dyDescent="0.2">
      <c r="A2983" t="s">
        <v>1014</v>
      </c>
      <c r="B2983" t="s">
        <v>6286</v>
      </c>
      <c r="C2983" t="s">
        <v>6287</v>
      </c>
      <c r="H2983">
        <v>108</v>
      </c>
      <c r="J2983" t="s">
        <v>420</v>
      </c>
      <c r="K2983">
        <v>480</v>
      </c>
      <c r="L2983">
        <v>0</v>
      </c>
      <c r="M2983">
        <v>0</v>
      </c>
      <c r="N2983">
        <v>480</v>
      </c>
      <c r="O2983">
        <v>2</v>
      </c>
      <c r="P2983">
        <v>240</v>
      </c>
      <c r="Q2983" t="s">
        <v>50</v>
      </c>
      <c r="R2983">
        <v>0</v>
      </c>
      <c r="S2983" t="s">
        <v>1162</v>
      </c>
      <c r="T2983" s="4"/>
      <c r="U2983" s="4"/>
    </row>
    <row r="2984" spans="1:21" x14ac:dyDescent="0.2">
      <c r="A2984" t="s">
        <v>1014</v>
      </c>
      <c r="B2984" t="s">
        <v>6288</v>
      </c>
      <c r="C2984" t="s">
        <v>6289</v>
      </c>
      <c r="E2984" t="s">
        <v>240</v>
      </c>
      <c r="F2984" t="s">
        <v>1083</v>
      </c>
      <c r="G2984">
        <v>3080</v>
      </c>
      <c r="H2984">
        <v>109</v>
      </c>
      <c r="J2984" t="s">
        <v>420</v>
      </c>
      <c r="K2984">
        <v>15</v>
      </c>
      <c r="L2984">
        <v>0</v>
      </c>
      <c r="M2984">
        <v>0</v>
      </c>
      <c r="N2984">
        <v>15</v>
      </c>
      <c r="O2984">
        <v>0</v>
      </c>
      <c r="P2984">
        <v>20</v>
      </c>
      <c r="Q2984" t="s">
        <v>44</v>
      </c>
      <c r="R2984">
        <v>15</v>
      </c>
      <c r="S2984" t="s">
        <v>1792</v>
      </c>
      <c r="T2984" s="4">
        <v>45357</v>
      </c>
      <c r="U2984" s="4"/>
    </row>
    <row r="2985" spans="1:21" x14ac:dyDescent="0.2">
      <c r="A2985" t="s">
        <v>1014</v>
      </c>
      <c r="B2985" t="s">
        <v>6290</v>
      </c>
      <c r="C2985" t="s">
        <v>6291</v>
      </c>
      <c r="E2985" t="s">
        <v>245</v>
      </c>
      <c r="F2985" t="s">
        <v>1083</v>
      </c>
      <c r="G2985">
        <v>3080</v>
      </c>
      <c r="H2985">
        <v>110</v>
      </c>
      <c r="J2985" t="s">
        <v>420</v>
      </c>
      <c r="K2985">
        <v>35</v>
      </c>
      <c r="L2985">
        <v>0</v>
      </c>
      <c r="M2985">
        <v>0</v>
      </c>
      <c r="N2985">
        <v>35</v>
      </c>
      <c r="O2985">
        <v>1</v>
      </c>
      <c r="P2985">
        <v>20</v>
      </c>
      <c r="Q2985" t="s">
        <v>44</v>
      </c>
      <c r="R2985">
        <v>15</v>
      </c>
      <c r="S2985" t="s">
        <v>6292</v>
      </c>
      <c r="T2985" s="4">
        <v>45357</v>
      </c>
      <c r="U2985" s="4"/>
    </row>
    <row r="2986" spans="1:21" x14ac:dyDescent="0.2">
      <c r="A2986" t="s">
        <v>1014</v>
      </c>
      <c r="B2986" t="s">
        <v>6293</v>
      </c>
      <c r="C2986" t="s">
        <v>6294</v>
      </c>
      <c r="E2986" t="s">
        <v>1589</v>
      </c>
      <c r="F2986" t="s">
        <v>1083</v>
      </c>
      <c r="G2986">
        <v>3080</v>
      </c>
      <c r="H2986">
        <v>111</v>
      </c>
      <c r="J2986" t="s">
        <v>420</v>
      </c>
      <c r="K2986">
        <v>11</v>
      </c>
      <c r="L2986">
        <v>0</v>
      </c>
      <c r="M2986">
        <v>0</v>
      </c>
      <c r="N2986">
        <v>11</v>
      </c>
      <c r="O2986">
        <v>0</v>
      </c>
      <c r="P2986">
        <v>20</v>
      </c>
      <c r="Q2986" t="s">
        <v>44</v>
      </c>
      <c r="R2986">
        <v>11</v>
      </c>
      <c r="S2986" t="s">
        <v>4210</v>
      </c>
      <c r="T2986" s="4">
        <v>45362</v>
      </c>
      <c r="U2986" s="4">
        <v>45380</v>
      </c>
    </row>
    <row r="2987" spans="1:21" x14ac:dyDescent="0.2">
      <c r="A2987" t="s">
        <v>1014</v>
      </c>
      <c r="B2987" t="s">
        <v>6295</v>
      </c>
      <c r="C2987" t="s">
        <v>6296</v>
      </c>
      <c r="H2987">
        <v>112</v>
      </c>
      <c r="J2987" t="s">
        <v>420</v>
      </c>
      <c r="K2987">
        <v>240</v>
      </c>
      <c r="L2987">
        <v>0</v>
      </c>
      <c r="M2987">
        <v>0</v>
      </c>
      <c r="N2987">
        <v>240</v>
      </c>
      <c r="O2987">
        <v>1</v>
      </c>
      <c r="P2987">
        <v>240</v>
      </c>
      <c r="Q2987" t="s">
        <v>50</v>
      </c>
      <c r="R2987">
        <v>0</v>
      </c>
      <c r="S2987" t="s">
        <v>613</v>
      </c>
      <c r="T2987" s="4"/>
      <c r="U2987" s="4"/>
    </row>
    <row r="2988" spans="1:21" x14ac:dyDescent="0.2">
      <c r="A2988" t="s">
        <v>1014</v>
      </c>
      <c r="B2988" t="s">
        <v>6297</v>
      </c>
      <c r="C2988" t="s">
        <v>6298</v>
      </c>
      <c r="H2988">
        <v>113</v>
      </c>
      <c r="J2988" t="s">
        <v>420</v>
      </c>
      <c r="K2988">
        <v>240</v>
      </c>
      <c r="L2988">
        <v>0</v>
      </c>
      <c r="M2988">
        <v>0</v>
      </c>
      <c r="N2988">
        <v>240</v>
      </c>
      <c r="O2988">
        <v>1</v>
      </c>
      <c r="P2988">
        <v>240</v>
      </c>
      <c r="Q2988" t="s">
        <v>50</v>
      </c>
      <c r="R2988">
        <v>0</v>
      </c>
      <c r="S2988" t="s">
        <v>613</v>
      </c>
      <c r="T2988" s="4"/>
      <c r="U2988" s="4"/>
    </row>
    <row r="2989" spans="1:21" x14ac:dyDescent="0.2">
      <c r="A2989" t="s">
        <v>1014</v>
      </c>
      <c r="B2989" t="s">
        <v>6299</v>
      </c>
      <c r="C2989" t="s">
        <v>6300</v>
      </c>
      <c r="H2989">
        <v>114</v>
      </c>
      <c r="J2989" t="s">
        <v>420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240</v>
      </c>
      <c r="Q2989" t="s">
        <v>50</v>
      </c>
      <c r="R2989">
        <v>0</v>
      </c>
      <c r="S2989" t="s">
        <v>57</v>
      </c>
      <c r="T2989" s="4"/>
      <c r="U2989" s="4"/>
    </row>
    <row r="2990" spans="1:21" x14ac:dyDescent="0.2">
      <c r="A2990" t="s">
        <v>1014</v>
      </c>
      <c r="B2990" t="s">
        <v>6301</v>
      </c>
      <c r="C2990" t="s">
        <v>6302</v>
      </c>
      <c r="H2990">
        <v>115</v>
      </c>
      <c r="J2990" t="s">
        <v>420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240</v>
      </c>
      <c r="Q2990" t="s">
        <v>50</v>
      </c>
      <c r="R2990">
        <v>0</v>
      </c>
      <c r="S2990" t="s">
        <v>57</v>
      </c>
      <c r="T2990" s="4"/>
      <c r="U2990" s="4"/>
    </row>
    <row r="2991" spans="1:21" x14ac:dyDescent="0.2">
      <c r="A2991" t="s">
        <v>1014</v>
      </c>
      <c r="B2991" t="s">
        <v>6303</v>
      </c>
      <c r="C2991" t="s">
        <v>6304</v>
      </c>
      <c r="H2991">
        <v>116</v>
      </c>
      <c r="J2991" t="s">
        <v>420</v>
      </c>
      <c r="K2991">
        <v>240</v>
      </c>
      <c r="L2991">
        <v>0</v>
      </c>
      <c r="M2991">
        <v>0</v>
      </c>
      <c r="N2991">
        <v>240</v>
      </c>
      <c r="O2991">
        <v>1</v>
      </c>
      <c r="P2991">
        <v>240</v>
      </c>
      <c r="Q2991" t="s">
        <v>50</v>
      </c>
      <c r="R2991">
        <v>0</v>
      </c>
      <c r="S2991" t="s">
        <v>613</v>
      </c>
      <c r="T2991" s="4"/>
      <c r="U2991" s="4"/>
    </row>
    <row r="2992" spans="1:21" x14ac:dyDescent="0.2">
      <c r="A2992" t="s">
        <v>1014</v>
      </c>
      <c r="B2992" t="s">
        <v>6305</v>
      </c>
      <c r="C2992" t="s">
        <v>6306</v>
      </c>
      <c r="H2992">
        <v>117</v>
      </c>
      <c r="J2992" t="s">
        <v>420</v>
      </c>
      <c r="K2992">
        <v>240</v>
      </c>
      <c r="L2992">
        <v>0</v>
      </c>
      <c r="M2992">
        <v>0</v>
      </c>
      <c r="N2992">
        <v>240</v>
      </c>
      <c r="O2992">
        <v>1</v>
      </c>
      <c r="P2992">
        <v>240</v>
      </c>
      <c r="Q2992" t="s">
        <v>50</v>
      </c>
      <c r="R2992">
        <v>0</v>
      </c>
      <c r="S2992" t="s">
        <v>613</v>
      </c>
      <c r="T2992" s="4"/>
      <c r="U2992" s="4"/>
    </row>
    <row r="2993" spans="1:21" x14ac:dyDescent="0.2">
      <c r="A2993" t="s">
        <v>1014</v>
      </c>
      <c r="B2993" t="s">
        <v>6307</v>
      </c>
      <c r="C2993" t="s">
        <v>6308</v>
      </c>
      <c r="H2993">
        <v>118</v>
      </c>
      <c r="J2993" t="s">
        <v>420</v>
      </c>
      <c r="K2993">
        <v>2000</v>
      </c>
      <c r="L2993">
        <v>0</v>
      </c>
      <c r="M2993">
        <v>0</v>
      </c>
      <c r="N2993">
        <v>2000</v>
      </c>
      <c r="O2993">
        <v>2</v>
      </c>
      <c r="P2993">
        <v>1000</v>
      </c>
      <c r="Q2993" t="s">
        <v>50</v>
      </c>
      <c r="R2993">
        <v>0</v>
      </c>
      <c r="S2993" t="s">
        <v>1162</v>
      </c>
      <c r="T2993" s="4"/>
      <c r="U2993" s="4"/>
    </row>
    <row r="2994" spans="1:21" x14ac:dyDescent="0.2">
      <c r="A2994" t="s">
        <v>1014</v>
      </c>
      <c r="B2994" t="s">
        <v>6309</v>
      </c>
      <c r="C2994" t="s">
        <v>6310</v>
      </c>
      <c r="D2994" t="s">
        <v>3987</v>
      </c>
      <c r="E2994" t="s">
        <v>6311</v>
      </c>
      <c r="F2994" t="s">
        <v>2984</v>
      </c>
      <c r="G2994">
        <v>53</v>
      </c>
      <c r="H2994">
        <v>119</v>
      </c>
      <c r="J2994" t="s">
        <v>420</v>
      </c>
      <c r="K2994">
        <v>1800</v>
      </c>
      <c r="L2994">
        <v>0</v>
      </c>
      <c r="M2994">
        <v>0</v>
      </c>
      <c r="N2994">
        <v>1800</v>
      </c>
      <c r="O2994">
        <v>3</v>
      </c>
      <c r="P2994">
        <v>600</v>
      </c>
      <c r="Q2994" t="s">
        <v>50</v>
      </c>
      <c r="R2994">
        <v>0</v>
      </c>
      <c r="S2994" t="s">
        <v>623</v>
      </c>
      <c r="T2994" s="4"/>
      <c r="U2994" s="4"/>
    </row>
    <row r="2995" spans="1:21" x14ac:dyDescent="0.2">
      <c r="A2995" t="s">
        <v>1014</v>
      </c>
      <c r="B2995" t="s">
        <v>6312</v>
      </c>
      <c r="C2995" t="s">
        <v>6313</v>
      </c>
      <c r="H2995">
        <v>120</v>
      </c>
      <c r="J2995" t="s">
        <v>420</v>
      </c>
      <c r="K2995">
        <v>1200</v>
      </c>
      <c r="L2995">
        <v>0</v>
      </c>
      <c r="M2995">
        <v>0</v>
      </c>
      <c r="N2995">
        <v>1200</v>
      </c>
      <c r="O2995">
        <v>5</v>
      </c>
      <c r="P2995">
        <v>240</v>
      </c>
      <c r="Q2995" t="s">
        <v>50</v>
      </c>
      <c r="R2995">
        <v>0</v>
      </c>
      <c r="S2995" t="s">
        <v>1175</v>
      </c>
      <c r="T2995" s="4"/>
      <c r="U2995" s="4"/>
    </row>
    <row r="2996" spans="1:21" x14ac:dyDescent="0.2">
      <c r="A2996" t="s">
        <v>1014</v>
      </c>
      <c r="B2996" t="s">
        <v>6314</v>
      </c>
      <c r="C2996" t="s">
        <v>6315</v>
      </c>
      <c r="H2996">
        <v>121</v>
      </c>
      <c r="J2996" t="s">
        <v>420</v>
      </c>
      <c r="K2996">
        <v>480</v>
      </c>
      <c r="L2996">
        <v>0</v>
      </c>
      <c r="M2996">
        <v>0</v>
      </c>
      <c r="N2996">
        <v>480</v>
      </c>
      <c r="O2996">
        <v>2</v>
      </c>
      <c r="P2996">
        <v>240</v>
      </c>
      <c r="Q2996" t="s">
        <v>50</v>
      </c>
      <c r="R2996">
        <v>0</v>
      </c>
      <c r="S2996" t="s">
        <v>1162</v>
      </c>
      <c r="T2996" s="4"/>
      <c r="U2996" s="4"/>
    </row>
    <row r="2997" spans="1:21" x14ac:dyDescent="0.2">
      <c r="A2997" t="s">
        <v>1014</v>
      </c>
      <c r="B2997" t="s">
        <v>6316</v>
      </c>
      <c r="C2997" t="s">
        <v>6317</v>
      </c>
      <c r="D2997" t="s">
        <v>464</v>
      </c>
      <c r="E2997" t="s">
        <v>6318</v>
      </c>
      <c r="F2997" t="s">
        <v>2984</v>
      </c>
      <c r="G2997">
        <v>56</v>
      </c>
      <c r="H2997">
        <v>122</v>
      </c>
      <c r="J2997" t="s">
        <v>420</v>
      </c>
      <c r="K2997">
        <v>90</v>
      </c>
      <c r="L2997">
        <v>0</v>
      </c>
      <c r="M2997">
        <v>0</v>
      </c>
      <c r="N2997">
        <v>90</v>
      </c>
      <c r="O2997">
        <v>3</v>
      </c>
      <c r="P2997">
        <v>30</v>
      </c>
      <c r="Q2997" t="s">
        <v>44</v>
      </c>
      <c r="R2997">
        <v>0</v>
      </c>
      <c r="S2997" t="s">
        <v>2182</v>
      </c>
      <c r="T2997" s="4"/>
      <c r="U2997" s="4"/>
    </row>
    <row r="2998" spans="1:21" x14ac:dyDescent="0.2">
      <c r="A2998" t="s">
        <v>1014</v>
      </c>
      <c r="B2998" t="s">
        <v>6319</v>
      </c>
      <c r="C2998" t="s">
        <v>6320</v>
      </c>
      <c r="H2998">
        <v>123</v>
      </c>
      <c r="J2998" t="s">
        <v>420</v>
      </c>
      <c r="K2998">
        <v>2880</v>
      </c>
      <c r="L2998">
        <v>0</v>
      </c>
      <c r="M2998">
        <v>0</v>
      </c>
      <c r="N2998">
        <v>2880</v>
      </c>
      <c r="O2998">
        <v>12</v>
      </c>
      <c r="P2998">
        <v>240</v>
      </c>
      <c r="Q2998" t="s">
        <v>50</v>
      </c>
      <c r="R2998">
        <v>0</v>
      </c>
      <c r="S2998" t="s">
        <v>2365</v>
      </c>
      <c r="T2998" s="4"/>
      <c r="U2998" s="4"/>
    </row>
    <row r="2999" spans="1:21" x14ac:dyDescent="0.2">
      <c r="A2999" t="s">
        <v>1014</v>
      </c>
      <c r="B2999" t="s">
        <v>6321</v>
      </c>
      <c r="C2999" t="s">
        <v>6322</v>
      </c>
      <c r="H2999">
        <v>124</v>
      </c>
      <c r="J2999" t="s">
        <v>420</v>
      </c>
      <c r="K2999">
        <v>1920</v>
      </c>
      <c r="L2999">
        <v>0</v>
      </c>
      <c r="M2999">
        <v>0</v>
      </c>
      <c r="N2999">
        <v>1920</v>
      </c>
      <c r="O2999">
        <v>8</v>
      </c>
      <c r="P2999">
        <v>240</v>
      </c>
      <c r="Q2999" t="s">
        <v>50</v>
      </c>
      <c r="R2999">
        <v>0</v>
      </c>
      <c r="S2999" t="s">
        <v>2618</v>
      </c>
      <c r="T2999" s="4"/>
      <c r="U2999" s="4"/>
    </row>
    <row r="3000" spans="1:21" x14ac:dyDescent="0.2">
      <c r="A3000" t="s">
        <v>1014</v>
      </c>
      <c r="B3000" t="s">
        <v>6323</v>
      </c>
      <c r="C3000" t="s">
        <v>6324</v>
      </c>
      <c r="D3000" t="s">
        <v>5215</v>
      </c>
      <c r="F3000" t="s">
        <v>4149</v>
      </c>
      <c r="G3000" t="s">
        <v>6325</v>
      </c>
      <c r="H3000">
        <v>125</v>
      </c>
      <c r="J3000" t="s">
        <v>420</v>
      </c>
      <c r="K3000">
        <v>26</v>
      </c>
      <c r="L3000">
        <v>0</v>
      </c>
      <c r="M3000">
        <v>1</v>
      </c>
      <c r="N3000">
        <v>25</v>
      </c>
      <c r="O3000">
        <v>2</v>
      </c>
      <c r="P3000">
        <v>10</v>
      </c>
      <c r="Q3000" t="s">
        <v>44</v>
      </c>
      <c r="R3000">
        <v>5</v>
      </c>
      <c r="S3000" t="s">
        <v>6326</v>
      </c>
      <c r="T3000" s="4">
        <v>45356</v>
      </c>
      <c r="U3000" s="4"/>
    </row>
    <row r="3001" spans="1:21" x14ac:dyDescent="0.2">
      <c r="A3001" t="s">
        <v>1014</v>
      </c>
      <c r="B3001" t="s">
        <v>6327</v>
      </c>
      <c r="C3001" t="s">
        <v>6328</v>
      </c>
      <c r="F3001" t="s">
        <v>3943</v>
      </c>
      <c r="G3001">
        <v>861</v>
      </c>
      <c r="H3001">
        <v>126</v>
      </c>
      <c r="J3001" t="s">
        <v>420</v>
      </c>
      <c r="K3001">
        <v>400</v>
      </c>
      <c r="L3001">
        <v>0</v>
      </c>
      <c r="M3001">
        <v>0</v>
      </c>
      <c r="N3001">
        <v>400</v>
      </c>
      <c r="O3001">
        <v>8</v>
      </c>
      <c r="P3001">
        <v>50</v>
      </c>
      <c r="Q3001" t="s">
        <v>44</v>
      </c>
      <c r="R3001">
        <v>0</v>
      </c>
      <c r="S3001" t="s">
        <v>2298</v>
      </c>
      <c r="T3001" s="4"/>
      <c r="U3001" s="4"/>
    </row>
    <row r="3002" spans="1:21" x14ac:dyDescent="0.2">
      <c r="A3002" t="s">
        <v>1014</v>
      </c>
      <c r="B3002" t="s">
        <v>6329</v>
      </c>
      <c r="C3002" t="s">
        <v>6330</v>
      </c>
      <c r="H3002">
        <v>127</v>
      </c>
      <c r="J3002" t="s">
        <v>420</v>
      </c>
      <c r="K3002">
        <v>72</v>
      </c>
      <c r="L3002">
        <v>0</v>
      </c>
      <c r="M3002">
        <v>0</v>
      </c>
      <c r="N3002">
        <v>72</v>
      </c>
      <c r="O3002">
        <v>1</v>
      </c>
      <c r="P3002">
        <v>72</v>
      </c>
      <c r="Q3002" t="s">
        <v>50</v>
      </c>
      <c r="R3002">
        <v>0</v>
      </c>
      <c r="S3002" t="s">
        <v>613</v>
      </c>
      <c r="T3002" s="4"/>
      <c r="U3002" s="4"/>
    </row>
    <row r="3003" spans="1:21" x14ac:dyDescent="0.2">
      <c r="A3003" t="s">
        <v>1014</v>
      </c>
      <c r="B3003" t="s">
        <v>6331</v>
      </c>
      <c r="C3003" t="s">
        <v>6332</v>
      </c>
      <c r="H3003">
        <v>128</v>
      </c>
      <c r="J3003" t="s">
        <v>420</v>
      </c>
      <c r="K3003">
        <v>1440</v>
      </c>
      <c r="L3003">
        <v>0</v>
      </c>
      <c r="M3003">
        <v>0</v>
      </c>
      <c r="N3003">
        <v>1440</v>
      </c>
      <c r="O3003">
        <v>9</v>
      </c>
      <c r="P3003">
        <v>160</v>
      </c>
      <c r="Q3003" t="s">
        <v>50</v>
      </c>
      <c r="R3003">
        <v>0</v>
      </c>
      <c r="S3003" t="s">
        <v>1277</v>
      </c>
      <c r="T3003" s="4"/>
      <c r="U3003" s="4"/>
    </row>
    <row r="3004" spans="1:21" x14ac:dyDescent="0.2">
      <c r="A3004" t="s">
        <v>1014</v>
      </c>
      <c r="B3004" t="s">
        <v>6333</v>
      </c>
      <c r="C3004" t="s">
        <v>6334</v>
      </c>
      <c r="D3004" t="s">
        <v>3987</v>
      </c>
      <c r="E3004" t="s">
        <v>6335</v>
      </c>
      <c r="F3004" t="s">
        <v>3943</v>
      </c>
      <c r="G3004">
        <v>53</v>
      </c>
      <c r="H3004">
        <v>129</v>
      </c>
      <c r="J3004" t="s">
        <v>420</v>
      </c>
      <c r="K3004">
        <v>4200</v>
      </c>
      <c r="L3004">
        <v>0</v>
      </c>
      <c r="M3004">
        <v>0</v>
      </c>
      <c r="N3004">
        <v>4200</v>
      </c>
      <c r="O3004">
        <v>7</v>
      </c>
      <c r="P3004">
        <v>600</v>
      </c>
      <c r="Q3004" t="s">
        <v>50</v>
      </c>
      <c r="R3004">
        <v>0</v>
      </c>
      <c r="S3004" t="s">
        <v>2331</v>
      </c>
      <c r="T3004" s="4"/>
      <c r="U3004" s="4"/>
    </row>
    <row r="3005" spans="1:21" x14ac:dyDescent="0.2">
      <c r="A3005" t="s">
        <v>1014</v>
      </c>
      <c r="B3005" t="s">
        <v>6336</v>
      </c>
      <c r="C3005" t="s">
        <v>6337</v>
      </c>
      <c r="H3005">
        <v>130</v>
      </c>
      <c r="J3005" t="s">
        <v>420</v>
      </c>
      <c r="K3005">
        <v>3360</v>
      </c>
      <c r="L3005">
        <v>0</v>
      </c>
      <c r="M3005">
        <v>0</v>
      </c>
      <c r="N3005">
        <v>3360</v>
      </c>
      <c r="O3005">
        <v>8</v>
      </c>
      <c r="P3005">
        <v>420</v>
      </c>
      <c r="Q3005" t="s">
        <v>50</v>
      </c>
      <c r="R3005">
        <v>0</v>
      </c>
      <c r="S3005" t="s">
        <v>2618</v>
      </c>
      <c r="T3005" s="4"/>
      <c r="U3005" s="4"/>
    </row>
    <row r="3006" spans="1:21" x14ac:dyDescent="0.2">
      <c r="A3006" t="s">
        <v>1014</v>
      </c>
      <c r="B3006" t="s">
        <v>6338</v>
      </c>
      <c r="C3006" t="s">
        <v>6339</v>
      </c>
      <c r="H3006">
        <v>131</v>
      </c>
      <c r="J3006" t="s">
        <v>420</v>
      </c>
      <c r="K3006">
        <v>1680</v>
      </c>
      <c r="L3006">
        <v>0</v>
      </c>
      <c r="M3006">
        <v>0</v>
      </c>
      <c r="N3006">
        <v>1680</v>
      </c>
      <c r="O3006">
        <v>4</v>
      </c>
      <c r="P3006">
        <v>420</v>
      </c>
      <c r="Q3006" t="s">
        <v>50</v>
      </c>
      <c r="R3006">
        <v>0</v>
      </c>
      <c r="S3006" t="s">
        <v>2071</v>
      </c>
      <c r="T3006" s="4"/>
      <c r="U3006" s="4"/>
    </row>
    <row r="3007" spans="1:21" x14ac:dyDescent="0.2">
      <c r="A3007" t="s">
        <v>1014</v>
      </c>
      <c r="B3007" t="s">
        <v>6340</v>
      </c>
      <c r="C3007" t="s">
        <v>6341</v>
      </c>
      <c r="D3007" t="s">
        <v>464</v>
      </c>
      <c r="E3007" t="s">
        <v>6318</v>
      </c>
      <c r="F3007" t="s">
        <v>3943</v>
      </c>
      <c r="G3007">
        <v>56</v>
      </c>
      <c r="H3007">
        <v>132</v>
      </c>
      <c r="J3007" t="s">
        <v>420</v>
      </c>
      <c r="K3007">
        <v>360</v>
      </c>
      <c r="L3007">
        <v>0</v>
      </c>
      <c r="M3007">
        <v>0</v>
      </c>
      <c r="N3007">
        <v>360</v>
      </c>
      <c r="O3007">
        <v>1</v>
      </c>
      <c r="P3007">
        <v>360</v>
      </c>
      <c r="Q3007" t="s">
        <v>50</v>
      </c>
      <c r="R3007">
        <v>0</v>
      </c>
      <c r="S3007" t="s">
        <v>613</v>
      </c>
      <c r="T3007" s="4"/>
      <c r="U3007" s="4"/>
    </row>
    <row r="3008" spans="1:21" x14ac:dyDescent="0.2">
      <c r="A3008" t="s">
        <v>1014</v>
      </c>
      <c r="B3008" t="s">
        <v>6342</v>
      </c>
      <c r="C3008" t="s">
        <v>6343</v>
      </c>
      <c r="H3008">
        <v>133</v>
      </c>
      <c r="J3008" t="s">
        <v>420</v>
      </c>
      <c r="K3008">
        <v>1260</v>
      </c>
      <c r="L3008">
        <v>0</v>
      </c>
      <c r="M3008">
        <v>0</v>
      </c>
      <c r="N3008">
        <v>1260</v>
      </c>
      <c r="O3008">
        <v>3</v>
      </c>
      <c r="P3008">
        <v>420</v>
      </c>
      <c r="Q3008" t="s">
        <v>50</v>
      </c>
      <c r="R3008">
        <v>0</v>
      </c>
      <c r="S3008" t="s">
        <v>623</v>
      </c>
      <c r="T3008" s="4"/>
      <c r="U3008" s="4"/>
    </row>
    <row r="3009" spans="1:21" x14ac:dyDescent="0.2">
      <c r="A3009" t="s">
        <v>1014</v>
      </c>
      <c r="B3009" t="s">
        <v>6344</v>
      </c>
      <c r="C3009" t="s">
        <v>6345</v>
      </c>
      <c r="H3009">
        <v>134</v>
      </c>
      <c r="J3009" t="s">
        <v>420</v>
      </c>
      <c r="K3009">
        <v>1680</v>
      </c>
      <c r="L3009">
        <v>0</v>
      </c>
      <c r="M3009">
        <v>0</v>
      </c>
      <c r="N3009">
        <v>1680</v>
      </c>
      <c r="O3009">
        <v>4</v>
      </c>
      <c r="P3009">
        <v>420</v>
      </c>
      <c r="Q3009" t="s">
        <v>50</v>
      </c>
      <c r="R3009">
        <v>0</v>
      </c>
      <c r="S3009" t="s">
        <v>2071</v>
      </c>
      <c r="T3009" s="4"/>
      <c r="U3009" s="4"/>
    </row>
    <row r="3010" spans="1:21" x14ac:dyDescent="0.2">
      <c r="A3010" t="s">
        <v>1014</v>
      </c>
      <c r="B3010" t="s">
        <v>6346</v>
      </c>
      <c r="C3010" t="s">
        <v>6347</v>
      </c>
      <c r="D3010" t="s">
        <v>6032</v>
      </c>
      <c r="E3010" t="s">
        <v>6318</v>
      </c>
      <c r="F3010" t="s">
        <v>3943</v>
      </c>
      <c r="G3010">
        <v>57</v>
      </c>
      <c r="H3010">
        <v>135</v>
      </c>
      <c r="J3010" t="s">
        <v>420</v>
      </c>
      <c r="K3010">
        <v>960</v>
      </c>
      <c r="L3010">
        <v>0</v>
      </c>
      <c r="M3010">
        <v>0</v>
      </c>
      <c r="N3010">
        <v>960</v>
      </c>
      <c r="O3010">
        <v>4</v>
      </c>
      <c r="P3010">
        <v>240</v>
      </c>
      <c r="Q3010" t="s">
        <v>50</v>
      </c>
      <c r="R3010">
        <v>0</v>
      </c>
      <c r="S3010" t="s">
        <v>2071</v>
      </c>
      <c r="T3010" s="4"/>
      <c r="U3010" s="4"/>
    </row>
    <row r="3011" spans="1:21" x14ac:dyDescent="0.2">
      <c r="A3011" t="s">
        <v>1014</v>
      </c>
      <c r="B3011" t="s">
        <v>6348</v>
      </c>
      <c r="C3011" t="s">
        <v>6349</v>
      </c>
      <c r="H3011">
        <v>136</v>
      </c>
      <c r="J3011" t="s">
        <v>420</v>
      </c>
      <c r="K3011">
        <v>3780</v>
      </c>
      <c r="L3011">
        <v>0</v>
      </c>
      <c r="M3011">
        <v>0</v>
      </c>
      <c r="N3011">
        <v>3780</v>
      </c>
      <c r="O3011">
        <v>9</v>
      </c>
      <c r="P3011">
        <v>420</v>
      </c>
      <c r="Q3011" t="s">
        <v>50</v>
      </c>
      <c r="R3011">
        <v>0</v>
      </c>
      <c r="S3011" t="s">
        <v>1277</v>
      </c>
      <c r="T3011" s="4"/>
      <c r="U3011" s="4"/>
    </row>
    <row r="3012" spans="1:21" x14ac:dyDescent="0.2">
      <c r="A3012" t="s">
        <v>1014</v>
      </c>
      <c r="B3012" t="s">
        <v>6350</v>
      </c>
      <c r="C3012" t="s">
        <v>6351</v>
      </c>
      <c r="H3012">
        <v>137</v>
      </c>
      <c r="J3012" t="s">
        <v>420</v>
      </c>
      <c r="K3012">
        <v>240</v>
      </c>
      <c r="L3012">
        <v>0</v>
      </c>
      <c r="M3012">
        <v>0</v>
      </c>
      <c r="N3012">
        <v>240</v>
      </c>
      <c r="O3012">
        <v>1</v>
      </c>
      <c r="P3012">
        <v>240</v>
      </c>
      <c r="Q3012" t="s">
        <v>50</v>
      </c>
      <c r="R3012">
        <v>0</v>
      </c>
      <c r="S3012" t="s">
        <v>613</v>
      </c>
      <c r="T3012" s="4"/>
      <c r="U3012" s="4"/>
    </row>
    <row r="3013" spans="1:21" x14ac:dyDescent="0.2">
      <c r="A3013" t="s">
        <v>1014</v>
      </c>
      <c r="B3013" t="s">
        <v>6352</v>
      </c>
      <c r="C3013" t="s">
        <v>6353</v>
      </c>
      <c r="D3013" t="s">
        <v>155</v>
      </c>
      <c r="E3013" t="s">
        <v>2151</v>
      </c>
      <c r="F3013" t="s">
        <v>3943</v>
      </c>
      <c r="G3013" t="s">
        <v>6354</v>
      </c>
      <c r="H3013">
        <v>138</v>
      </c>
      <c r="J3013" t="s">
        <v>420</v>
      </c>
      <c r="K3013">
        <v>160</v>
      </c>
      <c r="L3013">
        <v>0</v>
      </c>
      <c r="M3013">
        <v>0</v>
      </c>
      <c r="N3013">
        <v>160</v>
      </c>
      <c r="O3013">
        <v>2</v>
      </c>
      <c r="P3013">
        <v>80</v>
      </c>
      <c r="Q3013" t="s">
        <v>44</v>
      </c>
      <c r="R3013">
        <v>0</v>
      </c>
      <c r="S3013" t="s">
        <v>450</v>
      </c>
      <c r="T3013" s="4"/>
      <c r="U3013" s="4"/>
    </row>
    <row r="3014" spans="1:21" x14ac:dyDescent="0.2">
      <c r="A3014" t="s">
        <v>1014</v>
      </c>
      <c r="B3014" t="s">
        <v>6355</v>
      </c>
      <c r="C3014" t="s">
        <v>6356</v>
      </c>
      <c r="H3014">
        <v>139</v>
      </c>
      <c r="J3014" t="s">
        <v>420</v>
      </c>
      <c r="K3014">
        <v>1200</v>
      </c>
      <c r="L3014">
        <v>0</v>
      </c>
      <c r="M3014">
        <v>0</v>
      </c>
      <c r="N3014">
        <v>1200</v>
      </c>
      <c r="O3014">
        <v>1</v>
      </c>
      <c r="P3014">
        <v>1200</v>
      </c>
      <c r="Q3014" t="s">
        <v>50</v>
      </c>
      <c r="R3014">
        <v>0</v>
      </c>
      <c r="S3014" t="s">
        <v>613</v>
      </c>
      <c r="T3014" s="4"/>
      <c r="U3014" s="4"/>
    </row>
    <row r="3015" spans="1:21" x14ac:dyDescent="0.2">
      <c r="A3015" t="s">
        <v>1014</v>
      </c>
      <c r="B3015" t="s">
        <v>6357</v>
      </c>
      <c r="C3015" t="s">
        <v>6358</v>
      </c>
      <c r="H3015">
        <v>140</v>
      </c>
      <c r="J3015" t="s">
        <v>420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20</v>
      </c>
      <c r="Q3015" t="s">
        <v>44</v>
      </c>
      <c r="R3015">
        <v>0</v>
      </c>
      <c r="S3015" t="s">
        <v>94</v>
      </c>
      <c r="T3015" s="4"/>
      <c r="U3015" s="4"/>
    </row>
    <row r="3016" spans="1:21" x14ac:dyDescent="0.2">
      <c r="A3016" t="s">
        <v>1014</v>
      </c>
      <c r="B3016" t="s">
        <v>6359</v>
      </c>
      <c r="C3016" t="s">
        <v>6360</v>
      </c>
      <c r="D3016" t="s">
        <v>3987</v>
      </c>
      <c r="E3016" t="s">
        <v>2151</v>
      </c>
      <c r="F3016" t="s">
        <v>3943</v>
      </c>
      <c r="H3016">
        <v>141</v>
      </c>
      <c r="J3016" t="s">
        <v>420</v>
      </c>
      <c r="K3016">
        <v>100</v>
      </c>
      <c r="L3016">
        <v>0</v>
      </c>
      <c r="M3016">
        <v>0</v>
      </c>
      <c r="N3016">
        <v>100</v>
      </c>
      <c r="O3016">
        <v>1</v>
      </c>
      <c r="P3016">
        <v>100</v>
      </c>
      <c r="Q3016" t="s">
        <v>44</v>
      </c>
      <c r="R3016">
        <v>0</v>
      </c>
      <c r="S3016" t="s">
        <v>45</v>
      </c>
      <c r="T3016" s="4"/>
      <c r="U3016" s="4"/>
    </row>
    <row r="3017" spans="1:21" x14ac:dyDescent="0.2">
      <c r="A3017" t="s">
        <v>1014</v>
      </c>
      <c r="B3017" t="s">
        <v>6361</v>
      </c>
      <c r="C3017" t="s">
        <v>6362</v>
      </c>
      <c r="H3017">
        <v>142</v>
      </c>
      <c r="J3017" t="s">
        <v>420</v>
      </c>
      <c r="K3017">
        <v>30</v>
      </c>
      <c r="L3017">
        <v>0</v>
      </c>
      <c r="M3017">
        <v>0</v>
      </c>
      <c r="N3017">
        <v>30</v>
      </c>
      <c r="O3017">
        <v>2</v>
      </c>
      <c r="P3017">
        <v>15</v>
      </c>
      <c r="Q3017" t="s">
        <v>44</v>
      </c>
      <c r="R3017">
        <v>0</v>
      </c>
      <c r="S3017" t="s">
        <v>450</v>
      </c>
      <c r="T3017" s="4"/>
      <c r="U3017" s="4"/>
    </row>
    <row r="3018" spans="1:21" x14ac:dyDescent="0.2">
      <c r="A3018" t="s">
        <v>1014</v>
      </c>
      <c r="B3018" t="s">
        <v>6363</v>
      </c>
      <c r="C3018" t="s">
        <v>6364</v>
      </c>
      <c r="H3018">
        <v>143</v>
      </c>
      <c r="J3018" t="s">
        <v>420</v>
      </c>
      <c r="K3018">
        <v>1080</v>
      </c>
      <c r="L3018">
        <v>0</v>
      </c>
      <c r="M3018">
        <v>0</v>
      </c>
      <c r="N3018">
        <v>1080</v>
      </c>
      <c r="O3018">
        <v>3</v>
      </c>
      <c r="P3018">
        <v>360</v>
      </c>
      <c r="Q3018" t="s">
        <v>50</v>
      </c>
      <c r="R3018">
        <v>0</v>
      </c>
      <c r="S3018" t="s">
        <v>623</v>
      </c>
      <c r="T3018" s="4"/>
      <c r="U3018" s="4"/>
    </row>
    <row r="3019" spans="1:21" x14ac:dyDescent="0.2">
      <c r="A3019" t="s">
        <v>1014</v>
      </c>
      <c r="B3019" t="s">
        <v>6365</v>
      </c>
      <c r="C3019" t="s">
        <v>6366</v>
      </c>
      <c r="H3019">
        <v>144</v>
      </c>
      <c r="J3019" t="s">
        <v>420</v>
      </c>
      <c r="K3019">
        <v>1200</v>
      </c>
      <c r="L3019">
        <v>0</v>
      </c>
      <c r="M3019">
        <v>0</v>
      </c>
      <c r="N3019">
        <v>1200</v>
      </c>
      <c r="O3019">
        <v>2</v>
      </c>
      <c r="P3019">
        <v>600</v>
      </c>
      <c r="Q3019" t="s">
        <v>50</v>
      </c>
      <c r="R3019">
        <v>0</v>
      </c>
      <c r="S3019" t="s">
        <v>1162</v>
      </c>
      <c r="T3019" s="4"/>
      <c r="U3019" s="4"/>
    </row>
    <row r="3020" spans="1:21" x14ac:dyDescent="0.2">
      <c r="A3020" t="s">
        <v>1014</v>
      </c>
      <c r="B3020" t="s">
        <v>6367</v>
      </c>
      <c r="C3020" t="s">
        <v>6368</v>
      </c>
      <c r="H3020">
        <v>145</v>
      </c>
      <c r="J3020" t="s">
        <v>420</v>
      </c>
      <c r="K3020">
        <v>720</v>
      </c>
      <c r="L3020">
        <v>0</v>
      </c>
      <c r="M3020">
        <v>0</v>
      </c>
      <c r="N3020">
        <v>720</v>
      </c>
      <c r="O3020">
        <v>1</v>
      </c>
      <c r="P3020">
        <v>720</v>
      </c>
      <c r="Q3020" t="s">
        <v>50</v>
      </c>
      <c r="R3020">
        <v>0</v>
      </c>
      <c r="S3020" t="s">
        <v>613</v>
      </c>
      <c r="T3020" s="4"/>
      <c r="U3020" s="4"/>
    </row>
    <row r="3021" spans="1:21" x14ac:dyDescent="0.2">
      <c r="A3021" t="s">
        <v>1014</v>
      </c>
      <c r="B3021" t="s">
        <v>6369</v>
      </c>
      <c r="C3021" t="s">
        <v>6370</v>
      </c>
      <c r="H3021">
        <v>146</v>
      </c>
      <c r="J3021" t="s">
        <v>420</v>
      </c>
      <c r="K3021">
        <v>2800</v>
      </c>
      <c r="L3021">
        <v>0</v>
      </c>
      <c r="M3021">
        <v>0</v>
      </c>
      <c r="N3021">
        <v>2800</v>
      </c>
      <c r="O3021">
        <v>7</v>
      </c>
      <c r="P3021">
        <v>400</v>
      </c>
      <c r="Q3021" t="s">
        <v>50</v>
      </c>
      <c r="R3021">
        <v>0</v>
      </c>
      <c r="S3021" t="s">
        <v>2331</v>
      </c>
      <c r="T3021" s="4"/>
      <c r="U3021" s="4"/>
    </row>
    <row r="3022" spans="1:21" x14ac:dyDescent="0.2">
      <c r="A3022" t="s">
        <v>1014</v>
      </c>
      <c r="B3022" t="s">
        <v>6371</v>
      </c>
      <c r="C3022" t="s">
        <v>6372</v>
      </c>
      <c r="F3022" t="s">
        <v>342</v>
      </c>
      <c r="G3022" t="s">
        <v>6373</v>
      </c>
      <c r="H3022">
        <v>147</v>
      </c>
      <c r="J3022" t="s">
        <v>420</v>
      </c>
      <c r="K3022">
        <v>958</v>
      </c>
      <c r="L3022">
        <v>0</v>
      </c>
      <c r="M3022">
        <v>19</v>
      </c>
      <c r="N3022">
        <v>939</v>
      </c>
      <c r="O3022">
        <v>7</v>
      </c>
      <c r="P3022">
        <v>120</v>
      </c>
      <c r="Q3022" t="s">
        <v>44</v>
      </c>
      <c r="R3022">
        <v>99</v>
      </c>
      <c r="S3022" t="s">
        <v>6374</v>
      </c>
      <c r="T3022" s="4">
        <v>45370</v>
      </c>
      <c r="U3022" s="4"/>
    </row>
    <row r="3023" spans="1:21" x14ac:dyDescent="0.2">
      <c r="A3023" t="s">
        <v>1014</v>
      </c>
      <c r="B3023" t="s">
        <v>6375</v>
      </c>
      <c r="C3023" t="s">
        <v>6376</v>
      </c>
      <c r="F3023" t="s">
        <v>342</v>
      </c>
      <c r="G3023" t="s">
        <v>6377</v>
      </c>
      <c r="H3023">
        <v>148</v>
      </c>
      <c r="J3023" t="s">
        <v>420</v>
      </c>
      <c r="K3023">
        <v>1758</v>
      </c>
      <c r="L3023">
        <v>0</v>
      </c>
      <c r="M3023">
        <v>5</v>
      </c>
      <c r="N3023">
        <v>1753</v>
      </c>
      <c r="O3023">
        <v>14</v>
      </c>
      <c r="P3023">
        <v>120</v>
      </c>
      <c r="Q3023" t="s">
        <v>44</v>
      </c>
      <c r="R3023">
        <v>73</v>
      </c>
      <c r="S3023" t="s">
        <v>6378</v>
      </c>
      <c r="T3023" s="4">
        <v>45370</v>
      </c>
      <c r="U3023" s="4"/>
    </row>
    <row r="3024" spans="1:21" x14ac:dyDescent="0.2">
      <c r="A3024" t="s">
        <v>1014</v>
      </c>
      <c r="B3024" t="s">
        <v>6379</v>
      </c>
      <c r="C3024" t="s">
        <v>6380</v>
      </c>
      <c r="F3024" t="s">
        <v>342</v>
      </c>
      <c r="H3024">
        <v>149</v>
      </c>
      <c r="J3024" t="s">
        <v>420</v>
      </c>
      <c r="K3024">
        <v>1342</v>
      </c>
      <c r="L3024">
        <v>0</v>
      </c>
      <c r="M3024">
        <v>1</v>
      </c>
      <c r="N3024">
        <v>1341</v>
      </c>
      <c r="O3024">
        <v>27</v>
      </c>
      <c r="P3024">
        <v>48</v>
      </c>
      <c r="Q3024" t="s">
        <v>44</v>
      </c>
      <c r="R3024">
        <v>45</v>
      </c>
      <c r="S3024" t="s">
        <v>6381</v>
      </c>
      <c r="T3024" s="4"/>
      <c r="U3024" s="4"/>
    </row>
    <row r="3025" spans="1:21" x14ac:dyDescent="0.2">
      <c r="A3025" t="s">
        <v>1014</v>
      </c>
      <c r="B3025" t="s">
        <v>6382</v>
      </c>
      <c r="C3025" t="s">
        <v>6383</v>
      </c>
      <c r="F3025" t="s">
        <v>342</v>
      </c>
      <c r="H3025">
        <v>150</v>
      </c>
      <c r="J3025" t="s">
        <v>420</v>
      </c>
      <c r="K3025">
        <v>14880</v>
      </c>
      <c r="L3025">
        <v>0</v>
      </c>
      <c r="M3025">
        <v>0</v>
      </c>
      <c r="N3025">
        <v>14880</v>
      </c>
      <c r="O3025">
        <v>31</v>
      </c>
      <c r="P3025">
        <v>480</v>
      </c>
      <c r="Q3025" t="s">
        <v>50</v>
      </c>
      <c r="R3025">
        <v>0</v>
      </c>
      <c r="S3025" t="s">
        <v>6384</v>
      </c>
      <c r="T3025" s="4"/>
      <c r="U3025" s="4"/>
    </row>
    <row r="3026" spans="1:21" x14ac:dyDescent="0.2">
      <c r="A3026" t="s">
        <v>1014</v>
      </c>
      <c r="B3026" t="s">
        <v>6385</v>
      </c>
      <c r="C3026" t="s">
        <v>6386</v>
      </c>
      <c r="H3026">
        <v>151</v>
      </c>
      <c r="J3026" t="s">
        <v>420</v>
      </c>
      <c r="K3026">
        <v>240</v>
      </c>
      <c r="L3026">
        <v>0</v>
      </c>
      <c r="M3026">
        <v>0</v>
      </c>
      <c r="N3026">
        <v>240</v>
      </c>
      <c r="O3026">
        <v>1</v>
      </c>
      <c r="P3026">
        <v>240</v>
      </c>
      <c r="Q3026" t="s">
        <v>50</v>
      </c>
      <c r="R3026">
        <v>0</v>
      </c>
      <c r="S3026" t="s">
        <v>613</v>
      </c>
      <c r="T3026" s="4"/>
      <c r="U3026" s="4"/>
    </row>
    <row r="3027" spans="1:21" x14ac:dyDescent="0.2">
      <c r="A3027" t="s">
        <v>1014</v>
      </c>
      <c r="B3027" t="s">
        <v>6387</v>
      </c>
      <c r="C3027" t="s">
        <v>6388</v>
      </c>
      <c r="H3027">
        <v>152</v>
      </c>
      <c r="J3027" t="s">
        <v>420</v>
      </c>
      <c r="K3027">
        <v>720</v>
      </c>
      <c r="L3027">
        <v>0</v>
      </c>
      <c r="M3027">
        <v>0</v>
      </c>
      <c r="N3027">
        <v>720</v>
      </c>
      <c r="O3027">
        <v>3</v>
      </c>
      <c r="P3027">
        <v>240</v>
      </c>
      <c r="Q3027" t="s">
        <v>50</v>
      </c>
      <c r="R3027">
        <v>0</v>
      </c>
      <c r="S3027" t="s">
        <v>623</v>
      </c>
      <c r="T3027" s="4"/>
      <c r="U3027" s="4"/>
    </row>
    <row r="3028" spans="1:21" x14ac:dyDescent="0.2">
      <c r="A3028" t="s">
        <v>1014</v>
      </c>
      <c r="B3028" t="s">
        <v>6389</v>
      </c>
      <c r="C3028" t="s">
        <v>6390</v>
      </c>
      <c r="F3028" t="s">
        <v>6062</v>
      </c>
      <c r="G3028" t="s">
        <v>6391</v>
      </c>
      <c r="H3028">
        <v>153</v>
      </c>
      <c r="J3028" t="s">
        <v>420</v>
      </c>
      <c r="K3028">
        <v>39</v>
      </c>
      <c r="L3028">
        <v>0</v>
      </c>
      <c r="M3028">
        <v>1</v>
      </c>
      <c r="N3028">
        <v>38</v>
      </c>
      <c r="O3028">
        <v>0</v>
      </c>
      <c r="P3028">
        <v>40</v>
      </c>
      <c r="Q3028" t="s">
        <v>44</v>
      </c>
      <c r="R3028">
        <v>38</v>
      </c>
      <c r="S3028" t="s">
        <v>1419</v>
      </c>
      <c r="T3028" s="4">
        <v>45372</v>
      </c>
      <c r="U3028" s="4"/>
    </row>
    <row r="3029" spans="1:21" x14ac:dyDescent="0.2">
      <c r="A3029" t="s">
        <v>1014</v>
      </c>
      <c r="B3029" t="s">
        <v>6392</v>
      </c>
      <c r="C3029" t="s">
        <v>6393</v>
      </c>
      <c r="H3029">
        <v>154</v>
      </c>
      <c r="J3029" t="s">
        <v>420</v>
      </c>
      <c r="K3029">
        <v>128</v>
      </c>
      <c r="L3029">
        <v>0</v>
      </c>
      <c r="M3029">
        <v>0</v>
      </c>
      <c r="N3029">
        <v>128</v>
      </c>
      <c r="O3029">
        <v>2</v>
      </c>
      <c r="P3029">
        <v>64</v>
      </c>
      <c r="Q3029" t="s">
        <v>50</v>
      </c>
      <c r="R3029">
        <v>0</v>
      </c>
      <c r="S3029" t="s">
        <v>1162</v>
      </c>
      <c r="T3029" s="4"/>
      <c r="U3029" s="4"/>
    </row>
    <row r="3030" spans="1:21" x14ac:dyDescent="0.2">
      <c r="A3030" t="s">
        <v>1014</v>
      </c>
      <c r="B3030" t="s">
        <v>6394</v>
      </c>
      <c r="C3030" t="s">
        <v>6395</v>
      </c>
      <c r="H3030">
        <v>155</v>
      </c>
      <c r="J3030" t="s">
        <v>420</v>
      </c>
      <c r="K3030">
        <v>5400</v>
      </c>
      <c r="L3030">
        <v>0</v>
      </c>
      <c r="M3030">
        <v>0</v>
      </c>
      <c r="N3030">
        <v>5400</v>
      </c>
      <c r="O3030">
        <v>30</v>
      </c>
      <c r="P3030">
        <v>180</v>
      </c>
      <c r="Q3030" t="s">
        <v>50</v>
      </c>
      <c r="R3030">
        <v>0</v>
      </c>
      <c r="S3030" t="s">
        <v>4813</v>
      </c>
      <c r="T3030" s="4"/>
      <c r="U3030" s="4"/>
    </row>
    <row r="3031" spans="1:21" x14ac:dyDescent="0.2">
      <c r="A3031" t="s">
        <v>1014</v>
      </c>
      <c r="B3031" t="s">
        <v>6396</v>
      </c>
      <c r="C3031" t="s">
        <v>6397</v>
      </c>
      <c r="H3031">
        <v>156</v>
      </c>
      <c r="J3031" t="s">
        <v>420</v>
      </c>
      <c r="K3031">
        <v>550</v>
      </c>
      <c r="L3031">
        <v>0</v>
      </c>
      <c r="M3031">
        <v>0</v>
      </c>
      <c r="N3031">
        <v>550</v>
      </c>
      <c r="O3031">
        <v>11</v>
      </c>
      <c r="P3031">
        <v>50</v>
      </c>
      <c r="Q3031" t="s">
        <v>44</v>
      </c>
      <c r="R3031">
        <v>0</v>
      </c>
      <c r="S3031" t="s">
        <v>312</v>
      </c>
      <c r="T3031" s="4"/>
      <c r="U3031" s="4"/>
    </row>
    <row r="3032" spans="1:21" x14ac:dyDescent="0.2">
      <c r="A3032" t="s">
        <v>1014</v>
      </c>
      <c r="B3032" t="s">
        <v>6398</v>
      </c>
      <c r="C3032" t="s">
        <v>6399</v>
      </c>
      <c r="E3032" t="s">
        <v>2241</v>
      </c>
      <c r="F3032" t="s">
        <v>48</v>
      </c>
      <c r="H3032">
        <v>157</v>
      </c>
      <c r="J3032" t="s">
        <v>420</v>
      </c>
      <c r="K3032">
        <v>950</v>
      </c>
      <c r="L3032">
        <v>0</v>
      </c>
      <c r="M3032">
        <v>0</v>
      </c>
      <c r="N3032">
        <v>950</v>
      </c>
      <c r="O3032">
        <v>1</v>
      </c>
      <c r="P3032">
        <v>500</v>
      </c>
      <c r="Q3032" t="s">
        <v>50</v>
      </c>
      <c r="R3032">
        <v>450</v>
      </c>
      <c r="S3032" t="s">
        <v>6400</v>
      </c>
      <c r="T3032" s="4"/>
      <c r="U3032" s="4"/>
    </row>
    <row r="3033" spans="1:21" x14ac:dyDescent="0.2">
      <c r="A3033" t="s">
        <v>1014</v>
      </c>
      <c r="B3033" t="s">
        <v>6401</v>
      </c>
      <c r="C3033" t="s">
        <v>6402</v>
      </c>
      <c r="E3033" t="s">
        <v>240</v>
      </c>
      <c r="F3033" t="s">
        <v>1083</v>
      </c>
      <c r="H3033">
        <v>158</v>
      </c>
      <c r="J3033" t="s">
        <v>420</v>
      </c>
      <c r="K3033">
        <v>108</v>
      </c>
      <c r="L3033">
        <v>0</v>
      </c>
      <c r="M3033">
        <v>0</v>
      </c>
      <c r="N3033">
        <v>108</v>
      </c>
      <c r="O3033">
        <v>2</v>
      </c>
      <c r="P3033">
        <v>40</v>
      </c>
      <c r="Q3033" t="s">
        <v>50</v>
      </c>
      <c r="R3033">
        <v>28</v>
      </c>
      <c r="S3033" t="s">
        <v>6403</v>
      </c>
      <c r="T3033" s="4">
        <v>45366</v>
      </c>
      <c r="U3033" s="4"/>
    </row>
    <row r="3034" spans="1:21" x14ac:dyDescent="0.2">
      <c r="A3034" t="s">
        <v>1014</v>
      </c>
      <c r="B3034" t="s">
        <v>6404</v>
      </c>
      <c r="C3034" t="s">
        <v>6405</v>
      </c>
      <c r="E3034" t="s">
        <v>1069</v>
      </c>
      <c r="F3034" t="s">
        <v>1083</v>
      </c>
      <c r="H3034">
        <v>159</v>
      </c>
      <c r="J3034" t="s">
        <v>420</v>
      </c>
      <c r="K3034">
        <v>28</v>
      </c>
      <c r="L3034">
        <v>0</v>
      </c>
      <c r="M3034">
        <v>0</v>
      </c>
      <c r="N3034">
        <v>28</v>
      </c>
      <c r="O3034">
        <v>0</v>
      </c>
      <c r="P3034">
        <v>40</v>
      </c>
      <c r="Q3034" t="s">
        <v>50</v>
      </c>
      <c r="R3034">
        <v>28</v>
      </c>
      <c r="S3034" t="s">
        <v>6406</v>
      </c>
      <c r="T3034" s="4">
        <v>45366</v>
      </c>
      <c r="U3034" s="4"/>
    </row>
    <row r="3035" spans="1:21" x14ac:dyDescent="0.2">
      <c r="A3035" t="s">
        <v>1014</v>
      </c>
      <c r="B3035" t="s">
        <v>6407</v>
      </c>
      <c r="C3035" t="s">
        <v>6408</v>
      </c>
      <c r="E3035" t="s">
        <v>865</v>
      </c>
      <c r="F3035" t="s">
        <v>1083</v>
      </c>
      <c r="H3035">
        <v>160</v>
      </c>
      <c r="J3035" t="s">
        <v>420</v>
      </c>
      <c r="K3035">
        <v>108</v>
      </c>
      <c r="L3035">
        <v>0</v>
      </c>
      <c r="M3035">
        <v>0</v>
      </c>
      <c r="N3035">
        <v>108</v>
      </c>
      <c r="O3035">
        <v>2</v>
      </c>
      <c r="P3035">
        <v>40</v>
      </c>
      <c r="Q3035" t="s">
        <v>50</v>
      </c>
      <c r="R3035">
        <v>28</v>
      </c>
      <c r="S3035" t="s">
        <v>6403</v>
      </c>
      <c r="T3035" s="4">
        <v>45366</v>
      </c>
      <c r="U3035" s="4"/>
    </row>
    <row r="3036" spans="1:21" x14ac:dyDescent="0.2">
      <c r="A3036" t="s">
        <v>1014</v>
      </c>
      <c r="B3036" t="s">
        <v>6409</v>
      </c>
      <c r="C3036" t="s">
        <v>6410</v>
      </c>
      <c r="E3036" t="s">
        <v>861</v>
      </c>
      <c r="F3036" t="s">
        <v>1083</v>
      </c>
      <c r="H3036">
        <v>161</v>
      </c>
      <c r="J3036" t="s">
        <v>420</v>
      </c>
      <c r="K3036">
        <v>28</v>
      </c>
      <c r="L3036">
        <v>0</v>
      </c>
      <c r="M3036">
        <v>0</v>
      </c>
      <c r="N3036">
        <v>28</v>
      </c>
      <c r="O3036">
        <v>0</v>
      </c>
      <c r="P3036">
        <v>40</v>
      </c>
      <c r="Q3036" t="s">
        <v>50</v>
      </c>
      <c r="R3036">
        <v>28</v>
      </c>
      <c r="S3036" t="s">
        <v>6406</v>
      </c>
      <c r="T3036" s="4">
        <v>45366</v>
      </c>
      <c r="U3036" s="4"/>
    </row>
    <row r="3037" spans="1:21" x14ac:dyDescent="0.2">
      <c r="A3037" t="s">
        <v>1014</v>
      </c>
      <c r="B3037" t="s">
        <v>6411</v>
      </c>
      <c r="C3037" t="s">
        <v>6412</v>
      </c>
      <c r="E3037" t="s">
        <v>857</v>
      </c>
      <c r="F3037" t="s">
        <v>1083</v>
      </c>
      <c r="H3037">
        <v>162</v>
      </c>
      <c r="J3037" t="s">
        <v>420</v>
      </c>
      <c r="K3037">
        <v>-12</v>
      </c>
      <c r="L3037">
        <v>0</v>
      </c>
      <c r="M3037">
        <v>0</v>
      </c>
      <c r="N3037">
        <v>-12</v>
      </c>
      <c r="O3037">
        <v>0</v>
      </c>
      <c r="P3037">
        <v>40</v>
      </c>
      <c r="Q3037" t="s">
        <v>50</v>
      </c>
      <c r="R3037">
        <v>-12</v>
      </c>
      <c r="S3037" t="s">
        <v>1197</v>
      </c>
      <c r="T3037" s="4">
        <v>45366</v>
      </c>
      <c r="U3037" s="4"/>
    </row>
    <row r="3038" spans="1:21" x14ac:dyDescent="0.2">
      <c r="A3038" t="s">
        <v>1014</v>
      </c>
      <c r="B3038" t="s">
        <v>6413</v>
      </c>
      <c r="C3038" t="s">
        <v>6414</v>
      </c>
      <c r="E3038" t="s">
        <v>1069</v>
      </c>
      <c r="F3038" t="s">
        <v>1083</v>
      </c>
      <c r="H3038">
        <v>163</v>
      </c>
      <c r="J3038" t="s">
        <v>420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30</v>
      </c>
      <c r="Q3038" t="s">
        <v>50</v>
      </c>
      <c r="R3038">
        <v>0</v>
      </c>
      <c r="S3038" t="s">
        <v>57</v>
      </c>
      <c r="T3038" s="4">
        <v>45366</v>
      </c>
      <c r="U3038" s="4"/>
    </row>
    <row r="3039" spans="1:21" x14ac:dyDescent="0.2">
      <c r="A3039" t="s">
        <v>1014</v>
      </c>
      <c r="B3039" t="s">
        <v>6415</v>
      </c>
      <c r="C3039" t="s">
        <v>6416</v>
      </c>
      <c r="E3039" t="s">
        <v>857</v>
      </c>
      <c r="F3039" t="s">
        <v>1083</v>
      </c>
      <c r="H3039">
        <v>164</v>
      </c>
      <c r="J3039" t="s">
        <v>420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30</v>
      </c>
      <c r="Q3039" t="s">
        <v>50</v>
      </c>
      <c r="R3039">
        <v>0</v>
      </c>
      <c r="S3039" t="s">
        <v>57</v>
      </c>
      <c r="T3039" s="4">
        <v>45366</v>
      </c>
      <c r="U3039" s="4"/>
    </row>
    <row r="3040" spans="1:21" x14ac:dyDescent="0.2">
      <c r="A3040" t="s">
        <v>1014</v>
      </c>
      <c r="B3040" t="s">
        <v>6417</v>
      </c>
      <c r="C3040" t="s">
        <v>6418</v>
      </c>
      <c r="E3040" t="s">
        <v>240</v>
      </c>
      <c r="F3040" t="s">
        <v>1083</v>
      </c>
      <c r="H3040">
        <v>165</v>
      </c>
      <c r="J3040" t="s">
        <v>420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30</v>
      </c>
      <c r="Q3040" t="s">
        <v>50</v>
      </c>
      <c r="R3040">
        <v>0</v>
      </c>
      <c r="S3040" t="s">
        <v>57</v>
      </c>
      <c r="T3040" s="4">
        <v>45366</v>
      </c>
      <c r="U3040" s="4"/>
    </row>
    <row r="3041" spans="1:21" x14ac:dyDescent="0.2">
      <c r="A3041" t="s">
        <v>1014</v>
      </c>
      <c r="B3041" t="s">
        <v>6419</v>
      </c>
      <c r="C3041" t="s">
        <v>6420</v>
      </c>
      <c r="E3041" t="s">
        <v>861</v>
      </c>
      <c r="F3041" t="s">
        <v>1083</v>
      </c>
      <c r="H3041">
        <v>166</v>
      </c>
      <c r="J3041" t="s">
        <v>420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30</v>
      </c>
      <c r="Q3041" t="s">
        <v>50</v>
      </c>
      <c r="R3041">
        <v>0</v>
      </c>
      <c r="S3041" t="s">
        <v>57</v>
      </c>
      <c r="T3041" s="4">
        <v>45366</v>
      </c>
      <c r="U3041" s="4"/>
    </row>
    <row r="3042" spans="1:21" x14ac:dyDescent="0.2">
      <c r="A3042" t="s">
        <v>1014</v>
      </c>
      <c r="B3042" t="s">
        <v>6421</v>
      </c>
      <c r="C3042" t="s">
        <v>6422</v>
      </c>
      <c r="E3042" t="s">
        <v>2218</v>
      </c>
      <c r="F3042" t="s">
        <v>3937</v>
      </c>
      <c r="H3042">
        <v>167</v>
      </c>
      <c r="J3042" t="s">
        <v>420</v>
      </c>
      <c r="K3042">
        <v>12</v>
      </c>
      <c r="L3042">
        <v>0</v>
      </c>
      <c r="M3042">
        <v>0</v>
      </c>
      <c r="N3042">
        <v>12</v>
      </c>
      <c r="O3042">
        <v>1</v>
      </c>
      <c r="P3042">
        <v>12</v>
      </c>
      <c r="Q3042" t="s">
        <v>44</v>
      </c>
      <c r="R3042">
        <v>0</v>
      </c>
      <c r="S3042" t="s">
        <v>45</v>
      </c>
      <c r="T3042" s="4"/>
      <c r="U3042" s="4"/>
    </row>
    <row r="3043" spans="1:21" x14ac:dyDescent="0.2">
      <c r="A3043" t="s">
        <v>1014</v>
      </c>
      <c r="B3043" t="s">
        <v>6423</v>
      </c>
      <c r="C3043" t="s">
        <v>6424</v>
      </c>
      <c r="H3043">
        <v>168</v>
      </c>
      <c r="J3043" t="s">
        <v>420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120</v>
      </c>
      <c r="Q3043" t="s">
        <v>44</v>
      </c>
      <c r="R3043">
        <v>0</v>
      </c>
      <c r="S3043" t="s">
        <v>94</v>
      </c>
      <c r="T3043" s="4"/>
      <c r="U3043" s="4"/>
    </row>
    <row r="3044" spans="1:21" x14ac:dyDescent="0.2">
      <c r="A3044" t="s">
        <v>1014</v>
      </c>
      <c r="B3044" t="s">
        <v>6425</v>
      </c>
      <c r="C3044" t="s">
        <v>6426</v>
      </c>
      <c r="H3044">
        <v>169</v>
      </c>
      <c r="J3044" t="s">
        <v>420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96</v>
      </c>
      <c r="Q3044" t="s">
        <v>50</v>
      </c>
      <c r="R3044">
        <v>0</v>
      </c>
      <c r="S3044" t="s">
        <v>57</v>
      </c>
      <c r="T3044" s="4"/>
      <c r="U3044" s="4"/>
    </row>
    <row r="3045" spans="1:21" x14ac:dyDescent="0.2">
      <c r="A3045" t="s">
        <v>1014</v>
      </c>
      <c r="B3045" t="s">
        <v>6427</v>
      </c>
      <c r="C3045" t="s">
        <v>6428</v>
      </c>
      <c r="H3045">
        <v>170</v>
      </c>
      <c r="J3045" t="s">
        <v>420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72</v>
      </c>
      <c r="Q3045" t="s">
        <v>44</v>
      </c>
      <c r="R3045">
        <v>0</v>
      </c>
      <c r="S3045" t="s">
        <v>94</v>
      </c>
      <c r="T3045" s="4"/>
      <c r="U3045" s="4"/>
    </row>
    <row r="3046" spans="1:21" x14ac:dyDescent="0.2">
      <c r="A3046" t="s">
        <v>1014</v>
      </c>
      <c r="B3046" t="s">
        <v>6429</v>
      </c>
      <c r="C3046" t="s">
        <v>6430</v>
      </c>
      <c r="H3046">
        <v>171</v>
      </c>
      <c r="J3046" t="s">
        <v>420</v>
      </c>
      <c r="K3046">
        <v>0</v>
      </c>
      <c r="L3046">
        <v>0</v>
      </c>
      <c r="M3046">
        <v>8</v>
      </c>
      <c r="N3046">
        <v>-8</v>
      </c>
      <c r="O3046">
        <v>0</v>
      </c>
      <c r="P3046">
        <v>72</v>
      </c>
      <c r="Q3046" t="s">
        <v>44</v>
      </c>
      <c r="R3046">
        <v>-8</v>
      </c>
      <c r="S3046" t="s">
        <v>6431</v>
      </c>
      <c r="T3046" s="4"/>
      <c r="U3046" s="4"/>
    </row>
    <row r="3047" spans="1:21" x14ac:dyDescent="0.2">
      <c r="A3047" t="s">
        <v>1014</v>
      </c>
      <c r="B3047" t="s">
        <v>6432</v>
      </c>
      <c r="C3047" t="s">
        <v>6433</v>
      </c>
      <c r="D3047" t="s">
        <v>3987</v>
      </c>
      <c r="F3047" t="s">
        <v>3943</v>
      </c>
      <c r="G3047" t="s">
        <v>6434</v>
      </c>
      <c r="H3047">
        <v>173</v>
      </c>
      <c r="I3047" t="s">
        <v>6435</v>
      </c>
      <c r="J3047" t="s">
        <v>420</v>
      </c>
      <c r="K3047">
        <v>-11</v>
      </c>
      <c r="L3047">
        <v>0</v>
      </c>
      <c r="M3047">
        <v>0</v>
      </c>
      <c r="N3047">
        <v>-11</v>
      </c>
      <c r="O3047">
        <v>0</v>
      </c>
      <c r="P3047">
        <v>50</v>
      </c>
      <c r="Q3047" t="s">
        <v>44</v>
      </c>
      <c r="R3047">
        <v>-11</v>
      </c>
      <c r="S3047" t="s">
        <v>6436</v>
      </c>
      <c r="T3047" s="4">
        <v>45358</v>
      </c>
      <c r="U3047" s="4"/>
    </row>
    <row r="3048" spans="1:21" x14ac:dyDescent="0.2">
      <c r="A3048" t="s">
        <v>1014</v>
      </c>
      <c r="B3048" t="s">
        <v>6437</v>
      </c>
      <c r="C3048" t="s">
        <v>6438</v>
      </c>
      <c r="D3048" t="s">
        <v>155</v>
      </c>
      <c r="F3048" t="s">
        <v>3943</v>
      </c>
      <c r="G3048" t="s">
        <v>6439</v>
      </c>
      <c r="H3048">
        <v>174</v>
      </c>
      <c r="I3048" t="s">
        <v>6435</v>
      </c>
      <c r="J3048" t="s">
        <v>420</v>
      </c>
      <c r="K3048">
        <v>-4</v>
      </c>
      <c r="L3048">
        <v>40</v>
      </c>
      <c r="M3048">
        <v>5</v>
      </c>
      <c r="N3048">
        <v>31</v>
      </c>
      <c r="O3048">
        <v>0</v>
      </c>
      <c r="P3048">
        <v>40</v>
      </c>
      <c r="Q3048" t="s">
        <v>44</v>
      </c>
      <c r="R3048">
        <v>31</v>
      </c>
      <c r="S3048" t="s">
        <v>4733</v>
      </c>
      <c r="T3048" s="4">
        <v>45358</v>
      </c>
      <c r="U3048" s="4"/>
    </row>
    <row r="3049" spans="1:21" x14ac:dyDescent="0.2">
      <c r="A3049" t="s">
        <v>1014</v>
      </c>
      <c r="B3049" t="s">
        <v>6440</v>
      </c>
      <c r="C3049" t="s">
        <v>6441</v>
      </c>
      <c r="D3049" t="s">
        <v>168</v>
      </c>
      <c r="F3049" t="s">
        <v>3943</v>
      </c>
      <c r="G3049" t="s">
        <v>6442</v>
      </c>
      <c r="H3049">
        <v>175</v>
      </c>
      <c r="I3049" t="s">
        <v>6435</v>
      </c>
      <c r="J3049" t="s">
        <v>420</v>
      </c>
      <c r="K3049">
        <v>-3.5</v>
      </c>
      <c r="L3049">
        <v>40</v>
      </c>
      <c r="M3049">
        <v>3</v>
      </c>
      <c r="N3049">
        <v>33.5</v>
      </c>
      <c r="O3049">
        <v>0</v>
      </c>
      <c r="P3049">
        <v>40</v>
      </c>
      <c r="Q3049" t="s">
        <v>44</v>
      </c>
      <c r="R3049">
        <v>34</v>
      </c>
      <c r="S3049" t="s">
        <v>6443</v>
      </c>
      <c r="T3049" s="4">
        <v>45358</v>
      </c>
      <c r="U3049" s="4"/>
    </row>
    <row r="3050" spans="1:21" x14ac:dyDescent="0.2">
      <c r="A3050" t="s">
        <v>1014</v>
      </c>
      <c r="B3050" t="s">
        <v>6444</v>
      </c>
      <c r="C3050" t="s">
        <v>6445</v>
      </c>
      <c r="D3050" t="s">
        <v>469</v>
      </c>
      <c r="F3050" t="s">
        <v>3943</v>
      </c>
      <c r="G3050" t="s">
        <v>6446</v>
      </c>
      <c r="H3050">
        <v>176</v>
      </c>
      <c r="I3050" t="s">
        <v>6435</v>
      </c>
      <c r="J3050" t="s">
        <v>420</v>
      </c>
      <c r="K3050">
        <v>-3.5</v>
      </c>
      <c r="L3050">
        <v>30</v>
      </c>
      <c r="M3050">
        <v>5</v>
      </c>
      <c r="N3050">
        <v>21.5</v>
      </c>
      <c r="O3050">
        <v>0</v>
      </c>
      <c r="P3050">
        <v>30</v>
      </c>
      <c r="Q3050" t="s">
        <v>44</v>
      </c>
      <c r="R3050">
        <v>22</v>
      </c>
      <c r="S3050" t="s">
        <v>6447</v>
      </c>
      <c r="T3050" s="4">
        <v>45358</v>
      </c>
      <c r="U3050" s="4"/>
    </row>
    <row r="3051" spans="1:21" x14ac:dyDescent="0.2">
      <c r="A3051" t="s">
        <v>1014</v>
      </c>
      <c r="B3051" t="s">
        <v>6448</v>
      </c>
      <c r="C3051" t="s">
        <v>6449</v>
      </c>
      <c r="D3051" t="s">
        <v>6032</v>
      </c>
      <c r="F3051" t="s">
        <v>3943</v>
      </c>
      <c r="G3051" t="s">
        <v>6450</v>
      </c>
      <c r="H3051">
        <v>177</v>
      </c>
      <c r="I3051" t="s">
        <v>6435</v>
      </c>
      <c r="J3051" t="s">
        <v>420</v>
      </c>
      <c r="K3051">
        <v>-9</v>
      </c>
      <c r="L3051">
        <v>0</v>
      </c>
      <c r="M3051">
        <v>1</v>
      </c>
      <c r="N3051">
        <v>-10</v>
      </c>
      <c r="O3051">
        <v>0</v>
      </c>
      <c r="P3051">
        <v>30</v>
      </c>
      <c r="Q3051" t="s">
        <v>44</v>
      </c>
      <c r="R3051">
        <v>-10</v>
      </c>
      <c r="S3051" t="s">
        <v>3774</v>
      </c>
      <c r="T3051" s="4">
        <v>45358</v>
      </c>
      <c r="U3051" s="4"/>
    </row>
    <row r="3052" spans="1:21" x14ac:dyDescent="0.2">
      <c r="A3052" t="s">
        <v>1014</v>
      </c>
      <c r="B3052" t="s">
        <v>6451</v>
      </c>
      <c r="C3052" t="s">
        <v>6452</v>
      </c>
      <c r="H3052">
        <v>178</v>
      </c>
      <c r="I3052" t="s">
        <v>6435</v>
      </c>
      <c r="J3052" t="s">
        <v>420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60</v>
      </c>
      <c r="Q3052" t="s">
        <v>44</v>
      </c>
      <c r="R3052">
        <v>0</v>
      </c>
      <c r="S3052" t="s">
        <v>94</v>
      </c>
      <c r="T3052" s="4"/>
      <c r="U3052" s="4"/>
    </row>
    <row r="3053" spans="1:21" x14ac:dyDescent="0.2">
      <c r="A3053" t="s">
        <v>1014</v>
      </c>
      <c r="B3053" t="s">
        <v>6453</v>
      </c>
      <c r="C3053" t="s">
        <v>6454</v>
      </c>
      <c r="H3053">
        <v>179</v>
      </c>
      <c r="I3053" t="s">
        <v>6435</v>
      </c>
      <c r="J3053" t="s">
        <v>420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50</v>
      </c>
      <c r="Q3053" t="s">
        <v>44</v>
      </c>
      <c r="R3053">
        <v>0</v>
      </c>
      <c r="S3053" t="s">
        <v>94</v>
      </c>
      <c r="T3053" s="4"/>
      <c r="U3053" s="4"/>
    </row>
    <row r="3054" spans="1:21" x14ac:dyDescent="0.2">
      <c r="A3054" t="s">
        <v>1014</v>
      </c>
      <c r="B3054" t="s">
        <v>6455</v>
      </c>
      <c r="C3054" t="s">
        <v>6456</v>
      </c>
      <c r="D3054" t="s">
        <v>469</v>
      </c>
      <c r="F3054" t="s">
        <v>3943</v>
      </c>
      <c r="G3054" t="s">
        <v>6457</v>
      </c>
      <c r="H3054">
        <v>180</v>
      </c>
      <c r="I3054" t="s">
        <v>6435</v>
      </c>
      <c r="J3054" t="s">
        <v>420</v>
      </c>
      <c r="K3054">
        <v>-9</v>
      </c>
      <c r="L3054">
        <v>0</v>
      </c>
      <c r="M3054">
        <v>0</v>
      </c>
      <c r="N3054">
        <v>-9</v>
      </c>
      <c r="O3054">
        <v>0</v>
      </c>
      <c r="P3054">
        <v>40</v>
      </c>
      <c r="Q3054" t="s">
        <v>44</v>
      </c>
      <c r="R3054">
        <v>-9</v>
      </c>
      <c r="S3054" t="s">
        <v>3863</v>
      </c>
      <c r="T3054" s="4">
        <v>45370</v>
      </c>
      <c r="U3054" s="4"/>
    </row>
    <row r="3055" spans="1:21" x14ac:dyDescent="0.2">
      <c r="A3055" t="s">
        <v>1014</v>
      </c>
      <c r="B3055" t="s">
        <v>6458</v>
      </c>
      <c r="C3055" t="s">
        <v>6459</v>
      </c>
      <c r="H3055">
        <v>181</v>
      </c>
      <c r="I3055" t="s">
        <v>6435</v>
      </c>
      <c r="J3055" t="s">
        <v>420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30</v>
      </c>
      <c r="Q3055" t="s">
        <v>44</v>
      </c>
      <c r="R3055">
        <v>0</v>
      </c>
      <c r="S3055" t="s">
        <v>94</v>
      </c>
      <c r="T3055" s="4"/>
      <c r="U3055" s="4"/>
    </row>
    <row r="3056" spans="1:21" x14ac:dyDescent="0.2">
      <c r="A3056" t="s">
        <v>1014</v>
      </c>
      <c r="B3056" t="s">
        <v>6460</v>
      </c>
      <c r="C3056" t="s">
        <v>6461</v>
      </c>
      <c r="H3056">
        <v>182</v>
      </c>
      <c r="J3056" t="s">
        <v>420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240</v>
      </c>
      <c r="Q3056" t="s">
        <v>50</v>
      </c>
      <c r="R3056">
        <v>0</v>
      </c>
      <c r="S3056" t="s">
        <v>57</v>
      </c>
      <c r="T3056" s="4"/>
      <c r="U3056" s="4"/>
    </row>
    <row r="3057" spans="1:21" x14ac:dyDescent="0.2">
      <c r="A3057" t="s">
        <v>1014</v>
      </c>
      <c r="B3057" t="s">
        <v>6462</v>
      </c>
      <c r="C3057" t="s">
        <v>6463</v>
      </c>
      <c r="H3057">
        <v>183</v>
      </c>
      <c r="J3057" t="s">
        <v>420</v>
      </c>
      <c r="K3057">
        <v>0</v>
      </c>
      <c r="L3057">
        <v>0</v>
      </c>
      <c r="M3057">
        <v>12</v>
      </c>
      <c r="N3057">
        <v>-12</v>
      </c>
      <c r="O3057">
        <v>0</v>
      </c>
      <c r="P3057">
        <v>960</v>
      </c>
      <c r="Q3057" t="s">
        <v>50</v>
      </c>
      <c r="R3057">
        <v>-12</v>
      </c>
      <c r="S3057" t="s">
        <v>1197</v>
      </c>
      <c r="T3057" s="4"/>
      <c r="U3057" s="4"/>
    </row>
    <row r="3058" spans="1:21" x14ac:dyDescent="0.2">
      <c r="A3058" t="s">
        <v>1014</v>
      </c>
      <c r="B3058" t="s">
        <v>6464</v>
      </c>
      <c r="C3058" t="s">
        <v>6465</v>
      </c>
      <c r="H3058">
        <v>184</v>
      </c>
      <c r="J3058" t="s">
        <v>420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59</v>
      </c>
      <c r="Q3058" t="s">
        <v>44</v>
      </c>
      <c r="R3058">
        <v>0</v>
      </c>
      <c r="S3058" t="s">
        <v>94</v>
      </c>
      <c r="T3058" s="4"/>
      <c r="U3058" s="4"/>
    </row>
    <row r="3059" spans="1:21" x14ac:dyDescent="0.2">
      <c r="A3059" t="s">
        <v>1014</v>
      </c>
      <c r="B3059" t="s">
        <v>6466</v>
      </c>
      <c r="C3059" t="s">
        <v>6467</v>
      </c>
      <c r="H3059">
        <v>187</v>
      </c>
      <c r="J3059" t="s">
        <v>420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240</v>
      </c>
      <c r="Q3059" t="s">
        <v>50</v>
      </c>
      <c r="R3059">
        <v>0</v>
      </c>
      <c r="S3059" t="s">
        <v>57</v>
      </c>
      <c r="T3059" s="4"/>
      <c r="U3059" s="4"/>
    </row>
    <row r="3060" spans="1:21" x14ac:dyDescent="0.2">
      <c r="A3060" t="s">
        <v>1014</v>
      </c>
      <c r="B3060" t="s">
        <v>6468</v>
      </c>
      <c r="C3060" t="s">
        <v>6469</v>
      </c>
      <c r="H3060">
        <v>188</v>
      </c>
      <c r="J3060" t="s">
        <v>420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120</v>
      </c>
      <c r="Q3060" t="s">
        <v>50</v>
      </c>
      <c r="R3060">
        <v>0</v>
      </c>
      <c r="S3060" t="s">
        <v>57</v>
      </c>
      <c r="T3060" s="4"/>
      <c r="U3060" s="4"/>
    </row>
    <row r="3061" spans="1:21" x14ac:dyDescent="0.2">
      <c r="A3061" t="s">
        <v>1014</v>
      </c>
      <c r="B3061" t="s">
        <v>6470</v>
      </c>
      <c r="C3061" t="s">
        <v>6471</v>
      </c>
      <c r="H3061">
        <v>189</v>
      </c>
      <c r="J3061" t="s">
        <v>420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160</v>
      </c>
      <c r="Q3061" t="s">
        <v>50</v>
      </c>
      <c r="R3061">
        <v>0</v>
      </c>
      <c r="S3061" t="s">
        <v>57</v>
      </c>
      <c r="T3061" s="4"/>
      <c r="U3061" s="4"/>
    </row>
    <row r="3062" spans="1:21" x14ac:dyDescent="0.2">
      <c r="A3062" t="s">
        <v>1014</v>
      </c>
      <c r="B3062" t="s">
        <v>6472</v>
      </c>
      <c r="C3062" t="s">
        <v>6473</v>
      </c>
      <c r="H3062">
        <v>190</v>
      </c>
      <c r="J3062" t="s">
        <v>420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20</v>
      </c>
      <c r="Q3062" t="s">
        <v>44</v>
      </c>
      <c r="R3062">
        <v>0</v>
      </c>
      <c r="S3062" t="s">
        <v>94</v>
      </c>
      <c r="T3062" s="4"/>
      <c r="U3062" s="4"/>
    </row>
    <row r="3063" spans="1:21" x14ac:dyDescent="0.2">
      <c r="A3063" t="s">
        <v>1014</v>
      </c>
      <c r="B3063" t="s">
        <v>6474</v>
      </c>
      <c r="C3063" t="s">
        <v>6475</v>
      </c>
      <c r="F3063" t="s">
        <v>48</v>
      </c>
      <c r="G3063">
        <v>881</v>
      </c>
      <c r="H3063">
        <v>191</v>
      </c>
      <c r="J3063" t="s">
        <v>420</v>
      </c>
      <c r="K3063">
        <v>-2</v>
      </c>
      <c r="L3063">
        <v>0</v>
      </c>
      <c r="M3063">
        <v>0</v>
      </c>
      <c r="N3063">
        <v>-2</v>
      </c>
      <c r="O3063">
        <v>0</v>
      </c>
      <c r="P3063">
        <v>60</v>
      </c>
      <c r="Q3063" t="s">
        <v>44</v>
      </c>
      <c r="R3063">
        <v>-2</v>
      </c>
      <c r="S3063" t="s">
        <v>1504</v>
      </c>
      <c r="T3063" s="4">
        <v>45370</v>
      </c>
      <c r="U3063" s="4"/>
    </row>
    <row r="3064" spans="1:21" x14ac:dyDescent="0.2">
      <c r="A3064" t="s">
        <v>1014</v>
      </c>
      <c r="B3064" t="s">
        <v>6476</v>
      </c>
      <c r="C3064" t="s">
        <v>6477</v>
      </c>
      <c r="H3064">
        <v>192</v>
      </c>
      <c r="J3064" t="s">
        <v>420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50</v>
      </c>
      <c r="Q3064" t="s">
        <v>44</v>
      </c>
      <c r="R3064">
        <v>0</v>
      </c>
      <c r="S3064" t="s">
        <v>94</v>
      </c>
      <c r="T3064" s="4"/>
      <c r="U3064" s="4"/>
    </row>
    <row r="3065" spans="1:21" x14ac:dyDescent="0.2">
      <c r="A3065" t="s">
        <v>1014</v>
      </c>
      <c r="B3065" t="s">
        <v>6478</v>
      </c>
      <c r="C3065" t="s">
        <v>6479</v>
      </c>
      <c r="H3065">
        <v>193</v>
      </c>
      <c r="J3065" t="s">
        <v>420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240</v>
      </c>
      <c r="Q3065" t="s">
        <v>50</v>
      </c>
      <c r="R3065">
        <v>0</v>
      </c>
      <c r="S3065" t="s">
        <v>57</v>
      </c>
      <c r="T3065" s="4"/>
      <c r="U3065" s="4"/>
    </row>
    <row r="3066" spans="1:21" x14ac:dyDescent="0.2">
      <c r="A3066" t="s">
        <v>1014</v>
      </c>
      <c r="B3066" t="s">
        <v>6480</v>
      </c>
      <c r="C3066" t="s">
        <v>6481</v>
      </c>
      <c r="H3066">
        <v>194</v>
      </c>
      <c r="J3066" t="s">
        <v>420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240</v>
      </c>
      <c r="Q3066" t="s">
        <v>50</v>
      </c>
      <c r="R3066">
        <v>0</v>
      </c>
      <c r="S3066" t="s">
        <v>57</v>
      </c>
      <c r="T3066" s="4"/>
      <c r="U3066" s="4"/>
    </row>
    <row r="3067" spans="1:21" x14ac:dyDescent="0.2">
      <c r="A3067" t="s">
        <v>1014</v>
      </c>
      <c r="B3067" t="s">
        <v>6482</v>
      </c>
      <c r="C3067" t="s">
        <v>6483</v>
      </c>
      <c r="H3067">
        <v>195</v>
      </c>
      <c r="J3067" t="s">
        <v>420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50</v>
      </c>
      <c r="Q3067" t="s">
        <v>44</v>
      </c>
      <c r="R3067">
        <v>0</v>
      </c>
      <c r="S3067" t="s">
        <v>94</v>
      </c>
      <c r="T3067" s="4"/>
      <c r="U3067" s="4"/>
    </row>
    <row r="3068" spans="1:21" x14ac:dyDescent="0.2">
      <c r="A3068" t="s">
        <v>1014</v>
      </c>
      <c r="B3068" t="s">
        <v>6484</v>
      </c>
      <c r="C3068" t="s">
        <v>6485</v>
      </c>
      <c r="H3068">
        <v>196</v>
      </c>
      <c r="J3068" t="s">
        <v>420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50</v>
      </c>
      <c r="Q3068" t="s">
        <v>44</v>
      </c>
      <c r="R3068">
        <v>0</v>
      </c>
      <c r="S3068" t="s">
        <v>94</v>
      </c>
      <c r="T3068" s="4"/>
      <c r="U3068" s="4"/>
    </row>
    <row r="3069" spans="1:21" x14ac:dyDescent="0.2">
      <c r="A3069" t="s">
        <v>1014</v>
      </c>
      <c r="B3069" t="s">
        <v>6486</v>
      </c>
      <c r="C3069" t="s">
        <v>6487</v>
      </c>
      <c r="G3069">
        <v>865</v>
      </c>
      <c r="H3069">
        <v>197</v>
      </c>
      <c r="J3069" t="s">
        <v>420</v>
      </c>
      <c r="K3069">
        <v>160</v>
      </c>
      <c r="L3069">
        <v>0</v>
      </c>
      <c r="M3069">
        <v>0</v>
      </c>
      <c r="N3069">
        <v>160</v>
      </c>
      <c r="O3069">
        <v>4</v>
      </c>
      <c r="P3069">
        <v>40</v>
      </c>
      <c r="Q3069" t="s">
        <v>44</v>
      </c>
      <c r="R3069">
        <v>0</v>
      </c>
      <c r="S3069" t="s">
        <v>2063</v>
      </c>
      <c r="T3069" s="4"/>
      <c r="U3069" s="4"/>
    </row>
    <row r="3070" spans="1:21" x14ac:dyDescent="0.2">
      <c r="A3070" t="s">
        <v>1014</v>
      </c>
      <c r="B3070" t="s">
        <v>6488</v>
      </c>
      <c r="C3070" t="s">
        <v>6489</v>
      </c>
      <c r="H3070">
        <v>198</v>
      </c>
      <c r="J3070" t="s">
        <v>420</v>
      </c>
      <c r="K3070">
        <v>2304</v>
      </c>
      <c r="L3070">
        <v>0</v>
      </c>
      <c r="M3070">
        <v>0</v>
      </c>
      <c r="N3070">
        <v>2304</v>
      </c>
      <c r="O3070">
        <v>4</v>
      </c>
      <c r="P3070">
        <v>576</v>
      </c>
      <c r="Q3070" t="s">
        <v>50</v>
      </c>
      <c r="R3070">
        <v>0</v>
      </c>
      <c r="S3070" t="s">
        <v>2071</v>
      </c>
      <c r="T3070" s="4"/>
      <c r="U3070" s="4"/>
    </row>
    <row r="3071" spans="1:21" x14ac:dyDescent="0.2">
      <c r="A3071" t="s">
        <v>1014</v>
      </c>
      <c r="B3071" t="s">
        <v>6490</v>
      </c>
      <c r="C3071" t="s">
        <v>6491</v>
      </c>
      <c r="H3071">
        <v>199</v>
      </c>
      <c r="J3071" t="s">
        <v>420</v>
      </c>
      <c r="K3071">
        <v>4560</v>
      </c>
      <c r="L3071">
        <v>0</v>
      </c>
      <c r="M3071">
        <v>0</v>
      </c>
      <c r="N3071">
        <v>4560</v>
      </c>
      <c r="O3071">
        <v>19</v>
      </c>
      <c r="P3071">
        <v>240</v>
      </c>
      <c r="Q3071" t="s">
        <v>50</v>
      </c>
      <c r="R3071">
        <v>0</v>
      </c>
      <c r="S3071" t="s">
        <v>3598</v>
      </c>
      <c r="T3071" s="4"/>
      <c r="U3071" s="4"/>
    </row>
    <row r="3072" spans="1:21" x14ac:dyDescent="0.2">
      <c r="A3072" t="s">
        <v>1014</v>
      </c>
      <c r="B3072" t="s">
        <v>6492</v>
      </c>
      <c r="H3072">
        <v>200</v>
      </c>
      <c r="J3072" t="s">
        <v>420</v>
      </c>
      <c r="K3072">
        <v>0</v>
      </c>
      <c r="L3072">
        <v>0</v>
      </c>
      <c r="M3072">
        <v>0</v>
      </c>
      <c r="N3072">
        <v>0</v>
      </c>
      <c r="O3072" t="e">
        <v>#DIV/0!</v>
      </c>
      <c r="R3072" t="e">
        <v>#DIV/0!</v>
      </c>
      <c r="T3072" s="4"/>
      <c r="U3072" s="4"/>
    </row>
    <row r="3073" spans="1:21" x14ac:dyDescent="0.2">
      <c r="A3073" t="s">
        <v>1014</v>
      </c>
      <c r="B3073" t="s">
        <v>6493</v>
      </c>
      <c r="C3073" t="s">
        <v>6494</v>
      </c>
      <c r="H3073">
        <v>201</v>
      </c>
      <c r="J3073" t="s">
        <v>420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100</v>
      </c>
      <c r="Q3073" t="s">
        <v>44</v>
      </c>
      <c r="R3073">
        <v>0</v>
      </c>
      <c r="S3073" t="s">
        <v>94</v>
      </c>
      <c r="T3073" s="4"/>
      <c r="U3073" s="4"/>
    </row>
    <row r="3074" spans="1:21" x14ac:dyDescent="0.2">
      <c r="A3074" t="s">
        <v>1014</v>
      </c>
      <c r="B3074" t="s">
        <v>6495</v>
      </c>
      <c r="H3074">
        <v>202</v>
      </c>
      <c r="K3074">
        <v>0</v>
      </c>
      <c r="L3074">
        <v>0</v>
      </c>
      <c r="M3074">
        <v>0</v>
      </c>
      <c r="N3074">
        <v>0</v>
      </c>
      <c r="O3074" t="e">
        <v>#DIV/0!</v>
      </c>
      <c r="R3074" t="e">
        <v>#DIV/0!</v>
      </c>
      <c r="T3074" s="4"/>
      <c r="U3074" s="4"/>
    </row>
    <row r="3075" spans="1:21" x14ac:dyDescent="0.2">
      <c r="A3075" t="s">
        <v>1014</v>
      </c>
      <c r="B3075" t="s">
        <v>6496</v>
      </c>
      <c r="C3075" t="s">
        <v>6497</v>
      </c>
      <c r="H3075">
        <v>203</v>
      </c>
      <c r="J3075" t="s">
        <v>420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20</v>
      </c>
      <c r="Q3075" t="s">
        <v>44</v>
      </c>
      <c r="R3075">
        <v>0</v>
      </c>
      <c r="S3075" t="s">
        <v>94</v>
      </c>
      <c r="T3075" s="4"/>
      <c r="U3075" s="4"/>
    </row>
    <row r="3076" spans="1:21" x14ac:dyDescent="0.2">
      <c r="A3076" t="s">
        <v>1014</v>
      </c>
      <c r="B3076" t="s">
        <v>6498</v>
      </c>
      <c r="C3076" t="s">
        <v>6499</v>
      </c>
      <c r="H3076">
        <v>204</v>
      </c>
      <c r="J3076" t="s">
        <v>420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20</v>
      </c>
      <c r="Q3076" t="s">
        <v>44</v>
      </c>
      <c r="R3076">
        <v>0</v>
      </c>
      <c r="S3076" t="s">
        <v>94</v>
      </c>
      <c r="T3076" s="4"/>
      <c r="U3076" s="4"/>
    </row>
    <row r="3077" spans="1:21" x14ac:dyDescent="0.2">
      <c r="A3077" t="s">
        <v>1014</v>
      </c>
      <c r="B3077" t="s">
        <v>6500</v>
      </c>
      <c r="C3077" t="s">
        <v>6501</v>
      </c>
      <c r="H3077">
        <v>205</v>
      </c>
      <c r="J3077" t="s">
        <v>420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50</v>
      </c>
      <c r="Q3077" t="s">
        <v>44</v>
      </c>
      <c r="R3077">
        <v>0</v>
      </c>
      <c r="S3077" t="s">
        <v>94</v>
      </c>
      <c r="T3077" s="4"/>
      <c r="U3077" s="4"/>
    </row>
    <row r="3078" spans="1:21" x14ac:dyDescent="0.2">
      <c r="A3078" t="s">
        <v>1014</v>
      </c>
      <c r="B3078" t="s">
        <v>6502</v>
      </c>
      <c r="C3078" t="s">
        <v>6503</v>
      </c>
      <c r="H3078">
        <v>206</v>
      </c>
      <c r="J3078" t="s">
        <v>420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60</v>
      </c>
      <c r="Q3078" t="s">
        <v>50</v>
      </c>
      <c r="R3078">
        <v>0</v>
      </c>
      <c r="S3078" t="s">
        <v>57</v>
      </c>
      <c r="T3078" s="4"/>
      <c r="U3078" s="4"/>
    </row>
    <row r="3079" spans="1:21" x14ac:dyDescent="0.2">
      <c r="A3079" t="s">
        <v>1014</v>
      </c>
      <c r="B3079" t="s">
        <v>6504</v>
      </c>
      <c r="C3079" t="s">
        <v>6505</v>
      </c>
      <c r="D3079" t="s">
        <v>168</v>
      </c>
      <c r="F3079" t="s">
        <v>4149</v>
      </c>
      <c r="G3079">
        <v>4511</v>
      </c>
      <c r="H3079">
        <v>207</v>
      </c>
      <c r="J3079" t="s">
        <v>420</v>
      </c>
      <c r="K3079">
        <v>26.75</v>
      </c>
      <c r="L3079">
        <v>0</v>
      </c>
      <c r="M3079">
        <v>3.5</v>
      </c>
      <c r="N3079">
        <v>23.25</v>
      </c>
      <c r="O3079">
        <v>3</v>
      </c>
      <c r="P3079">
        <v>6</v>
      </c>
      <c r="Q3079" t="s">
        <v>44</v>
      </c>
      <c r="R3079">
        <v>5</v>
      </c>
      <c r="S3079" t="s">
        <v>6506</v>
      </c>
      <c r="T3079" s="4">
        <v>45358</v>
      </c>
      <c r="U3079" s="4"/>
    </row>
    <row r="3080" spans="1:21" x14ac:dyDescent="0.2">
      <c r="A3080" t="s">
        <v>1014</v>
      </c>
      <c r="B3080" t="s">
        <v>6507</v>
      </c>
      <c r="C3080" t="s">
        <v>6508</v>
      </c>
      <c r="D3080" t="s">
        <v>168</v>
      </c>
      <c r="F3080" t="s">
        <v>4149</v>
      </c>
      <c r="G3080">
        <v>4512</v>
      </c>
      <c r="H3080">
        <v>208</v>
      </c>
      <c r="J3080" t="s">
        <v>420</v>
      </c>
      <c r="K3080">
        <v>83.75</v>
      </c>
      <c r="L3080">
        <v>0</v>
      </c>
      <c r="M3080">
        <v>4</v>
      </c>
      <c r="N3080">
        <v>79.75</v>
      </c>
      <c r="O3080">
        <v>13</v>
      </c>
      <c r="P3080">
        <v>6</v>
      </c>
      <c r="Q3080" t="s">
        <v>44</v>
      </c>
      <c r="R3080">
        <v>2</v>
      </c>
      <c r="S3080" t="s">
        <v>6509</v>
      </c>
      <c r="T3080" s="4">
        <v>45358</v>
      </c>
      <c r="U3080" s="4"/>
    </row>
    <row r="3081" spans="1:21" x14ac:dyDescent="0.2">
      <c r="A3081" t="s">
        <v>1014</v>
      </c>
      <c r="B3081" t="s">
        <v>6510</v>
      </c>
      <c r="C3081" t="s">
        <v>6511</v>
      </c>
      <c r="D3081" t="s">
        <v>3987</v>
      </c>
      <c r="E3081" t="s">
        <v>6335</v>
      </c>
      <c r="F3081" t="s">
        <v>6512</v>
      </c>
      <c r="G3081">
        <v>53</v>
      </c>
      <c r="H3081">
        <v>209</v>
      </c>
      <c r="J3081" t="s">
        <v>420</v>
      </c>
      <c r="K3081">
        <v>52</v>
      </c>
      <c r="L3081">
        <v>0</v>
      </c>
      <c r="M3081">
        <v>0</v>
      </c>
      <c r="N3081">
        <v>52</v>
      </c>
      <c r="O3081">
        <v>0</v>
      </c>
      <c r="P3081">
        <v>55</v>
      </c>
      <c r="Q3081" t="s">
        <v>44</v>
      </c>
      <c r="R3081">
        <v>52</v>
      </c>
      <c r="S3081" t="s">
        <v>6513</v>
      </c>
      <c r="T3081" s="4">
        <v>45370</v>
      </c>
      <c r="U3081" s="4"/>
    </row>
    <row r="3082" spans="1:21" x14ac:dyDescent="0.2">
      <c r="A3082" t="s">
        <v>1014</v>
      </c>
      <c r="B3082" t="s">
        <v>6514</v>
      </c>
      <c r="C3082" t="s">
        <v>6515</v>
      </c>
      <c r="D3082" t="s">
        <v>168</v>
      </c>
      <c r="E3082" t="s">
        <v>6335</v>
      </c>
      <c r="F3082" t="s">
        <v>6512</v>
      </c>
      <c r="G3082">
        <v>55</v>
      </c>
      <c r="H3082">
        <v>210</v>
      </c>
      <c r="J3082" t="s">
        <v>420</v>
      </c>
      <c r="K3082">
        <v>150</v>
      </c>
      <c r="L3082">
        <v>0</v>
      </c>
      <c r="M3082">
        <v>3</v>
      </c>
      <c r="N3082">
        <v>147</v>
      </c>
      <c r="O3082">
        <v>2</v>
      </c>
      <c r="P3082">
        <v>50</v>
      </c>
      <c r="Q3082" t="s">
        <v>44</v>
      </c>
      <c r="R3082">
        <v>47</v>
      </c>
      <c r="S3082" t="s">
        <v>6516</v>
      </c>
      <c r="T3082" s="4"/>
      <c r="U3082" s="4"/>
    </row>
    <row r="3083" spans="1:21" x14ac:dyDescent="0.2">
      <c r="A3083" t="s">
        <v>1014</v>
      </c>
      <c r="B3083" t="s">
        <v>6517</v>
      </c>
      <c r="C3083" t="s">
        <v>6518</v>
      </c>
      <c r="H3083">
        <v>211</v>
      </c>
      <c r="J3083" t="s">
        <v>420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240</v>
      </c>
      <c r="Q3083" t="s">
        <v>50</v>
      </c>
      <c r="R3083">
        <v>0</v>
      </c>
      <c r="S3083" t="s">
        <v>57</v>
      </c>
      <c r="T3083" s="4"/>
      <c r="U3083" s="4"/>
    </row>
    <row r="3084" spans="1:21" x14ac:dyDescent="0.2">
      <c r="A3084" t="s">
        <v>1014</v>
      </c>
      <c r="B3084" t="s">
        <v>6519</v>
      </c>
      <c r="C3084" t="s">
        <v>6520</v>
      </c>
      <c r="H3084">
        <v>212</v>
      </c>
      <c r="J3084" t="s">
        <v>420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60</v>
      </c>
      <c r="Q3084" t="s">
        <v>50</v>
      </c>
      <c r="R3084">
        <v>0</v>
      </c>
      <c r="S3084" t="s">
        <v>57</v>
      </c>
      <c r="T3084" s="4"/>
      <c r="U3084" s="4"/>
    </row>
    <row r="3085" spans="1:21" x14ac:dyDescent="0.2">
      <c r="A3085" t="s">
        <v>1014</v>
      </c>
      <c r="B3085" t="s">
        <v>6521</v>
      </c>
      <c r="C3085" t="s">
        <v>6522</v>
      </c>
      <c r="H3085">
        <v>213</v>
      </c>
      <c r="J3085" t="s">
        <v>420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60</v>
      </c>
      <c r="Q3085" t="s">
        <v>50</v>
      </c>
      <c r="R3085">
        <v>0</v>
      </c>
      <c r="S3085" t="s">
        <v>57</v>
      </c>
      <c r="T3085" s="4"/>
      <c r="U3085" s="4"/>
    </row>
    <row r="3086" spans="1:21" x14ac:dyDescent="0.2">
      <c r="A3086" t="s">
        <v>1014</v>
      </c>
      <c r="B3086" t="s">
        <v>6523</v>
      </c>
      <c r="C3086" t="s">
        <v>6524</v>
      </c>
      <c r="H3086">
        <v>214</v>
      </c>
      <c r="J3086" t="s">
        <v>420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160</v>
      </c>
      <c r="Q3086" t="s">
        <v>44</v>
      </c>
      <c r="R3086">
        <v>0</v>
      </c>
      <c r="S3086" t="s">
        <v>94</v>
      </c>
      <c r="T3086" s="4"/>
      <c r="U3086" s="4"/>
    </row>
    <row r="3087" spans="1:21" x14ac:dyDescent="0.2">
      <c r="A3087" t="s">
        <v>1014</v>
      </c>
      <c r="B3087" t="s">
        <v>6525</v>
      </c>
      <c r="C3087" t="s">
        <v>6526</v>
      </c>
      <c r="H3087">
        <v>215</v>
      </c>
      <c r="J3087" t="s">
        <v>420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1000</v>
      </c>
      <c r="Q3087" t="s">
        <v>50</v>
      </c>
      <c r="R3087">
        <v>0</v>
      </c>
      <c r="S3087" t="s">
        <v>57</v>
      </c>
      <c r="T3087" s="4"/>
      <c r="U3087" s="4"/>
    </row>
    <row r="3088" spans="1:21" x14ac:dyDescent="0.2">
      <c r="A3088" t="s">
        <v>1014</v>
      </c>
      <c r="B3088" t="s">
        <v>6527</v>
      </c>
      <c r="C3088" t="s">
        <v>6528</v>
      </c>
      <c r="H3088">
        <v>216</v>
      </c>
      <c r="J3088" t="s">
        <v>420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240</v>
      </c>
      <c r="Q3088" t="s">
        <v>50</v>
      </c>
      <c r="R3088">
        <v>0</v>
      </c>
      <c r="S3088" t="s">
        <v>57</v>
      </c>
      <c r="T3088" s="4"/>
      <c r="U3088" s="4"/>
    </row>
    <row r="3089" spans="1:21" x14ac:dyDescent="0.2">
      <c r="A3089" t="s">
        <v>1014</v>
      </c>
      <c r="B3089" t="s">
        <v>6529</v>
      </c>
      <c r="C3089" t="s">
        <v>6530</v>
      </c>
      <c r="E3089" t="s">
        <v>1069</v>
      </c>
      <c r="F3089" t="s">
        <v>2964</v>
      </c>
      <c r="H3089">
        <v>217</v>
      </c>
      <c r="I3089" t="s">
        <v>2965</v>
      </c>
      <c r="J3089" t="s">
        <v>420</v>
      </c>
      <c r="K3089">
        <v>60</v>
      </c>
      <c r="L3089">
        <v>0</v>
      </c>
      <c r="M3089">
        <v>0</v>
      </c>
      <c r="N3089">
        <v>60</v>
      </c>
      <c r="O3089">
        <v>3</v>
      </c>
      <c r="P3089">
        <v>20</v>
      </c>
      <c r="Q3089" t="s">
        <v>44</v>
      </c>
      <c r="R3089">
        <v>0</v>
      </c>
      <c r="S3089" t="s">
        <v>2182</v>
      </c>
      <c r="T3089" s="4">
        <v>45357</v>
      </c>
      <c r="U3089" s="4"/>
    </row>
    <row r="3090" spans="1:21" x14ac:dyDescent="0.2">
      <c r="A3090" t="s">
        <v>1014</v>
      </c>
      <c r="B3090" t="s">
        <v>6531</v>
      </c>
      <c r="C3090" t="s">
        <v>6532</v>
      </c>
      <c r="E3090" t="s">
        <v>240</v>
      </c>
      <c r="F3090" t="s">
        <v>2964</v>
      </c>
      <c r="H3090">
        <v>218</v>
      </c>
      <c r="I3090" t="s">
        <v>2965</v>
      </c>
      <c r="J3090" t="s">
        <v>420</v>
      </c>
      <c r="K3090">
        <v>97</v>
      </c>
      <c r="L3090">
        <v>0</v>
      </c>
      <c r="M3090">
        <v>0</v>
      </c>
      <c r="N3090">
        <v>97</v>
      </c>
      <c r="O3090">
        <v>4</v>
      </c>
      <c r="P3090">
        <v>20</v>
      </c>
      <c r="Q3090" t="s">
        <v>44</v>
      </c>
      <c r="R3090">
        <v>17</v>
      </c>
      <c r="S3090" t="s">
        <v>5147</v>
      </c>
      <c r="T3090" s="4">
        <v>45357</v>
      </c>
      <c r="U3090" s="4"/>
    </row>
    <row r="3091" spans="1:21" x14ac:dyDescent="0.2">
      <c r="A3091" t="s">
        <v>1014</v>
      </c>
      <c r="B3091" t="s">
        <v>6533</v>
      </c>
      <c r="C3091" t="s">
        <v>6534</v>
      </c>
      <c r="E3091" t="s">
        <v>857</v>
      </c>
      <c r="F3091" t="s">
        <v>2964</v>
      </c>
      <c r="H3091">
        <v>219</v>
      </c>
      <c r="I3091" t="s">
        <v>2965</v>
      </c>
      <c r="J3091" t="s">
        <v>420</v>
      </c>
      <c r="K3091">
        <v>100</v>
      </c>
      <c r="L3091">
        <v>0</v>
      </c>
      <c r="M3091">
        <v>0</v>
      </c>
      <c r="N3091">
        <v>100</v>
      </c>
      <c r="O3091">
        <v>5</v>
      </c>
      <c r="P3091">
        <v>20</v>
      </c>
      <c r="Q3091" t="s">
        <v>44</v>
      </c>
      <c r="R3091">
        <v>0</v>
      </c>
      <c r="S3091" t="s">
        <v>230</v>
      </c>
      <c r="T3091" s="4">
        <v>45357</v>
      </c>
      <c r="U3091" s="4"/>
    </row>
    <row r="3092" spans="1:21" x14ac:dyDescent="0.2">
      <c r="A3092" t="s">
        <v>1014</v>
      </c>
      <c r="B3092" t="s">
        <v>6535</v>
      </c>
      <c r="C3092" t="s">
        <v>6536</v>
      </c>
      <c r="E3092" t="s">
        <v>1069</v>
      </c>
      <c r="F3092" t="s">
        <v>2964</v>
      </c>
      <c r="H3092">
        <v>220</v>
      </c>
      <c r="I3092" t="s">
        <v>2965</v>
      </c>
      <c r="J3092" t="s">
        <v>420</v>
      </c>
      <c r="K3092">
        <v>97</v>
      </c>
      <c r="L3092">
        <v>0</v>
      </c>
      <c r="M3092">
        <v>0</v>
      </c>
      <c r="N3092">
        <v>97</v>
      </c>
      <c r="O3092">
        <v>4</v>
      </c>
      <c r="P3092">
        <v>20</v>
      </c>
      <c r="Q3092" t="s">
        <v>44</v>
      </c>
      <c r="R3092">
        <v>17</v>
      </c>
      <c r="S3092" t="s">
        <v>5147</v>
      </c>
      <c r="T3092" s="4">
        <v>45357</v>
      </c>
      <c r="U3092" s="4"/>
    </row>
    <row r="3093" spans="1:21" x14ac:dyDescent="0.2">
      <c r="A3093" t="s">
        <v>1014</v>
      </c>
      <c r="B3093" t="s">
        <v>6537</v>
      </c>
      <c r="C3093" t="s">
        <v>6538</v>
      </c>
      <c r="E3093" t="s">
        <v>861</v>
      </c>
      <c r="F3093" t="s">
        <v>2964</v>
      </c>
      <c r="H3093">
        <v>221</v>
      </c>
      <c r="I3093" t="s">
        <v>2965</v>
      </c>
      <c r="J3093" t="s">
        <v>420</v>
      </c>
      <c r="K3093">
        <v>336</v>
      </c>
      <c r="L3093">
        <v>0</v>
      </c>
      <c r="M3093">
        <v>0</v>
      </c>
      <c r="N3093">
        <v>336</v>
      </c>
      <c r="O3093">
        <v>16</v>
      </c>
      <c r="P3093">
        <v>20</v>
      </c>
      <c r="Q3093" t="s">
        <v>44</v>
      </c>
      <c r="R3093">
        <v>16</v>
      </c>
      <c r="S3093" t="s">
        <v>6539</v>
      </c>
      <c r="T3093" s="4">
        <v>45357</v>
      </c>
      <c r="U3093" s="4"/>
    </row>
    <row r="3094" spans="1:21" x14ac:dyDescent="0.2">
      <c r="A3094" t="s">
        <v>1014</v>
      </c>
      <c r="B3094" t="s">
        <v>6540</v>
      </c>
      <c r="C3094" t="s">
        <v>6541</v>
      </c>
      <c r="F3094" t="s">
        <v>48</v>
      </c>
      <c r="G3094" t="s">
        <v>6542</v>
      </c>
      <c r="H3094">
        <v>222</v>
      </c>
      <c r="J3094" t="s">
        <v>420</v>
      </c>
      <c r="K3094">
        <v>-2</v>
      </c>
      <c r="L3094">
        <v>0</v>
      </c>
      <c r="M3094">
        <v>0.25</v>
      </c>
      <c r="N3094">
        <v>-2.25</v>
      </c>
      <c r="O3094">
        <v>0</v>
      </c>
      <c r="P3094">
        <v>8</v>
      </c>
      <c r="Q3094" t="s">
        <v>44</v>
      </c>
      <c r="R3094">
        <v>-2</v>
      </c>
      <c r="S3094" t="s">
        <v>6543</v>
      </c>
      <c r="T3094" s="4">
        <v>45370</v>
      </c>
      <c r="U3094" s="4"/>
    </row>
    <row r="3095" spans="1:21" x14ac:dyDescent="0.2">
      <c r="A3095" t="s">
        <v>1014</v>
      </c>
      <c r="B3095" t="s">
        <v>6544</v>
      </c>
      <c r="C3095" t="s">
        <v>6545</v>
      </c>
      <c r="F3095" t="s">
        <v>48</v>
      </c>
      <c r="G3095" t="s">
        <v>6546</v>
      </c>
      <c r="H3095">
        <v>223</v>
      </c>
      <c r="J3095" t="s">
        <v>420</v>
      </c>
      <c r="K3095">
        <v>-2</v>
      </c>
      <c r="L3095">
        <v>0</v>
      </c>
      <c r="M3095">
        <v>0.25</v>
      </c>
      <c r="N3095">
        <v>-2.25</v>
      </c>
      <c r="O3095">
        <v>0</v>
      </c>
      <c r="P3095">
        <v>6</v>
      </c>
      <c r="Q3095" t="s">
        <v>44</v>
      </c>
      <c r="R3095">
        <v>-2</v>
      </c>
      <c r="S3095" t="s">
        <v>6543</v>
      </c>
      <c r="T3095" s="4">
        <v>45370</v>
      </c>
      <c r="U3095" s="4"/>
    </row>
    <row r="3096" spans="1:21" x14ac:dyDescent="0.2">
      <c r="A3096" t="s">
        <v>1014</v>
      </c>
      <c r="B3096" t="s">
        <v>6547</v>
      </c>
      <c r="C3096" t="s">
        <v>6548</v>
      </c>
      <c r="E3096" t="s">
        <v>1369</v>
      </c>
      <c r="F3096" t="s">
        <v>3943</v>
      </c>
      <c r="G3096" t="s">
        <v>6549</v>
      </c>
      <c r="H3096">
        <v>224</v>
      </c>
      <c r="I3096" t="s">
        <v>6435</v>
      </c>
      <c r="J3096" t="s">
        <v>420</v>
      </c>
      <c r="K3096">
        <v>27</v>
      </c>
      <c r="L3096">
        <v>0</v>
      </c>
      <c r="M3096">
        <v>27</v>
      </c>
      <c r="N3096">
        <v>0</v>
      </c>
      <c r="O3096">
        <v>0</v>
      </c>
      <c r="P3096">
        <v>60</v>
      </c>
      <c r="Q3096" t="s">
        <v>50</v>
      </c>
      <c r="R3096">
        <v>0</v>
      </c>
      <c r="S3096" t="s">
        <v>57</v>
      </c>
      <c r="T3096" s="4">
        <v>45356</v>
      </c>
      <c r="U3096" s="4">
        <v>45380</v>
      </c>
    </row>
    <row r="3097" spans="1:21" x14ac:dyDescent="0.2">
      <c r="A3097" t="s">
        <v>1014</v>
      </c>
      <c r="B3097" t="s">
        <v>6550</v>
      </c>
      <c r="C3097" t="s">
        <v>6551</v>
      </c>
      <c r="E3097" t="s">
        <v>1369</v>
      </c>
      <c r="F3097" t="s">
        <v>3943</v>
      </c>
      <c r="G3097" t="s">
        <v>6552</v>
      </c>
      <c r="H3097">
        <v>225</v>
      </c>
      <c r="I3097" t="s">
        <v>6435</v>
      </c>
      <c r="J3097" t="s">
        <v>420</v>
      </c>
      <c r="K3097">
        <v>53</v>
      </c>
      <c r="L3097">
        <v>0</v>
      </c>
      <c r="M3097">
        <v>15</v>
      </c>
      <c r="N3097">
        <v>38</v>
      </c>
      <c r="O3097">
        <v>0</v>
      </c>
      <c r="P3097">
        <v>80</v>
      </c>
      <c r="Q3097" t="s">
        <v>50</v>
      </c>
      <c r="R3097">
        <v>38</v>
      </c>
      <c r="S3097" t="s">
        <v>502</v>
      </c>
      <c r="T3097" s="4"/>
      <c r="U3097" s="4">
        <v>45380</v>
      </c>
    </row>
    <row r="3098" spans="1:21" x14ac:dyDescent="0.2">
      <c r="A3098" t="s">
        <v>1014</v>
      </c>
      <c r="B3098" t="s">
        <v>6553</v>
      </c>
      <c r="C3098" t="s">
        <v>6554</v>
      </c>
      <c r="E3098" t="s">
        <v>1369</v>
      </c>
      <c r="F3098" t="s">
        <v>3943</v>
      </c>
      <c r="G3098" t="s">
        <v>6555</v>
      </c>
      <c r="H3098">
        <v>226</v>
      </c>
      <c r="I3098" t="s">
        <v>6435</v>
      </c>
      <c r="J3098" t="s">
        <v>420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60</v>
      </c>
      <c r="Q3098" t="s">
        <v>50</v>
      </c>
      <c r="R3098">
        <v>0</v>
      </c>
      <c r="S3098" t="s">
        <v>57</v>
      </c>
      <c r="T3098" s="4"/>
      <c r="U3098" s="4">
        <v>45380</v>
      </c>
    </row>
    <row r="3099" spans="1:21" x14ac:dyDescent="0.2">
      <c r="A3099" t="s">
        <v>1014</v>
      </c>
      <c r="B3099" t="s">
        <v>6556</v>
      </c>
      <c r="C3099" t="s">
        <v>6557</v>
      </c>
      <c r="E3099" t="s">
        <v>1369</v>
      </c>
      <c r="F3099" t="s">
        <v>2066</v>
      </c>
      <c r="G3099" t="s">
        <v>6558</v>
      </c>
      <c r="H3099">
        <v>227</v>
      </c>
      <c r="I3099" t="s">
        <v>2368</v>
      </c>
      <c r="J3099" t="s">
        <v>2068</v>
      </c>
      <c r="K3099">
        <v>4993</v>
      </c>
      <c r="L3099">
        <v>0</v>
      </c>
      <c r="M3099">
        <v>3</v>
      </c>
      <c r="N3099">
        <v>4990</v>
      </c>
      <c r="O3099">
        <v>39</v>
      </c>
      <c r="P3099">
        <v>125</v>
      </c>
      <c r="Q3099" t="s">
        <v>44</v>
      </c>
      <c r="R3099">
        <v>115</v>
      </c>
      <c r="S3099" t="s">
        <v>6559</v>
      </c>
      <c r="T3099" s="4">
        <v>45355</v>
      </c>
      <c r="U3099" s="4"/>
    </row>
    <row r="3100" spans="1:21" x14ac:dyDescent="0.2">
      <c r="A3100" t="s">
        <v>1014</v>
      </c>
      <c r="B3100" t="s">
        <v>6560</v>
      </c>
      <c r="C3100" t="s">
        <v>6561</v>
      </c>
      <c r="D3100" t="s">
        <v>240</v>
      </c>
      <c r="F3100" t="s">
        <v>2964</v>
      </c>
      <c r="H3100">
        <v>228</v>
      </c>
      <c r="J3100" t="s">
        <v>420</v>
      </c>
      <c r="K3100">
        <v>270</v>
      </c>
      <c r="L3100">
        <v>0</v>
      </c>
      <c r="M3100">
        <v>26</v>
      </c>
      <c r="N3100">
        <v>244</v>
      </c>
      <c r="O3100">
        <v>4</v>
      </c>
      <c r="P3100">
        <v>50</v>
      </c>
      <c r="Q3100" t="s">
        <v>44</v>
      </c>
      <c r="R3100">
        <v>44</v>
      </c>
      <c r="S3100" t="s">
        <v>6562</v>
      </c>
      <c r="T3100" s="4">
        <v>45363</v>
      </c>
      <c r="U3100" s="4"/>
    </row>
    <row r="3101" spans="1:21" x14ac:dyDescent="0.2">
      <c r="A3101" t="s">
        <v>1014</v>
      </c>
      <c r="B3101" t="s">
        <v>6563</v>
      </c>
      <c r="C3101" t="s">
        <v>6564</v>
      </c>
      <c r="D3101" t="s">
        <v>857</v>
      </c>
      <c r="F3101" t="s">
        <v>2964</v>
      </c>
      <c r="G3101" t="s">
        <v>6565</v>
      </c>
      <c r="H3101">
        <v>229</v>
      </c>
      <c r="J3101" t="s">
        <v>420</v>
      </c>
      <c r="K3101">
        <v>1890</v>
      </c>
      <c r="L3101">
        <v>0</v>
      </c>
      <c r="M3101">
        <v>26</v>
      </c>
      <c r="N3101">
        <v>1864</v>
      </c>
      <c r="O3101">
        <v>37</v>
      </c>
      <c r="P3101">
        <v>50</v>
      </c>
      <c r="Q3101" t="s">
        <v>44</v>
      </c>
      <c r="R3101">
        <v>14</v>
      </c>
      <c r="S3101" t="s">
        <v>6566</v>
      </c>
      <c r="T3101" s="4">
        <v>45363</v>
      </c>
      <c r="U3101" s="4"/>
    </row>
    <row r="3102" spans="1:21" x14ac:dyDescent="0.2">
      <c r="A3102" t="s">
        <v>1014</v>
      </c>
      <c r="B3102" t="s">
        <v>6567</v>
      </c>
      <c r="C3102" t="s">
        <v>6568</v>
      </c>
      <c r="D3102" t="s">
        <v>861</v>
      </c>
      <c r="F3102" t="s">
        <v>2964</v>
      </c>
      <c r="H3102">
        <v>230</v>
      </c>
      <c r="J3102" t="s">
        <v>420</v>
      </c>
      <c r="K3102">
        <v>1840</v>
      </c>
      <c r="L3102">
        <v>0</v>
      </c>
      <c r="M3102">
        <v>1</v>
      </c>
      <c r="N3102">
        <v>1839</v>
      </c>
      <c r="O3102">
        <v>36</v>
      </c>
      <c r="P3102">
        <v>50</v>
      </c>
      <c r="Q3102" t="s">
        <v>44</v>
      </c>
      <c r="R3102">
        <v>39</v>
      </c>
      <c r="S3102" t="s">
        <v>6569</v>
      </c>
      <c r="T3102" s="4">
        <v>45363</v>
      </c>
      <c r="U3102" s="4"/>
    </row>
    <row r="3103" spans="1:21" x14ac:dyDescent="0.2">
      <c r="A3103" t="s">
        <v>1014</v>
      </c>
      <c r="B3103" t="s">
        <v>6570</v>
      </c>
      <c r="C3103" t="s">
        <v>6571</v>
      </c>
      <c r="D3103" t="s">
        <v>1069</v>
      </c>
      <c r="F3103" t="s">
        <v>2964</v>
      </c>
      <c r="G3103" t="s">
        <v>6565</v>
      </c>
      <c r="H3103">
        <v>231</v>
      </c>
      <c r="J3103" t="s">
        <v>420</v>
      </c>
      <c r="K3103">
        <v>1128</v>
      </c>
      <c r="L3103">
        <v>0</v>
      </c>
      <c r="M3103">
        <v>1</v>
      </c>
      <c r="N3103">
        <v>1127</v>
      </c>
      <c r="O3103">
        <v>22</v>
      </c>
      <c r="P3103">
        <v>50</v>
      </c>
      <c r="Q3103" t="s">
        <v>44</v>
      </c>
      <c r="R3103">
        <v>27</v>
      </c>
      <c r="S3103" t="s">
        <v>6572</v>
      </c>
      <c r="T3103" s="4">
        <v>45363</v>
      </c>
      <c r="U3103" s="4"/>
    </row>
    <row r="3104" spans="1:21" x14ac:dyDescent="0.2">
      <c r="A3104" t="s">
        <v>1014</v>
      </c>
      <c r="B3104" t="s">
        <v>6573</v>
      </c>
      <c r="C3104" t="s">
        <v>6574</v>
      </c>
      <c r="D3104" t="s">
        <v>865</v>
      </c>
      <c r="F3104" t="s">
        <v>2964</v>
      </c>
      <c r="H3104">
        <v>232</v>
      </c>
      <c r="J3104" t="s">
        <v>420</v>
      </c>
      <c r="K3104">
        <v>2290</v>
      </c>
      <c r="L3104">
        <v>0</v>
      </c>
      <c r="M3104">
        <v>1</v>
      </c>
      <c r="N3104">
        <v>2289</v>
      </c>
      <c r="O3104">
        <v>45</v>
      </c>
      <c r="P3104">
        <v>50</v>
      </c>
      <c r="Q3104" t="s">
        <v>44</v>
      </c>
      <c r="R3104">
        <v>39</v>
      </c>
      <c r="S3104" t="s">
        <v>6575</v>
      </c>
      <c r="T3104" s="4">
        <v>45363</v>
      </c>
      <c r="U3104" s="4"/>
    </row>
    <row r="3105" spans="1:21" x14ac:dyDescent="0.2">
      <c r="A3105" t="s">
        <v>1014</v>
      </c>
      <c r="C3105" t="s">
        <v>6576</v>
      </c>
      <c r="J3105" t="s">
        <v>420</v>
      </c>
      <c r="K3105">
        <v>1440</v>
      </c>
      <c r="L3105">
        <v>0</v>
      </c>
      <c r="M3105">
        <v>0</v>
      </c>
      <c r="N3105">
        <v>1440</v>
      </c>
      <c r="O3105">
        <v>2</v>
      </c>
      <c r="P3105">
        <v>720</v>
      </c>
      <c r="Q3105" t="s">
        <v>50</v>
      </c>
      <c r="R3105">
        <v>0</v>
      </c>
      <c r="S3105" t="s">
        <v>1162</v>
      </c>
      <c r="T3105" s="4">
        <v>45406</v>
      </c>
      <c r="U3105" s="4"/>
    </row>
    <row r="3106" spans="1:21" x14ac:dyDescent="0.2">
      <c r="A3106" t="s">
        <v>1014</v>
      </c>
      <c r="B3106" t="s">
        <v>6577</v>
      </c>
      <c r="C3106" t="s">
        <v>6578</v>
      </c>
      <c r="E3106" t="s">
        <v>1069</v>
      </c>
      <c r="F3106" t="s">
        <v>1083</v>
      </c>
      <c r="G3106" t="s">
        <v>6579</v>
      </c>
      <c r="H3106">
        <v>233</v>
      </c>
      <c r="J3106" t="s">
        <v>420</v>
      </c>
      <c r="M3106">
        <v>0</v>
      </c>
      <c r="N3106">
        <v>0</v>
      </c>
      <c r="O3106">
        <v>0</v>
      </c>
      <c r="P3106">
        <v>60</v>
      </c>
      <c r="Q3106" t="s">
        <v>50</v>
      </c>
      <c r="R3106">
        <v>0</v>
      </c>
      <c r="S3106" t="s">
        <v>57</v>
      </c>
      <c r="T3106" s="4">
        <v>45406</v>
      </c>
      <c r="U3106" s="4"/>
    </row>
    <row r="3107" spans="1:21" x14ac:dyDescent="0.2">
      <c r="A3107" t="s">
        <v>1014</v>
      </c>
      <c r="B3107" t="s">
        <v>6580</v>
      </c>
      <c r="C3107" t="s">
        <v>6581</v>
      </c>
      <c r="E3107" t="s">
        <v>861</v>
      </c>
      <c r="F3107" t="s">
        <v>1083</v>
      </c>
      <c r="G3107" t="s">
        <v>6579</v>
      </c>
      <c r="H3107">
        <v>234</v>
      </c>
      <c r="J3107" t="s">
        <v>420</v>
      </c>
      <c r="M3107">
        <v>0</v>
      </c>
      <c r="N3107">
        <v>0</v>
      </c>
      <c r="O3107">
        <v>0</v>
      </c>
      <c r="P3107">
        <v>60</v>
      </c>
      <c r="Q3107" t="s">
        <v>50</v>
      </c>
      <c r="R3107">
        <v>0</v>
      </c>
      <c r="S3107" t="s">
        <v>57</v>
      </c>
      <c r="T3107" s="4">
        <v>45406</v>
      </c>
      <c r="U3107" s="4"/>
    </row>
    <row r="3108" spans="1:21" x14ac:dyDescent="0.2">
      <c r="A3108" t="s">
        <v>1014</v>
      </c>
      <c r="B3108" t="s">
        <v>6582</v>
      </c>
      <c r="C3108" t="s">
        <v>6583</v>
      </c>
      <c r="E3108" t="s">
        <v>857</v>
      </c>
      <c r="F3108" t="s">
        <v>1083</v>
      </c>
      <c r="G3108" t="s">
        <v>6579</v>
      </c>
      <c r="H3108">
        <v>235</v>
      </c>
      <c r="J3108" t="s">
        <v>420</v>
      </c>
      <c r="M3108">
        <v>0</v>
      </c>
      <c r="N3108">
        <v>0</v>
      </c>
      <c r="O3108">
        <v>0</v>
      </c>
      <c r="P3108">
        <v>60</v>
      </c>
      <c r="Q3108" t="s">
        <v>50</v>
      </c>
      <c r="R3108">
        <v>0</v>
      </c>
      <c r="S3108" t="s">
        <v>57</v>
      </c>
      <c r="T3108" s="4">
        <v>45406</v>
      </c>
      <c r="U3108" s="4"/>
    </row>
    <row r="3109" spans="1:21" x14ac:dyDescent="0.2">
      <c r="A3109" t="s">
        <v>1014</v>
      </c>
      <c r="B3109" t="s">
        <v>6584</v>
      </c>
      <c r="C3109" t="s">
        <v>6585</v>
      </c>
      <c r="E3109" t="s">
        <v>240</v>
      </c>
      <c r="F3109" t="s">
        <v>1083</v>
      </c>
      <c r="G3109" t="s">
        <v>6579</v>
      </c>
      <c r="H3109">
        <v>236</v>
      </c>
      <c r="J3109" t="s">
        <v>420</v>
      </c>
      <c r="M3109">
        <v>0</v>
      </c>
      <c r="N3109">
        <v>0</v>
      </c>
      <c r="O3109">
        <v>0</v>
      </c>
      <c r="P3109">
        <v>60</v>
      </c>
      <c r="Q3109" t="s">
        <v>50</v>
      </c>
      <c r="R3109">
        <v>0</v>
      </c>
      <c r="S3109" t="s">
        <v>57</v>
      </c>
      <c r="T3109" s="4">
        <v>45406</v>
      </c>
      <c r="U3109" s="4"/>
    </row>
    <row r="3110" spans="1:21" x14ac:dyDescent="0.2">
      <c r="A3110" t="s">
        <v>1014</v>
      </c>
      <c r="B3110" t="s">
        <v>6586</v>
      </c>
      <c r="C3110" t="s">
        <v>6587</v>
      </c>
      <c r="E3110" t="s">
        <v>1069</v>
      </c>
      <c r="F3110" t="s">
        <v>1083</v>
      </c>
      <c r="G3110" t="s">
        <v>6588</v>
      </c>
      <c r="H3110">
        <v>237</v>
      </c>
      <c r="J3110" t="s">
        <v>420</v>
      </c>
      <c r="M3110">
        <v>0</v>
      </c>
      <c r="N3110">
        <v>0</v>
      </c>
      <c r="O3110">
        <v>0</v>
      </c>
      <c r="P3110">
        <v>60</v>
      </c>
      <c r="Q3110" t="s">
        <v>50</v>
      </c>
      <c r="R3110">
        <v>0</v>
      </c>
      <c r="S3110" t="s">
        <v>57</v>
      </c>
      <c r="T3110" s="4">
        <v>45406</v>
      </c>
      <c r="U3110" s="4"/>
    </row>
    <row r="3111" spans="1:21" x14ac:dyDescent="0.2">
      <c r="A3111" t="s">
        <v>1014</v>
      </c>
      <c r="B3111" t="s">
        <v>6589</v>
      </c>
      <c r="C3111" t="s">
        <v>6590</v>
      </c>
      <c r="E3111" t="s">
        <v>861</v>
      </c>
      <c r="F3111" t="s">
        <v>1083</v>
      </c>
      <c r="G3111" t="s">
        <v>6588</v>
      </c>
      <c r="H3111">
        <v>238</v>
      </c>
      <c r="J3111" t="s">
        <v>420</v>
      </c>
      <c r="M3111">
        <v>0</v>
      </c>
      <c r="N3111">
        <v>0</v>
      </c>
      <c r="O3111">
        <v>0</v>
      </c>
      <c r="P3111">
        <v>60</v>
      </c>
      <c r="Q3111" t="s">
        <v>50</v>
      </c>
      <c r="R3111">
        <v>0</v>
      </c>
      <c r="S3111" t="s">
        <v>57</v>
      </c>
      <c r="T3111" s="4">
        <v>45406</v>
      </c>
      <c r="U3111" s="4"/>
    </row>
    <row r="3112" spans="1:21" x14ac:dyDescent="0.2">
      <c r="A3112" t="s">
        <v>1014</v>
      </c>
      <c r="B3112" t="s">
        <v>6591</v>
      </c>
      <c r="C3112" t="s">
        <v>6592</v>
      </c>
      <c r="E3112" t="s">
        <v>857</v>
      </c>
      <c r="F3112" t="s">
        <v>1083</v>
      </c>
      <c r="G3112" t="s">
        <v>6588</v>
      </c>
      <c r="H3112">
        <v>239</v>
      </c>
      <c r="J3112" t="s">
        <v>420</v>
      </c>
      <c r="M3112">
        <v>0</v>
      </c>
      <c r="N3112">
        <v>0</v>
      </c>
      <c r="O3112">
        <v>0</v>
      </c>
      <c r="P3112">
        <v>60</v>
      </c>
      <c r="Q3112" t="s">
        <v>50</v>
      </c>
      <c r="R3112">
        <v>0</v>
      </c>
      <c r="S3112" t="s">
        <v>57</v>
      </c>
      <c r="T3112" s="4">
        <v>45406</v>
      </c>
      <c r="U3112" s="4"/>
    </row>
    <row r="3113" spans="1:21" x14ac:dyDescent="0.2">
      <c r="A3113" t="s">
        <v>1014</v>
      </c>
      <c r="B3113" t="s">
        <v>6593</v>
      </c>
      <c r="C3113" t="s">
        <v>6594</v>
      </c>
      <c r="E3113" t="s">
        <v>240</v>
      </c>
      <c r="F3113" t="s">
        <v>1083</v>
      </c>
      <c r="G3113" t="s">
        <v>6588</v>
      </c>
      <c r="H3113">
        <v>240</v>
      </c>
      <c r="J3113" t="s">
        <v>420</v>
      </c>
      <c r="M3113">
        <v>0</v>
      </c>
      <c r="N3113">
        <v>0</v>
      </c>
      <c r="O3113">
        <v>0</v>
      </c>
      <c r="P3113">
        <v>60</v>
      </c>
      <c r="Q3113" t="s">
        <v>50</v>
      </c>
      <c r="R3113">
        <v>0</v>
      </c>
      <c r="S3113" t="s">
        <v>57</v>
      </c>
      <c r="T3113" s="4">
        <v>45406</v>
      </c>
      <c r="U3113" s="4"/>
    </row>
    <row r="3114" spans="1:21" x14ac:dyDescent="0.2">
      <c r="A3114" t="s">
        <v>1102</v>
      </c>
      <c r="B3114" t="s">
        <v>6595</v>
      </c>
      <c r="C3114" t="s">
        <v>6596</v>
      </c>
      <c r="F3114" t="s">
        <v>453</v>
      </c>
      <c r="G3114">
        <v>300</v>
      </c>
      <c r="H3114">
        <v>5</v>
      </c>
      <c r="J3114" t="s">
        <v>420</v>
      </c>
      <c r="K3114">
        <v>7677</v>
      </c>
      <c r="L3114">
        <v>0</v>
      </c>
      <c r="M3114">
        <v>0</v>
      </c>
      <c r="N3114">
        <v>7677</v>
      </c>
      <c r="O3114">
        <v>31</v>
      </c>
      <c r="P3114">
        <v>240</v>
      </c>
      <c r="Q3114" t="s">
        <v>44</v>
      </c>
      <c r="R3114">
        <v>237</v>
      </c>
      <c r="S3114" t="s">
        <v>6597</v>
      </c>
      <c r="T3114" s="4">
        <v>45370</v>
      </c>
      <c r="U3114" s="4"/>
    </row>
    <row r="3115" spans="1:21" x14ac:dyDescent="0.2">
      <c r="A3115" t="s">
        <v>1102</v>
      </c>
      <c r="B3115" t="s">
        <v>6598</v>
      </c>
      <c r="C3115" t="s">
        <v>6599</v>
      </c>
      <c r="F3115" t="s">
        <v>48</v>
      </c>
      <c r="G3115" t="s">
        <v>6600</v>
      </c>
      <c r="H3115">
        <v>2</v>
      </c>
      <c r="J3115" t="s">
        <v>420</v>
      </c>
      <c r="K3115">
        <v>23</v>
      </c>
      <c r="L3115">
        <v>0</v>
      </c>
      <c r="M3115">
        <v>0</v>
      </c>
      <c r="N3115">
        <v>23</v>
      </c>
      <c r="O3115">
        <v>0</v>
      </c>
      <c r="P3115">
        <v>72</v>
      </c>
      <c r="Q3115" t="s">
        <v>796</v>
      </c>
      <c r="R3115">
        <v>23</v>
      </c>
      <c r="S3115" t="s">
        <v>6601</v>
      </c>
      <c r="T3115" s="4">
        <v>45362</v>
      </c>
      <c r="U3115" s="4">
        <v>45380</v>
      </c>
    </row>
    <row r="3116" spans="1:21" x14ac:dyDescent="0.2">
      <c r="A3116" t="s">
        <v>1102</v>
      </c>
      <c r="B3116" t="s">
        <v>6602</v>
      </c>
      <c r="C3116" t="s">
        <v>6603</v>
      </c>
      <c r="F3116" t="s">
        <v>48</v>
      </c>
      <c r="G3116" t="s">
        <v>6604</v>
      </c>
      <c r="H3116">
        <v>3</v>
      </c>
      <c r="J3116" t="s">
        <v>420</v>
      </c>
      <c r="K3116">
        <v>61</v>
      </c>
      <c r="L3116">
        <v>0</v>
      </c>
      <c r="M3116">
        <v>1</v>
      </c>
      <c r="N3116">
        <v>60</v>
      </c>
      <c r="O3116">
        <v>0</v>
      </c>
      <c r="P3116">
        <v>72</v>
      </c>
      <c r="Q3116" t="s">
        <v>796</v>
      </c>
      <c r="R3116">
        <v>60</v>
      </c>
      <c r="S3116" t="s">
        <v>6605</v>
      </c>
      <c r="T3116" s="4">
        <v>45362</v>
      </c>
      <c r="U3116" s="4">
        <v>45380</v>
      </c>
    </row>
    <row r="3117" spans="1:21" x14ac:dyDescent="0.2">
      <c r="A3117" t="s">
        <v>1102</v>
      </c>
      <c r="B3117" t="s">
        <v>6606</v>
      </c>
      <c r="C3117" t="s">
        <v>6607</v>
      </c>
      <c r="E3117" t="s">
        <v>2551</v>
      </c>
      <c r="F3117" t="s">
        <v>349</v>
      </c>
      <c r="G3117" t="s">
        <v>6608</v>
      </c>
      <c r="H3117">
        <v>1</v>
      </c>
      <c r="I3117" t="s">
        <v>2553</v>
      </c>
      <c r="J3117" t="s">
        <v>420</v>
      </c>
      <c r="K3117">
        <v>10</v>
      </c>
      <c r="L3117">
        <v>0</v>
      </c>
      <c r="M3117">
        <v>9</v>
      </c>
      <c r="N3117">
        <v>1</v>
      </c>
      <c r="O3117">
        <v>0</v>
      </c>
      <c r="P3117">
        <v>96</v>
      </c>
      <c r="Q3117" t="s">
        <v>44</v>
      </c>
      <c r="R3117">
        <v>1</v>
      </c>
      <c r="S3117" t="s">
        <v>408</v>
      </c>
      <c r="T3117" s="4"/>
      <c r="U3117" s="4" t="s">
        <v>6609</v>
      </c>
    </row>
    <row r="3118" spans="1:21" x14ac:dyDescent="0.2">
      <c r="A3118" t="s">
        <v>1102</v>
      </c>
      <c r="B3118" t="s">
        <v>6610</v>
      </c>
      <c r="C3118" t="s">
        <v>6611</v>
      </c>
      <c r="F3118" t="s">
        <v>349</v>
      </c>
      <c r="G3118" t="s">
        <v>6612</v>
      </c>
      <c r="H3118">
        <v>4</v>
      </c>
      <c r="J3118" t="s">
        <v>420</v>
      </c>
      <c r="K3118">
        <v>0</v>
      </c>
      <c r="L3118">
        <v>0</v>
      </c>
      <c r="M3118">
        <v>6</v>
      </c>
      <c r="N3118">
        <v>-6</v>
      </c>
      <c r="O3118">
        <v>0</v>
      </c>
      <c r="P3118">
        <v>144</v>
      </c>
      <c r="Q3118" t="s">
        <v>44</v>
      </c>
      <c r="R3118">
        <v>-6</v>
      </c>
      <c r="S3118" t="s">
        <v>3809</v>
      </c>
      <c r="T3118" s="4">
        <v>45360</v>
      </c>
      <c r="U3118" s="4"/>
    </row>
    <row r="3119" spans="1:21" x14ac:dyDescent="0.2">
      <c r="A3119" t="s">
        <v>1117</v>
      </c>
      <c r="B3119" t="s">
        <v>6613</v>
      </c>
      <c r="C3119" t="s">
        <v>6614</v>
      </c>
      <c r="D3119" t="s">
        <v>536</v>
      </c>
      <c r="F3119" t="s">
        <v>48</v>
      </c>
      <c r="H3119">
        <v>2</v>
      </c>
      <c r="I3119" t="s">
        <v>4232</v>
      </c>
      <c r="J3119" t="s">
        <v>420</v>
      </c>
      <c r="K3119">
        <v>340</v>
      </c>
      <c r="L3119">
        <v>0</v>
      </c>
      <c r="M3119">
        <v>160</v>
      </c>
      <c r="N3119">
        <v>180</v>
      </c>
      <c r="O3119">
        <v>18</v>
      </c>
      <c r="P3119">
        <v>10</v>
      </c>
      <c r="Q3119" t="s">
        <v>50</v>
      </c>
      <c r="R3119">
        <v>0</v>
      </c>
      <c r="S3119" t="s">
        <v>1393</v>
      </c>
      <c r="T3119" s="4">
        <v>45356</v>
      </c>
      <c r="U3119" s="4"/>
    </row>
    <row r="3120" spans="1:21" x14ac:dyDescent="0.2">
      <c r="A3120" t="s">
        <v>1117</v>
      </c>
      <c r="B3120" t="s">
        <v>6615</v>
      </c>
      <c r="C3120" t="s">
        <v>6616</v>
      </c>
      <c r="F3120" t="s">
        <v>3133</v>
      </c>
      <c r="H3120">
        <v>1</v>
      </c>
      <c r="I3120" t="s">
        <v>6617</v>
      </c>
      <c r="J3120" t="s">
        <v>420</v>
      </c>
      <c r="K3120">
        <v>82</v>
      </c>
      <c r="L3120">
        <v>0</v>
      </c>
      <c r="M3120">
        <v>20</v>
      </c>
      <c r="N3120">
        <v>62</v>
      </c>
      <c r="O3120">
        <v>6</v>
      </c>
      <c r="P3120">
        <v>10</v>
      </c>
      <c r="Q3120" t="s">
        <v>50</v>
      </c>
      <c r="R3120">
        <v>2</v>
      </c>
      <c r="S3120" t="s">
        <v>6618</v>
      </c>
      <c r="T3120" s="4"/>
      <c r="U3120" s="4">
        <v>45380</v>
      </c>
    </row>
    <row r="3121" spans="1:21" x14ac:dyDescent="0.2">
      <c r="A3121" t="s">
        <v>1117</v>
      </c>
      <c r="B3121" t="s">
        <v>6619</v>
      </c>
      <c r="C3121" t="s">
        <v>6620</v>
      </c>
      <c r="F3121" t="s">
        <v>48</v>
      </c>
      <c r="H3121">
        <v>3</v>
      </c>
      <c r="J3121" t="s">
        <v>420</v>
      </c>
      <c r="L3121">
        <v>0</v>
      </c>
      <c r="M3121">
        <v>10</v>
      </c>
      <c r="N3121">
        <v>-10</v>
      </c>
      <c r="O3121">
        <v>-1</v>
      </c>
      <c r="P3121">
        <v>10</v>
      </c>
      <c r="Q3121" t="s">
        <v>50</v>
      </c>
      <c r="R3121">
        <v>0</v>
      </c>
      <c r="S3121" t="s">
        <v>1713</v>
      </c>
      <c r="T3121" s="4">
        <v>45401</v>
      </c>
      <c r="U3121" s="4"/>
    </row>
    <row r="3122" spans="1:21" x14ac:dyDescent="0.2">
      <c r="A3122" t="s">
        <v>6621</v>
      </c>
      <c r="B3122" t="s">
        <v>6622</v>
      </c>
      <c r="C3122" t="s">
        <v>6623</v>
      </c>
      <c r="F3122" t="s">
        <v>5836</v>
      </c>
      <c r="G3122">
        <v>5538</v>
      </c>
      <c r="H3122">
        <v>2</v>
      </c>
      <c r="J3122" t="s">
        <v>420</v>
      </c>
      <c r="K3122">
        <v>89</v>
      </c>
      <c r="L3122">
        <v>0</v>
      </c>
      <c r="M3122">
        <v>18</v>
      </c>
      <c r="N3122">
        <v>71</v>
      </c>
      <c r="O3122">
        <v>0</v>
      </c>
      <c r="P3122">
        <v>200</v>
      </c>
      <c r="Q3122" t="s">
        <v>50</v>
      </c>
      <c r="R3122">
        <v>71</v>
      </c>
      <c r="S3122" t="s">
        <v>6624</v>
      </c>
      <c r="T3122" s="4">
        <v>45356</v>
      </c>
      <c r="U3122" s="4">
        <v>45380</v>
      </c>
    </row>
    <row r="3123" spans="1:21" x14ac:dyDescent="0.2">
      <c r="A3123" t="s">
        <v>6621</v>
      </c>
      <c r="B3123" t="s">
        <v>6625</v>
      </c>
      <c r="C3123" t="s">
        <v>6626</v>
      </c>
      <c r="D3123" t="s">
        <v>66</v>
      </c>
      <c r="F3123" t="s">
        <v>6627</v>
      </c>
      <c r="G3123" t="s">
        <v>6628</v>
      </c>
      <c r="H3123">
        <v>3</v>
      </c>
      <c r="J3123" t="s">
        <v>420</v>
      </c>
      <c r="K3123">
        <v>7073</v>
      </c>
      <c r="L3123">
        <v>0</v>
      </c>
      <c r="M3123">
        <v>184</v>
      </c>
      <c r="N3123">
        <v>6889</v>
      </c>
      <c r="O3123">
        <v>68</v>
      </c>
      <c r="P3123">
        <v>100</v>
      </c>
      <c r="Q3123" t="s">
        <v>50</v>
      </c>
      <c r="R3123">
        <v>89</v>
      </c>
      <c r="S3123" t="s">
        <v>6629</v>
      </c>
      <c r="T3123" s="4">
        <v>45356</v>
      </c>
      <c r="U3123" s="4"/>
    </row>
    <row r="3124" spans="1:21" x14ac:dyDescent="0.2">
      <c r="A3124" t="s">
        <v>6621</v>
      </c>
      <c r="B3124" t="s">
        <v>6630</v>
      </c>
      <c r="C3124" t="s">
        <v>6631</v>
      </c>
      <c r="D3124" t="s">
        <v>66</v>
      </c>
      <c r="F3124" t="s">
        <v>4114</v>
      </c>
      <c r="H3124">
        <v>1</v>
      </c>
      <c r="J3124" t="s">
        <v>420</v>
      </c>
      <c r="K3124">
        <v>828</v>
      </c>
      <c r="L3124">
        <v>0</v>
      </c>
      <c r="M3124">
        <v>126</v>
      </c>
      <c r="N3124">
        <v>702</v>
      </c>
      <c r="O3124">
        <v>5</v>
      </c>
      <c r="P3124">
        <v>120</v>
      </c>
      <c r="Q3124" t="s">
        <v>50</v>
      </c>
      <c r="R3124">
        <v>102</v>
      </c>
      <c r="S3124" t="s">
        <v>6632</v>
      </c>
      <c r="T3124" s="4"/>
      <c r="U3124" s="4"/>
    </row>
    <row r="3125" spans="1:21" x14ac:dyDescent="0.2">
      <c r="A3125" t="s">
        <v>6633</v>
      </c>
      <c r="B3125" t="s">
        <v>6634</v>
      </c>
      <c r="C3125" t="s">
        <v>6635</v>
      </c>
      <c r="F3125" t="s">
        <v>48</v>
      </c>
      <c r="G3125">
        <v>301</v>
      </c>
      <c r="H3125">
        <v>1</v>
      </c>
      <c r="J3125" t="s">
        <v>420</v>
      </c>
      <c r="K3125">
        <v>11000</v>
      </c>
      <c r="L3125">
        <v>0</v>
      </c>
      <c r="M3125">
        <v>0</v>
      </c>
      <c r="N3125">
        <v>11000</v>
      </c>
      <c r="O3125">
        <v>2</v>
      </c>
      <c r="P3125">
        <v>4000</v>
      </c>
      <c r="Q3125" t="s">
        <v>50</v>
      </c>
      <c r="R3125">
        <v>3000</v>
      </c>
      <c r="S3125" t="s">
        <v>6636</v>
      </c>
      <c r="T3125" s="4">
        <v>45371</v>
      </c>
      <c r="U3125" s="4"/>
    </row>
    <row r="3126" spans="1:21" x14ac:dyDescent="0.2">
      <c r="A3126" t="s">
        <v>6637</v>
      </c>
      <c r="B3126" t="s">
        <v>6638</v>
      </c>
      <c r="C3126" t="s">
        <v>6639</v>
      </c>
      <c r="F3126" t="s">
        <v>48</v>
      </c>
      <c r="G3126" t="s">
        <v>6640</v>
      </c>
      <c r="H3126">
        <v>1</v>
      </c>
      <c r="I3126" t="s">
        <v>2850</v>
      </c>
      <c r="J3126" t="s">
        <v>420</v>
      </c>
      <c r="K3126">
        <v>3</v>
      </c>
      <c r="L3126">
        <v>0</v>
      </c>
      <c r="M3126">
        <v>0</v>
      </c>
      <c r="N3126">
        <v>3</v>
      </c>
      <c r="O3126">
        <v>0</v>
      </c>
      <c r="P3126">
        <v>192</v>
      </c>
      <c r="Q3126" t="s">
        <v>50</v>
      </c>
      <c r="R3126">
        <v>3</v>
      </c>
      <c r="S3126" t="s">
        <v>6641</v>
      </c>
      <c r="T3126" s="4"/>
      <c r="U3126" s="4">
        <v>45380</v>
      </c>
    </row>
    <row r="3127" spans="1:21" x14ac:dyDescent="0.2">
      <c r="A3127" t="s">
        <v>6637</v>
      </c>
      <c r="B3127" t="s">
        <v>6642</v>
      </c>
      <c r="C3127" t="s">
        <v>6643</v>
      </c>
      <c r="E3127" t="s">
        <v>4911</v>
      </c>
      <c r="F3127" t="s">
        <v>48</v>
      </c>
      <c r="G3127" t="s">
        <v>6644</v>
      </c>
      <c r="H3127">
        <v>2</v>
      </c>
      <c r="I3127" t="s">
        <v>2850</v>
      </c>
      <c r="J3127" t="s">
        <v>420</v>
      </c>
      <c r="K3127">
        <v>9</v>
      </c>
      <c r="L3127">
        <v>0</v>
      </c>
      <c r="M3127">
        <v>0</v>
      </c>
      <c r="N3127">
        <v>9</v>
      </c>
      <c r="O3127">
        <v>0</v>
      </c>
      <c r="P3127">
        <v>198</v>
      </c>
      <c r="Q3127" t="s">
        <v>50</v>
      </c>
      <c r="R3127">
        <v>9</v>
      </c>
      <c r="S3127" t="s">
        <v>6645</v>
      </c>
      <c r="T3127" s="4"/>
      <c r="U3127" s="4">
        <v>45380</v>
      </c>
    </row>
    <row r="3128" spans="1:21" x14ac:dyDescent="0.2">
      <c r="A3128" t="s">
        <v>6637</v>
      </c>
      <c r="B3128" t="s">
        <v>6646</v>
      </c>
      <c r="C3128" t="s">
        <v>6647</v>
      </c>
      <c r="F3128" t="s">
        <v>2066</v>
      </c>
      <c r="G3128" t="s">
        <v>6648</v>
      </c>
      <c r="H3128">
        <v>3</v>
      </c>
      <c r="I3128" t="s">
        <v>2082</v>
      </c>
      <c r="J3128" t="s">
        <v>2068</v>
      </c>
      <c r="K3128">
        <v>4072</v>
      </c>
      <c r="L3128">
        <v>0</v>
      </c>
      <c r="M3128">
        <v>48</v>
      </c>
      <c r="N3128">
        <v>4024</v>
      </c>
      <c r="O3128">
        <v>7</v>
      </c>
      <c r="P3128">
        <v>512</v>
      </c>
      <c r="Q3128" t="s">
        <v>50</v>
      </c>
      <c r="R3128">
        <v>440</v>
      </c>
      <c r="S3128" t="s">
        <v>6649</v>
      </c>
      <c r="T3128" s="4">
        <v>45357</v>
      </c>
      <c r="U3128" s="4"/>
    </row>
    <row r="3129" spans="1:21" x14ac:dyDescent="0.2">
      <c r="A3129" t="s">
        <v>6637</v>
      </c>
      <c r="B3129" t="s">
        <v>6650</v>
      </c>
      <c r="C3129" t="s">
        <v>6651</v>
      </c>
      <c r="D3129" t="s">
        <v>155</v>
      </c>
      <c r="F3129" t="s">
        <v>2066</v>
      </c>
      <c r="G3129" t="s">
        <v>6652</v>
      </c>
      <c r="H3129">
        <v>4</v>
      </c>
      <c r="I3129" t="s">
        <v>2368</v>
      </c>
      <c r="J3129" t="s">
        <v>2068</v>
      </c>
      <c r="K3129">
        <v>1268</v>
      </c>
      <c r="L3129">
        <v>0</v>
      </c>
      <c r="M3129">
        <v>18</v>
      </c>
      <c r="N3129">
        <v>1250</v>
      </c>
      <c r="O3129">
        <v>7</v>
      </c>
      <c r="P3129">
        <v>160</v>
      </c>
      <c r="Q3129" t="s">
        <v>50</v>
      </c>
      <c r="R3129">
        <v>130</v>
      </c>
      <c r="S3129" t="s">
        <v>6653</v>
      </c>
      <c r="T3129" s="4">
        <v>45363</v>
      </c>
      <c r="U3129" s="4"/>
    </row>
    <row r="3130" spans="1:21" x14ac:dyDescent="0.2">
      <c r="A3130" t="s">
        <v>6637</v>
      </c>
      <c r="B3130" t="s">
        <v>6654</v>
      </c>
      <c r="C3130" t="s">
        <v>6655</v>
      </c>
      <c r="D3130" t="s">
        <v>155</v>
      </c>
      <c r="F3130" t="s">
        <v>2066</v>
      </c>
      <c r="G3130">
        <v>106</v>
      </c>
      <c r="H3130">
        <v>5</v>
      </c>
      <c r="I3130" t="s">
        <v>5318</v>
      </c>
      <c r="J3130" t="s">
        <v>2068</v>
      </c>
      <c r="K3130">
        <v>468</v>
      </c>
      <c r="L3130">
        <v>0</v>
      </c>
      <c r="M3130">
        <v>252</v>
      </c>
      <c r="N3130">
        <v>216</v>
      </c>
      <c r="O3130">
        <v>1</v>
      </c>
      <c r="P3130">
        <v>120</v>
      </c>
      <c r="Q3130" t="s">
        <v>50</v>
      </c>
      <c r="R3130">
        <v>96</v>
      </c>
      <c r="S3130" t="s">
        <v>6656</v>
      </c>
      <c r="T3130" s="4">
        <v>45363</v>
      </c>
      <c r="U3130" s="4"/>
    </row>
    <row r="3131" spans="1:21" x14ac:dyDescent="0.2">
      <c r="A3131" t="s">
        <v>6637</v>
      </c>
      <c r="B3131" t="s">
        <v>6657</v>
      </c>
      <c r="C3131" t="s">
        <v>6658</v>
      </c>
      <c r="F3131" t="s">
        <v>2066</v>
      </c>
      <c r="G3131">
        <v>5814</v>
      </c>
      <c r="H3131">
        <v>6</v>
      </c>
      <c r="I3131" t="s">
        <v>5413</v>
      </c>
      <c r="J3131" t="s">
        <v>2068</v>
      </c>
      <c r="K3131">
        <v>708</v>
      </c>
      <c r="L3131">
        <v>0</v>
      </c>
      <c r="M3131">
        <v>0</v>
      </c>
      <c r="N3131">
        <v>708</v>
      </c>
      <c r="O3131">
        <v>4</v>
      </c>
      <c r="P3131">
        <v>144</v>
      </c>
      <c r="Q3131" t="s">
        <v>50</v>
      </c>
      <c r="R3131">
        <v>132</v>
      </c>
      <c r="S3131" t="s">
        <v>6659</v>
      </c>
      <c r="T3131" s="4">
        <v>45363</v>
      </c>
      <c r="U3131" s="4"/>
    </row>
    <row r="3132" spans="1:21" x14ac:dyDescent="0.2">
      <c r="A3132" t="s">
        <v>6637</v>
      </c>
      <c r="B3132" t="s">
        <v>6660</v>
      </c>
      <c r="C3132" t="s">
        <v>6661</v>
      </c>
      <c r="F3132" t="s">
        <v>2066</v>
      </c>
      <c r="G3132">
        <v>9925</v>
      </c>
      <c r="H3132">
        <v>7</v>
      </c>
      <c r="I3132" t="s">
        <v>5413</v>
      </c>
      <c r="J3132" t="s">
        <v>2068</v>
      </c>
      <c r="K3132">
        <v>192</v>
      </c>
      <c r="L3132">
        <v>0</v>
      </c>
      <c r="M3132">
        <v>0</v>
      </c>
      <c r="N3132">
        <v>192</v>
      </c>
      <c r="O3132">
        <v>1</v>
      </c>
      <c r="P3132">
        <v>102</v>
      </c>
      <c r="Q3132" t="s">
        <v>50</v>
      </c>
      <c r="R3132">
        <v>90</v>
      </c>
      <c r="S3132" t="s">
        <v>6662</v>
      </c>
      <c r="T3132" s="4">
        <v>45363</v>
      </c>
      <c r="U3132" s="4"/>
    </row>
    <row r="3133" spans="1:21" x14ac:dyDescent="0.2">
      <c r="A3133" t="s">
        <v>6637</v>
      </c>
      <c r="B3133" t="s">
        <v>6663</v>
      </c>
      <c r="C3133" t="s">
        <v>6664</v>
      </c>
      <c r="F3133" t="s">
        <v>2066</v>
      </c>
      <c r="G3133">
        <v>83100</v>
      </c>
      <c r="H3133">
        <v>8</v>
      </c>
      <c r="I3133" t="s">
        <v>2437</v>
      </c>
      <c r="J3133" t="s">
        <v>2068</v>
      </c>
      <c r="K3133">
        <v>-24</v>
      </c>
      <c r="L3133">
        <v>0</v>
      </c>
      <c r="M3133">
        <v>0</v>
      </c>
      <c r="N3133">
        <v>-24</v>
      </c>
      <c r="O3133">
        <v>0</v>
      </c>
      <c r="P3133">
        <v>550</v>
      </c>
      <c r="Q3133" t="s">
        <v>50</v>
      </c>
      <c r="R3133">
        <v>-24</v>
      </c>
      <c r="S3133" t="s">
        <v>2221</v>
      </c>
      <c r="T3133" s="4">
        <v>45366</v>
      </c>
      <c r="U3133" s="4"/>
    </row>
    <row r="3134" spans="1:21" x14ac:dyDescent="0.2">
      <c r="A3134" t="s">
        <v>6637</v>
      </c>
      <c r="B3134" t="s">
        <v>6665</v>
      </c>
      <c r="C3134" t="s">
        <v>6666</v>
      </c>
      <c r="D3134" t="s">
        <v>155</v>
      </c>
      <c r="F3134" t="s">
        <v>2066</v>
      </c>
      <c r="G3134">
        <v>5202</v>
      </c>
      <c r="H3134">
        <v>9</v>
      </c>
      <c r="I3134" t="s">
        <v>6667</v>
      </c>
      <c r="J3134" t="s">
        <v>2068</v>
      </c>
      <c r="K3134">
        <v>110</v>
      </c>
      <c r="L3134">
        <v>0</v>
      </c>
      <c r="M3134">
        <v>96</v>
      </c>
      <c r="N3134">
        <v>14</v>
      </c>
      <c r="O3134">
        <v>0</v>
      </c>
      <c r="P3134">
        <v>128</v>
      </c>
      <c r="Q3134" t="s">
        <v>50</v>
      </c>
      <c r="R3134">
        <v>14</v>
      </c>
      <c r="S3134" t="s">
        <v>6668</v>
      </c>
      <c r="T3134" s="4">
        <v>45369</v>
      </c>
      <c r="U3134" s="4"/>
    </row>
    <row r="3135" spans="1:21" x14ac:dyDescent="0.2">
      <c r="A3135" t="s">
        <v>6637</v>
      </c>
      <c r="B3135" t="s">
        <v>6669</v>
      </c>
      <c r="C3135" t="s">
        <v>6670</v>
      </c>
      <c r="D3135" t="s">
        <v>155</v>
      </c>
      <c r="F3135" t="s">
        <v>2066</v>
      </c>
      <c r="G3135">
        <v>5203</v>
      </c>
      <c r="H3135">
        <v>10</v>
      </c>
      <c r="I3135" t="s">
        <v>6667</v>
      </c>
      <c r="J3135" t="s">
        <v>2068</v>
      </c>
      <c r="K3135">
        <v>110</v>
      </c>
      <c r="L3135">
        <v>0</v>
      </c>
      <c r="M3135">
        <v>12</v>
      </c>
      <c r="N3135">
        <v>98</v>
      </c>
      <c r="O3135">
        <v>0</v>
      </c>
      <c r="P3135">
        <v>128</v>
      </c>
      <c r="Q3135" t="s">
        <v>50</v>
      </c>
      <c r="R3135">
        <v>98</v>
      </c>
      <c r="S3135" t="s">
        <v>6671</v>
      </c>
      <c r="T3135" s="4">
        <v>45369</v>
      </c>
      <c r="U3135" s="4"/>
    </row>
    <row r="3136" spans="1:21" x14ac:dyDescent="0.2">
      <c r="A3136" t="s">
        <v>6637</v>
      </c>
      <c r="B3136" t="s">
        <v>6672</v>
      </c>
      <c r="C3136" t="s">
        <v>6673</v>
      </c>
      <c r="D3136" t="s">
        <v>155</v>
      </c>
      <c r="F3136" t="s">
        <v>2066</v>
      </c>
      <c r="G3136">
        <v>5204</v>
      </c>
      <c r="H3136">
        <v>11</v>
      </c>
      <c r="I3136" t="s">
        <v>6667</v>
      </c>
      <c r="J3136" t="s">
        <v>2068</v>
      </c>
      <c r="K3136">
        <v>26</v>
      </c>
      <c r="L3136">
        <v>0</v>
      </c>
      <c r="M3136">
        <v>96</v>
      </c>
      <c r="N3136">
        <v>-70</v>
      </c>
      <c r="O3136">
        <v>0</v>
      </c>
      <c r="P3136">
        <v>128</v>
      </c>
      <c r="Q3136" t="s">
        <v>50</v>
      </c>
      <c r="R3136">
        <v>-70</v>
      </c>
      <c r="S3136" t="s">
        <v>6674</v>
      </c>
      <c r="T3136" s="4">
        <v>45369</v>
      </c>
      <c r="U3136" s="4">
        <v>45380</v>
      </c>
    </row>
    <row r="3137" spans="1:21" x14ac:dyDescent="0.2">
      <c r="A3137" t="s">
        <v>6637</v>
      </c>
      <c r="B3137" t="s">
        <v>6675</v>
      </c>
      <c r="C3137" t="s">
        <v>6676</v>
      </c>
      <c r="D3137" t="s">
        <v>155</v>
      </c>
      <c r="F3137" t="s">
        <v>2066</v>
      </c>
      <c r="G3137">
        <v>5205</v>
      </c>
      <c r="H3137">
        <v>12</v>
      </c>
      <c r="I3137" t="s">
        <v>6667</v>
      </c>
      <c r="J3137" t="s">
        <v>2068</v>
      </c>
      <c r="K3137">
        <v>-18</v>
      </c>
      <c r="L3137">
        <v>0</v>
      </c>
      <c r="M3137">
        <v>0</v>
      </c>
      <c r="N3137">
        <v>-18</v>
      </c>
      <c r="O3137">
        <v>0</v>
      </c>
      <c r="P3137">
        <v>128</v>
      </c>
      <c r="Q3137" t="s">
        <v>50</v>
      </c>
      <c r="R3137">
        <v>-18</v>
      </c>
      <c r="S3137" t="s">
        <v>2224</v>
      </c>
      <c r="T3137" s="4">
        <v>45369</v>
      </c>
      <c r="U3137" s="4"/>
    </row>
    <row r="3138" spans="1:21" x14ac:dyDescent="0.2">
      <c r="A3138" t="s">
        <v>6637</v>
      </c>
      <c r="B3138" t="s">
        <v>6677</v>
      </c>
      <c r="C3138" t="s">
        <v>6678</v>
      </c>
      <c r="D3138" t="s">
        <v>155</v>
      </c>
      <c r="F3138" t="s">
        <v>2066</v>
      </c>
      <c r="G3138">
        <v>64834</v>
      </c>
      <c r="H3138">
        <v>13</v>
      </c>
      <c r="I3138" t="s">
        <v>6667</v>
      </c>
      <c r="J3138" t="s">
        <v>2068</v>
      </c>
      <c r="K3138">
        <v>122</v>
      </c>
      <c r="L3138">
        <v>0</v>
      </c>
      <c r="M3138">
        <v>0</v>
      </c>
      <c r="N3138">
        <v>122</v>
      </c>
      <c r="O3138">
        <v>0</v>
      </c>
      <c r="P3138">
        <v>128</v>
      </c>
      <c r="Q3138" t="s">
        <v>50</v>
      </c>
      <c r="R3138">
        <v>122</v>
      </c>
      <c r="S3138" t="s">
        <v>6679</v>
      </c>
      <c r="T3138" s="4">
        <v>45369</v>
      </c>
      <c r="U3138" s="4"/>
    </row>
    <row r="3139" spans="1:21" x14ac:dyDescent="0.2">
      <c r="A3139" t="s">
        <v>6637</v>
      </c>
      <c r="B3139" t="s">
        <v>6680</v>
      </c>
      <c r="C3139" t="s">
        <v>6681</v>
      </c>
      <c r="D3139" t="s">
        <v>168</v>
      </c>
      <c r="F3139" t="s">
        <v>2066</v>
      </c>
      <c r="G3139">
        <v>76203</v>
      </c>
      <c r="H3139">
        <v>14</v>
      </c>
      <c r="I3139" t="s">
        <v>6667</v>
      </c>
      <c r="J3139" t="s">
        <v>2068</v>
      </c>
      <c r="K3139">
        <v>474</v>
      </c>
      <c r="L3139">
        <v>0</v>
      </c>
      <c r="M3139">
        <v>12</v>
      </c>
      <c r="N3139">
        <v>462</v>
      </c>
      <c r="O3139">
        <v>4</v>
      </c>
      <c r="P3139">
        <v>96</v>
      </c>
      <c r="Q3139" t="s">
        <v>50</v>
      </c>
      <c r="R3139">
        <v>78</v>
      </c>
      <c r="S3139" t="s">
        <v>470</v>
      </c>
      <c r="T3139" s="4">
        <v>45369</v>
      </c>
      <c r="U3139" s="4"/>
    </row>
    <row r="3140" spans="1:21" x14ac:dyDescent="0.2">
      <c r="A3140" t="s">
        <v>6637</v>
      </c>
      <c r="B3140" t="s">
        <v>6682</v>
      </c>
      <c r="C3140" t="s">
        <v>6683</v>
      </c>
      <c r="D3140" t="s">
        <v>168</v>
      </c>
      <c r="F3140" t="s">
        <v>2066</v>
      </c>
      <c r="G3140">
        <v>76205</v>
      </c>
      <c r="H3140">
        <v>15</v>
      </c>
      <c r="I3140" t="s">
        <v>6667</v>
      </c>
      <c r="J3140" t="s">
        <v>2068</v>
      </c>
      <c r="K3140">
        <v>174</v>
      </c>
      <c r="L3140">
        <v>0</v>
      </c>
      <c r="M3140">
        <v>24</v>
      </c>
      <c r="N3140">
        <v>150</v>
      </c>
      <c r="O3140">
        <v>1</v>
      </c>
      <c r="P3140">
        <v>96</v>
      </c>
      <c r="Q3140" t="s">
        <v>50</v>
      </c>
      <c r="R3140">
        <v>54</v>
      </c>
      <c r="S3140" t="s">
        <v>6684</v>
      </c>
      <c r="T3140" s="4">
        <v>45369</v>
      </c>
      <c r="U3140" s="4"/>
    </row>
    <row r="3141" spans="1:21" x14ac:dyDescent="0.2">
      <c r="A3141" t="s">
        <v>6637</v>
      </c>
      <c r="B3141" t="s">
        <v>6685</v>
      </c>
      <c r="C3141" t="s">
        <v>6686</v>
      </c>
      <c r="D3141" t="s">
        <v>168</v>
      </c>
      <c r="F3141" t="s">
        <v>2066</v>
      </c>
      <c r="G3141">
        <v>76208</v>
      </c>
      <c r="H3141">
        <v>16</v>
      </c>
      <c r="I3141" t="s">
        <v>6667</v>
      </c>
      <c r="J3141" t="s">
        <v>2068</v>
      </c>
      <c r="K3141">
        <v>474</v>
      </c>
      <c r="L3141">
        <v>0</v>
      </c>
      <c r="M3141">
        <v>0</v>
      </c>
      <c r="N3141">
        <v>474</v>
      </c>
      <c r="O3141">
        <v>4</v>
      </c>
      <c r="P3141">
        <v>96</v>
      </c>
      <c r="Q3141" t="s">
        <v>50</v>
      </c>
      <c r="R3141">
        <v>90</v>
      </c>
      <c r="S3141" t="s">
        <v>6687</v>
      </c>
      <c r="T3141" s="4">
        <v>45369</v>
      </c>
      <c r="U3141" s="4"/>
    </row>
    <row r="3142" spans="1:21" x14ac:dyDescent="0.2">
      <c r="A3142" t="s">
        <v>6637</v>
      </c>
      <c r="B3142" t="s">
        <v>6688</v>
      </c>
      <c r="C3142" t="s">
        <v>6689</v>
      </c>
      <c r="D3142" t="s">
        <v>168</v>
      </c>
      <c r="F3142" t="s">
        <v>2066</v>
      </c>
      <c r="G3142">
        <v>93846</v>
      </c>
      <c r="H3142">
        <v>17</v>
      </c>
      <c r="I3142" t="s">
        <v>6667</v>
      </c>
      <c r="J3142" t="s">
        <v>2068</v>
      </c>
      <c r="K3142">
        <v>570</v>
      </c>
      <c r="L3142">
        <v>0</v>
      </c>
      <c r="M3142">
        <v>12</v>
      </c>
      <c r="N3142">
        <v>558</v>
      </c>
      <c r="O3142">
        <v>5</v>
      </c>
      <c r="P3142">
        <v>96</v>
      </c>
      <c r="Q3142" t="s">
        <v>50</v>
      </c>
      <c r="R3142">
        <v>78</v>
      </c>
      <c r="S3142" t="s">
        <v>6690</v>
      </c>
      <c r="T3142" s="4">
        <v>45369</v>
      </c>
      <c r="U3142" s="4"/>
    </row>
    <row r="3143" spans="1:21" x14ac:dyDescent="0.2">
      <c r="A3143" t="s">
        <v>6637</v>
      </c>
      <c r="B3143" t="s">
        <v>6691</v>
      </c>
      <c r="C3143" t="s">
        <v>6692</v>
      </c>
      <c r="D3143" t="s">
        <v>168</v>
      </c>
      <c r="F3143" t="s">
        <v>2066</v>
      </c>
      <c r="G3143">
        <v>93848</v>
      </c>
      <c r="H3143">
        <v>18</v>
      </c>
      <c r="I3143" t="s">
        <v>6667</v>
      </c>
      <c r="J3143" t="s">
        <v>2068</v>
      </c>
      <c r="K3143">
        <v>474</v>
      </c>
      <c r="L3143">
        <v>0</v>
      </c>
      <c r="M3143">
        <v>0</v>
      </c>
      <c r="N3143">
        <v>474</v>
      </c>
      <c r="O3143">
        <v>4</v>
      </c>
      <c r="P3143">
        <v>96</v>
      </c>
      <c r="Q3143" t="s">
        <v>50</v>
      </c>
      <c r="R3143">
        <v>90</v>
      </c>
      <c r="S3143" t="s">
        <v>6687</v>
      </c>
      <c r="T3143" s="4">
        <v>45369</v>
      </c>
      <c r="U3143" s="4"/>
    </row>
    <row r="3144" spans="1:21" x14ac:dyDescent="0.2">
      <c r="A3144" t="s">
        <v>6637</v>
      </c>
      <c r="B3144" t="s">
        <v>6693</v>
      </c>
      <c r="C3144" t="s">
        <v>6694</v>
      </c>
      <c r="D3144" t="s">
        <v>155</v>
      </c>
      <c r="F3144" t="s">
        <v>2066</v>
      </c>
      <c r="G3144" t="s">
        <v>6695</v>
      </c>
      <c r="H3144">
        <v>19</v>
      </c>
      <c r="I3144" t="s">
        <v>5291</v>
      </c>
      <c r="J3144" t="s">
        <v>2068</v>
      </c>
      <c r="K3144">
        <v>-30</v>
      </c>
      <c r="L3144">
        <v>0</v>
      </c>
      <c r="M3144">
        <v>96</v>
      </c>
      <c r="N3144">
        <v>-126</v>
      </c>
      <c r="O3144">
        <v>-1</v>
      </c>
      <c r="P3144">
        <v>96</v>
      </c>
      <c r="Q3144" t="s">
        <v>50</v>
      </c>
      <c r="R3144">
        <v>-30</v>
      </c>
      <c r="S3144" t="s">
        <v>6696</v>
      </c>
      <c r="T3144" s="4">
        <v>45369</v>
      </c>
      <c r="U3144" s="4"/>
    </row>
    <row r="3145" spans="1:21" x14ac:dyDescent="0.2">
      <c r="A3145" t="s">
        <v>6637</v>
      </c>
      <c r="B3145" t="s">
        <v>6697</v>
      </c>
      <c r="C3145" t="s">
        <v>6698</v>
      </c>
      <c r="D3145" t="s">
        <v>168</v>
      </c>
      <c r="F3145" t="s">
        <v>2066</v>
      </c>
      <c r="G3145" t="s">
        <v>6699</v>
      </c>
      <c r="H3145">
        <v>20</v>
      </c>
      <c r="I3145" t="s">
        <v>2357</v>
      </c>
      <c r="J3145" t="s">
        <v>2068</v>
      </c>
      <c r="K3145">
        <v>54</v>
      </c>
      <c r="L3145">
        <v>0</v>
      </c>
      <c r="M3145">
        <v>12</v>
      </c>
      <c r="N3145">
        <v>42</v>
      </c>
      <c r="O3145">
        <v>0</v>
      </c>
      <c r="P3145">
        <v>72</v>
      </c>
      <c r="Q3145" t="s">
        <v>50</v>
      </c>
      <c r="R3145">
        <v>42</v>
      </c>
      <c r="S3145" t="s">
        <v>6700</v>
      </c>
      <c r="T3145" s="4">
        <v>45369</v>
      </c>
      <c r="U3145" s="4"/>
    </row>
    <row r="3146" spans="1:21" x14ac:dyDescent="0.2">
      <c r="A3146" t="s">
        <v>6637</v>
      </c>
      <c r="B3146" t="s">
        <v>6701</v>
      </c>
      <c r="C3146" t="s">
        <v>6702</v>
      </c>
      <c r="D3146" t="s">
        <v>168</v>
      </c>
      <c r="F3146" t="s">
        <v>2066</v>
      </c>
      <c r="G3146" t="s">
        <v>6703</v>
      </c>
      <c r="H3146">
        <v>21</v>
      </c>
      <c r="I3146" t="s">
        <v>2357</v>
      </c>
      <c r="J3146" t="s">
        <v>2068</v>
      </c>
      <c r="K3146">
        <v>354</v>
      </c>
      <c r="L3146">
        <v>0</v>
      </c>
      <c r="M3146">
        <v>12</v>
      </c>
      <c r="N3146">
        <v>342</v>
      </c>
      <c r="O3146">
        <v>4</v>
      </c>
      <c r="P3146">
        <v>72</v>
      </c>
      <c r="Q3146" t="s">
        <v>50</v>
      </c>
      <c r="R3146">
        <v>54</v>
      </c>
      <c r="S3146" t="s">
        <v>6704</v>
      </c>
      <c r="T3146" s="4">
        <v>45369</v>
      </c>
      <c r="U3146" s="4"/>
    </row>
    <row r="3147" spans="1:21" x14ac:dyDescent="0.2">
      <c r="A3147" t="s">
        <v>6637</v>
      </c>
      <c r="B3147" t="s">
        <v>6705</v>
      </c>
      <c r="C3147" t="s">
        <v>6706</v>
      </c>
      <c r="D3147" t="s">
        <v>168</v>
      </c>
      <c r="F3147" t="s">
        <v>2066</v>
      </c>
      <c r="G3147" t="s">
        <v>6707</v>
      </c>
      <c r="H3147">
        <v>22</v>
      </c>
      <c r="I3147" t="s">
        <v>2374</v>
      </c>
      <c r="J3147" t="s">
        <v>2068</v>
      </c>
      <c r="K3147">
        <v>-3</v>
      </c>
      <c r="L3147">
        <v>0</v>
      </c>
      <c r="M3147">
        <v>0</v>
      </c>
      <c r="N3147">
        <v>-3</v>
      </c>
      <c r="O3147">
        <v>0</v>
      </c>
      <c r="P3147">
        <v>72</v>
      </c>
      <c r="Q3147" t="s">
        <v>50</v>
      </c>
      <c r="R3147">
        <v>-3</v>
      </c>
      <c r="S3147" t="s">
        <v>6708</v>
      </c>
      <c r="T3147" s="4">
        <v>45369</v>
      </c>
      <c r="U3147" s="4"/>
    </row>
    <row r="3148" spans="1:21" x14ac:dyDescent="0.2">
      <c r="A3148" t="s">
        <v>6637</v>
      </c>
      <c r="B3148" t="s">
        <v>6709</v>
      </c>
      <c r="C3148" t="s">
        <v>6710</v>
      </c>
      <c r="E3148" t="s">
        <v>6711</v>
      </c>
      <c r="F3148" t="s">
        <v>48</v>
      </c>
      <c r="G3148" t="s">
        <v>6712</v>
      </c>
      <c r="H3148">
        <v>23</v>
      </c>
      <c r="J3148" t="s">
        <v>420</v>
      </c>
      <c r="K3148">
        <v>-2</v>
      </c>
      <c r="L3148">
        <v>150</v>
      </c>
      <c r="M3148">
        <v>13</v>
      </c>
      <c r="N3148">
        <v>135</v>
      </c>
      <c r="O3148">
        <v>4</v>
      </c>
      <c r="P3148">
        <v>30</v>
      </c>
      <c r="Q3148" t="s">
        <v>44</v>
      </c>
      <c r="R3148">
        <v>15</v>
      </c>
      <c r="S3148" t="s">
        <v>6713</v>
      </c>
      <c r="T3148" s="4">
        <v>45369</v>
      </c>
      <c r="U3148" s="4"/>
    </row>
    <row r="3149" spans="1:21" x14ac:dyDescent="0.2">
      <c r="A3149" t="s">
        <v>6637</v>
      </c>
      <c r="B3149" t="s">
        <v>6714</v>
      </c>
      <c r="C3149" t="s">
        <v>6715</v>
      </c>
      <c r="F3149" t="s">
        <v>2066</v>
      </c>
      <c r="G3149" t="s">
        <v>6716</v>
      </c>
      <c r="H3149">
        <v>24</v>
      </c>
      <c r="I3149" t="s">
        <v>2082</v>
      </c>
      <c r="J3149" t="s">
        <v>2068</v>
      </c>
      <c r="K3149">
        <v>1488</v>
      </c>
      <c r="L3149">
        <v>0</v>
      </c>
      <c r="M3149">
        <v>30</v>
      </c>
      <c r="N3149">
        <v>1458</v>
      </c>
      <c r="O3149">
        <v>2</v>
      </c>
      <c r="P3149">
        <v>512</v>
      </c>
      <c r="Q3149" t="s">
        <v>50</v>
      </c>
      <c r="R3149">
        <v>434</v>
      </c>
      <c r="S3149" t="s">
        <v>6717</v>
      </c>
      <c r="T3149" s="4">
        <v>45369</v>
      </c>
      <c r="U3149" s="4"/>
    </row>
    <row r="3150" spans="1:21" x14ac:dyDescent="0.2">
      <c r="A3150" t="s">
        <v>6637</v>
      </c>
      <c r="B3150" t="s">
        <v>6718</v>
      </c>
      <c r="C3150" t="s">
        <v>6719</v>
      </c>
      <c r="F3150" t="s">
        <v>2066</v>
      </c>
      <c r="G3150" t="s">
        <v>6720</v>
      </c>
      <c r="H3150">
        <v>25</v>
      </c>
      <c r="I3150" t="s">
        <v>5318</v>
      </c>
      <c r="J3150" t="s">
        <v>2068</v>
      </c>
      <c r="K3150">
        <v>48.5</v>
      </c>
      <c r="L3150">
        <v>0</v>
      </c>
      <c r="M3150">
        <v>11.5</v>
      </c>
      <c r="N3150">
        <v>37</v>
      </c>
      <c r="O3150">
        <v>3</v>
      </c>
      <c r="P3150">
        <v>10</v>
      </c>
      <c r="Q3150" t="s">
        <v>44</v>
      </c>
      <c r="R3150">
        <v>7</v>
      </c>
      <c r="S3150" t="s">
        <v>6721</v>
      </c>
      <c r="T3150" s="4">
        <v>45369</v>
      </c>
      <c r="U3150" s="4"/>
    </row>
    <row r="3151" spans="1:21" x14ac:dyDescent="0.2">
      <c r="A3151" t="s">
        <v>6637</v>
      </c>
      <c r="B3151" t="s">
        <v>6722</v>
      </c>
      <c r="C3151" t="s">
        <v>6723</v>
      </c>
      <c r="D3151" t="s">
        <v>155</v>
      </c>
      <c r="F3151" t="s">
        <v>2066</v>
      </c>
      <c r="G3151">
        <v>103</v>
      </c>
      <c r="H3151">
        <v>26</v>
      </c>
      <c r="I3151" t="s">
        <v>5318</v>
      </c>
      <c r="J3151" t="s">
        <v>2068</v>
      </c>
      <c r="K3151">
        <v>38.5</v>
      </c>
      <c r="L3151">
        <v>0</v>
      </c>
      <c r="M3151">
        <v>3</v>
      </c>
      <c r="N3151">
        <v>35.5</v>
      </c>
      <c r="O3151">
        <v>3</v>
      </c>
      <c r="P3151">
        <v>10</v>
      </c>
      <c r="Q3151" t="s">
        <v>44</v>
      </c>
      <c r="R3151">
        <v>6</v>
      </c>
      <c r="S3151" t="s">
        <v>6724</v>
      </c>
      <c r="T3151" s="4">
        <v>45369</v>
      </c>
      <c r="U3151" s="4"/>
    </row>
    <row r="3152" spans="1:21" x14ac:dyDescent="0.2">
      <c r="A3152" t="s">
        <v>6637</v>
      </c>
      <c r="B3152" t="s">
        <v>6725</v>
      </c>
      <c r="C3152" t="s">
        <v>6726</v>
      </c>
      <c r="F3152" t="s">
        <v>2066</v>
      </c>
      <c r="G3152" t="s">
        <v>6727</v>
      </c>
      <c r="H3152">
        <v>27</v>
      </c>
      <c r="I3152" t="s">
        <v>2368</v>
      </c>
      <c r="J3152" t="s">
        <v>2068</v>
      </c>
      <c r="K3152">
        <v>152</v>
      </c>
      <c r="L3152">
        <v>0</v>
      </c>
      <c r="M3152">
        <v>1.5</v>
      </c>
      <c r="N3152">
        <v>150.5</v>
      </c>
      <c r="O3152">
        <v>7</v>
      </c>
      <c r="P3152">
        <v>20</v>
      </c>
      <c r="Q3152" t="s">
        <v>44</v>
      </c>
      <c r="R3152">
        <v>11</v>
      </c>
      <c r="S3152" t="s">
        <v>6728</v>
      </c>
      <c r="T3152" s="4">
        <v>45369</v>
      </c>
      <c r="U3152" s="4"/>
    </row>
    <row r="3153" spans="1:21" x14ac:dyDescent="0.2">
      <c r="A3153" t="s">
        <v>6637</v>
      </c>
      <c r="B3153" t="s">
        <v>6729</v>
      </c>
      <c r="C3153" t="s">
        <v>6730</v>
      </c>
      <c r="F3153" t="s">
        <v>2066</v>
      </c>
      <c r="G3153" t="s">
        <v>6731</v>
      </c>
      <c r="H3153">
        <v>28</v>
      </c>
      <c r="I3153" t="s">
        <v>2368</v>
      </c>
      <c r="J3153" t="s">
        <v>2068</v>
      </c>
      <c r="K3153">
        <v>132</v>
      </c>
      <c r="L3153">
        <v>0</v>
      </c>
      <c r="M3153">
        <v>2.5</v>
      </c>
      <c r="N3153">
        <v>129.5</v>
      </c>
      <c r="O3153">
        <v>6</v>
      </c>
      <c r="P3153">
        <v>20</v>
      </c>
      <c r="Q3153" t="s">
        <v>44</v>
      </c>
      <c r="R3153">
        <v>10</v>
      </c>
      <c r="S3153" t="s">
        <v>6732</v>
      </c>
      <c r="T3153" s="4">
        <v>45369</v>
      </c>
      <c r="U3153" s="4"/>
    </row>
    <row r="3154" spans="1:21" x14ac:dyDescent="0.2">
      <c r="A3154" t="s">
        <v>6637</v>
      </c>
      <c r="B3154" t="s">
        <v>6733</v>
      </c>
      <c r="C3154" t="s">
        <v>6734</v>
      </c>
      <c r="F3154" t="s">
        <v>2066</v>
      </c>
      <c r="G3154" t="s">
        <v>6735</v>
      </c>
      <c r="H3154">
        <v>29</v>
      </c>
      <c r="I3154" t="s">
        <v>2340</v>
      </c>
      <c r="J3154" t="s">
        <v>2068</v>
      </c>
      <c r="K3154">
        <v>70</v>
      </c>
      <c r="L3154">
        <v>0</v>
      </c>
      <c r="M3154">
        <v>4.5</v>
      </c>
      <c r="N3154">
        <v>65.5</v>
      </c>
      <c r="O3154">
        <v>3</v>
      </c>
      <c r="P3154">
        <v>20</v>
      </c>
      <c r="Q3154" t="s">
        <v>44</v>
      </c>
      <c r="R3154">
        <v>6</v>
      </c>
      <c r="S3154" t="s">
        <v>6724</v>
      </c>
      <c r="T3154" s="4">
        <v>45369</v>
      </c>
      <c r="U3154" s="4"/>
    </row>
    <row r="3155" spans="1:21" x14ac:dyDescent="0.2">
      <c r="A3155" t="s">
        <v>6637</v>
      </c>
      <c r="B3155" t="s">
        <v>6736</v>
      </c>
      <c r="C3155" t="s">
        <v>6737</v>
      </c>
      <c r="D3155" t="s">
        <v>155</v>
      </c>
      <c r="F3155" t="s">
        <v>2066</v>
      </c>
      <c r="G3155" t="s">
        <v>6738</v>
      </c>
      <c r="H3155">
        <v>30</v>
      </c>
      <c r="I3155" t="s">
        <v>2357</v>
      </c>
      <c r="J3155" t="s">
        <v>2068</v>
      </c>
      <c r="K3155">
        <v>-12</v>
      </c>
      <c r="L3155">
        <v>0</v>
      </c>
      <c r="M3155">
        <v>0</v>
      </c>
      <c r="N3155">
        <v>-12</v>
      </c>
      <c r="O3155">
        <v>0</v>
      </c>
      <c r="P3155">
        <v>96</v>
      </c>
      <c r="Q3155" t="s">
        <v>50</v>
      </c>
      <c r="R3155">
        <v>-12</v>
      </c>
      <c r="S3155" t="s">
        <v>1197</v>
      </c>
      <c r="T3155" s="4">
        <v>45370</v>
      </c>
      <c r="U3155" s="4"/>
    </row>
    <row r="3156" spans="1:21" x14ac:dyDescent="0.2">
      <c r="A3156" t="s">
        <v>6637</v>
      </c>
      <c r="B3156" t="s">
        <v>6739</v>
      </c>
      <c r="C3156" t="s">
        <v>6740</v>
      </c>
      <c r="D3156" t="s">
        <v>155</v>
      </c>
      <c r="F3156" t="s">
        <v>2066</v>
      </c>
      <c r="G3156" t="s">
        <v>6741</v>
      </c>
      <c r="H3156">
        <v>31</v>
      </c>
      <c r="I3156" t="s">
        <v>5291</v>
      </c>
      <c r="J3156" t="s">
        <v>2068</v>
      </c>
      <c r="K3156">
        <v>-18</v>
      </c>
      <c r="L3156">
        <v>0</v>
      </c>
      <c r="M3156">
        <v>12</v>
      </c>
      <c r="N3156">
        <v>-30</v>
      </c>
      <c r="O3156">
        <v>0</v>
      </c>
      <c r="P3156">
        <v>96</v>
      </c>
      <c r="Q3156" t="s">
        <v>50</v>
      </c>
      <c r="R3156">
        <v>-30</v>
      </c>
      <c r="S3156" t="s">
        <v>6742</v>
      </c>
      <c r="T3156" s="4">
        <v>45371</v>
      </c>
      <c r="U3156" s="4"/>
    </row>
    <row r="3157" spans="1:21" x14ac:dyDescent="0.2">
      <c r="A3157" t="s">
        <v>6637</v>
      </c>
      <c r="B3157" t="s">
        <v>6743</v>
      </c>
      <c r="C3157" t="s">
        <v>6744</v>
      </c>
      <c r="F3157" t="s">
        <v>48</v>
      </c>
      <c r="G3157" t="s">
        <v>6745</v>
      </c>
      <c r="H3157">
        <v>32</v>
      </c>
      <c r="J3157" t="s">
        <v>420</v>
      </c>
      <c r="K3157">
        <v>-12</v>
      </c>
      <c r="L3157">
        <v>0</v>
      </c>
      <c r="M3157">
        <v>0</v>
      </c>
      <c r="N3157">
        <v>-12</v>
      </c>
      <c r="O3157">
        <v>0</v>
      </c>
      <c r="P3157">
        <v>384</v>
      </c>
      <c r="Q3157" t="s">
        <v>50</v>
      </c>
      <c r="R3157">
        <v>-12</v>
      </c>
      <c r="S3157" t="s">
        <v>1197</v>
      </c>
      <c r="T3157" s="4">
        <v>45371</v>
      </c>
      <c r="U3157" s="4"/>
    </row>
    <row r="3158" spans="1:21" x14ac:dyDescent="0.2">
      <c r="A3158" t="s">
        <v>6637</v>
      </c>
      <c r="B3158" t="s">
        <v>6746</v>
      </c>
      <c r="C3158" t="s">
        <v>6747</v>
      </c>
      <c r="D3158" t="s">
        <v>3987</v>
      </c>
      <c r="F3158" t="s">
        <v>48</v>
      </c>
      <c r="G3158">
        <v>801</v>
      </c>
      <c r="H3158">
        <v>33</v>
      </c>
      <c r="J3158" t="s">
        <v>420</v>
      </c>
      <c r="K3158">
        <v>6448</v>
      </c>
      <c r="L3158">
        <v>0</v>
      </c>
      <c r="M3158">
        <v>36</v>
      </c>
      <c r="N3158">
        <v>6412</v>
      </c>
      <c r="O3158">
        <v>16</v>
      </c>
      <c r="P3158">
        <v>380</v>
      </c>
      <c r="Q3158" t="s">
        <v>50</v>
      </c>
      <c r="R3158">
        <v>332</v>
      </c>
      <c r="S3158" t="s">
        <v>6748</v>
      </c>
      <c r="T3158" s="4">
        <v>45371</v>
      </c>
      <c r="U3158" s="4"/>
    </row>
    <row r="3159" spans="1:21" x14ac:dyDescent="0.2">
      <c r="A3159" t="s">
        <v>6637</v>
      </c>
      <c r="B3159" t="s">
        <v>6749</v>
      </c>
      <c r="C3159" t="s">
        <v>6750</v>
      </c>
      <c r="F3159" t="s">
        <v>2066</v>
      </c>
      <c r="G3159" t="s">
        <v>6751</v>
      </c>
      <c r="H3159">
        <v>34</v>
      </c>
      <c r="I3159" t="s">
        <v>2082</v>
      </c>
      <c r="J3159" t="s">
        <v>2068</v>
      </c>
      <c r="K3159">
        <v>189</v>
      </c>
      <c r="L3159">
        <v>0</v>
      </c>
      <c r="M3159">
        <v>106.33</v>
      </c>
      <c r="N3159">
        <v>82.67</v>
      </c>
      <c r="O3159">
        <v>1</v>
      </c>
      <c r="P3159">
        <v>64</v>
      </c>
      <c r="Q3159" t="s">
        <v>44</v>
      </c>
      <c r="R3159">
        <v>19</v>
      </c>
      <c r="S3159" t="s">
        <v>6752</v>
      </c>
      <c r="T3159" s="4">
        <v>45371</v>
      </c>
      <c r="U3159" s="4"/>
    </row>
    <row r="3160" spans="1:21" x14ac:dyDescent="0.2">
      <c r="A3160" t="s">
        <v>6637</v>
      </c>
      <c r="B3160" t="s">
        <v>6753</v>
      </c>
      <c r="C3160" t="s">
        <v>6754</v>
      </c>
      <c r="F3160" t="s">
        <v>2066</v>
      </c>
      <c r="G3160" t="s">
        <v>6755</v>
      </c>
      <c r="H3160">
        <v>35</v>
      </c>
      <c r="I3160" t="s">
        <v>6667</v>
      </c>
      <c r="J3160" t="s">
        <v>2068</v>
      </c>
      <c r="K3160">
        <v>180</v>
      </c>
      <c r="L3160">
        <v>0</v>
      </c>
      <c r="M3160">
        <v>0</v>
      </c>
      <c r="N3160">
        <v>180</v>
      </c>
      <c r="O3160">
        <v>0</v>
      </c>
      <c r="P3160">
        <v>192</v>
      </c>
      <c r="Q3160" t="s">
        <v>50</v>
      </c>
      <c r="R3160">
        <v>180</v>
      </c>
      <c r="S3160" t="s">
        <v>6756</v>
      </c>
      <c r="T3160" s="4">
        <v>45371</v>
      </c>
      <c r="U3160" s="4"/>
    </row>
    <row r="3161" spans="1:21" x14ac:dyDescent="0.2">
      <c r="A3161" t="s">
        <v>6637</v>
      </c>
      <c r="B3161" t="s">
        <v>6757</v>
      </c>
      <c r="C3161" t="s">
        <v>6758</v>
      </c>
      <c r="F3161" t="s">
        <v>2066</v>
      </c>
      <c r="G3161" t="s">
        <v>6759</v>
      </c>
      <c r="H3161">
        <v>36</v>
      </c>
      <c r="I3161" t="s">
        <v>2368</v>
      </c>
      <c r="J3161" t="s">
        <v>2068</v>
      </c>
      <c r="K3161">
        <v>936</v>
      </c>
      <c r="L3161">
        <v>0</v>
      </c>
      <c r="M3161">
        <v>24</v>
      </c>
      <c r="N3161">
        <v>912</v>
      </c>
      <c r="O3161">
        <v>5</v>
      </c>
      <c r="P3161">
        <v>160</v>
      </c>
      <c r="Q3161" t="s">
        <v>50</v>
      </c>
      <c r="R3161">
        <v>112</v>
      </c>
      <c r="S3161" t="s">
        <v>6760</v>
      </c>
      <c r="T3161" s="4">
        <v>45371</v>
      </c>
      <c r="U3161" s="4"/>
    </row>
    <row r="3162" spans="1:21" x14ac:dyDescent="0.2">
      <c r="A3162" t="s">
        <v>6637</v>
      </c>
      <c r="B3162" t="s">
        <v>6761</v>
      </c>
      <c r="C3162" t="s">
        <v>6762</v>
      </c>
      <c r="F3162" t="s">
        <v>2066</v>
      </c>
      <c r="G3162" t="s">
        <v>6763</v>
      </c>
      <c r="H3162">
        <v>37</v>
      </c>
      <c r="I3162" t="s">
        <v>2368</v>
      </c>
      <c r="J3162" t="s">
        <v>2068</v>
      </c>
      <c r="K3162">
        <v>136</v>
      </c>
      <c r="L3162">
        <v>0</v>
      </c>
      <c r="M3162">
        <v>0</v>
      </c>
      <c r="N3162">
        <v>136</v>
      </c>
      <c r="O3162">
        <v>0</v>
      </c>
      <c r="P3162">
        <v>160</v>
      </c>
      <c r="Q3162" t="s">
        <v>50</v>
      </c>
      <c r="R3162">
        <v>136</v>
      </c>
      <c r="S3162" t="s">
        <v>2242</v>
      </c>
      <c r="T3162" s="4">
        <v>45371</v>
      </c>
      <c r="U3162" s="4"/>
    </row>
    <row r="3163" spans="1:21" x14ac:dyDescent="0.2">
      <c r="A3163" t="s">
        <v>6637</v>
      </c>
      <c r="B3163" t="s">
        <v>6764</v>
      </c>
      <c r="C3163" t="s">
        <v>6765</v>
      </c>
      <c r="F3163" t="s">
        <v>2066</v>
      </c>
      <c r="G3163" t="s">
        <v>6766</v>
      </c>
      <c r="H3163">
        <v>38</v>
      </c>
      <c r="I3163" t="s">
        <v>2368</v>
      </c>
      <c r="J3163" t="s">
        <v>2068</v>
      </c>
      <c r="K3163">
        <v>1736</v>
      </c>
      <c r="L3163">
        <v>0</v>
      </c>
      <c r="M3163">
        <v>30</v>
      </c>
      <c r="N3163">
        <v>1706</v>
      </c>
      <c r="O3163">
        <v>10</v>
      </c>
      <c r="P3163">
        <v>160</v>
      </c>
      <c r="Q3163" t="s">
        <v>50</v>
      </c>
      <c r="R3163">
        <v>106</v>
      </c>
      <c r="S3163" t="s">
        <v>6767</v>
      </c>
      <c r="T3163" s="4">
        <v>45371</v>
      </c>
      <c r="U3163" s="4"/>
    </row>
    <row r="3164" spans="1:21" x14ac:dyDescent="0.2">
      <c r="A3164" t="s">
        <v>6637</v>
      </c>
      <c r="B3164" t="s">
        <v>6768</v>
      </c>
      <c r="C3164" t="s">
        <v>6769</v>
      </c>
      <c r="F3164" t="s">
        <v>2066</v>
      </c>
      <c r="G3164" t="s">
        <v>6770</v>
      </c>
      <c r="H3164">
        <v>39</v>
      </c>
      <c r="I3164" t="s">
        <v>2368</v>
      </c>
      <c r="J3164" t="s">
        <v>2068</v>
      </c>
      <c r="K3164">
        <v>178</v>
      </c>
      <c r="L3164">
        <v>0</v>
      </c>
      <c r="M3164">
        <v>2.5</v>
      </c>
      <c r="N3164">
        <v>175.5</v>
      </c>
      <c r="O3164">
        <v>8</v>
      </c>
      <c r="P3164">
        <v>20</v>
      </c>
      <c r="Q3164" t="s">
        <v>44</v>
      </c>
      <c r="R3164">
        <v>16</v>
      </c>
      <c r="S3164" t="s">
        <v>6771</v>
      </c>
      <c r="T3164" s="4">
        <v>45371</v>
      </c>
      <c r="U3164" s="4"/>
    </row>
    <row r="3165" spans="1:21" x14ac:dyDescent="0.2">
      <c r="A3165" t="s">
        <v>6637</v>
      </c>
      <c r="B3165" t="s">
        <v>6772</v>
      </c>
      <c r="C3165" t="s">
        <v>6773</v>
      </c>
      <c r="E3165" t="s">
        <v>2218</v>
      </c>
      <c r="F3165" t="s">
        <v>3937</v>
      </c>
      <c r="G3165">
        <v>403</v>
      </c>
      <c r="H3165">
        <v>40</v>
      </c>
      <c r="J3165" t="s">
        <v>420</v>
      </c>
      <c r="K3165">
        <v>720</v>
      </c>
      <c r="L3165">
        <v>0</v>
      </c>
      <c r="M3165">
        <v>264</v>
      </c>
      <c r="N3165">
        <v>456</v>
      </c>
      <c r="O3165">
        <v>1</v>
      </c>
      <c r="P3165">
        <v>240</v>
      </c>
      <c r="Q3165" t="s">
        <v>50</v>
      </c>
      <c r="R3165">
        <v>216</v>
      </c>
      <c r="S3165" t="s">
        <v>6774</v>
      </c>
      <c r="T3165" s="4"/>
      <c r="U3165" s="4">
        <v>45380</v>
      </c>
    </row>
    <row r="3166" spans="1:21" x14ac:dyDescent="0.2">
      <c r="A3166" t="s">
        <v>6637</v>
      </c>
      <c r="B3166" t="s">
        <v>6775</v>
      </c>
      <c r="C3166" t="s">
        <v>6776</v>
      </c>
      <c r="E3166" t="s">
        <v>2218</v>
      </c>
      <c r="F3166" t="s">
        <v>3937</v>
      </c>
      <c r="G3166">
        <v>501</v>
      </c>
      <c r="H3166">
        <v>41</v>
      </c>
      <c r="I3166" t="s">
        <v>4723</v>
      </c>
      <c r="J3166" t="s">
        <v>420</v>
      </c>
      <c r="K3166">
        <v>476</v>
      </c>
      <c r="L3166">
        <v>0</v>
      </c>
      <c r="M3166">
        <v>24</v>
      </c>
      <c r="N3166">
        <v>452</v>
      </c>
      <c r="O3166">
        <v>2</v>
      </c>
      <c r="P3166">
        <v>192</v>
      </c>
      <c r="Q3166" t="s">
        <v>50</v>
      </c>
      <c r="R3166">
        <v>68</v>
      </c>
      <c r="S3166" t="s">
        <v>2250</v>
      </c>
      <c r="T3166" s="4">
        <v>45371</v>
      </c>
      <c r="U3166" s="4">
        <v>45380</v>
      </c>
    </row>
    <row r="3167" spans="1:21" x14ac:dyDescent="0.2">
      <c r="A3167" t="s">
        <v>6637</v>
      </c>
      <c r="B3167" t="s">
        <v>6777</v>
      </c>
      <c r="C3167" t="s">
        <v>6778</v>
      </c>
      <c r="E3167" t="s">
        <v>2218</v>
      </c>
      <c r="F3167" t="s">
        <v>3937</v>
      </c>
      <c r="G3167">
        <v>404</v>
      </c>
      <c r="H3167">
        <v>42</v>
      </c>
      <c r="I3167" t="s">
        <v>4723</v>
      </c>
      <c r="J3167" t="s">
        <v>420</v>
      </c>
      <c r="K3167">
        <v>960</v>
      </c>
      <c r="L3167">
        <v>0</v>
      </c>
      <c r="M3167">
        <v>504</v>
      </c>
      <c r="N3167">
        <v>456</v>
      </c>
      <c r="O3167">
        <v>0</v>
      </c>
      <c r="P3167">
        <v>480</v>
      </c>
      <c r="Q3167" t="s">
        <v>50</v>
      </c>
      <c r="R3167">
        <v>456</v>
      </c>
      <c r="S3167" t="s">
        <v>6779</v>
      </c>
      <c r="T3167" s="4"/>
      <c r="U3167" s="4">
        <v>45380</v>
      </c>
    </row>
    <row r="3168" spans="1:21" x14ac:dyDescent="0.2">
      <c r="A3168" t="s">
        <v>6637</v>
      </c>
      <c r="B3168" t="s">
        <v>6780</v>
      </c>
      <c r="C3168" t="s">
        <v>6781</v>
      </c>
      <c r="F3168" t="s">
        <v>2066</v>
      </c>
      <c r="G3168" t="s">
        <v>6782</v>
      </c>
      <c r="H3168">
        <v>43</v>
      </c>
      <c r="I3168" t="s">
        <v>2368</v>
      </c>
      <c r="J3168" t="s">
        <v>2068</v>
      </c>
      <c r="K3168">
        <v>39</v>
      </c>
      <c r="L3168">
        <v>0</v>
      </c>
      <c r="M3168">
        <v>0.5</v>
      </c>
      <c r="N3168">
        <v>38.5</v>
      </c>
      <c r="O3168">
        <v>1</v>
      </c>
      <c r="P3168">
        <v>20</v>
      </c>
      <c r="Q3168" t="s">
        <v>44</v>
      </c>
      <c r="R3168">
        <v>19</v>
      </c>
      <c r="S3168" t="s">
        <v>6783</v>
      </c>
      <c r="T3168" s="4">
        <v>45372</v>
      </c>
      <c r="U3168" s="4"/>
    </row>
    <row r="3169" spans="1:21" x14ac:dyDescent="0.2">
      <c r="A3169" t="s">
        <v>6637</v>
      </c>
      <c r="B3169" t="s">
        <v>6784</v>
      </c>
      <c r="C3169" t="s">
        <v>6785</v>
      </c>
      <c r="F3169" t="s">
        <v>2066</v>
      </c>
      <c r="G3169" t="s">
        <v>6786</v>
      </c>
      <c r="H3169">
        <v>44</v>
      </c>
      <c r="I3169" t="s">
        <v>2082</v>
      </c>
      <c r="J3169" t="s">
        <v>2068</v>
      </c>
      <c r="K3169">
        <v>3060</v>
      </c>
      <c r="L3169">
        <v>0</v>
      </c>
      <c r="M3169">
        <v>1</v>
      </c>
      <c r="N3169">
        <v>3059</v>
      </c>
      <c r="O3169">
        <v>5</v>
      </c>
      <c r="P3169">
        <v>512</v>
      </c>
      <c r="Q3169" t="s">
        <v>50</v>
      </c>
      <c r="R3169">
        <v>499</v>
      </c>
      <c r="S3169" t="s">
        <v>6787</v>
      </c>
      <c r="T3169" s="4">
        <v>45372</v>
      </c>
      <c r="U3169" s="4"/>
    </row>
    <row r="3170" spans="1:21" x14ac:dyDescent="0.2">
      <c r="A3170" t="s">
        <v>6637</v>
      </c>
      <c r="B3170" t="s">
        <v>6788</v>
      </c>
      <c r="C3170" t="s">
        <v>6789</v>
      </c>
      <c r="D3170" t="s">
        <v>155</v>
      </c>
      <c r="F3170" t="s">
        <v>2066</v>
      </c>
      <c r="G3170" t="s">
        <v>6790</v>
      </c>
      <c r="H3170">
        <v>45</v>
      </c>
      <c r="I3170" t="s">
        <v>5318</v>
      </c>
      <c r="J3170" t="s">
        <v>2068</v>
      </c>
      <c r="K3170">
        <v>59.5</v>
      </c>
      <c r="L3170">
        <v>0</v>
      </c>
      <c r="M3170">
        <v>0</v>
      </c>
      <c r="N3170">
        <v>59.5</v>
      </c>
      <c r="O3170">
        <v>5</v>
      </c>
      <c r="P3170">
        <v>10</v>
      </c>
      <c r="Q3170" t="s">
        <v>44</v>
      </c>
      <c r="R3170">
        <v>10</v>
      </c>
      <c r="S3170" t="s">
        <v>6791</v>
      </c>
      <c r="T3170" s="4">
        <v>45372</v>
      </c>
      <c r="U3170" s="4"/>
    </row>
    <row r="3171" spans="1:21" x14ac:dyDescent="0.2">
      <c r="A3171" t="s">
        <v>6637</v>
      </c>
      <c r="B3171" t="s">
        <v>6792</v>
      </c>
      <c r="C3171" t="s">
        <v>6793</v>
      </c>
      <c r="D3171" t="s">
        <v>155</v>
      </c>
      <c r="F3171" t="s">
        <v>2066</v>
      </c>
      <c r="G3171" t="s">
        <v>6794</v>
      </c>
      <c r="H3171">
        <v>46</v>
      </c>
      <c r="I3171" t="s">
        <v>5318</v>
      </c>
      <c r="J3171" t="s">
        <v>2068</v>
      </c>
      <c r="K3171">
        <v>69.5</v>
      </c>
      <c r="L3171">
        <v>0</v>
      </c>
      <c r="M3171">
        <v>1.5</v>
      </c>
      <c r="N3171">
        <v>68</v>
      </c>
      <c r="O3171">
        <v>6</v>
      </c>
      <c r="P3171">
        <v>10</v>
      </c>
      <c r="Q3171" t="s">
        <v>44</v>
      </c>
      <c r="R3171">
        <v>8</v>
      </c>
      <c r="S3171" t="s">
        <v>6795</v>
      </c>
      <c r="T3171" s="4">
        <v>45372</v>
      </c>
      <c r="U3171" s="4"/>
    </row>
    <row r="3172" spans="1:21" x14ac:dyDescent="0.2">
      <c r="A3172" t="s">
        <v>6637</v>
      </c>
      <c r="B3172" t="s">
        <v>6796</v>
      </c>
      <c r="C3172" t="s">
        <v>6797</v>
      </c>
      <c r="D3172" t="s">
        <v>168</v>
      </c>
      <c r="F3172" t="s">
        <v>2066</v>
      </c>
      <c r="G3172">
        <v>1012</v>
      </c>
      <c r="H3172">
        <v>47</v>
      </c>
      <c r="I3172" t="s">
        <v>5291</v>
      </c>
      <c r="J3172" t="s">
        <v>2068</v>
      </c>
      <c r="K3172">
        <v>264</v>
      </c>
      <c r="L3172">
        <v>0</v>
      </c>
      <c r="M3172">
        <v>0</v>
      </c>
      <c r="N3172">
        <v>264</v>
      </c>
      <c r="O3172">
        <v>3</v>
      </c>
      <c r="P3172">
        <v>72</v>
      </c>
      <c r="Q3172" t="s">
        <v>50</v>
      </c>
      <c r="R3172">
        <v>48</v>
      </c>
      <c r="S3172" t="s">
        <v>6798</v>
      </c>
      <c r="T3172" s="4">
        <v>45372</v>
      </c>
      <c r="U3172" s="4"/>
    </row>
    <row r="3173" spans="1:21" x14ac:dyDescent="0.2">
      <c r="A3173" t="s">
        <v>6637</v>
      </c>
      <c r="B3173" t="s">
        <v>6799</v>
      </c>
      <c r="C3173" t="s">
        <v>6800</v>
      </c>
      <c r="D3173" t="s">
        <v>168</v>
      </c>
      <c r="F3173" t="s">
        <v>2066</v>
      </c>
      <c r="G3173">
        <v>1018</v>
      </c>
      <c r="H3173">
        <v>48</v>
      </c>
      <c r="I3173" t="s">
        <v>5291</v>
      </c>
      <c r="J3173" t="s">
        <v>2068</v>
      </c>
      <c r="K3173">
        <v>132</v>
      </c>
      <c r="L3173">
        <v>0</v>
      </c>
      <c r="M3173">
        <v>24</v>
      </c>
      <c r="N3173">
        <v>108</v>
      </c>
      <c r="O3173">
        <v>1</v>
      </c>
      <c r="P3173">
        <v>72</v>
      </c>
      <c r="Q3173" t="s">
        <v>50</v>
      </c>
      <c r="R3173">
        <v>36</v>
      </c>
      <c r="S3173" t="s">
        <v>6801</v>
      </c>
      <c r="T3173" s="4">
        <v>45372</v>
      </c>
      <c r="U3173" s="4"/>
    </row>
    <row r="3174" spans="1:21" x14ac:dyDescent="0.2">
      <c r="A3174" t="s">
        <v>6637</v>
      </c>
      <c r="B3174" t="s">
        <v>6802</v>
      </c>
      <c r="C3174" t="s">
        <v>6803</v>
      </c>
      <c r="D3174" t="s">
        <v>155</v>
      </c>
      <c r="F3174" t="s">
        <v>2066</v>
      </c>
      <c r="G3174">
        <v>1012</v>
      </c>
      <c r="H3174">
        <v>49</v>
      </c>
      <c r="I3174" t="s">
        <v>5291</v>
      </c>
      <c r="J3174" t="s">
        <v>2068</v>
      </c>
      <c r="K3174">
        <v>180</v>
      </c>
      <c r="L3174">
        <v>0</v>
      </c>
      <c r="M3174">
        <v>36</v>
      </c>
      <c r="N3174">
        <v>144</v>
      </c>
      <c r="O3174">
        <v>1</v>
      </c>
      <c r="P3174">
        <v>96</v>
      </c>
      <c r="Q3174" t="s">
        <v>50</v>
      </c>
      <c r="R3174">
        <v>48</v>
      </c>
      <c r="S3174" t="s">
        <v>3938</v>
      </c>
      <c r="T3174" s="4">
        <v>45372</v>
      </c>
      <c r="U3174" s="4"/>
    </row>
    <row r="3175" spans="1:21" x14ac:dyDescent="0.2">
      <c r="A3175" t="s">
        <v>6637</v>
      </c>
      <c r="B3175" t="s">
        <v>6804</v>
      </c>
      <c r="C3175" t="s">
        <v>6805</v>
      </c>
      <c r="D3175" t="s">
        <v>168</v>
      </c>
      <c r="F3175" t="s">
        <v>2066</v>
      </c>
      <c r="G3175">
        <v>1019</v>
      </c>
      <c r="H3175">
        <v>50</v>
      </c>
      <c r="I3175" t="s">
        <v>5291</v>
      </c>
      <c r="J3175" t="s">
        <v>2068</v>
      </c>
      <c r="K3175">
        <v>204</v>
      </c>
      <c r="L3175">
        <v>0</v>
      </c>
      <c r="M3175">
        <v>0</v>
      </c>
      <c r="N3175">
        <v>204</v>
      </c>
      <c r="O3175">
        <v>2</v>
      </c>
      <c r="P3175">
        <v>72</v>
      </c>
      <c r="Q3175" t="s">
        <v>50</v>
      </c>
      <c r="R3175">
        <v>60</v>
      </c>
      <c r="S3175" t="s">
        <v>6806</v>
      </c>
      <c r="T3175" s="4">
        <v>45372</v>
      </c>
      <c r="U3175" s="4"/>
    </row>
    <row r="3176" spans="1:21" x14ac:dyDescent="0.2">
      <c r="A3176" t="s">
        <v>6637</v>
      </c>
      <c r="B3176" t="s">
        <v>6807</v>
      </c>
      <c r="C3176" t="s">
        <v>6808</v>
      </c>
      <c r="F3176" t="s">
        <v>2066</v>
      </c>
      <c r="G3176" t="s">
        <v>6809</v>
      </c>
      <c r="H3176">
        <v>51</v>
      </c>
      <c r="I3176" t="s">
        <v>5318</v>
      </c>
      <c r="J3176" t="s">
        <v>2068</v>
      </c>
      <c r="L3176">
        <v>0</v>
      </c>
      <c r="M3176">
        <v>0.5</v>
      </c>
      <c r="N3176">
        <v>-0.5</v>
      </c>
      <c r="O3176">
        <v>0</v>
      </c>
      <c r="P3176">
        <v>10</v>
      </c>
      <c r="Q3176" t="s">
        <v>44</v>
      </c>
      <c r="R3176">
        <v>-1</v>
      </c>
      <c r="S3176" t="s">
        <v>2045</v>
      </c>
      <c r="T3176" s="4">
        <v>45401</v>
      </c>
      <c r="U3176" s="4"/>
    </row>
    <row r="3177" spans="1:21" x14ac:dyDescent="0.2">
      <c r="A3177" t="s">
        <v>6637</v>
      </c>
      <c r="B3177" t="s">
        <v>6810</v>
      </c>
      <c r="C3177" t="s">
        <v>6811</v>
      </c>
      <c r="F3177" t="s">
        <v>2066</v>
      </c>
      <c r="G3177" t="s">
        <v>6812</v>
      </c>
      <c r="H3177">
        <v>52</v>
      </c>
      <c r="I3177" t="s">
        <v>5318</v>
      </c>
      <c r="J3177" t="s">
        <v>2068</v>
      </c>
      <c r="L3177">
        <v>0</v>
      </c>
      <c r="M3177">
        <v>17</v>
      </c>
      <c r="N3177">
        <v>-17</v>
      </c>
      <c r="O3177">
        <v>-1</v>
      </c>
      <c r="P3177">
        <v>10</v>
      </c>
      <c r="Q3177" t="s">
        <v>44</v>
      </c>
      <c r="R3177">
        <v>-7</v>
      </c>
      <c r="S3177" t="s">
        <v>6813</v>
      </c>
      <c r="T3177" s="4">
        <v>45401</v>
      </c>
      <c r="U3177" s="4"/>
    </row>
    <row r="3178" spans="1:21" x14ac:dyDescent="0.2">
      <c r="A3178" t="s">
        <v>6637</v>
      </c>
      <c r="B3178" t="s">
        <v>6814</v>
      </c>
      <c r="C3178" t="s">
        <v>6815</v>
      </c>
      <c r="F3178" t="s">
        <v>2066</v>
      </c>
      <c r="G3178" t="s">
        <v>6816</v>
      </c>
      <c r="H3178">
        <v>53</v>
      </c>
      <c r="I3178" t="s">
        <v>5318</v>
      </c>
      <c r="J3178" t="s">
        <v>2068</v>
      </c>
      <c r="L3178">
        <v>0</v>
      </c>
      <c r="M3178">
        <v>1.5</v>
      </c>
      <c r="N3178">
        <v>-1.5</v>
      </c>
      <c r="O3178">
        <v>0</v>
      </c>
      <c r="P3178">
        <v>10</v>
      </c>
      <c r="Q3178" t="s">
        <v>44</v>
      </c>
      <c r="R3178">
        <v>-2</v>
      </c>
      <c r="S3178" t="s">
        <v>6817</v>
      </c>
      <c r="T3178" s="4">
        <v>45401</v>
      </c>
      <c r="U3178" s="4"/>
    </row>
    <row r="3179" spans="1:21" x14ac:dyDescent="0.2">
      <c r="A3179" t="s">
        <v>6637</v>
      </c>
      <c r="B3179" t="s">
        <v>6818</v>
      </c>
      <c r="C3179" t="s">
        <v>6819</v>
      </c>
      <c r="F3179" t="s">
        <v>2066</v>
      </c>
      <c r="G3179" t="s">
        <v>6820</v>
      </c>
      <c r="H3179">
        <v>54</v>
      </c>
      <c r="I3179" t="s">
        <v>5318</v>
      </c>
      <c r="J3179" t="s">
        <v>2068</v>
      </c>
      <c r="L3179">
        <v>0</v>
      </c>
      <c r="M3179">
        <v>0.5</v>
      </c>
      <c r="N3179">
        <v>-0.5</v>
      </c>
      <c r="O3179">
        <v>0</v>
      </c>
      <c r="P3179">
        <v>10</v>
      </c>
      <c r="Q3179" t="s">
        <v>44</v>
      </c>
      <c r="R3179">
        <v>-1</v>
      </c>
      <c r="S3179" t="s">
        <v>2045</v>
      </c>
      <c r="T3179" s="4">
        <v>45401</v>
      </c>
      <c r="U3179" s="4"/>
    </row>
    <row r="3180" spans="1:21" x14ac:dyDescent="0.2">
      <c r="A3180" t="s">
        <v>6637</v>
      </c>
      <c r="B3180" t="s">
        <v>6821</v>
      </c>
      <c r="C3180" t="s">
        <v>6822</v>
      </c>
      <c r="F3180" t="s">
        <v>2066</v>
      </c>
      <c r="G3180" t="s">
        <v>6823</v>
      </c>
      <c r="H3180">
        <v>55</v>
      </c>
      <c r="I3180" t="s">
        <v>2368</v>
      </c>
      <c r="J3180" t="s">
        <v>2068</v>
      </c>
      <c r="L3180">
        <v>0</v>
      </c>
      <c r="M3180">
        <v>0.5</v>
      </c>
      <c r="N3180">
        <v>-0.5</v>
      </c>
      <c r="O3180">
        <v>0</v>
      </c>
      <c r="P3180">
        <v>10</v>
      </c>
      <c r="Q3180" t="s">
        <v>44</v>
      </c>
      <c r="R3180">
        <v>-1</v>
      </c>
      <c r="S3180" t="s">
        <v>2045</v>
      </c>
      <c r="T3180" s="4">
        <v>45401</v>
      </c>
      <c r="U3180" s="4"/>
    </row>
    <row r="3181" spans="1:21" x14ac:dyDescent="0.2">
      <c r="A3181" t="s">
        <v>6637</v>
      </c>
      <c r="B3181" t="s">
        <v>6824</v>
      </c>
      <c r="C3181" t="s">
        <v>6825</v>
      </c>
      <c r="F3181" t="s">
        <v>2066</v>
      </c>
      <c r="G3181" t="s">
        <v>6826</v>
      </c>
      <c r="H3181">
        <v>56</v>
      </c>
      <c r="I3181" t="s">
        <v>2368</v>
      </c>
      <c r="J3181" t="s">
        <v>2068</v>
      </c>
      <c r="L3181">
        <v>0</v>
      </c>
      <c r="M3181">
        <v>0.5</v>
      </c>
      <c r="N3181">
        <v>-0.5</v>
      </c>
      <c r="O3181">
        <v>0</v>
      </c>
      <c r="P3181">
        <v>10</v>
      </c>
      <c r="Q3181" t="s">
        <v>44</v>
      </c>
      <c r="R3181">
        <v>-1</v>
      </c>
      <c r="S3181" t="s">
        <v>2045</v>
      </c>
      <c r="T3181" s="4">
        <v>45401</v>
      </c>
      <c r="U3181" s="4"/>
    </row>
    <row r="3182" spans="1:21" x14ac:dyDescent="0.2">
      <c r="A3182" t="s">
        <v>6637</v>
      </c>
      <c r="B3182" t="s">
        <v>6827</v>
      </c>
      <c r="C3182" t="s">
        <v>6828</v>
      </c>
      <c r="F3182" t="s">
        <v>2066</v>
      </c>
      <c r="G3182" t="s">
        <v>6829</v>
      </c>
      <c r="H3182">
        <v>57</v>
      </c>
      <c r="I3182" t="s">
        <v>2340</v>
      </c>
      <c r="J3182" t="s">
        <v>2068</v>
      </c>
      <c r="L3182">
        <v>0</v>
      </c>
      <c r="M3182">
        <v>0.5</v>
      </c>
      <c r="N3182">
        <v>-0.5</v>
      </c>
      <c r="O3182">
        <v>0</v>
      </c>
      <c r="P3182">
        <v>10</v>
      </c>
      <c r="Q3182" t="s">
        <v>44</v>
      </c>
      <c r="R3182">
        <v>-1</v>
      </c>
      <c r="S3182" t="s">
        <v>2045</v>
      </c>
      <c r="T3182" s="4">
        <v>45401</v>
      </c>
      <c r="U3182" s="4"/>
    </row>
    <row r="3183" spans="1:21" x14ac:dyDescent="0.2">
      <c r="A3183" t="s">
        <v>6637</v>
      </c>
      <c r="B3183" t="s">
        <v>6830</v>
      </c>
      <c r="C3183" t="s">
        <v>6831</v>
      </c>
      <c r="F3183" t="s">
        <v>2066</v>
      </c>
      <c r="G3183" t="s">
        <v>6832</v>
      </c>
      <c r="H3183">
        <v>58</v>
      </c>
      <c r="I3183" t="s">
        <v>2404</v>
      </c>
      <c r="J3183" t="s">
        <v>2068</v>
      </c>
      <c r="L3183">
        <v>0</v>
      </c>
      <c r="M3183">
        <v>0.5</v>
      </c>
      <c r="N3183">
        <v>-0.5</v>
      </c>
      <c r="O3183">
        <v>0</v>
      </c>
      <c r="P3183">
        <v>10</v>
      </c>
      <c r="Q3183" t="s">
        <v>44</v>
      </c>
      <c r="R3183">
        <v>-1</v>
      </c>
      <c r="S3183" t="s">
        <v>2045</v>
      </c>
      <c r="T3183" s="4">
        <v>45401</v>
      </c>
      <c r="U3183" s="4"/>
    </row>
    <row r="3184" spans="1:21" x14ac:dyDescent="0.2">
      <c r="A3184" t="s">
        <v>6637</v>
      </c>
      <c r="B3184" t="s">
        <v>6833</v>
      </c>
      <c r="C3184" t="s">
        <v>6834</v>
      </c>
      <c r="F3184" t="s">
        <v>2066</v>
      </c>
      <c r="G3184" t="s">
        <v>6835</v>
      </c>
      <c r="H3184">
        <v>59</v>
      </c>
      <c r="I3184" t="s">
        <v>2368</v>
      </c>
      <c r="J3184" t="s">
        <v>2068</v>
      </c>
      <c r="L3184">
        <v>0</v>
      </c>
      <c r="M3184">
        <v>42</v>
      </c>
      <c r="N3184">
        <v>-42</v>
      </c>
      <c r="O3184">
        <v>0</v>
      </c>
      <c r="P3184">
        <v>160</v>
      </c>
      <c r="Q3184" t="s">
        <v>50</v>
      </c>
      <c r="R3184">
        <v>-42</v>
      </c>
      <c r="S3184" t="s">
        <v>6836</v>
      </c>
      <c r="T3184" s="4">
        <v>45401</v>
      </c>
      <c r="U3184" s="4"/>
    </row>
    <row r="3185" spans="1:21" x14ac:dyDescent="0.2">
      <c r="A3185" t="s">
        <v>6637</v>
      </c>
      <c r="B3185" t="s">
        <v>6837</v>
      </c>
      <c r="C3185" t="s">
        <v>6838</v>
      </c>
      <c r="F3185" t="s">
        <v>2066</v>
      </c>
      <c r="G3185" t="s">
        <v>6839</v>
      </c>
      <c r="H3185">
        <v>60</v>
      </c>
      <c r="I3185" t="s">
        <v>6840</v>
      </c>
      <c r="J3185" t="s">
        <v>2068</v>
      </c>
      <c r="L3185">
        <v>0</v>
      </c>
      <c r="M3185">
        <v>42</v>
      </c>
      <c r="N3185">
        <v>-42</v>
      </c>
      <c r="O3185">
        <v>0</v>
      </c>
      <c r="P3185">
        <v>160</v>
      </c>
      <c r="Q3185" t="s">
        <v>50</v>
      </c>
      <c r="R3185">
        <v>-42</v>
      </c>
      <c r="S3185" t="s">
        <v>6836</v>
      </c>
      <c r="T3185" s="4">
        <v>45401</v>
      </c>
      <c r="U3185" s="4"/>
    </row>
    <row r="3186" spans="1:21" x14ac:dyDescent="0.2">
      <c r="A3186" t="s">
        <v>6637</v>
      </c>
      <c r="B3186" t="s">
        <v>6841</v>
      </c>
      <c r="C3186" t="s">
        <v>6842</v>
      </c>
      <c r="F3186" t="s">
        <v>2066</v>
      </c>
      <c r="G3186" t="s">
        <v>6843</v>
      </c>
      <c r="H3186">
        <v>61</v>
      </c>
      <c r="I3186" t="s">
        <v>6844</v>
      </c>
      <c r="J3186" t="s">
        <v>2068</v>
      </c>
      <c r="L3186">
        <v>0</v>
      </c>
      <c r="M3186">
        <v>54</v>
      </c>
      <c r="N3186">
        <v>-54</v>
      </c>
      <c r="O3186">
        <v>0</v>
      </c>
      <c r="P3186">
        <v>160</v>
      </c>
      <c r="Q3186" t="s">
        <v>50</v>
      </c>
      <c r="R3186">
        <v>-54</v>
      </c>
      <c r="S3186" t="s">
        <v>6845</v>
      </c>
      <c r="T3186" s="4">
        <v>45401</v>
      </c>
      <c r="U3186" s="4"/>
    </row>
    <row r="3187" spans="1:21" x14ac:dyDescent="0.2">
      <c r="A3187" t="s">
        <v>6637</v>
      </c>
      <c r="B3187" t="s">
        <v>6846</v>
      </c>
      <c r="C3187" t="s">
        <v>6847</v>
      </c>
      <c r="F3187" t="s">
        <v>2066</v>
      </c>
      <c r="G3187" t="s">
        <v>6848</v>
      </c>
      <c r="H3187">
        <v>62</v>
      </c>
      <c r="I3187" t="s">
        <v>2404</v>
      </c>
      <c r="J3187" t="s">
        <v>2068</v>
      </c>
      <c r="L3187">
        <v>0</v>
      </c>
      <c r="M3187">
        <v>6</v>
      </c>
      <c r="N3187">
        <v>-6</v>
      </c>
      <c r="O3187">
        <v>0</v>
      </c>
      <c r="P3187">
        <v>160</v>
      </c>
      <c r="Q3187" t="s">
        <v>50</v>
      </c>
      <c r="R3187">
        <v>-6</v>
      </c>
      <c r="S3187" t="s">
        <v>505</v>
      </c>
      <c r="T3187" s="4">
        <v>45401</v>
      </c>
      <c r="U3187" s="4"/>
    </row>
    <row r="3188" spans="1:21" x14ac:dyDescent="0.2">
      <c r="A3188" t="s">
        <v>6637</v>
      </c>
      <c r="B3188" t="s">
        <v>6849</v>
      </c>
      <c r="C3188" t="s">
        <v>6850</v>
      </c>
      <c r="F3188" t="s">
        <v>2066</v>
      </c>
      <c r="G3188" t="s">
        <v>6851</v>
      </c>
      <c r="H3188">
        <v>63</v>
      </c>
      <c r="I3188" t="s">
        <v>6852</v>
      </c>
      <c r="J3188" t="s">
        <v>2068</v>
      </c>
      <c r="L3188">
        <v>0</v>
      </c>
      <c r="M3188">
        <v>9.5</v>
      </c>
      <c r="N3188">
        <v>-9.5</v>
      </c>
      <c r="O3188">
        <v>0</v>
      </c>
      <c r="P3188">
        <v>20</v>
      </c>
      <c r="Q3188" t="s">
        <v>44</v>
      </c>
      <c r="R3188">
        <v>-10</v>
      </c>
      <c r="S3188" t="s">
        <v>6853</v>
      </c>
      <c r="T3188" s="4">
        <v>45401</v>
      </c>
      <c r="U3188" s="4"/>
    </row>
    <row r="3189" spans="1:21" x14ac:dyDescent="0.2">
      <c r="A3189" t="s">
        <v>6637</v>
      </c>
      <c r="B3189" t="s">
        <v>6854</v>
      </c>
      <c r="C3189" t="s">
        <v>6855</v>
      </c>
      <c r="F3189" t="s">
        <v>2066</v>
      </c>
      <c r="G3189" t="s">
        <v>6856</v>
      </c>
      <c r="H3189">
        <v>64</v>
      </c>
      <c r="I3189" t="s">
        <v>6667</v>
      </c>
      <c r="J3189" t="s">
        <v>2068</v>
      </c>
      <c r="L3189">
        <v>0</v>
      </c>
      <c r="M3189">
        <v>2.5</v>
      </c>
      <c r="N3189">
        <v>-2.5</v>
      </c>
      <c r="O3189">
        <v>0</v>
      </c>
      <c r="P3189">
        <v>16</v>
      </c>
      <c r="Q3189" t="s">
        <v>44</v>
      </c>
      <c r="R3189">
        <v>-3</v>
      </c>
      <c r="S3189" t="s">
        <v>6857</v>
      </c>
      <c r="T3189" s="4">
        <v>45401</v>
      </c>
      <c r="U3189" s="4"/>
    </row>
    <row r="3190" spans="1:21" x14ac:dyDescent="0.2">
      <c r="A3190" t="s">
        <v>6637</v>
      </c>
      <c r="B3190" t="s">
        <v>6858</v>
      </c>
      <c r="C3190" t="s">
        <v>6859</v>
      </c>
      <c r="F3190" t="s">
        <v>2066</v>
      </c>
      <c r="G3190" t="s">
        <v>6860</v>
      </c>
      <c r="H3190">
        <v>65</v>
      </c>
      <c r="I3190" t="s">
        <v>6667</v>
      </c>
      <c r="J3190" t="s">
        <v>2068</v>
      </c>
      <c r="L3190">
        <v>0</v>
      </c>
      <c r="M3190">
        <v>4</v>
      </c>
      <c r="N3190">
        <v>-4</v>
      </c>
      <c r="O3190">
        <v>0</v>
      </c>
      <c r="P3190">
        <v>16</v>
      </c>
      <c r="Q3190" t="s">
        <v>44</v>
      </c>
      <c r="R3190">
        <v>-4</v>
      </c>
      <c r="S3190" t="s">
        <v>3837</v>
      </c>
      <c r="T3190" s="4">
        <v>45401</v>
      </c>
      <c r="U3190" s="4"/>
    </row>
    <row r="3191" spans="1:21" x14ac:dyDescent="0.2">
      <c r="A3191" t="s">
        <v>6637</v>
      </c>
      <c r="B3191" t="s">
        <v>6861</v>
      </c>
      <c r="C3191" t="s">
        <v>6862</v>
      </c>
      <c r="F3191" t="s">
        <v>2066</v>
      </c>
      <c r="G3191" t="s">
        <v>6863</v>
      </c>
      <c r="H3191">
        <v>66</v>
      </c>
      <c r="I3191" t="s">
        <v>6667</v>
      </c>
      <c r="J3191" t="s">
        <v>2068</v>
      </c>
      <c r="L3191">
        <v>0</v>
      </c>
      <c r="M3191">
        <v>22.5</v>
      </c>
      <c r="N3191">
        <v>-22.5</v>
      </c>
      <c r="O3191">
        <v>-1</v>
      </c>
      <c r="P3191">
        <v>16</v>
      </c>
      <c r="Q3191" t="s">
        <v>44</v>
      </c>
      <c r="R3191">
        <v>-7</v>
      </c>
      <c r="S3191" t="s">
        <v>6864</v>
      </c>
      <c r="T3191" s="4">
        <v>45401</v>
      </c>
      <c r="U3191" s="4"/>
    </row>
    <row r="3192" spans="1:21" x14ac:dyDescent="0.2">
      <c r="A3192" t="s">
        <v>6637</v>
      </c>
      <c r="B3192" t="s">
        <v>6865</v>
      </c>
      <c r="C3192" t="s">
        <v>6866</v>
      </c>
      <c r="F3192" t="s">
        <v>2066</v>
      </c>
      <c r="G3192" t="s">
        <v>6867</v>
      </c>
      <c r="H3192">
        <v>67</v>
      </c>
      <c r="I3192" t="s">
        <v>6667</v>
      </c>
      <c r="J3192" t="s">
        <v>2068</v>
      </c>
      <c r="L3192">
        <v>0</v>
      </c>
      <c r="M3192">
        <v>6.5</v>
      </c>
      <c r="N3192">
        <v>-6.5</v>
      </c>
      <c r="O3192">
        <v>0</v>
      </c>
      <c r="P3192">
        <v>16</v>
      </c>
      <c r="Q3192" t="s">
        <v>44</v>
      </c>
      <c r="R3192">
        <v>-7</v>
      </c>
      <c r="S3192" t="s">
        <v>6868</v>
      </c>
      <c r="T3192" s="4">
        <v>45401</v>
      </c>
      <c r="U3192" s="4"/>
    </row>
    <row r="3193" spans="1:21" x14ac:dyDescent="0.2">
      <c r="A3193" t="s">
        <v>6637</v>
      </c>
      <c r="B3193" t="s">
        <v>6869</v>
      </c>
      <c r="C3193" t="s">
        <v>6870</v>
      </c>
      <c r="F3193" t="s">
        <v>2066</v>
      </c>
      <c r="G3193" t="s">
        <v>6871</v>
      </c>
      <c r="H3193">
        <v>68</v>
      </c>
      <c r="I3193" t="s">
        <v>2082</v>
      </c>
      <c r="J3193" t="s">
        <v>2068</v>
      </c>
      <c r="L3193">
        <v>0</v>
      </c>
      <c r="M3193">
        <v>1138</v>
      </c>
      <c r="N3193">
        <v>-1138</v>
      </c>
      <c r="O3193">
        <v>-2</v>
      </c>
      <c r="P3193">
        <v>512</v>
      </c>
      <c r="Q3193" t="s">
        <v>50</v>
      </c>
      <c r="R3193">
        <v>-114</v>
      </c>
      <c r="S3193" t="s">
        <v>6872</v>
      </c>
      <c r="T3193" s="4">
        <v>45401</v>
      </c>
      <c r="U3193" s="4"/>
    </row>
    <row r="3194" spans="1:21" x14ac:dyDescent="0.2">
      <c r="A3194" t="s">
        <v>6637</v>
      </c>
      <c r="B3194" t="s">
        <v>6873</v>
      </c>
      <c r="C3194" t="s">
        <v>6874</v>
      </c>
      <c r="F3194" t="s">
        <v>2066</v>
      </c>
      <c r="G3194" t="s">
        <v>6875</v>
      </c>
      <c r="H3194">
        <v>69</v>
      </c>
      <c r="I3194" t="s">
        <v>2082</v>
      </c>
      <c r="J3194" t="s">
        <v>2068</v>
      </c>
      <c r="L3194">
        <v>0</v>
      </c>
      <c r="M3194">
        <v>1042</v>
      </c>
      <c r="N3194">
        <v>-1042</v>
      </c>
      <c r="O3194">
        <v>-2</v>
      </c>
      <c r="P3194">
        <v>512</v>
      </c>
      <c r="Q3194" t="s">
        <v>50</v>
      </c>
      <c r="R3194">
        <v>-18</v>
      </c>
      <c r="S3194" t="s">
        <v>6876</v>
      </c>
      <c r="T3194" s="4">
        <v>45401</v>
      </c>
      <c r="U3194" s="4"/>
    </row>
    <row r="3195" spans="1:21" x14ac:dyDescent="0.2">
      <c r="A3195" t="s">
        <v>6637</v>
      </c>
      <c r="B3195" t="s">
        <v>6877</v>
      </c>
      <c r="C3195" t="s">
        <v>6878</v>
      </c>
      <c r="F3195" t="s">
        <v>2066</v>
      </c>
      <c r="G3195" t="s">
        <v>6879</v>
      </c>
      <c r="H3195">
        <v>70</v>
      </c>
      <c r="I3195" t="s">
        <v>6667</v>
      </c>
      <c r="J3195" t="s">
        <v>2068</v>
      </c>
      <c r="L3195">
        <v>0</v>
      </c>
      <c r="M3195">
        <v>17.5</v>
      </c>
      <c r="N3195">
        <v>-17.5</v>
      </c>
      <c r="O3195">
        <v>-1</v>
      </c>
      <c r="P3195">
        <v>16</v>
      </c>
      <c r="Q3195" t="s">
        <v>44</v>
      </c>
      <c r="R3195">
        <v>-2</v>
      </c>
      <c r="S3195" t="s">
        <v>6880</v>
      </c>
      <c r="T3195" s="4">
        <v>45401</v>
      </c>
      <c r="U3195" s="4"/>
    </row>
    <row r="3196" spans="1:21" x14ac:dyDescent="0.2">
      <c r="A3196" t="s">
        <v>6637</v>
      </c>
      <c r="B3196" t="s">
        <v>6881</v>
      </c>
      <c r="C3196" t="s">
        <v>6882</v>
      </c>
      <c r="F3196" t="s">
        <v>2066</v>
      </c>
      <c r="G3196" t="s">
        <v>6883</v>
      </c>
      <c r="H3196">
        <v>71</v>
      </c>
      <c r="I3196" t="s">
        <v>5318</v>
      </c>
      <c r="J3196" t="s">
        <v>2068</v>
      </c>
      <c r="L3196">
        <v>0</v>
      </c>
      <c r="M3196">
        <v>6</v>
      </c>
      <c r="N3196">
        <v>-6</v>
      </c>
      <c r="O3196">
        <v>0</v>
      </c>
      <c r="P3196">
        <v>10</v>
      </c>
      <c r="Q3196" t="s">
        <v>44</v>
      </c>
      <c r="R3196">
        <v>-6</v>
      </c>
      <c r="S3196" t="s">
        <v>3809</v>
      </c>
      <c r="T3196" s="4">
        <v>45401</v>
      </c>
      <c r="U3196" s="4"/>
    </row>
    <row r="3197" spans="1:21" x14ac:dyDescent="0.2">
      <c r="A3197" t="s">
        <v>6637</v>
      </c>
      <c r="B3197" t="s">
        <v>6884</v>
      </c>
      <c r="C3197" t="s">
        <v>6885</v>
      </c>
      <c r="F3197" t="s">
        <v>2066</v>
      </c>
      <c r="G3197" t="s">
        <v>6886</v>
      </c>
      <c r="H3197">
        <v>72</v>
      </c>
      <c r="I3197" t="s">
        <v>5318</v>
      </c>
      <c r="J3197" t="s">
        <v>2068</v>
      </c>
      <c r="L3197">
        <v>0</v>
      </c>
      <c r="M3197">
        <v>6</v>
      </c>
      <c r="N3197">
        <v>-6</v>
      </c>
      <c r="O3197">
        <v>0</v>
      </c>
      <c r="P3197">
        <v>10</v>
      </c>
      <c r="Q3197" t="s">
        <v>44</v>
      </c>
      <c r="R3197">
        <v>-6</v>
      </c>
      <c r="S3197" t="s">
        <v>3809</v>
      </c>
      <c r="T3197" s="4">
        <v>45401</v>
      </c>
      <c r="U3197" s="4"/>
    </row>
    <row r="3198" spans="1:21" x14ac:dyDescent="0.2">
      <c r="A3198" t="s">
        <v>6637</v>
      </c>
      <c r="B3198" t="s">
        <v>6887</v>
      </c>
      <c r="C3198" t="s">
        <v>6888</v>
      </c>
      <c r="F3198" t="s">
        <v>2066</v>
      </c>
      <c r="G3198" t="s">
        <v>6889</v>
      </c>
      <c r="H3198">
        <v>73</v>
      </c>
      <c r="I3198" t="s">
        <v>2404</v>
      </c>
      <c r="J3198" t="s">
        <v>2068</v>
      </c>
      <c r="L3198">
        <v>0</v>
      </c>
      <c r="M3198">
        <v>7</v>
      </c>
      <c r="N3198">
        <v>-7</v>
      </c>
      <c r="O3198">
        <v>0</v>
      </c>
      <c r="P3198">
        <v>20</v>
      </c>
      <c r="Q3198" t="s">
        <v>44</v>
      </c>
      <c r="R3198">
        <v>-7</v>
      </c>
      <c r="S3198" t="s">
        <v>6890</v>
      </c>
      <c r="T3198" s="4">
        <v>45401</v>
      </c>
      <c r="U3198" s="4"/>
    </row>
    <row r="3199" spans="1:21" x14ac:dyDescent="0.2">
      <c r="A3199" t="s">
        <v>6637</v>
      </c>
      <c r="B3199" t="s">
        <v>6891</v>
      </c>
      <c r="C3199" t="s">
        <v>6892</v>
      </c>
      <c r="F3199" t="s">
        <v>2066</v>
      </c>
      <c r="G3199" t="s">
        <v>6893</v>
      </c>
      <c r="H3199">
        <v>74</v>
      </c>
      <c r="I3199" t="s">
        <v>2404</v>
      </c>
      <c r="J3199" t="s">
        <v>2068</v>
      </c>
      <c r="L3199">
        <v>0</v>
      </c>
      <c r="M3199">
        <v>7</v>
      </c>
      <c r="N3199">
        <v>-7</v>
      </c>
      <c r="O3199">
        <v>0</v>
      </c>
      <c r="P3199">
        <v>20</v>
      </c>
      <c r="Q3199" t="s">
        <v>44</v>
      </c>
      <c r="R3199">
        <v>-7</v>
      </c>
      <c r="S3199" t="s">
        <v>6890</v>
      </c>
      <c r="T3199" s="4">
        <v>45401</v>
      </c>
      <c r="U3199" s="4"/>
    </row>
    <row r="3200" spans="1:21" x14ac:dyDescent="0.2">
      <c r="A3200" t="s">
        <v>6637</v>
      </c>
      <c r="B3200" t="s">
        <v>6894</v>
      </c>
      <c r="C3200" t="s">
        <v>6895</v>
      </c>
      <c r="F3200" t="s">
        <v>2066</v>
      </c>
      <c r="G3200" t="s">
        <v>6896</v>
      </c>
      <c r="H3200">
        <v>75</v>
      </c>
      <c r="I3200" t="s">
        <v>6667</v>
      </c>
      <c r="J3200" t="s">
        <v>2068</v>
      </c>
      <c r="L3200">
        <v>0</v>
      </c>
      <c r="M3200">
        <v>16.5</v>
      </c>
      <c r="N3200">
        <v>-16.5</v>
      </c>
      <c r="O3200">
        <v>-1</v>
      </c>
      <c r="P3200">
        <v>16</v>
      </c>
      <c r="Q3200" t="s">
        <v>44</v>
      </c>
      <c r="R3200">
        <v>-1</v>
      </c>
      <c r="S3200" t="s">
        <v>6897</v>
      </c>
      <c r="T3200" s="4">
        <v>45401</v>
      </c>
      <c r="U3200" s="4"/>
    </row>
    <row r="3201" spans="1:21" x14ac:dyDescent="0.2">
      <c r="A3201" t="s">
        <v>6637</v>
      </c>
      <c r="B3201" t="s">
        <v>6898</v>
      </c>
      <c r="C3201" t="s">
        <v>6899</v>
      </c>
      <c r="F3201" t="s">
        <v>48</v>
      </c>
      <c r="G3201" t="s">
        <v>6900</v>
      </c>
      <c r="H3201">
        <v>76</v>
      </c>
      <c r="J3201" t="s">
        <v>420</v>
      </c>
      <c r="L3201">
        <v>0</v>
      </c>
      <c r="M3201">
        <v>1</v>
      </c>
      <c r="N3201">
        <v>-1</v>
      </c>
      <c r="O3201">
        <v>0</v>
      </c>
      <c r="P3201">
        <v>32</v>
      </c>
      <c r="Q3201" t="s">
        <v>44</v>
      </c>
      <c r="R3201">
        <v>-1</v>
      </c>
      <c r="S3201" t="s">
        <v>932</v>
      </c>
      <c r="T3201" s="4">
        <v>45401</v>
      </c>
      <c r="U3201" s="4"/>
    </row>
    <row r="3202" spans="1:21" x14ac:dyDescent="0.2">
      <c r="A3202" t="s">
        <v>6637</v>
      </c>
      <c r="B3202" t="s">
        <v>6901</v>
      </c>
      <c r="C3202" t="s">
        <v>6902</v>
      </c>
      <c r="F3202" t="s">
        <v>48</v>
      </c>
      <c r="G3202" t="s">
        <v>6903</v>
      </c>
      <c r="H3202">
        <v>77</v>
      </c>
      <c r="J3202" t="s">
        <v>420</v>
      </c>
      <c r="L3202">
        <v>0</v>
      </c>
      <c r="M3202">
        <v>2.5</v>
      </c>
      <c r="N3202">
        <v>-2.5</v>
      </c>
      <c r="O3202">
        <v>0</v>
      </c>
      <c r="P3202">
        <v>32</v>
      </c>
      <c r="Q3202" t="s">
        <v>44</v>
      </c>
      <c r="R3202">
        <v>-3</v>
      </c>
      <c r="S3202" t="s">
        <v>6857</v>
      </c>
      <c r="T3202" s="4">
        <v>45401</v>
      </c>
      <c r="U3202" s="4"/>
    </row>
    <row r="3203" spans="1:21" x14ac:dyDescent="0.2">
      <c r="A3203" t="s">
        <v>6904</v>
      </c>
      <c r="B3203" t="s">
        <v>6905</v>
      </c>
      <c r="C3203" t="s">
        <v>6906</v>
      </c>
      <c r="H3203">
        <v>2</v>
      </c>
      <c r="J3203" t="s">
        <v>420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120</v>
      </c>
      <c r="Q3203" t="s">
        <v>50</v>
      </c>
      <c r="R3203">
        <v>0</v>
      </c>
      <c r="S3203" t="s">
        <v>57</v>
      </c>
      <c r="T3203" s="4"/>
      <c r="U3203" s="4"/>
    </row>
    <row r="3204" spans="1:21" x14ac:dyDescent="0.2">
      <c r="A3204" t="s">
        <v>6904</v>
      </c>
      <c r="B3204" t="s">
        <v>6907</v>
      </c>
      <c r="C3204" t="s">
        <v>6908</v>
      </c>
      <c r="H3204">
        <v>3</v>
      </c>
      <c r="J3204" t="s">
        <v>420</v>
      </c>
      <c r="K3204">
        <v>256</v>
      </c>
      <c r="L3204">
        <v>0</v>
      </c>
      <c r="M3204">
        <v>0</v>
      </c>
      <c r="N3204">
        <v>256</v>
      </c>
      <c r="O3204">
        <v>2</v>
      </c>
      <c r="P3204">
        <v>128</v>
      </c>
      <c r="Q3204" t="s">
        <v>44</v>
      </c>
      <c r="R3204">
        <v>0</v>
      </c>
      <c r="S3204" t="s">
        <v>450</v>
      </c>
      <c r="T3204" s="4"/>
      <c r="U3204" s="4"/>
    </row>
    <row r="3205" spans="1:21" x14ac:dyDescent="0.2">
      <c r="A3205" t="s">
        <v>6904</v>
      </c>
      <c r="B3205" t="s">
        <v>6909</v>
      </c>
      <c r="C3205" t="s">
        <v>6910</v>
      </c>
      <c r="H3205">
        <v>4</v>
      </c>
      <c r="J3205" t="s">
        <v>420</v>
      </c>
      <c r="K3205">
        <v>700</v>
      </c>
      <c r="L3205">
        <v>0</v>
      </c>
      <c r="M3205">
        <v>0</v>
      </c>
      <c r="N3205">
        <v>700</v>
      </c>
      <c r="O3205">
        <v>4</v>
      </c>
      <c r="P3205">
        <v>175</v>
      </c>
      <c r="Q3205" t="s">
        <v>44</v>
      </c>
      <c r="R3205">
        <v>0</v>
      </c>
      <c r="S3205" t="s">
        <v>2063</v>
      </c>
      <c r="T3205" s="4"/>
      <c r="U3205" s="4"/>
    </row>
    <row r="3206" spans="1:21" x14ac:dyDescent="0.2">
      <c r="A3206" t="s">
        <v>6904</v>
      </c>
      <c r="B3206" t="s">
        <v>6911</v>
      </c>
      <c r="C3206" t="s">
        <v>6912</v>
      </c>
      <c r="H3206">
        <v>5</v>
      </c>
      <c r="J3206" t="s">
        <v>420</v>
      </c>
      <c r="K3206">
        <v>150</v>
      </c>
      <c r="L3206">
        <v>0</v>
      </c>
      <c r="M3206">
        <v>0</v>
      </c>
      <c r="N3206">
        <v>150</v>
      </c>
      <c r="O3206">
        <v>5</v>
      </c>
      <c r="P3206">
        <v>30</v>
      </c>
      <c r="Q3206" t="s">
        <v>44</v>
      </c>
      <c r="R3206">
        <v>0</v>
      </c>
      <c r="S3206" t="s">
        <v>230</v>
      </c>
      <c r="T3206" s="4"/>
      <c r="U3206" s="4"/>
    </row>
    <row r="3207" spans="1:21" x14ac:dyDescent="0.2">
      <c r="A3207" t="s">
        <v>6904</v>
      </c>
      <c r="B3207" t="s">
        <v>6913</v>
      </c>
      <c r="C3207" t="s">
        <v>6914</v>
      </c>
      <c r="F3207" t="s">
        <v>48</v>
      </c>
      <c r="G3207" t="s">
        <v>6915</v>
      </c>
      <c r="H3207">
        <v>1</v>
      </c>
      <c r="I3207" t="s">
        <v>2109</v>
      </c>
      <c r="J3207" t="s">
        <v>420</v>
      </c>
      <c r="K3207">
        <v>417</v>
      </c>
      <c r="L3207">
        <v>600</v>
      </c>
      <c r="M3207">
        <v>8</v>
      </c>
      <c r="N3207">
        <v>1009</v>
      </c>
      <c r="O3207">
        <v>16</v>
      </c>
      <c r="P3207">
        <v>60</v>
      </c>
      <c r="Q3207" t="s">
        <v>44</v>
      </c>
      <c r="R3207">
        <v>49</v>
      </c>
      <c r="S3207" t="s">
        <v>6916</v>
      </c>
      <c r="T3207" s="4">
        <v>45353</v>
      </c>
      <c r="U3207" s="4"/>
    </row>
    <row r="3208" spans="1:21" x14ac:dyDescent="0.2">
      <c r="A3208" t="s">
        <v>6904</v>
      </c>
      <c r="C3208" t="s">
        <v>6917</v>
      </c>
      <c r="H3208">
        <v>6</v>
      </c>
      <c r="J3208" t="s">
        <v>420</v>
      </c>
      <c r="K3208">
        <v>2640</v>
      </c>
      <c r="L3208">
        <v>0</v>
      </c>
      <c r="M3208">
        <v>0</v>
      </c>
      <c r="N3208">
        <v>2640</v>
      </c>
      <c r="O3208">
        <v>4</v>
      </c>
      <c r="P3208">
        <v>660</v>
      </c>
      <c r="Q3208" t="s">
        <v>50</v>
      </c>
      <c r="R3208">
        <v>0</v>
      </c>
      <c r="S3208" t="s">
        <v>2071</v>
      </c>
      <c r="T3208" s="4"/>
      <c r="U3208" s="4"/>
    </row>
    <row r="3209" spans="1:21" x14ac:dyDescent="0.2">
      <c r="A3209" t="s">
        <v>6904</v>
      </c>
      <c r="C3209" t="s">
        <v>6918</v>
      </c>
      <c r="H3209">
        <v>7</v>
      </c>
      <c r="J3209" t="s">
        <v>420</v>
      </c>
      <c r="K3209">
        <v>1400</v>
      </c>
      <c r="L3209">
        <v>0</v>
      </c>
      <c r="M3209">
        <v>0</v>
      </c>
      <c r="N3209">
        <v>1400</v>
      </c>
      <c r="O3209">
        <v>5</v>
      </c>
      <c r="P3209">
        <v>280</v>
      </c>
      <c r="Q3209" t="s">
        <v>50</v>
      </c>
      <c r="R3209">
        <v>0</v>
      </c>
      <c r="S3209" t="s">
        <v>1175</v>
      </c>
      <c r="T3209" s="4"/>
      <c r="U3209" s="4"/>
    </row>
    <row r="3210" spans="1:21" x14ac:dyDescent="0.2">
      <c r="A3210" t="s">
        <v>6904</v>
      </c>
      <c r="C3210" t="s">
        <v>6919</v>
      </c>
      <c r="H3210">
        <v>8</v>
      </c>
      <c r="J3210" t="s">
        <v>420</v>
      </c>
      <c r="K3210">
        <v>144</v>
      </c>
      <c r="L3210">
        <v>0</v>
      </c>
      <c r="M3210">
        <v>0</v>
      </c>
      <c r="N3210">
        <v>144</v>
      </c>
      <c r="O3210">
        <v>2</v>
      </c>
      <c r="P3210">
        <v>72</v>
      </c>
      <c r="Q3210" t="s">
        <v>44</v>
      </c>
      <c r="R3210">
        <v>0</v>
      </c>
      <c r="S3210" t="s">
        <v>450</v>
      </c>
      <c r="T3210" s="4"/>
      <c r="U3210" s="4"/>
    </row>
    <row r="3211" spans="1:21" x14ac:dyDescent="0.2">
      <c r="A3211" t="s">
        <v>1149</v>
      </c>
      <c r="B3211" t="s">
        <v>6920</v>
      </c>
      <c r="C3211" t="s">
        <v>6921</v>
      </c>
      <c r="E3211" t="s">
        <v>561</v>
      </c>
      <c r="F3211" t="s">
        <v>453</v>
      </c>
      <c r="H3211">
        <v>2</v>
      </c>
      <c r="J3211" t="s">
        <v>420</v>
      </c>
      <c r="K3211">
        <v>166</v>
      </c>
      <c r="L3211">
        <v>0</v>
      </c>
      <c r="M3211">
        <v>0</v>
      </c>
      <c r="N3211">
        <v>166</v>
      </c>
      <c r="O3211">
        <v>13</v>
      </c>
      <c r="P3211">
        <v>12</v>
      </c>
      <c r="Q3211" t="s">
        <v>44</v>
      </c>
      <c r="R3211">
        <v>10</v>
      </c>
      <c r="S3211" t="s">
        <v>6922</v>
      </c>
      <c r="T3211" s="4">
        <v>45366</v>
      </c>
      <c r="U3211" s="4"/>
    </row>
    <row r="3212" spans="1:21" x14ac:dyDescent="0.2">
      <c r="A3212" t="s">
        <v>1149</v>
      </c>
      <c r="B3212" t="s">
        <v>6923</v>
      </c>
      <c r="C3212" t="s">
        <v>6924</v>
      </c>
      <c r="E3212" t="s">
        <v>558</v>
      </c>
      <c r="F3212" t="s">
        <v>453</v>
      </c>
      <c r="G3212" t="s">
        <v>6925</v>
      </c>
      <c r="H3212">
        <v>3</v>
      </c>
      <c r="J3212" t="s">
        <v>420</v>
      </c>
      <c r="K3212">
        <v>161</v>
      </c>
      <c r="L3212">
        <v>0</v>
      </c>
      <c r="M3212">
        <v>0</v>
      </c>
      <c r="N3212">
        <v>161</v>
      </c>
      <c r="O3212">
        <v>26</v>
      </c>
      <c r="P3212">
        <v>6</v>
      </c>
      <c r="Q3212" t="s">
        <v>44</v>
      </c>
      <c r="R3212">
        <v>5</v>
      </c>
      <c r="S3212" t="s">
        <v>6926</v>
      </c>
      <c r="T3212" s="4">
        <v>45367</v>
      </c>
      <c r="U3212" s="4"/>
    </row>
    <row r="3213" spans="1:21" x14ac:dyDescent="0.2">
      <c r="A3213" t="s">
        <v>1149</v>
      </c>
      <c r="B3213" t="s">
        <v>6927</v>
      </c>
      <c r="C3213" t="s">
        <v>6928</v>
      </c>
      <c r="E3213" t="s">
        <v>561</v>
      </c>
      <c r="F3213" t="s">
        <v>48</v>
      </c>
      <c r="H3213">
        <v>1</v>
      </c>
      <c r="J3213" t="s">
        <v>420</v>
      </c>
      <c r="K3213">
        <v>179</v>
      </c>
      <c r="L3213">
        <v>0</v>
      </c>
      <c r="M3213">
        <v>24</v>
      </c>
      <c r="N3213">
        <v>155</v>
      </c>
      <c r="O3213">
        <v>12</v>
      </c>
      <c r="P3213">
        <v>12</v>
      </c>
      <c r="Q3213" t="s">
        <v>44</v>
      </c>
      <c r="R3213">
        <v>11</v>
      </c>
      <c r="S3213" t="s">
        <v>6929</v>
      </c>
      <c r="T3213" s="4">
        <v>45367</v>
      </c>
      <c r="U3213" s="4"/>
    </row>
    <row r="3214" spans="1:21" x14ac:dyDescent="0.2">
      <c r="A3214" t="s">
        <v>1149</v>
      </c>
      <c r="C3214" t="s">
        <v>6930</v>
      </c>
      <c r="E3214" t="s">
        <v>561</v>
      </c>
      <c r="F3214" t="s">
        <v>48</v>
      </c>
      <c r="J3214" t="s">
        <v>420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144</v>
      </c>
      <c r="Q3214" t="s">
        <v>50</v>
      </c>
      <c r="R3214">
        <v>0</v>
      </c>
      <c r="S3214" t="s">
        <v>57</v>
      </c>
      <c r="T3214" s="4">
        <v>45366</v>
      </c>
      <c r="U3214" s="4"/>
    </row>
    <row r="3215" spans="1:21" x14ac:dyDescent="0.2">
      <c r="A3215" t="s">
        <v>1213</v>
      </c>
      <c r="B3215" t="s">
        <v>6931</v>
      </c>
      <c r="C3215" t="s">
        <v>6932</v>
      </c>
      <c r="D3215" t="s">
        <v>6933</v>
      </c>
      <c r="F3215" t="s">
        <v>1216</v>
      </c>
      <c r="H3215">
        <v>1</v>
      </c>
      <c r="J3215" t="s">
        <v>420</v>
      </c>
      <c r="K3215">
        <v>980</v>
      </c>
      <c r="L3215">
        <v>0</v>
      </c>
      <c r="M3215">
        <v>12</v>
      </c>
      <c r="N3215">
        <v>968</v>
      </c>
      <c r="O3215">
        <v>0</v>
      </c>
      <c r="P3215">
        <v>1200</v>
      </c>
      <c r="Q3215" t="s">
        <v>50</v>
      </c>
      <c r="R3215">
        <v>968</v>
      </c>
      <c r="S3215" t="s">
        <v>6934</v>
      </c>
      <c r="T3215" s="4">
        <v>45362</v>
      </c>
      <c r="U3215" s="4">
        <v>45380</v>
      </c>
    </row>
    <row r="3216" spans="1:21" x14ac:dyDescent="0.2">
      <c r="A3216" t="s">
        <v>1213</v>
      </c>
      <c r="B3216" t="s">
        <v>6935</v>
      </c>
      <c r="C3216" t="s">
        <v>6936</v>
      </c>
      <c r="D3216" t="s">
        <v>6937</v>
      </c>
      <c r="F3216" t="s">
        <v>1216</v>
      </c>
      <c r="H3216">
        <v>4</v>
      </c>
      <c r="J3216" t="s">
        <v>420</v>
      </c>
      <c r="K3216">
        <v>-12</v>
      </c>
      <c r="L3216">
        <v>0</v>
      </c>
      <c r="M3216">
        <v>0</v>
      </c>
      <c r="N3216">
        <v>-12</v>
      </c>
      <c r="O3216">
        <v>0</v>
      </c>
      <c r="P3216">
        <v>900</v>
      </c>
      <c r="Q3216" t="s">
        <v>50</v>
      </c>
      <c r="R3216">
        <v>-12</v>
      </c>
      <c r="S3216" t="s">
        <v>1197</v>
      </c>
      <c r="T3216" s="4">
        <v>45366</v>
      </c>
      <c r="U3216" s="4"/>
    </row>
    <row r="3217" spans="1:21" x14ac:dyDescent="0.2">
      <c r="A3217" t="s">
        <v>1213</v>
      </c>
      <c r="B3217" t="s">
        <v>6938</v>
      </c>
      <c r="C3217" t="s">
        <v>6939</v>
      </c>
      <c r="D3217" t="s">
        <v>6940</v>
      </c>
      <c r="F3217" t="s">
        <v>1216</v>
      </c>
      <c r="H3217">
        <v>5</v>
      </c>
      <c r="J3217" t="s">
        <v>420</v>
      </c>
      <c r="K3217">
        <v>-12</v>
      </c>
      <c r="L3217">
        <v>0</v>
      </c>
      <c r="M3217">
        <v>45</v>
      </c>
      <c r="N3217">
        <v>-57</v>
      </c>
      <c r="O3217">
        <v>0</v>
      </c>
      <c r="P3217">
        <v>750</v>
      </c>
      <c r="Q3217" t="s">
        <v>50</v>
      </c>
      <c r="R3217">
        <v>-57</v>
      </c>
      <c r="S3217" t="s">
        <v>6941</v>
      </c>
      <c r="T3217" s="4">
        <v>45366</v>
      </c>
      <c r="U3217" s="4"/>
    </row>
    <row r="3218" spans="1:21" x14ac:dyDescent="0.2">
      <c r="A3218" t="s">
        <v>1213</v>
      </c>
      <c r="B3218" t="s">
        <v>6942</v>
      </c>
      <c r="C3218" t="s">
        <v>6943</v>
      </c>
      <c r="D3218" t="s">
        <v>6944</v>
      </c>
      <c r="F3218" t="s">
        <v>1216</v>
      </c>
      <c r="H3218">
        <v>6</v>
      </c>
      <c r="J3218" t="s">
        <v>420</v>
      </c>
      <c r="K3218">
        <v>1478</v>
      </c>
      <c r="L3218">
        <v>0</v>
      </c>
      <c r="M3218">
        <v>12</v>
      </c>
      <c r="N3218">
        <v>1466</v>
      </c>
      <c r="O3218">
        <v>2</v>
      </c>
      <c r="P3218">
        <v>500</v>
      </c>
      <c r="Q3218" t="s">
        <v>50</v>
      </c>
      <c r="R3218">
        <v>466</v>
      </c>
      <c r="S3218" t="s">
        <v>6945</v>
      </c>
      <c r="T3218" s="4">
        <v>45367</v>
      </c>
      <c r="U3218" s="4"/>
    </row>
    <row r="3219" spans="1:21" x14ac:dyDescent="0.2">
      <c r="A3219" t="s">
        <v>1213</v>
      </c>
      <c r="B3219" t="s">
        <v>6946</v>
      </c>
      <c r="C3219" t="s">
        <v>6947</v>
      </c>
      <c r="F3219" t="s">
        <v>48</v>
      </c>
      <c r="G3219">
        <v>305</v>
      </c>
      <c r="H3219">
        <v>2</v>
      </c>
      <c r="J3219" t="s">
        <v>420</v>
      </c>
      <c r="K3219">
        <v>1068</v>
      </c>
      <c r="L3219">
        <v>0</v>
      </c>
      <c r="M3219">
        <v>20</v>
      </c>
      <c r="N3219">
        <v>1048</v>
      </c>
      <c r="O3219">
        <v>3</v>
      </c>
      <c r="P3219">
        <v>270</v>
      </c>
      <c r="Q3219" t="s">
        <v>50</v>
      </c>
      <c r="R3219">
        <v>238</v>
      </c>
      <c r="S3219" t="s">
        <v>6948</v>
      </c>
      <c r="T3219" s="4">
        <v>45364</v>
      </c>
      <c r="U3219" s="4"/>
    </row>
    <row r="3220" spans="1:21" x14ac:dyDescent="0.2">
      <c r="A3220" t="s">
        <v>1213</v>
      </c>
      <c r="B3220" t="s">
        <v>6949</v>
      </c>
      <c r="C3220" t="s">
        <v>6950</v>
      </c>
      <c r="F3220" t="s">
        <v>48</v>
      </c>
      <c r="G3220">
        <v>3</v>
      </c>
      <c r="H3220">
        <v>3</v>
      </c>
      <c r="J3220" t="s">
        <v>420</v>
      </c>
      <c r="K3220">
        <v>308</v>
      </c>
      <c r="L3220">
        <v>0</v>
      </c>
      <c r="M3220">
        <v>12</v>
      </c>
      <c r="N3220">
        <v>296</v>
      </c>
      <c r="O3220">
        <v>0</v>
      </c>
      <c r="P3220">
        <v>320</v>
      </c>
      <c r="Q3220" t="s">
        <v>50</v>
      </c>
      <c r="R3220">
        <v>296</v>
      </c>
      <c r="S3220" t="s">
        <v>6951</v>
      </c>
      <c r="T3220" s="4">
        <v>45364</v>
      </c>
      <c r="U3220" s="4"/>
    </row>
    <row r="3221" spans="1:21" x14ac:dyDescent="0.2">
      <c r="A3221" t="s">
        <v>6952</v>
      </c>
      <c r="B3221" t="s">
        <v>6953</v>
      </c>
      <c r="C3221" t="s">
        <v>6954</v>
      </c>
      <c r="F3221" t="s">
        <v>2066</v>
      </c>
      <c r="H3221">
        <v>6</v>
      </c>
      <c r="I3221" t="s">
        <v>2430</v>
      </c>
      <c r="J3221" t="s">
        <v>2068</v>
      </c>
      <c r="K3221">
        <v>2940</v>
      </c>
      <c r="L3221">
        <v>0</v>
      </c>
      <c r="M3221">
        <v>84</v>
      </c>
      <c r="N3221">
        <v>2856</v>
      </c>
      <c r="O3221">
        <v>2</v>
      </c>
      <c r="P3221">
        <v>1000</v>
      </c>
      <c r="Q3221" t="s">
        <v>50</v>
      </c>
      <c r="R3221">
        <v>856</v>
      </c>
      <c r="S3221" t="s">
        <v>6955</v>
      </c>
      <c r="T3221" s="4">
        <v>45364</v>
      </c>
      <c r="U3221" s="4"/>
    </row>
    <row r="3222" spans="1:21" x14ac:dyDescent="0.2">
      <c r="A3222" t="s">
        <v>6952</v>
      </c>
      <c r="B3222" t="s">
        <v>6956</v>
      </c>
      <c r="C3222" t="s">
        <v>6957</v>
      </c>
      <c r="F3222" t="s">
        <v>48</v>
      </c>
      <c r="H3222">
        <v>1</v>
      </c>
      <c r="J3222" t="s">
        <v>420</v>
      </c>
      <c r="K3222">
        <v>228</v>
      </c>
      <c r="L3222">
        <v>0</v>
      </c>
      <c r="M3222">
        <v>8</v>
      </c>
      <c r="N3222">
        <v>220</v>
      </c>
      <c r="O3222">
        <v>3</v>
      </c>
      <c r="P3222">
        <v>60</v>
      </c>
      <c r="Q3222" t="s">
        <v>44</v>
      </c>
      <c r="R3222">
        <v>40</v>
      </c>
      <c r="S3222" t="s">
        <v>6958</v>
      </c>
      <c r="T3222" s="4">
        <v>45363</v>
      </c>
      <c r="U3222" s="4"/>
    </row>
    <row r="3223" spans="1:21" x14ac:dyDescent="0.2">
      <c r="A3223" t="s">
        <v>6952</v>
      </c>
      <c r="B3223" t="s">
        <v>6959</v>
      </c>
      <c r="C3223" t="s">
        <v>6960</v>
      </c>
      <c r="E3223" t="s">
        <v>6961</v>
      </c>
      <c r="F3223" t="s">
        <v>48</v>
      </c>
      <c r="H3223">
        <v>10</v>
      </c>
      <c r="J3223" t="s">
        <v>420</v>
      </c>
      <c r="K3223">
        <v>2434</v>
      </c>
      <c r="L3223">
        <v>0</v>
      </c>
      <c r="M3223">
        <v>0</v>
      </c>
      <c r="N3223">
        <v>2434</v>
      </c>
      <c r="O3223">
        <v>28</v>
      </c>
      <c r="P3223">
        <v>84</v>
      </c>
      <c r="Q3223" t="s">
        <v>44</v>
      </c>
      <c r="R3223">
        <v>82</v>
      </c>
      <c r="S3223" t="s">
        <v>6962</v>
      </c>
      <c r="T3223" s="4">
        <v>45366</v>
      </c>
      <c r="U3223" s="4"/>
    </row>
    <row r="3224" spans="1:21" x14ac:dyDescent="0.2">
      <c r="A3224" t="s">
        <v>6952</v>
      </c>
      <c r="B3224" t="s">
        <v>6963</v>
      </c>
      <c r="C3224" t="s">
        <v>6964</v>
      </c>
      <c r="F3224" t="s">
        <v>48</v>
      </c>
      <c r="G3224">
        <v>202</v>
      </c>
      <c r="H3224">
        <v>11</v>
      </c>
      <c r="J3224" t="s">
        <v>420</v>
      </c>
      <c r="K3224">
        <v>238</v>
      </c>
      <c r="L3224">
        <v>0</v>
      </c>
      <c r="M3224">
        <v>0</v>
      </c>
      <c r="N3224">
        <v>238</v>
      </c>
      <c r="O3224">
        <v>1</v>
      </c>
      <c r="P3224">
        <v>120</v>
      </c>
      <c r="Q3224" t="s">
        <v>44</v>
      </c>
      <c r="R3224">
        <v>118</v>
      </c>
      <c r="S3224" t="s">
        <v>6965</v>
      </c>
      <c r="T3224" s="4">
        <v>45370</v>
      </c>
      <c r="U3224" s="4"/>
    </row>
    <row r="3225" spans="1:21" x14ac:dyDescent="0.2">
      <c r="A3225" t="s">
        <v>6952</v>
      </c>
      <c r="B3225" t="s">
        <v>6966</v>
      </c>
      <c r="C3225" t="s">
        <v>6967</v>
      </c>
      <c r="F3225" t="s">
        <v>48</v>
      </c>
      <c r="G3225" t="s">
        <v>6968</v>
      </c>
      <c r="H3225">
        <v>12</v>
      </c>
      <c r="J3225" t="s">
        <v>420</v>
      </c>
      <c r="K3225">
        <v>1582</v>
      </c>
      <c r="L3225">
        <v>0</v>
      </c>
      <c r="M3225">
        <v>0</v>
      </c>
      <c r="N3225">
        <v>1582</v>
      </c>
      <c r="O3225">
        <v>19</v>
      </c>
      <c r="P3225">
        <v>80</v>
      </c>
      <c r="Q3225" t="s">
        <v>44</v>
      </c>
      <c r="R3225">
        <v>62</v>
      </c>
      <c r="S3225" t="s">
        <v>6969</v>
      </c>
      <c r="T3225" s="4">
        <v>45370</v>
      </c>
      <c r="U3225" s="4"/>
    </row>
    <row r="3226" spans="1:21" x14ac:dyDescent="0.2">
      <c r="A3226" t="s">
        <v>6952</v>
      </c>
      <c r="B3226" t="s">
        <v>6970</v>
      </c>
      <c r="C3226" t="s">
        <v>6971</v>
      </c>
      <c r="F3226" t="s">
        <v>48</v>
      </c>
      <c r="H3226">
        <v>2</v>
      </c>
      <c r="J3226" t="s">
        <v>420</v>
      </c>
      <c r="K3226">
        <v>233</v>
      </c>
      <c r="L3226">
        <v>0</v>
      </c>
      <c r="M3226">
        <v>6</v>
      </c>
      <c r="N3226">
        <v>227</v>
      </c>
      <c r="O3226">
        <v>3</v>
      </c>
      <c r="P3226">
        <v>60</v>
      </c>
      <c r="Q3226" t="s">
        <v>44</v>
      </c>
      <c r="R3226">
        <v>47</v>
      </c>
      <c r="S3226" t="s">
        <v>6972</v>
      </c>
      <c r="T3226" s="4">
        <v>45363</v>
      </c>
      <c r="U3226" s="4"/>
    </row>
    <row r="3227" spans="1:21" x14ac:dyDescent="0.2">
      <c r="A3227" t="s">
        <v>6952</v>
      </c>
      <c r="B3227" t="s">
        <v>6973</v>
      </c>
      <c r="C3227" t="s">
        <v>6974</v>
      </c>
      <c r="F3227" t="s">
        <v>48</v>
      </c>
      <c r="H3227">
        <v>3</v>
      </c>
      <c r="J3227" t="s">
        <v>420</v>
      </c>
      <c r="K3227">
        <v>836</v>
      </c>
      <c r="L3227">
        <v>0</v>
      </c>
      <c r="M3227">
        <v>0</v>
      </c>
      <c r="N3227">
        <v>836</v>
      </c>
      <c r="O3227">
        <v>9</v>
      </c>
      <c r="P3227">
        <v>84</v>
      </c>
      <c r="Q3227" t="s">
        <v>44</v>
      </c>
      <c r="R3227">
        <v>80</v>
      </c>
      <c r="S3227" t="s">
        <v>6975</v>
      </c>
      <c r="T3227" s="4">
        <v>45363</v>
      </c>
      <c r="U3227" s="4"/>
    </row>
    <row r="3228" spans="1:21" x14ac:dyDescent="0.2">
      <c r="A3228" t="s">
        <v>6952</v>
      </c>
      <c r="B3228" t="s">
        <v>6976</v>
      </c>
      <c r="C3228" t="s">
        <v>6977</v>
      </c>
      <c r="F3228" t="s">
        <v>48</v>
      </c>
      <c r="H3228">
        <v>4</v>
      </c>
      <c r="I3228" t="s">
        <v>2827</v>
      </c>
      <c r="J3228" t="s">
        <v>420</v>
      </c>
      <c r="K3228">
        <v>1996</v>
      </c>
      <c r="L3228">
        <v>0</v>
      </c>
      <c r="M3228">
        <v>2</v>
      </c>
      <c r="N3228">
        <v>1994</v>
      </c>
      <c r="O3228">
        <v>15</v>
      </c>
      <c r="P3228">
        <v>125</v>
      </c>
      <c r="Q3228" t="s">
        <v>44</v>
      </c>
      <c r="R3228">
        <v>119</v>
      </c>
      <c r="S3228" t="s">
        <v>6978</v>
      </c>
      <c r="T3228" s="4">
        <v>45363</v>
      </c>
      <c r="U3228" s="4"/>
    </row>
    <row r="3229" spans="1:21" x14ac:dyDescent="0.2">
      <c r="A3229" t="s">
        <v>6952</v>
      </c>
      <c r="B3229" t="s">
        <v>6979</v>
      </c>
      <c r="C3229" t="s">
        <v>6980</v>
      </c>
      <c r="F3229" t="s">
        <v>48</v>
      </c>
      <c r="H3229">
        <v>5</v>
      </c>
      <c r="J3229" t="s">
        <v>420</v>
      </c>
      <c r="K3229">
        <v>328</v>
      </c>
      <c r="L3229">
        <v>0</v>
      </c>
      <c r="M3229">
        <v>8</v>
      </c>
      <c r="N3229">
        <v>320</v>
      </c>
      <c r="O3229">
        <v>6</v>
      </c>
      <c r="P3229">
        <v>48</v>
      </c>
      <c r="Q3229" t="s">
        <v>44</v>
      </c>
      <c r="R3229">
        <v>32</v>
      </c>
      <c r="S3229" t="s">
        <v>6981</v>
      </c>
      <c r="T3229" s="4">
        <v>45364</v>
      </c>
      <c r="U3229" s="4"/>
    </row>
    <row r="3230" spans="1:21" x14ac:dyDescent="0.2">
      <c r="A3230" t="s">
        <v>6952</v>
      </c>
      <c r="B3230" t="s">
        <v>6982</v>
      </c>
      <c r="C3230" t="s">
        <v>6983</v>
      </c>
      <c r="D3230" t="s">
        <v>749</v>
      </c>
      <c r="F3230" t="s">
        <v>48</v>
      </c>
      <c r="G3230">
        <v>6</v>
      </c>
      <c r="H3230">
        <v>8</v>
      </c>
      <c r="J3230" t="s">
        <v>420</v>
      </c>
      <c r="K3230">
        <v>334.16666670000001</v>
      </c>
      <c r="L3230">
        <v>0</v>
      </c>
      <c r="M3230">
        <v>0</v>
      </c>
      <c r="N3230">
        <v>334.16666670000001</v>
      </c>
      <c r="O3230">
        <v>6</v>
      </c>
      <c r="P3230">
        <v>48</v>
      </c>
      <c r="Q3230" t="s">
        <v>44</v>
      </c>
      <c r="R3230">
        <v>46</v>
      </c>
      <c r="S3230" t="s">
        <v>6984</v>
      </c>
      <c r="T3230" s="4">
        <v>45364</v>
      </c>
      <c r="U3230" s="4"/>
    </row>
    <row r="3231" spans="1:21" x14ac:dyDescent="0.2">
      <c r="A3231" t="s">
        <v>6952</v>
      </c>
      <c r="B3231" t="s">
        <v>6985</v>
      </c>
      <c r="C3231" t="s">
        <v>6986</v>
      </c>
      <c r="F3231" t="s">
        <v>48</v>
      </c>
      <c r="G3231" t="s">
        <v>6987</v>
      </c>
      <c r="H3231">
        <v>9</v>
      </c>
      <c r="J3231" t="s">
        <v>420</v>
      </c>
      <c r="K3231">
        <v>147</v>
      </c>
      <c r="L3231">
        <v>0</v>
      </c>
      <c r="M3231">
        <v>0</v>
      </c>
      <c r="N3231">
        <v>147</v>
      </c>
      <c r="O3231">
        <v>2</v>
      </c>
      <c r="P3231">
        <v>50</v>
      </c>
      <c r="Q3231" t="s">
        <v>44</v>
      </c>
      <c r="R3231">
        <v>47</v>
      </c>
      <c r="S3231" t="s">
        <v>6516</v>
      </c>
      <c r="T3231" s="4">
        <v>45365</v>
      </c>
      <c r="U3231" s="4"/>
    </row>
    <row r="3232" spans="1:21" x14ac:dyDescent="0.2">
      <c r="A3232" t="s">
        <v>6952</v>
      </c>
      <c r="B3232" t="s">
        <v>6988</v>
      </c>
      <c r="C3232" t="s">
        <v>6989</v>
      </c>
      <c r="F3232" t="s">
        <v>6990</v>
      </c>
      <c r="H3232">
        <v>7</v>
      </c>
      <c r="J3232" t="s">
        <v>420</v>
      </c>
      <c r="K3232">
        <v>-2.75</v>
      </c>
      <c r="L3232">
        <v>0</v>
      </c>
      <c r="M3232">
        <v>0</v>
      </c>
      <c r="N3232">
        <v>-2.75</v>
      </c>
      <c r="O3232">
        <v>0</v>
      </c>
      <c r="P3232">
        <v>24</v>
      </c>
      <c r="Q3232" t="s">
        <v>44</v>
      </c>
      <c r="R3232">
        <v>-3</v>
      </c>
      <c r="S3232" t="s">
        <v>6991</v>
      </c>
      <c r="T3232" s="4">
        <v>45364</v>
      </c>
      <c r="U3232" s="4"/>
    </row>
    <row r="3233" spans="1:21" x14ac:dyDescent="0.2">
      <c r="A3233" t="s">
        <v>6992</v>
      </c>
      <c r="B3233" t="s">
        <v>6993</v>
      </c>
      <c r="C3233" t="s">
        <v>6994</v>
      </c>
      <c r="H3233">
        <v>4</v>
      </c>
      <c r="J3233" t="s">
        <v>420</v>
      </c>
      <c r="K3233">
        <v>12</v>
      </c>
      <c r="L3233">
        <v>0</v>
      </c>
      <c r="M3233">
        <v>0</v>
      </c>
      <c r="N3233">
        <v>12</v>
      </c>
      <c r="O3233">
        <v>1</v>
      </c>
      <c r="P3233">
        <v>12</v>
      </c>
      <c r="Q3233" t="s">
        <v>50</v>
      </c>
      <c r="R3233">
        <v>0</v>
      </c>
      <c r="S3233" t="s">
        <v>613</v>
      </c>
      <c r="T3233" s="4"/>
      <c r="U3233" s="4"/>
    </row>
    <row r="3234" spans="1:21" x14ac:dyDescent="0.2">
      <c r="A3234" t="s">
        <v>6992</v>
      </c>
      <c r="B3234" t="s">
        <v>6995</v>
      </c>
      <c r="C3234" t="s">
        <v>6996</v>
      </c>
      <c r="D3234" t="s">
        <v>6997</v>
      </c>
      <c r="F3234" t="s">
        <v>48</v>
      </c>
      <c r="H3234">
        <v>1</v>
      </c>
      <c r="I3234" t="s">
        <v>6435</v>
      </c>
      <c r="J3234" t="s">
        <v>420</v>
      </c>
      <c r="K3234">
        <v>96</v>
      </c>
      <c r="L3234">
        <v>120</v>
      </c>
      <c r="M3234">
        <v>168</v>
      </c>
      <c r="N3234">
        <v>48</v>
      </c>
      <c r="O3234">
        <v>0</v>
      </c>
      <c r="P3234">
        <v>96</v>
      </c>
      <c r="Q3234" t="s">
        <v>50</v>
      </c>
      <c r="R3234">
        <v>48</v>
      </c>
      <c r="S3234" t="s">
        <v>2114</v>
      </c>
      <c r="T3234" s="4">
        <v>45351</v>
      </c>
      <c r="U3234" s="4"/>
    </row>
    <row r="3235" spans="1:21" x14ac:dyDescent="0.2">
      <c r="A3235" t="s">
        <v>6992</v>
      </c>
      <c r="B3235" t="s">
        <v>6998</v>
      </c>
      <c r="C3235" t="s">
        <v>6999</v>
      </c>
      <c r="D3235" t="s">
        <v>4351</v>
      </c>
      <c r="F3235" t="s">
        <v>48</v>
      </c>
      <c r="H3235">
        <v>2</v>
      </c>
      <c r="I3235" t="s">
        <v>6435</v>
      </c>
      <c r="J3235" t="s">
        <v>420</v>
      </c>
      <c r="K3235">
        <v>28</v>
      </c>
      <c r="L3235">
        <v>144</v>
      </c>
      <c r="M3235">
        <v>108</v>
      </c>
      <c r="N3235">
        <v>64</v>
      </c>
      <c r="O3235">
        <v>0</v>
      </c>
      <c r="P3235">
        <v>72</v>
      </c>
      <c r="Q3235" t="s">
        <v>50</v>
      </c>
      <c r="R3235">
        <v>64</v>
      </c>
      <c r="S3235" t="s">
        <v>7000</v>
      </c>
      <c r="T3235" s="4">
        <v>45351</v>
      </c>
      <c r="U3235" s="4"/>
    </row>
    <row r="3236" spans="1:21" x14ac:dyDescent="0.2">
      <c r="A3236" t="s">
        <v>6992</v>
      </c>
      <c r="B3236" t="s">
        <v>7001</v>
      </c>
      <c r="C3236" t="s">
        <v>7002</v>
      </c>
      <c r="D3236" t="s">
        <v>7003</v>
      </c>
      <c r="F3236" t="s">
        <v>48</v>
      </c>
      <c r="H3236">
        <v>3</v>
      </c>
      <c r="I3236" t="s">
        <v>6435</v>
      </c>
      <c r="J3236" t="s">
        <v>420</v>
      </c>
      <c r="K3236">
        <v>6</v>
      </c>
      <c r="L3236">
        <v>0</v>
      </c>
      <c r="M3236">
        <v>96</v>
      </c>
      <c r="N3236">
        <v>-90</v>
      </c>
      <c r="O3236">
        <v>-1</v>
      </c>
      <c r="P3236">
        <v>60</v>
      </c>
      <c r="Q3236" t="s">
        <v>50</v>
      </c>
      <c r="R3236">
        <v>-30</v>
      </c>
      <c r="S3236" t="s">
        <v>6696</v>
      </c>
      <c r="T3236" s="4">
        <v>45351</v>
      </c>
      <c r="U3236" s="4"/>
    </row>
    <row r="3237" spans="1:21" x14ac:dyDescent="0.2">
      <c r="A3237" t="s">
        <v>1222</v>
      </c>
      <c r="B3237" t="s">
        <v>7004</v>
      </c>
      <c r="C3237" t="s">
        <v>7005</v>
      </c>
      <c r="H3237">
        <v>100</v>
      </c>
      <c r="I3237" t="s">
        <v>2404</v>
      </c>
      <c r="J3237" t="s">
        <v>2068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480</v>
      </c>
      <c r="Q3237" t="s">
        <v>50</v>
      </c>
      <c r="R3237">
        <v>0</v>
      </c>
      <c r="S3237" t="s">
        <v>57</v>
      </c>
      <c r="T3237" s="4"/>
      <c r="U3237" s="4"/>
    </row>
    <row r="3238" spans="1:21" x14ac:dyDescent="0.2">
      <c r="A3238" t="s">
        <v>1222</v>
      </c>
      <c r="B3238" t="s">
        <v>7006</v>
      </c>
      <c r="H3238">
        <v>102</v>
      </c>
      <c r="O3238" t="e">
        <v>#DIV/0!</v>
      </c>
      <c r="T3238" s="4"/>
      <c r="U3238" s="4"/>
    </row>
    <row r="3239" spans="1:21" x14ac:dyDescent="0.2">
      <c r="A3239" t="s">
        <v>1222</v>
      </c>
      <c r="B3239" t="s">
        <v>7007</v>
      </c>
      <c r="C3239" t="s">
        <v>7008</v>
      </c>
      <c r="H3239">
        <v>103</v>
      </c>
      <c r="I3239" t="s">
        <v>2404</v>
      </c>
      <c r="J3239" t="s">
        <v>2068</v>
      </c>
      <c r="K3239">
        <v>0</v>
      </c>
      <c r="L3239">
        <v>0</v>
      </c>
      <c r="M3239">
        <v>12</v>
      </c>
      <c r="N3239">
        <v>-12</v>
      </c>
      <c r="O3239">
        <v>0</v>
      </c>
      <c r="P3239">
        <v>480</v>
      </c>
      <c r="Q3239" t="s">
        <v>50</v>
      </c>
      <c r="R3239">
        <v>-12</v>
      </c>
      <c r="S3239" t="s">
        <v>1197</v>
      </c>
      <c r="T3239" s="4"/>
      <c r="U3239" s="4"/>
    </row>
    <row r="3240" spans="1:21" x14ac:dyDescent="0.2">
      <c r="A3240" t="s">
        <v>1222</v>
      </c>
      <c r="B3240" t="s">
        <v>7009</v>
      </c>
      <c r="C3240" t="s">
        <v>7010</v>
      </c>
      <c r="H3240">
        <v>122</v>
      </c>
      <c r="I3240" t="s">
        <v>5574</v>
      </c>
      <c r="J3240" t="s">
        <v>2068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96</v>
      </c>
      <c r="Q3240" t="s">
        <v>50</v>
      </c>
      <c r="R3240">
        <v>0</v>
      </c>
      <c r="S3240" t="s">
        <v>57</v>
      </c>
      <c r="T3240" s="4"/>
      <c r="U3240" s="4"/>
    </row>
    <row r="3241" spans="1:21" x14ac:dyDescent="0.2">
      <c r="A3241" t="s">
        <v>1222</v>
      </c>
      <c r="B3241" t="s">
        <v>7011</v>
      </c>
      <c r="C3241" t="s">
        <v>7012</v>
      </c>
      <c r="H3241">
        <v>26</v>
      </c>
      <c r="I3241" t="s">
        <v>2067</v>
      </c>
      <c r="J3241" t="s">
        <v>2068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300</v>
      </c>
      <c r="Q3241" t="s">
        <v>50</v>
      </c>
      <c r="R3241">
        <v>0</v>
      </c>
      <c r="S3241" t="s">
        <v>57</v>
      </c>
      <c r="T3241" s="4"/>
      <c r="U3241" s="4"/>
    </row>
    <row r="3242" spans="1:21" x14ac:dyDescent="0.2">
      <c r="A3242" t="s">
        <v>1222</v>
      </c>
      <c r="B3242" t="s">
        <v>7013</v>
      </c>
      <c r="C3242" t="s">
        <v>7014</v>
      </c>
      <c r="H3242">
        <v>63</v>
      </c>
      <c r="I3242" t="s">
        <v>2334</v>
      </c>
      <c r="J3242" t="s">
        <v>2068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144</v>
      </c>
      <c r="Q3242" t="s">
        <v>50</v>
      </c>
      <c r="R3242">
        <v>0</v>
      </c>
      <c r="S3242" t="s">
        <v>57</v>
      </c>
      <c r="T3242" s="4"/>
      <c r="U3242" s="4"/>
    </row>
    <row r="3243" spans="1:21" x14ac:dyDescent="0.2">
      <c r="A3243" t="s">
        <v>1222</v>
      </c>
      <c r="B3243" t="s">
        <v>7015</v>
      </c>
      <c r="C3243" t="s">
        <v>7016</v>
      </c>
      <c r="H3243">
        <v>69</v>
      </c>
      <c r="I3243" t="s">
        <v>5574</v>
      </c>
      <c r="J3243" t="s">
        <v>2068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144</v>
      </c>
      <c r="Q3243" t="s">
        <v>50</v>
      </c>
      <c r="R3243">
        <v>0</v>
      </c>
      <c r="S3243" t="s">
        <v>57</v>
      </c>
      <c r="T3243" s="4"/>
      <c r="U3243" s="4"/>
    </row>
    <row r="3244" spans="1:21" x14ac:dyDescent="0.2">
      <c r="A3244" t="s">
        <v>1222</v>
      </c>
      <c r="B3244" t="s">
        <v>7017</v>
      </c>
      <c r="C3244" t="s">
        <v>7018</v>
      </c>
      <c r="H3244">
        <v>71</v>
      </c>
      <c r="I3244" t="s">
        <v>2368</v>
      </c>
      <c r="J3244" t="s">
        <v>2068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120</v>
      </c>
      <c r="Q3244" t="s">
        <v>50</v>
      </c>
      <c r="R3244">
        <v>0</v>
      </c>
      <c r="S3244" t="s">
        <v>57</v>
      </c>
      <c r="T3244" s="4"/>
      <c r="U3244" s="4"/>
    </row>
    <row r="3245" spans="1:21" x14ac:dyDescent="0.2">
      <c r="A3245" t="s">
        <v>1222</v>
      </c>
      <c r="B3245" t="s">
        <v>7019</v>
      </c>
      <c r="C3245" t="s">
        <v>7020</v>
      </c>
      <c r="H3245">
        <v>72</v>
      </c>
      <c r="I3245" t="s">
        <v>2368</v>
      </c>
      <c r="J3245" t="s">
        <v>2068</v>
      </c>
      <c r="K3245">
        <v>0</v>
      </c>
      <c r="L3245">
        <v>0</v>
      </c>
      <c r="M3245">
        <v>46</v>
      </c>
      <c r="N3245">
        <v>-46</v>
      </c>
      <c r="O3245">
        <v>0</v>
      </c>
      <c r="P3245">
        <v>120</v>
      </c>
      <c r="Q3245" t="s">
        <v>50</v>
      </c>
      <c r="R3245">
        <v>-46</v>
      </c>
      <c r="S3245" t="s">
        <v>7021</v>
      </c>
      <c r="T3245" s="4"/>
      <c r="U3245" s="4"/>
    </row>
    <row r="3246" spans="1:21" x14ac:dyDescent="0.2">
      <c r="A3246" t="s">
        <v>1222</v>
      </c>
      <c r="B3246" t="s">
        <v>7022</v>
      </c>
      <c r="C3246" t="s">
        <v>7023</v>
      </c>
      <c r="H3246">
        <v>74</v>
      </c>
      <c r="I3246" t="s">
        <v>2368</v>
      </c>
      <c r="J3246" t="s">
        <v>2068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120</v>
      </c>
      <c r="Q3246" t="s">
        <v>50</v>
      </c>
      <c r="R3246">
        <v>0</v>
      </c>
      <c r="S3246" t="s">
        <v>57</v>
      </c>
      <c r="T3246" s="4"/>
      <c r="U3246" s="4"/>
    </row>
    <row r="3247" spans="1:21" x14ac:dyDescent="0.2">
      <c r="A3247" t="s">
        <v>1222</v>
      </c>
      <c r="B3247" t="s">
        <v>7024</v>
      </c>
      <c r="C3247" t="s">
        <v>7025</v>
      </c>
      <c r="H3247">
        <v>75</v>
      </c>
      <c r="I3247" t="s">
        <v>2368</v>
      </c>
      <c r="J3247" t="s">
        <v>2068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96</v>
      </c>
      <c r="Q3247" t="s">
        <v>50</v>
      </c>
      <c r="R3247">
        <v>0</v>
      </c>
      <c r="S3247" t="s">
        <v>57</v>
      </c>
      <c r="T3247" s="4"/>
      <c r="U3247" s="4"/>
    </row>
    <row r="3248" spans="1:21" x14ac:dyDescent="0.2">
      <c r="A3248" t="s">
        <v>1222</v>
      </c>
      <c r="B3248" t="s">
        <v>7026</v>
      </c>
      <c r="C3248" t="s">
        <v>7027</v>
      </c>
      <c r="H3248">
        <v>76</v>
      </c>
      <c r="I3248" t="s">
        <v>2368</v>
      </c>
      <c r="J3248" t="s">
        <v>2068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96</v>
      </c>
      <c r="Q3248" t="s">
        <v>50</v>
      </c>
      <c r="R3248">
        <v>0</v>
      </c>
      <c r="S3248" t="s">
        <v>57</v>
      </c>
      <c r="T3248" s="4"/>
      <c r="U3248" s="4"/>
    </row>
    <row r="3249" spans="1:21" x14ac:dyDescent="0.2">
      <c r="A3249" t="s">
        <v>1222</v>
      </c>
      <c r="B3249" t="s">
        <v>7028</v>
      </c>
      <c r="C3249" t="s">
        <v>7029</v>
      </c>
      <c r="F3249" t="s">
        <v>2066</v>
      </c>
      <c r="G3249" t="s">
        <v>7030</v>
      </c>
      <c r="H3249">
        <v>101</v>
      </c>
      <c r="I3249" t="s">
        <v>2353</v>
      </c>
      <c r="J3249" t="s">
        <v>2068</v>
      </c>
      <c r="K3249">
        <v>10332</v>
      </c>
      <c r="L3249">
        <v>0</v>
      </c>
      <c r="M3249">
        <v>12</v>
      </c>
      <c r="N3249">
        <v>10320</v>
      </c>
      <c r="O3249">
        <v>23</v>
      </c>
      <c r="P3249">
        <v>432</v>
      </c>
      <c r="Q3249" t="s">
        <v>50</v>
      </c>
      <c r="R3249">
        <v>384</v>
      </c>
      <c r="S3249" t="s">
        <v>7031</v>
      </c>
      <c r="T3249" s="4"/>
      <c r="U3249" s="4"/>
    </row>
    <row r="3250" spans="1:21" x14ac:dyDescent="0.2">
      <c r="A3250" t="s">
        <v>1222</v>
      </c>
      <c r="B3250" t="s">
        <v>7032</v>
      </c>
      <c r="C3250" t="s">
        <v>7033</v>
      </c>
      <c r="E3250" t="s">
        <v>5869</v>
      </c>
      <c r="F3250" t="s">
        <v>2066</v>
      </c>
      <c r="G3250" t="s">
        <v>7034</v>
      </c>
      <c r="H3250">
        <v>104</v>
      </c>
      <c r="I3250" t="s">
        <v>2404</v>
      </c>
      <c r="J3250" t="s">
        <v>2068</v>
      </c>
      <c r="K3250">
        <v>5724</v>
      </c>
      <c r="L3250">
        <v>0</v>
      </c>
      <c r="M3250">
        <v>12</v>
      </c>
      <c r="N3250">
        <v>5712</v>
      </c>
      <c r="O3250">
        <v>11</v>
      </c>
      <c r="P3250">
        <v>480</v>
      </c>
      <c r="Q3250" t="s">
        <v>50</v>
      </c>
      <c r="R3250">
        <v>432</v>
      </c>
      <c r="S3250" t="s">
        <v>7035</v>
      </c>
      <c r="T3250" s="4">
        <v>45351</v>
      </c>
      <c r="U3250" s="4"/>
    </row>
    <row r="3251" spans="1:21" x14ac:dyDescent="0.2">
      <c r="A3251" t="s">
        <v>1222</v>
      </c>
      <c r="B3251" t="s">
        <v>7036</v>
      </c>
      <c r="C3251" t="s">
        <v>7037</v>
      </c>
      <c r="F3251" t="s">
        <v>2066</v>
      </c>
      <c r="H3251">
        <v>105</v>
      </c>
      <c r="I3251" t="s">
        <v>2404</v>
      </c>
      <c r="J3251" t="s">
        <v>2068</v>
      </c>
      <c r="K3251">
        <v>1920</v>
      </c>
      <c r="L3251">
        <v>0</v>
      </c>
      <c r="M3251">
        <v>0</v>
      </c>
      <c r="N3251">
        <v>1920</v>
      </c>
      <c r="O3251">
        <v>4</v>
      </c>
      <c r="P3251">
        <v>480</v>
      </c>
      <c r="Q3251" t="s">
        <v>50</v>
      </c>
      <c r="R3251">
        <v>0</v>
      </c>
      <c r="S3251" t="s">
        <v>2071</v>
      </c>
      <c r="T3251" s="4"/>
      <c r="U3251" s="4"/>
    </row>
    <row r="3252" spans="1:21" x14ac:dyDescent="0.2">
      <c r="A3252" t="s">
        <v>1222</v>
      </c>
      <c r="B3252" t="s">
        <v>7038</v>
      </c>
      <c r="C3252" t="s">
        <v>7039</v>
      </c>
      <c r="F3252" t="s">
        <v>2066</v>
      </c>
      <c r="H3252">
        <v>106</v>
      </c>
      <c r="I3252" t="s">
        <v>2404</v>
      </c>
      <c r="J3252" t="s">
        <v>2068</v>
      </c>
      <c r="K3252">
        <v>4320</v>
      </c>
      <c r="L3252">
        <v>0</v>
      </c>
      <c r="M3252">
        <v>0</v>
      </c>
      <c r="N3252">
        <v>4320</v>
      </c>
      <c r="O3252">
        <v>9</v>
      </c>
      <c r="P3252">
        <v>480</v>
      </c>
      <c r="Q3252" t="s">
        <v>50</v>
      </c>
      <c r="R3252">
        <v>0</v>
      </c>
      <c r="S3252" t="s">
        <v>1277</v>
      </c>
      <c r="T3252" s="4"/>
      <c r="U3252" s="4"/>
    </row>
    <row r="3253" spans="1:21" x14ac:dyDescent="0.2">
      <c r="A3253" t="s">
        <v>1222</v>
      </c>
      <c r="B3253" t="s">
        <v>7040</v>
      </c>
      <c r="C3253" t="s">
        <v>7041</v>
      </c>
      <c r="F3253" t="s">
        <v>2066</v>
      </c>
      <c r="H3253">
        <v>107</v>
      </c>
      <c r="I3253" t="s">
        <v>3389</v>
      </c>
      <c r="J3253" t="s">
        <v>2068</v>
      </c>
      <c r="K3253">
        <v>1620</v>
      </c>
      <c r="L3253">
        <v>0</v>
      </c>
      <c r="M3253">
        <v>12</v>
      </c>
      <c r="N3253">
        <v>1608</v>
      </c>
      <c r="O3253">
        <v>8</v>
      </c>
      <c r="P3253">
        <v>180</v>
      </c>
      <c r="Q3253" t="s">
        <v>50</v>
      </c>
      <c r="R3253">
        <v>168</v>
      </c>
      <c r="S3253" t="s">
        <v>7042</v>
      </c>
      <c r="T3253" s="4"/>
      <c r="U3253" s="4"/>
    </row>
    <row r="3254" spans="1:21" x14ac:dyDescent="0.2">
      <c r="A3254" t="s">
        <v>1222</v>
      </c>
      <c r="B3254" t="s">
        <v>7043</v>
      </c>
      <c r="C3254" t="s">
        <v>7044</v>
      </c>
      <c r="F3254" t="s">
        <v>2066</v>
      </c>
      <c r="H3254">
        <v>108</v>
      </c>
      <c r="I3254" t="s">
        <v>3389</v>
      </c>
      <c r="J3254" t="s">
        <v>2068</v>
      </c>
      <c r="K3254">
        <v>1440</v>
      </c>
      <c r="L3254">
        <v>0</v>
      </c>
      <c r="M3254">
        <v>0</v>
      </c>
      <c r="N3254">
        <v>1440</v>
      </c>
      <c r="O3254">
        <v>8</v>
      </c>
      <c r="P3254">
        <v>180</v>
      </c>
      <c r="Q3254" t="s">
        <v>50</v>
      </c>
      <c r="R3254">
        <v>0</v>
      </c>
      <c r="S3254" t="s">
        <v>2618</v>
      </c>
      <c r="T3254" s="4"/>
      <c r="U3254" s="4"/>
    </row>
    <row r="3255" spans="1:21" x14ac:dyDescent="0.2">
      <c r="A3255" t="s">
        <v>1222</v>
      </c>
      <c r="B3255" t="s">
        <v>7045</v>
      </c>
      <c r="C3255" t="s">
        <v>7046</v>
      </c>
      <c r="F3255" t="s">
        <v>2066</v>
      </c>
      <c r="H3255">
        <v>109</v>
      </c>
      <c r="I3255" t="s">
        <v>3389</v>
      </c>
      <c r="J3255" t="s">
        <v>2068</v>
      </c>
      <c r="K3255">
        <v>1440</v>
      </c>
      <c r="L3255">
        <v>0</v>
      </c>
      <c r="M3255">
        <v>0</v>
      </c>
      <c r="N3255">
        <v>1440</v>
      </c>
      <c r="O3255">
        <v>8</v>
      </c>
      <c r="P3255">
        <v>180</v>
      </c>
      <c r="Q3255" t="s">
        <v>50</v>
      </c>
      <c r="R3255">
        <v>0</v>
      </c>
      <c r="S3255" t="s">
        <v>2618</v>
      </c>
      <c r="T3255" s="4"/>
      <c r="U3255" s="4"/>
    </row>
    <row r="3256" spans="1:21" x14ac:dyDescent="0.2">
      <c r="A3256" t="s">
        <v>1222</v>
      </c>
      <c r="B3256" t="s">
        <v>7047</v>
      </c>
      <c r="C3256" t="s">
        <v>7048</v>
      </c>
      <c r="F3256" t="s">
        <v>2066</v>
      </c>
      <c r="H3256">
        <v>110</v>
      </c>
      <c r="I3256" t="s">
        <v>3389</v>
      </c>
      <c r="J3256" t="s">
        <v>2068</v>
      </c>
      <c r="K3256">
        <v>1440</v>
      </c>
      <c r="L3256">
        <v>0</v>
      </c>
      <c r="M3256">
        <v>0</v>
      </c>
      <c r="N3256">
        <v>1440</v>
      </c>
      <c r="O3256">
        <v>8</v>
      </c>
      <c r="P3256">
        <v>180</v>
      </c>
      <c r="Q3256" t="s">
        <v>50</v>
      </c>
      <c r="R3256">
        <v>0</v>
      </c>
      <c r="S3256" t="s">
        <v>2618</v>
      </c>
      <c r="T3256" s="4"/>
      <c r="U3256" s="4"/>
    </row>
    <row r="3257" spans="1:21" x14ac:dyDescent="0.2">
      <c r="A3257" t="s">
        <v>1222</v>
      </c>
      <c r="B3257" t="s">
        <v>7049</v>
      </c>
      <c r="C3257" t="s">
        <v>7050</v>
      </c>
      <c r="F3257" t="s">
        <v>2066</v>
      </c>
      <c r="H3257">
        <v>111</v>
      </c>
      <c r="I3257" t="s">
        <v>2353</v>
      </c>
      <c r="J3257" t="s">
        <v>2068</v>
      </c>
      <c r="K3257">
        <v>1440</v>
      </c>
      <c r="L3257">
        <v>0</v>
      </c>
      <c r="M3257">
        <v>0</v>
      </c>
      <c r="N3257">
        <v>1440</v>
      </c>
      <c r="O3257">
        <v>5</v>
      </c>
      <c r="P3257">
        <v>288</v>
      </c>
      <c r="Q3257" t="s">
        <v>50</v>
      </c>
      <c r="R3257">
        <v>0</v>
      </c>
      <c r="S3257" t="s">
        <v>1175</v>
      </c>
      <c r="T3257" s="4"/>
      <c r="U3257" s="4"/>
    </row>
    <row r="3258" spans="1:21" x14ac:dyDescent="0.2">
      <c r="A3258" t="s">
        <v>1222</v>
      </c>
      <c r="B3258" t="s">
        <v>7051</v>
      </c>
      <c r="C3258" t="s">
        <v>7052</v>
      </c>
      <c r="F3258" t="s">
        <v>2066</v>
      </c>
      <c r="H3258">
        <v>112</v>
      </c>
      <c r="I3258" t="s">
        <v>2353</v>
      </c>
      <c r="J3258" t="s">
        <v>2068</v>
      </c>
      <c r="K3258">
        <v>552</v>
      </c>
      <c r="L3258">
        <v>0</v>
      </c>
      <c r="M3258">
        <v>0</v>
      </c>
      <c r="N3258">
        <v>552</v>
      </c>
      <c r="O3258">
        <v>1</v>
      </c>
      <c r="P3258">
        <v>288</v>
      </c>
      <c r="Q3258" t="s">
        <v>50</v>
      </c>
      <c r="R3258">
        <v>264</v>
      </c>
      <c r="S3258" t="s">
        <v>7053</v>
      </c>
      <c r="T3258" s="4"/>
      <c r="U3258" s="4"/>
    </row>
    <row r="3259" spans="1:21" x14ac:dyDescent="0.2">
      <c r="A3259" t="s">
        <v>1222</v>
      </c>
      <c r="B3259" t="s">
        <v>7054</v>
      </c>
      <c r="C3259" t="s">
        <v>7055</v>
      </c>
      <c r="F3259" t="s">
        <v>2066</v>
      </c>
      <c r="H3259">
        <v>113</v>
      </c>
      <c r="I3259" t="s">
        <v>2353</v>
      </c>
      <c r="J3259" t="s">
        <v>2068</v>
      </c>
      <c r="K3259">
        <v>288</v>
      </c>
      <c r="L3259">
        <v>0</v>
      </c>
      <c r="M3259">
        <v>0</v>
      </c>
      <c r="N3259">
        <v>288</v>
      </c>
      <c r="O3259">
        <v>1</v>
      </c>
      <c r="P3259">
        <v>288</v>
      </c>
      <c r="Q3259" t="s">
        <v>50</v>
      </c>
      <c r="R3259">
        <v>0</v>
      </c>
      <c r="S3259" t="s">
        <v>613</v>
      </c>
      <c r="T3259" s="4"/>
      <c r="U3259" s="4"/>
    </row>
    <row r="3260" spans="1:21" x14ac:dyDescent="0.2">
      <c r="A3260" t="s">
        <v>1222</v>
      </c>
      <c r="B3260" t="s">
        <v>7056</v>
      </c>
      <c r="C3260" t="s">
        <v>7057</v>
      </c>
      <c r="F3260" t="s">
        <v>2066</v>
      </c>
      <c r="H3260">
        <v>114</v>
      </c>
      <c r="I3260" t="s">
        <v>2353</v>
      </c>
      <c r="J3260" t="s">
        <v>2068</v>
      </c>
      <c r="K3260">
        <v>576</v>
      </c>
      <c r="L3260">
        <v>0</v>
      </c>
      <c r="M3260">
        <v>0</v>
      </c>
      <c r="N3260">
        <v>576</v>
      </c>
      <c r="O3260">
        <v>2</v>
      </c>
      <c r="P3260">
        <v>288</v>
      </c>
      <c r="Q3260" t="s">
        <v>50</v>
      </c>
      <c r="R3260">
        <v>0</v>
      </c>
      <c r="S3260" t="s">
        <v>1162</v>
      </c>
      <c r="T3260" s="4"/>
      <c r="U3260" s="4"/>
    </row>
    <row r="3261" spans="1:21" x14ac:dyDescent="0.2">
      <c r="A3261" t="s">
        <v>1222</v>
      </c>
      <c r="B3261" t="s">
        <v>7058</v>
      </c>
      <c r="C3261" t="s">
        <v>7059</v>
      </c>
      <c r="F3261" t="s">
        <v>2066</v>
      </c>
      <c r="H3261">
        <v>115</v>
      </c>
      <c r="I3261" t="s">
        <v>2353</v>
      </c>
      <c r="J3261" t="s">
        <v>2068</v>
      </c>
      <c r="K3261">
        <v>864</v>
      </c>
      <c r="L3261">
        <v>0</v>
      </c>
      <c r="M3261">
        <v>0</v>
      </c>
      <c r="N3261">
        <v>864</v>
      </c>
      <c r="O3261">
        <v>3</v>
      </c>
      <c r="P3261">
        <v>288</v>
      </c>
      <c r="Q3261" t="s">
        <v>50</v>
      </c>
      <c r="R3261">
        <v>0</v>
      </c>
      <c r="S3261" t="s">
        <v>623</v>
      </c>
      <c r="T3261" s="4"/>
      <c r="U3261" s="4"/>
    </row>
    <row r="3262" spans="1:21" x14ac:dyDescent="0.2">
      <c r="A3262" t="s">
        <v>1222</v>
      </c>
      <c r="B3262" t="s">
        <v>7060</v>
      </c>
      <c r="C3262" t="s">
        <v>7061</v>
      </c>
      <c r="F3262" t="s">
        <v>2066</v>
      </c>
      <c r="H3262">
        <v>116</v>
      </c>
      <c r="I3262" t="s">
        <v>2067</v>
      </c>
      <c r="J3262" t="s">
        <v>2068</v>
      </c>
      <c r="K3262">
        <v>2592</v>
      </c>
      <c r="L3262">
        <v>0</v>
      </c>
      <c r="M3262">
        <v>24</v>
      </c>
      <c r="N3262">
        <v>2568</v>
      </c>
      <c r="O3262">
        <v>8</v>
      </c>
      <c r="P3262">
        <v>288</v>
      </c>
      <c r="Q3262" t="s">
        <v>50</v>
      </c>
      <c r="R3262">
        <v>264</v>
      </c>
      <c r="S3262" t="s">
        <v>7062</v>
      </c>
      <c r="T3262" s="4"/>
      <c r="U3262" s="4"/>
    </row>
    <row r="3263" spans="1:21" x14ac:dyDescent="0.2">
      <c r="A3263" t="s">
        <v>1222</v>
      </c>
      <c r="B3263" t="s">
        <v>7063</v>
      </c>
      <c r="C3263" t="s">
        <v>7064</v>
      </c>
      <c r="F3263" t="s">
        <v>2066</v>
      </c>
      <c r="H3263">
        <v>117</v>
      </c>
      <c r="I3263" t="s">
        <v>2067</v>
      </c>
      <c r="J3263" t="s">
        <v>2068</v>
      </c>
      <c r="K3263">
        <v>6336</v>
      </c>
      <c r="L3263">
        <v>0</v>
      </c>
      <c r="M3263">
        <v>12</v>
      </c>
      <c r="N3263">
        <v>6324</v>
      </c>
      <c r="O3263">
        <v>21</v>
      </c>
      <c r="P3263">
        <v>288</v>
      </c>
      <c r="Q3263" t="s">
        <v>50</v>
      </c>
      <c r="R3263">
        <v>276</v>
      </c>
      <c r="S3263" t="s">
        <v>7065</v>
      </c>
      <c r="T3263" s="4"/>
      <c r="U3263" s="4"/>
    </row>
    <row r="3264" spans="1:21" x14ac:dyDescent="0.2">
      <c r="A3264" t="s">
        <v>1222</v>
      </c>
      <c r="B3264" t="s">
        <v>7066</v>
      </c>
      <c r="C3264" t="s">
        <v>7067</v>
      </c>
      <c r="F3264" t="s">
        <v>2066</v>
      </c>
      <c r="H3264">
        <v>118</v>
      </c>
      <c r="I3264" t="s">
        <v>2067</v>
      </c>
      <c r="J3264" t="s">
        <v>2068</v>
      </c>
      <c r="K3264">
        <v>4608</v>
      </c>
      <c r="L3264">
        <v>0</v>
      </c>
      <c r="M3264">
        <v>0</v>
      </c>
      <c r="N3264">
        <v>4608</v>
      </c>
      <c r="O3264">
        <v>16</v>
      </c>
      <c r="P3264">
        <v>288</v>
      </c>
      <c r="Q3264" t="s">
        <v>50</v>
      </c>
      <c r="R3264">
        <v>0</v>
      </c>
      <c r="S3264" t="s">
        <v>2644</v>
      </c>
      <c r="T3264" s="4"/>
      <c r="U3264" s="4"/>
    </row>
    <row r="3265" spans="1:21" x14ac:dyDescent="0.2">
      <c r="A3265" t="s">
        <v>1222</v>
      </c>
      <c r="B3265" t="s">
        <v>7068</v>
      </c>
      <c r="C3265" t="s">
        <v>7069</v>
      </c>
      <c r="F3265" t="s">
        <v>2066</v>
      </c>
      <c r="H3265">
        <v>119</v>
      </c>
      <c r="I3265" t="s">
        <v>2067</v>
      </c>
      <c r="J3265" t="s">
        <v>2068</v>
      </c>
      <c r="K3265">
        <v>3744</v>
      </c>
      <c r="L3265">
        <v>0</v>
      </c>
      <c r="M3265">
        <v>0</v>
      </c>
      <c r="N3265">
        <v>3744</v>
      </c>
      <c r="O3265">
        <v>13</v>
      </c>
      <c r="P3265">
        <v>288</v>
      </c>
      <c r="Q3265" t="s">
        <v>50</v>
      </c>
      <c r="R3265">
        <v>0</v>
      </c>
      <c r="S3265" t="s">
        <v>2310</v>
      </c>
      <c r="T3265" s="4"/>
      <c r="U3265" s="4"/>
    </row>
    <row r="3266" spans="1:21" x14ac:dyDescent="0.2">
      <c r="A3266" t="s">
        <v>1222</v>
      </c>
      <c r="B3266" t="s">
        <v>7070</v>
      </c>
      <c r="C3266" t="s">
        <v>7071</v>
      </c>
      <c r="F3266" t="s">
        <v>2066</v>
      </c>
      <c r="H3266">
        <v>12</v>
      </c>
      <c r="I3266" t="s">
        <v>2067</v>
      </c>
      <c r="J3266" t="s">
        <v>2068</v>
      </c>
      <c r="K3266">
        <v>720</v>
      </c>
      <c r="L3266">
        <v>0</v>
      </c>
      <c r="M3266">
        <v>6</v>
      </c>
      <c r="N3266">
        <v>714</v>
      </c>
      <c r="O3266">
        <v>4</v>
      </c>
      <c r="P3266">
        <v>144</v>
      </c>
      <c r="Q3266" t="s">
        <v>50</v>
      </c>
      <c r="R3266">
        <v>138</v>
      </c>
      <c r="S3266" t="s">
        <v>7072</v>
      </c>
      <c r="T3266" s="4"/>
      <c r="U3266" s="4"/>
    </row>
    <row r="3267" spans="1:21" x14ac:dyDescent="0.2">
      <c r="A3267" t="s">
        <v>1222</v>
      </c>
      <c r="B3267" t="s">
        <v>7073</v>
      </c>
      <c r="C3267" t="s">
        <v>7074</v>
      </c>
      <c r="F3267" t="s">
        <v>2066</v>
      </c>
      <c r="H3267">
        <v>120</v>
      </c>
      <c r="I3267" t="s">
        <v>5574</v>
      </c>
      <c r="J3267" t="s">
        <v>2068</v>
      </c>
      <c r="K3267">
        <v>1152</v>
      </c>
      <c r="L3267">
        <v>0</v>
      </c>
      <c r="M3267">
        <v>12</v>
      </c>
      <c r="N3267">
        <v>1140</v>
      </c>
      <c r="O3267">
        <v>7</v>
      </c>
      <c r="P3267">
        <v>144</v>
      </c>
      <c r="Q3267" t="s">
        <v>50</v>
      </c>
      <c r="R3267">
        <v>132</v>
      </c>
      <c r="S3267" t="s">
        <v>7075</v>
      </c>
      <c r="T3267" s="4"/>
      <c r="U3267" s="4"/>
    </row>
    <row r="3268" spans="1:21" x14ac:dyDescent="0.2">
      <c r="A3268" t="s">
        <v>1222</v>
      </c>
      <c r="B3268" t="s">
        <v>7076</v>
      </c>
      <c r="C3268" t="s">
        <v>7077</v>
      </c>
      <c r="F3268" t="s">
        <v>2066</v>
      </c>
      <c r="H3268">
        <v>121</v>
      </c>
      <c r="I3268" t="s">
        <v>5574</v>
      </c>
      <c r="J3268" t="s">
        <v>2068</v>
      </c>
      <c r="K3268">
        <v>2080</v>
      </c>
      <c r="L3268">
        <v>0</v>
      </c>
      <c r="M3268">
        <v>12</v>
      </c>
      <c r="N3268">
        <v>2068</v>
      </c>
      <c r="O3268">
        <v>12</v>
      </c>
      <c r="P3268">
        <v>160</v>
      </c>
      <c r="Q3268" t="s">
        <v>50</v>
      </c>
      <c r="R3268">
        <v>148</v>
      </c>
      <c r="S3268" t="s">
        <v>7078</v>
      </c>
      <c r="T3268" s="4"/>
      <c r="U3268" s="4"/>
    </row>
    <row r="3269" spans="1:21" x14ac:dyDescent="0.2">
      <c r="A3269" t="s">
        <v>1222</v>
      </c>
      <c r="B3269" t="s">
        <v>7079</v>
      </c>
      <c r="C3269" t="s">
        <v>7080</v>
      </c>
      <c r="F3269" t="s">
        <v>2066</v>
      </c>
      <c r="H3269">
        <v>13</v>
      </c>
      <c r="I3269" t="s">
        <v>7081</v>
      </c>
      <c r="J3269" t="s">
        <v>2068</v>
      </c>
      <c r="K3269">
        <v>1440</v>
      </c>
      <c r="L3269">
        <v>0</v>
      </c>
      <c r="M3269">
        <v>24</v>
      </c>
      <c r="N3269">
        <v>1416</v>
      </c>
      <c r="O3269">
        <v>9</v>
      </c>
      <c r="P3269">
        <v>144</v>
      </c>
      <c r="Q3269" t="s">
        <v>50</v>
      </c>
      <c r="R3269">
        <v>120</v>
      </c>
      <c r="S3269" t="s">
        <v>7082</v>
      </c>
      <c r="T3269" s="4"/>
      <c r="U3269" s="4"/>
    </row>
    <row r="3270" spans="1:21" x14ac:dyDescent="0.2">
      <c r="A3270" t="s">
        <v>1222</v>
      </c>
      <c r="B3270" t="s">
        <v>7083</v>
      </c>
      <c r="C3270" t="s">
        <v>7084</v>
      </c>
      <c r="F3270" t="s">
        <v>2066</v>
      </c>
      <c r="G3270" t="s">
        <v>7085</v>
      </c>
      <c r="H3270">
        <v>132</v>
      </c>
      <c r="I3270" t="s">
        <v>3801</v>
      </c>
      <c r="J3270" t="s">
        <v>2068</v>
      </c>
      <c r="K3270">
        <v>1528</v>
      </c>
      <c r="L3270">
        <v>0</v>
      </c>
      <c r="M3270">
        <v>0</v>
      </c>
      <c r="N3270">
        <v>1528</v>
      </c>
      <c r="O3270">
        <v>7</v>
      </c>
      <c r="P3270">
        <v>200</v>
      </c>
      <c r="Q3270" t="s">
        <v>50</v>
      </c>
      <c r="R3270">
        <v>128</v>
      </c>
      <c r="S3270" t="s">
        <v>7086</v>
      </c>
      <c r="T3270" s="4">
        <v>45364</v>
      </c>
      <c r="U3270" s="4"/>
    </row>
    <row r="3271" spans="1:21" x14ac:dyDescent="0.2">
      <c r="A3271" t="s">
        <v>1222</v>
      </c>
      <c r="B3271" t="s">
        <v>7087</v>
      </c>
      <c r="C3271" t="s">
        <v>7088</v>
      </c>
      <c r="F3271" t="s">
        <v>2066</v>
      </c>
      <c r="H3271">
        <v>135</v>
      </c>
      <c r="I3271" t="s">
        <v>3801</v>
      </c>
      <c r="J3271" t="s">
        <v>2068</v>
      </c>
      <c r="K3271">
        <v>1068</v>
      </c>
      <c r="L3271">
        <v>0</v>
      </c>
      <c r="M3271">
        <v>0</v>
      </c>
      <c r="N3271">
        <v>1068</v>
      </c>
      <c r="O3271">
        <v>8</v>
      </c>
      <c r="P3271">
        <v>120</v>
      </c>
      <c r="Q3271" t="s">
        <v>50</v>
      </c>
      <c r="R3271">
        <v>108</v>
      </c>
      <c r="S3271" t="s">
        <v>7089</v>
      </c>
      <c r="T3271" s="4">
        <v>45367</v>
      </c>
      <c r="U3271" s="4"/>
    </row>
    <row r="3272" spans="1:21" x14ac:dyDescent="0.2">
      <c r="A3272" t="s">
        <v>1222</v>
      </c>
      <c r="B3272" t="s">
        <v>7090</v>
      </c>
      <c r="C3272" t="s">
        <v>7091</v>
      </c>
      <c r="F3272" t="s">
        <v>2066</v>
      </c>
      <c r="H3272">
        <v>136</v>
      </c>
      <c r="I3272" t="s">
        <v>3801</v>
      </c>
      <c r="J3272" t="s">
        <v>2068</v>
      </c>
      <c r="K3272">
        <v>2004</v>
      </c>
      <c r="L3272">
        <v>0</v>
      </c>
      <c r="M3272">
        <v>0</v>
      </c>
      <c r="N3272">
        <v>2004</v>
      </c>
      <c r="O3272">
        <v>13</v>
      </c>
      <c r="P3272">
        <v>144</v>
      </c>
      <c r="Q3272" t="s">
        <v>50</v>
      </c>
      <c r="R3272">
        <v>132</v>
      </c>
      <c r="S3272" t="s">
        <v>7092</v>
      </c>
      <c r="T3272" s="4">
        <v>45367</v>
      </c>
      <c r="U3272" s="4"/>
    </row>
    <row r="3273" spans="1:21" x14ac:dyDescent="0.2">
      <c r="A3273" t="s">
        <v>1222</v>
      </c>
      <c r="B3273" t="s">
        <v>7093</v>
      </c>
      <c r="C3273" t="s">
        <v>7094</v>
      </c>
      <c r="F3273" t="s">
        <v>2066</v>
      </c>
      <c r="H3273">
        <v>137</v>
      </c>
      <c r="I3273" t="s">
        <v>3801</v>
      </c>
      <c r="J3273" t="s">
        <v>2068</v>
      </c>
      <c r="K3273">
        <v>1656</v>
      </c>
      <c r="L3273">
        <v>0</v>
      </c>
      <c r="M3273">
        <v>0</v>
      </c>
      <c r="N3273">
        <v>1656</v>
      </c>
      <c r="O3273">
        <v>13</v>
      </c>
      <c r="P3273">
        <v>120</v>
      </c>
      <c r="Q3273" t="s">
        <v>50</v>
      </c>
      <c r="R3273">
        <v>96</v>
      </c>
      <c r="S3273" t="s">
        <v>7095</v>
      </c>
      <c r="T3273" s="4">
        <v>45367</v>
      </c>
      <c r="U3273" s="4"/>
    </row>
    <row r="3274" spans="1:21" x14ac:dyDescent="0.2">
      <c r="A3274" t="s">
        <v>1222</v>
      </c>
      <c r="B3274" t="s">
        <v>7096</v>
      </c>
      <c r="C3274" t="s">
        <v>7097</v>
      </c>
      <c r="F3274" t="s">
        <v>2066</v>
      </c>
      <c r="G3274" t="s">
        <v>7098</v>
      </c>
      <c r="H3274">
        <v>138</v>
      </c>
      <c r="J3274" t="s">
        <v>2068</v>
      </c>
      <c r="K3274">
        <v>3156</v>
      </c>
      <c r="L3274">
        <v>0</v>
      </c>
      <c r="M3274">
        <v>0</v>
      </c>
      <c r="N3274">
        <v>3156</v>
      </c>
      <c r="O3274">
        <v>10</v>
      </c>
      <c r="P3274">
        <v>288</v>
      </c>
      <c r="Q3274" t="s">
        <v>50</v>
      </c>
      <c r="R3274">
        <v>276</v>
      </c>
      <c r="S3274" t="s">
        <v>7099</v>
      </c>
      <c r="T3274" s="4">
        <v>45369</v>
      </c>
      <c r="U3274" s="4"/>
    </row>
    <row r="3275" spans="1:21" x14ac:dyDescent="0.2">
      <c r="A3275" t="s">
        <v>1222</v>
      </c>
      <c r="B3275" t="s">
        <v>7100</v>
      </c>
      <c r="C3275" t="s">
        <v>7101</v>
      </c>
      <c r="E3275" t="s">
        <v>7102</v>
      </c>
      <c r="F3275" t="s">
        <v>2066</v>
      </c>
      <c r="G3275" t="s">
        <v>7103</v>
      </c>
      <c r="H3275">
        <v>15</v>
      </c>
      <c r="I3275" t="s">
        <v>5574</v>
      </c>
      <c r="J3275" t="s">
        <v>2068</v>
      </c>
      <c r="K3275">
        <v>912</v>
      </c>
      <c r="L3275">
        <v>0</v>
      </c>
      <c r="M3275">
        <v>0</v>
      </c>
      <c r="N3275">
        <v>912</v>
      </c>
      <c r="O3275">
        <v>7</v>
      </c>
      <c r="P3275">
        <v>120</v>
      </c>
      <c r="Q3275" t="s">
        <v>50</v>
      </c>
      <c r="R3275">
        <v>72</v>
      </c>
      <c r="S3275" t="s">
        <v>7104</v>
      </c>
      <c r="T3275" s="4">
        <v>45366</v>
      </c>
      <c r="U3275" s="4"/>
    </row>
    <row r="3276" spans="1:21" x14ac:dyDescent="0.2">
      <c r="A3276" t="s">
        <v>1222</v>
      </c>
      <c r="B3276" t="s">
        <v>7105</v>
      </c>
      <c r="C3276" t="s">
        <v>7106</v>
      </c>
      <c r="F3276" t="s">
        <v>2066</v>
      </c>
      <c r="H3276">
        <v>16</v>
      </c>
      <c r="I3276" t="s">
        <v>5574</v>
      </c>
      <c r="J3276" t="s">
        <v>2068</v>
      </c>
      <c r="K3276">
        <v>1728</v>
      </c>
      <c r="L3276">
        <v>0</v>
      </c>
      <c r="M3276">
        <v>0</v>
      </c>
      <c r="N3276">
        <v>1728</v>
      </c>
      <c r="O3276">
        <v>12</v>
      </c>
      <c r="P3276">
        <v>144</v>
      </c>
      <c r="Q3276" t="s">
        <v>50</v>
      </c>
      <c r="R3276">
        <v>0</v>
      </c>
      <c r="S3276" t="s">
        <v>2365</v>
      </c>
      <c r="T3276" s="4"/>
      <c r="U3276" s="4"/>
    </row>
    <row r="3277" spans="1:21" x14ac:dyDescent="0.2">
      <c r="A3277" t="s">
        <v>1222</v>
      </c>
      <c r="B3277" t="s">
        <v>7107</v>
      </c>
      <c r="C3277" t="s">
        <v>7108</v>
      </c>
      <c r="F3277" t="s">
        <v>2066</v>
      </c>
      <c r="H3277">
        <v>17</v>
      </c>
      <c r="I3277" t="s">
        <v>5318</v>
      </c>
      <c r="J3277" t="s">
        <v>2068</v>
      </c>
      <c r="K3277">
        <v>4320</v>
      </c>
      <c r="L3277">
        <v>0</v>
      </c>
      <c r="M3277">
        <v>0</v>
      </c>
      <c r="N3277">
        <v>4320</v>
      </c>
      <c r="O3277">
        <v>24</v>
      </c>
      <c r="P3277">
        <v>180</v>
      </c>
      <c r="Q3277" t="s">
        <v>50</v>
      </c>
      <c r="R3277">
        <v>0</v>
      </c>
      <c r="S3277" t="s">
        <v>2928</v>
      </c>
      <c r="T3277" s="4"/>
      <c r="U3277" s="4"/>
    </row>
    <row r="3278" spans="1:21" x14ac:dyDescent="0.2">
      <c r="A3278" t="s">
        <v>1222</v>
      </c>
      <c r="B3278" t="s">
        <v>7109</v>
      </c>
      <c r="C3278" t="s">
        <v>7110</v>
      </c>
      <c r="F3278" t="s">
        <v>2066</v>
      </c>
      <c r="H3278">
        <v>18</v>
      </c>
      <c r="I3278" t="s">
        <v>2348</v>
      </c>
      <c r="J3278" t="s">
        <v>2068</v>
      </c>
      <c r="K3278">
        <v>1440</v>
      </c>
      <c r="L3278">
        <v>0</v>
      </c>
      <c r="M3278">
        <v>0</v>
      </c>
      <c r="N3278">
        <v>1440</v>
      </c>
      <c r="O3278">
        <v>12</v>
      </c>
      <c r="P3278">
        <v>120</v>
      </c>
      <c r="Q3278" t="s">
        <v>50</v>
      </c>
      <c r="R3278">
        <v>0</v>
      </c>
      <c r="S3278" t="s">
        <v>2365</v>
      </c>
      <c r="T3278" s="4"/>
      <c r="U3278" s="4"/>
    </row>
    <row r="3279" spans="1:21" x14ac:dyDescent="0.2">
      <c r="A3279" t="s">
        <v>1222</v>
      </c>
      <c r="B3279" t="s">
        <v>7111</v>
      </c>
      <c r="C3279" t="s">
        <v>7112</v>
      </c>
      <c r="F3279" t="s">
        <v>2066</v>
      </c>
      <c r="H3279">
        <v>19</v>
      </c>
      <c r="I3279" t="s">
        <v>5574</v>
      </c>
      <c r="J3279" t="s">
        <v>2068</v>
      </c>
      <c r="K3279">
        <v>1008</v>
      </c>
      <c r="L3279">
        <v>0</v>
      </c>
      <c r="M3279">
        <v>24</v>
      </c>
      <c r="N3279">
        <v>984</v>
      </c>
      <c r="O3279">
        <v>6</v>
      </c>
      <c r="P3279">
        <v>144</v>
      </c>
      <c r="Q3279" t="s">
        <v>50</v>
      </c>
      <c r="R3279">
        <v>120</v>
      </c>
      <c r="S3279" t="s">
        <v>7113</v>
      </c>
      <c r="T3279" s="4"/>
      <c r="U3279" s="4"/>
    </row>
    <row r="3280" spans="1:21" x14ac:dyDescent="0.2">
      <c r="A3280" t="s">
        <v>1222</v>
      </c>
      <c r="B3280" t="s">
        <v>7114</v>
      </c>
      <c r="C3280" t="s">
        <v>7115</v>
      </c>
      <c r="F3280" t="s">
        <v>2066</v>
      </c>
      <c r="H3280">
        <v>20</v>
      </c>
      <c r="I3280" t="s">
        <v>5574</v>
      </c>
      <c r="J3280" t="s">
        <v>2068</v>
      </c>
      <c r="K3280">
        <v>1704</v>
      </c>
      <c r="L3280">
        <v>0</v>
      </c>
      <c r="M3280">
        <v>0</v>
      </c>
      <c r="N3280">
        <v>1704</v>
      </c>
      <c r="O3280">
        <v>11</v>
      </c>
      <c r="P3280">
        <v>144</v>
      </c>
      <c r="Q3280" t="s">
        <v>50</v>
      </c>
      <c r="R3280">
        <v>120</v>
      </c>
      <c r="S3280" t="s">
        <v>7116</v>
      </c>
      <c r="T3280" s="4"/>
      <c r="U3280" s="4"/>
    </row>
    <row r="3281" spans="1:21" x14ac:dyDescent="0.2">
      <c r="A3281" t="s">
        <v>1222</v>
      </c>
      <c r="B3281" t="s">
        <v>7117</v>
      </c>
      <c r="C3281" t="s">
        <v>7118</v>
      </c>
      <c r="F3281" t="s">
        <v>2066</v>
      </c>
      <c r="H3281">
        <v>21</v>
      </c>
      <c r="I3281" t="s">
        <v>5574</v>
      </c>
      <c r="J3281" t="s">
        <v>2068</v>
      </c>
      <c r="K3281">
        <v>1200</v>
      </c>
      <c r="L3281">
        <v>0</v>
      </c>
      <c r="M3281">
        <v>0</v>
      </c>
      <c r="N3281">
        <v>1200</v>
      </c>
      <c r="O3281">
        <v>10</v>
      </c>
      <c r="P3281">
        <v>120</v>
      </c>
      <c r="Q3281" t="s">
        <v>50</v>
      </c>
      <c r="R3281">
        <v>0</v>
      </c>
      <c r="S3281" t="s">
        <v>1618</v>
      </c>
      <c r="T3281" s="4"/>
      <c r="U3281" s="4"/>
    </row>
    <row r="3282" spans="1:21" x14ac:dyDescent="0.2">
      <c r="A3282" t="s">
        <v>1222</v>
      </c>
      <c r="B3282" t="s">
        <v>7119</v>
      </c>
      <c r="C3282" t="s">
        <v>7120</v>
      </c>
      <c r="F3282" t="s">
        <v>2066</v>
      </c>
      <c r="H3282">
        <v>22</v>
      </c>
      <c r="I3282" t="s">
        <v>2348</v>
      </c>
      <c r="J3282" t="s">
        <v>2068</v>
      </c>
      <c r="K3282">
        <v>3168</v>
      </c>
      <c r="L3282">
        <v>0</v>
      </c>
      <c r="M3282">
        <v>0</v>
      </c>
      <c r="N3282">
        <v>3168</v>
      </c>
      <c r="O3282">
        <v>22</v>
      </c>
      <c r="P3282">
        <v>144</v>
      </c>
      <c r="Q3282" t="s">
        <v>50</v>
      </c>
      <c r="R3282">
        <v>0</v>
      </c>
      <c r="S3282" t="s">
        <v>5284</v>
      </c>
      <c r="T3282" s="4"/>
      <c r="U3282" s="4"/>
    </row>
    <row r="3283" spans="1:21" x14ac:dyDescent="0.2">
      <c r="A3283" t="s">
        <v>1222</v>
      </c>
      <c r="B3283" t="s">
        <v>7121</v>
      </c>
      <c r="C3283" t="s">
        <v>7122</v>
      </c>
      <c r="F3283" t="s">
        <v>2066</v>
      </c>
      <c r="H3283">
        <v>23</v>
      </c>
      <c r="I3283" t="s">
        <v>5574</v>
      </c>
      <c r="J3283" t="s">
        <v>2068</v>
      </c>
      <c r="K3283">
        <v>360</v>
      </c>
      <c r="L3283">
        <v>0</v>
      </c>
      <c r="M3283">
        <v>12</v>
      </c>
      <c r="N3283">
        <v>348</v>
      </c>
      <c r="O3283">
        <v>2</v>
      </c>
      <c r="P3283">
        <v>120</v>
      </c>
      <c r="Q3283" t="s">
        <v>50</v>
      </c>
      <c r="R3283">
        <v>108</v>
      </c>
      <c r="S3283" t="s">
        <v>7123</v>
      </c>
      <c r="T3283" s="4"/>
      <c r="U3283" s="4"/>
    </row>
    <row r="3284" spans="1:21" x14ac:dyDescent="0.2">
      <c r="A3284" t="s">
        <v>1222</v>
      </c>
      <c r="B3284" t="s">
        <v>7124</v>
      </c>
      <c r="C3284" t="s">
        <v>7125</v>
      </c>
      <c r="F3284" t="s">
        <v>2066</v>
      </c>
      <c r="H3284">
        <v>24</v>
      </c>
      <c r="I3284" t="s">
        <v>5413</v>
      </c>
      <c r="J3284" t="s">
        <v>2068</v>
      </c>
      <c r="K3284">
        <v>192</v>
      </c>
      <c r="L3284">
        <v>0</v>
      </c>
      <c r="M3284">
        <v>0</v>
      </c>
      <c r="N3284">
        <v>192</v>
      </c>
      <c r="O3284">
        <v>1</v>
      </c>
      <c r="P3284">
        <v>192</v>
      </c>
      <c r="Q3284" t="s">
        <v>50</v>
      </c>
      <c r="R3284">
        <v>0</v>
      </c>
      <c r="S3284" t="s">
        <v>613</v>
      </c>
      <c r="T3284" s="4"/>
      <c r="U3284" s="4"/>
    </row>
    <row r="3285" spans="1:21" x14ac:dyDescent="0.2">
      <c r="A3285" t="s">
        <v>1222</v>
      </c>
      <c r="B3285" t="s">
        <v>7126</v>
      </c>
      <c r="C3285" t="s">
        <v>7127</v>
      </c>
      <c r="F3285" t="s">
        <v>2066</v>
      </c>
      <c r="G3285">
        <v>5811</v>
      </c>
      <c r="H3285">
        <v>27</v>
      </c>
      <c r="I3285" t="s">
        <v>2368</v>
      </c>
      <c r="J3285" t="s">
        <v>2068</v>
      </c>
      <c r="K3285">
        <v>540</v>
      </c>
      <c r="L3285">
        <v>0</v>
      </c>
      <c r="M3285">
        <v>0</v>
      </c>
      <c r="N3285">
        <v>540</v>
      </c>
      <c r="O3285">
        <v>1</v>
      </c>
      <c r="P3285">
        <v>288</v>
      </c>
      <c r="Q3285" t="s">
        <v>50</v>
      </c>
      <c r="R3285">
        <v>252</v>
      </c>
      <c r="S3285" t="s">
        <v>7128</v>
      </c>
      <c r="T3285" s="4">
        <v>45351</v>
      </c>
      <c r="U3285" s="4"/>
    </row>
    <row r="3286" spans="1:21" x14ac:dyDescent="0.2">
      <c r="A3286" t="s">
        <v>1222</v>
      </c>
      <c r="B3286" t="s">
        <v>7129</v>
      </c>
      <c r="C3286" t="s">
        <v>7130</v>
      </c>
      <c r="F3286" t="s">
        <v>2066</v>
      </c>
      <c r="H3286">
        <v>28</v>
      </c>
      <c r="I3286" t="s">
        <v>6667</v>
      </c>
      <c r="J3286" t="s">
        <v>2068</v>
      </c>
      <c r="K3286">
        <v>1440</v>
      </c>
      <c r="L3286">
        <v>0</v>
      </c>
      <c r="M3286">
        <v>0</v>
      </c>
      <c r="N3286">
        <v>1440</v>
      </c>
      <c r="O3286">
        <v>5</v>
      </c>
      <c r="P3286">
        <v>288</v>
      </c>
      <c r="Q3286" t="s">
        <v>50</v>
      </c>
      <c r="R3286">
        <v>0</v>
      </c>
      <c r="S3286" t="s">
        <v>1175</v>
      </c>
      <c r="T3286" s="4"/>
      <c r="U3286" s="4"/>
    </row>
    <row r="3287" spans="1:21" x14ac:dyDescent="0.2">
      <c r="A3287" t="s">
        <v>1222</v>
      </c>
      <c r="B3287" t="s">
        <v>7131</v>
      </c>
      <c r="C3287" t="s">
        <v>7132</v>
      </c>
      <c r="F3287" t="s">
        <v>2066</v>
      </c>
      <c r="G3287">
        <v>5815</v>
      </c>
      <c r="H3287">
        <v>29</v>
      </c>
      <c r="I3287" t="s">
        <v>2368</v>
      </c>
      <c r="J3287" t="s">
        <v>2068</v>
      </c>
      <c r="K3287">
        <v>1980</v>
      </c>
      <c r="L3287">
        <v>0</v>
      </c>
      <c r="M3287">
        <v>0</v>
      </c>
      <c r="N3287">
        <v>1980</v>
      </c>
      <c r="O3287">
        <v>6</v>
      </c>
      <c r="P3287">
        <v>288</v>
      </c>
      <c r="Q3287" t="s">
        <v>50</v>
      </c>
      <c r="R3287">
        <v>252</v>
      </c>
      <c r="S3287" t="s">
        <v>7133</v>
      </c>
      <c r="T3287" s="4">
        <v>45351</v>
      </c>
      <c r="U3287" s="4"/>
    </row>
    <row r="3288" spans="1:21" x14ac:dyDescent="0.2">
      <c r="A3288" t="s">
        <v>1222</v>
      </c>
      <c r="B3288" t="s">
        <v>7134</v>
      </c>
      <c r="C3288" t="s">
        <v>7135</v>
      </c>
      <c r="F3288" t="s">
        <v>2066</v>
      </c>
      <c r="G3288" t="s">
        <v>7136</v>
      </c>
      <c r="H3288">
        <v>30</v>
      </c>
      <c r="I3288" t="s">
        <v>3801</v>
      </c>
      <c r="J3288" t="s">
        <v>2068</v>
      </c>
      <c r="K3288">
        <v>90</v>
      </c>
      <c r="L3288">
        <v>0</v>
      </c>
      <c r="M3288">
        <v>0</v>
      </c>
      <c r="N3288">
        <v>90</v>
      </c>
      <c r="O3288">
        <v>7</v>
      </c>
      <c r="P3288">
        <v>12</v>
      </c>
      <c r="Q3288" t="s">
        <v>44</v>
      </c>
      <c r="R3288">
        <v>6</v>
      </c>
      <c r="S3288" t="s">
        <v>7137</v>
      </c>
      <c r="T3288" s="4">
        <v>45358</v>
      </c>
      <c r="U3288" s="4"/>
    </row>
    <row r="3289" spans="1:21" x14ac:dyDescent="0.2">
      <c r="A3289" t="s">
        <v>1222</v>
      </c>
      <c r="B3289" t="s">
        <v>7138</v>
      </c>
      <c r="C3289" t="s">
        <v>7139</v>
      </c>
      <c r="F3289" t="s">
        <v>2066</v>
      </c>
      <c r="H3289">
        <v>31</v>
      </c>
      <c r="I3289" t="s">
        <v>7140</v>
      </c>
      <c r="J3289" t="s">
        <v>2068</v>
      </c>
      <c r="K3289">
        <v>2004</v>
      </c>
      <c r="L3289">
        <v>0</v>
      </c>
      <c r="M3289">
        <v>12</v>
      </c>
      <c r="N3289">
        <v>1992</v>
      </c>
      <c r="O3289">
        <v>6</v>
      </c>
      <c r="P3289">
        <v>288</v>
      </c>
      <c r="Q3289" t="s">
        <v>50</v>
      </c>
      <c r="R3289">
        <v>264</v>
      </c>
      <c r="S3289" t="s">
        <v>7141</v>
      </c>
      <c r="T3289" s="4"/>
      <c r="U3289" s="4"/>
    </row>
    <row r="3290" spans="1:21" x14ac:dyDescent="0.2">
      <c r="A3290" t="s">
        <v>1222</v>
      </c>
      <c r="B3290" t="s">
        <v>7142</v>
      </c>
      <c r="C3290" t="s">
        <v>7143</v>
      </c>
      <c r="F3290" t="s">
        <v>2066</v>
      </c>
      <c r="H3290">
        <v>32</v>
      </c>
      <c r="I3290" t="s">
        <v>6667</v>
      </c>
      <c r="J3290" t="s">
        <v>2068</v>
      </c>
      <c r="K3290">
        <v>2580</v>
      </c>
      <c r="L3290">
        <v>0</v>
      </c>
      <c r="M3290">
        <v>0</v>
      </c>
      <c r="N3290">
        <v>2580</v>
      </c>
      <c r="O3290">
        <v>8</v>
      </c>
      <c r="P3290">
        <v>288</v>
      </c>
      <c r="Q3290" t="s">
        <v>50</v>
      </c>
      <c r="R3290">
        <v>276</v>
      </c>
      <c r="S3290" t="s">
        <v>7144</v>
      </c>
      <c r="T3290" s="4"/>
      <c r="U3290" s="4"/>
    </row>
    <row r="3291" spans="1:21" x14ac:dyDescent="0.2">
      <c r="A3291" t="s">
        <v>1222</v>
      </c>
      <c r="B3291" t="s">
        <v>7145</v>
      </c>
      <c r="C3291" t="s">
        <v>7146</v>
      </c>
      <c r="F3291" t="s">
        <v>2066</v>
      </c>
      <c r="H3291">
        <v>33</v>
      </c>
      <c r="I3291" t="s">
        <v>2368</v>
      </c>
      <c r="J3291" t="s">
        <v>2068</v>
      </c>
      <c r="K3291">
        <v>2016</v>
      </c>
      <c r="L3291">
        <v>0</v>
      </c>
      <c r="M3291">
        <v>0</v>
      </c>
      <c r="N3291">
        <v>2016</v>
      </c>
      <c r="O3291">
        <v>7</v>
      </c>
      <c r="P3291">
        <v>288</v>
      </c>
      <c r="Q3291" t="s">
        <v>50</v>
      </c>
      <c r="R3291">
        <v>0</v>
      </c>
      <c r="S3291" t="s">
        <v>2331</v>
      </c>
      <c r="T3291" s="4"/>
      <c r="U3291" s="4"/>
    </row>
    <row r="3292" spans="1:21" x14ac:dyDescent="0.2">
      <c r="A3292" t="s">
        <v>1222</v>
      </c>
      <c r="B3292" t="s">
        <v>7147</v>
      </c>
      <c r="C3292" t="s">
        <v>7148</v>
      </c>
      <c r="F3292" t="s">
        <v>2066</v>
      </c>
      <c r="G3292">
        <v>5848</v>
      </c>
      <c r="H3292">
        <v>34</v>
      </c>
      <c r="I3292" t="s">
        <v>2368</v>
      </c>
      <c r="J3292" t="s">
        <v>2068</v>
      </c>
      <c r="K3292">
        <v>1980</v>
      </c>
      <c r="L3292">
        <v>0</v>
      </c>
      <c r="M3292">
        <v>0</v>
      </c>
      <c r="N3292">
        <v>1980</v>
      </c>
      <c r="O3292">
        <v>6</v>
      </c>
      <c r="P3292">
        <v>288</v>
      </c>
      <c r="Q3292" t="s">
        <v>50</v>
      </c>
      <c r="R3292">
        <v>252</v>
      </c>
      <c r="S3292" t="s">
        <v>7133</v>
      </c>
      <c r="T3292" s="4">
        <v>45351</v>
      </c>
      <c r="U3292" s="4"/>
    </row>
    <row r="3293" spans="1:21" x14ac:dyDescent="0.2">
      <c r="A3293" t="s">
        <v>1222</v>
      </c>
      <c r="B3293" t="s">
        <v>7149</v>
      </c>
      <c r="C3293" t="s">
        <v>7150</v>
      </c>
      <c r="F3293" t="s">
        <v>2066</v>
      </c>
      <c r="H3293">
        <v>35</v>
      </c>
      <c r="I3293" t="s">
        <v>7140</v>
      </c>
      <c r="J3293" t="s">
        <v>2068</v>
      </c>
      <c r="K3293">
        <v>2016</v>
      </c>
      <c r="L3293">
        <v>0</v>
      </c>
      <c r="M3293">
        <v>0</v>
      </c>
      <c r="N3293">
        <v>2016</v>
      </c>
      <c r="O3293">
        <v>7</v>
      </c>
      <c r="P3293">
        <v>288</v>
      </c>
      <c r="Q3293" t="s">
        <v>50</v>
      </c>
      <c r="R3293">
        <v>0</v>
      </c>
      <c r="S3293" t="s">
        <v>2331</v>
      </c>
      <c r="T3293" s="4"/>
      <c r="U3293" s="4"/>
    </row>
    <row r="3294" spans="1:21" x14ac:dyDescent="0.2">
      <c r="A3294" t="s">
        <v>1222</v>
      </c>
      <c r="B3294" t="s">
        <v>7151</v>
      </c>
      <c r="C3294" t="s">
        <v>7152</v>
      </c>
      <c r="F3294" t="s">
        <v>2066</v>
      </c>
      <c r="H3294">
        <v>36</v>
      </c>
      <c r="I3294" t="s">
        <v>7140</v>
      </c>
      <c r="J3294" t="s">
        <v>2068</v>
      </c>
      <c r="K3294">
        <v>2304</v>
      </c>
      <c r="L3294">
        <v>0</v>
      </c>
      <c r="M3294">
        <v>0</v>
      </c>
      <c r="N3294">
        <v>2304</v>
      </c>
      <c r="O3294">
        <v>8</v>
      </c>
      <c r="P3294">
        <v>288</v>
      </c>
      <c r="Q3294" t="s">
        <v>50</v>
      </c>
      <c r="R3294">
        <v>0</v>
      </c>
      <c r="S3294" t="s">
        <v>2618</v>
      </c>
      <c r="T3294" s="4"/>
      <c r="U3294" s="4"/>
    </row>
    <row r="3295" spans="1:21" x14ac:dyDescent="0.2">
      <c r="A3295" t="s">
        <v>1222</v>
      </c>
      <c r="B3295" t="s">
        <v>7153</v>
      </c>
      <c r="C3295" t="s">
        <v>7154</v>
      </c>
      <c r="F3295" t="s">
        <v>2066</v>
      </c>
      <c r="H3295">
        <v>37</v>
      </c>
      <c r="I3295" t="s">
        <v>2368</v>
      </c>
      <c r="J3295" t="s">
        <v>2068</v>
      </c>
      <c r="K3295">
        <v>2016</v>
      </c>
      <c r="L3295">
        <v>0</v>
      </c>
      <c r="M3295">
        <v>0</v>
      </c>
      <c r="N3295">
        <v>2016</v>
      </c>
      <c r="O3295">
        <v>7</v>
      </c>
      <c r="P3295">
        <v>288</v>
      </c>
      <c r="Q3295" t="s">
        <v>50</v>
      </c>
      <c r="R3295">
        <v>0</v>
      </c>
      <c r="S3295" t="s">
        <v>2331</v>
      </c>
      <c r="T3295" s="4"/>
      <c r="U3295" s="4"/>
    </row>
    <row r="3296" spans="1:21" x14ac:dyDescent="0.2">
      <c r="A3296" t="s">
        <v>1222</v>
      </c>
      <c r="B3296" t="s">
        <v>7155</v>
      </c>
      <c r="C3296" t="s">
        <v>7156</v>
      </c>
      <c r="F3296" t="s">
        <v>2066</v>
      </c>
      <c r="H3296">
        <v>38</v>
      </c>
      <c r="I3296" t="s">
        <v>2368</v>
      </c>
      <c r="J3296" t="s">
        <v>2068</v>
      </c>
      <c r="K3296">
        <v>1980</v>
      </c>
      <c r="L3296">
        <v>0</v>
      </c>
      <c r="M3296">
        <v>0</v>
      </c>
      <c r="N3296">
        <v>1980</v>
      </c>
      <c r="O3296">
        <v>6</v>
      </c>
      <c r="P3296">
        <v>288</v>
      </c>
      <c r="Q3296" t="s">
        <v>50</v>
      </c>
      <c r="R3296">
        <v>252</v>
      </c>
      <c r="S3296" t="s">
        <v>7133</v>
      </c>
      <c r="T3296" s="4">
        <v>45351</v>
      </c>
      <c r="U3296" s="4"/>
    </row>
    <row r="3297" spans="1:21" x14ac:dyDescent="0.2">
      <c r="A3297" t="s">
        <v>1222</v>
      </c>
      <c r="B3297" t="s">
        <v>7157</v>
      </c>
      <c r="C3297" t="s">
        <v>7158</v>
      </c>
      <c r="F3297" t="s">
        <v>2066</v>
      </c>
      <c r="G3297">
        <v>5866</v>
      </c>
      <c r="H3297">
        <v>39</v>
      </c>
      <c r="I3297" t="s">
        <v>6667</v>
      </c>
      <c r="J3297" t="s">
        <v>2068</v>
      </c>
      <c r="K3297">
        <v>1404</v>
      </c>
      <c r="L3297">
        <v>0</v>
      </c>
      <c r="M3297">
        <v>96</v>
      </c>
      <c r="N3297">
        <v>1308</v>
      </c>
      <c r="O3297">
        <v>4</v>
      </c>
      <c r="P3297">
        <v>288</v>
      </c>
      <c r="Q3297" t="s">
        <v>50</v>
      </c>
      <c r="R3297">
        <v>156</v>
      </c>
      <c r="S3297" t="s">
        <v>7159</v>
      </c>
      <c r="T3297" s="4">
        <v>45351</v>
      </c>
      <c r="U3297" s="4"/>
    </row>
    <row r="3298" spans="1:21" x14ac:dyDescent="0.2">
      <c r="A3298" t="s">
        <v>1222</v>
      </c>
      <c r="B3298" t="s">
        <v>7160</v>
      </c>
      <c r="C3298" t="s">
        <v>7161</v>
      </c>
      <c r="E3298" t="s">
        <v>7162</v>
      </c>
      <c r="F3298" t="s">
        <v>2066</v>
      </c>
      <c r="G3298" t="s">
        <v>7163</v>
      </c>
      <c r="H3298">
        <v>40</v>
      </c>
      <c r="I3298" t="s">
        <v>3801</v>
      </c>
      <c r="J3298" t="s">
        <v>2068</v>
      </c>
      <c r="K3298">
        <v>1152</v>
      </c>
      <c r="L3298">
        <v>0</v>
      </c>
      <c r="M3298">
        <v>12</v>
      </c>
      <c r="N3298">
        <v>1140</v>
      </c>
      <c r="O3298">
        <v>7</v>
      </c>
      <c r="P3298">
        <v>144</v>
      </c>
      <c r="Q3298" t="s">
        <v>50</v>
      </c>
      <c r="R3298">
        <v>132</v>
      </c>
      <c r="S3298" t="s">
        <v>7075</v>
      </c>
      <c r="T3298" s="4">
        <v>45358</v>
      </c>
      <c r="U3298" s="4"/>
    </row>
    <row r="3299" spans="1:21" x14ac:dyDescent="0.2">
      <c r="A3299" t="s">
        <v>1222</v>
      </c>
      <c r="B3299" t="s">
        <v>7164</v>
      </c>
      <c r="C3299" t="s">
        <v>7165</v>
      </c>
      <c r="F3299" t="s">
        <v>2066</v>
      </c>
      <c r="H3299">
        <v>41</v>
      </c>
      <c r="I3299" t="s">
        <v>7140</v>
      </c>
      <c r="J3299" t="s">
        <v>2068</v>
      </c>
      <c r="K3299">
        <v>864</v>
      </c>
      <c r="L3299">
        <v>0</v>
      </c>
      <c r="M3299">
        <v>72</v>
      </c>
      <c r="N3299">
        <v>792</v>
      </c>
      <c r="O3299">
        <v>2</v>
      </c>
      <c r="P3299">
        <v>288</v>
      </c>
      <c r="Q3299" t="s">
        <v>50</v>
      </c>
      <c r="R3299">
        <v>216</v>
      </c>
      <c r="S3299" t="s">
        <v>7166</v>
      </c>
      <c r="T3299" s="4"/>
      <c r="U3299" s="4"/>
    </row>
    <row r="3300" spans="1:21" x14ac:dyDescent="0.2">
      <c r="A3300" t="s">
        <v>1222</v>
      </c>
      <c r="B3300" t="s">
        <v>7167</v>
      </c>
      <c r="C3300" t="s">
        <v>7168</v>
      </c>
      <c r="F3300" t="s">
        <v>2066</v>
      </c>
      <c r="H3300">
        <v>42</v>
      </c>
      <c r="I3300" t="s">
        <v>7169</v>
      </c>
      <c r="J3300" t="s">
        <v>2068</v>
      </c>
      <c r="K3300">
        <v>1728</v>
      </c>
      <c r="L3300">
        <v>0</v>
      </c>
      <c r="M3300">
        <v>132</v>
      </c>
      <c r="N3300">
        <v>1596</v>
      </c>
      <c r="O3300">
        <v>5</v>
      </c>
      <c r="P3300">
        <v>288</v>
      </c>
      <c r="Q3300" t="s">
        <v>50</v>
      </c>
      <c r="R3300">
        <v>156</v>
      </c>
      <c r="S3300" t="s">
        <v>7170</v>
      </c>
      <c r="T3300" s="4"/>
      <c r="U3300" s="4"/>
    </row>
    <row r="3301" spans="1:21" x14ac:dyDescent="0.2">
      <c r="A3301" t="s">
        <v>1222</v>
      </c>
      <c r="B3301" t="s">
        <v>7171</v>
      </c>
      <c r="C3301" t="s">
        <v>7172</v>
      </c>
      <c r="F3301" t="s">
        <v>2066</v>
      </c>
      <c r="H3301">
        <v>44</v>
      </c>
      <c r="I3301" t="s">
        <v>7173</v>
      </c>
      <c r="J3301" t="s">
        <v>2068</v>
      </c>
      <c r="K3301">
        <v>1128</v>
      </c>
      <c r="L3301">
        <v>0</v>
      </c>
      <c r="M3301">
        <v>48</v>
      </c>
      <c r="N3301">
        <v>1080</v>
      </c>
      <c r="O3301">
        <v>3</v>
      </c>
      <c r="P3301">
        <v>288</v>
      </c>
      <c r="Q3301" t="s">
        <v>50</v>
      </c>
      <c r="R3301">
        <v>216</v>
      </c>
      <c r="S3301" t="s">
        <v>7174</v>
      </c>
      <c r="T3301" s="4"/>
      <c r="U3301" s="4"/>
    </row>
    <row r="3302" spans="1:21" x14ac:dyDescent="0.2">
      <c r="A3302" t="s">
        <v>1222</v>
      </c>
      <c r="B3302" t="s">
        <v>7175</v>
      </c>
      <c r="C3302" t="s">
        <v>7176</v>
      </c>
      <c r="F3302" t="s">
        <v>2066</v>
      </c>
      <c r="H3302">
        <v>46</v>
      </c>
      <c r="I3302" t="s">
        <v>5318</v>
      </c>
      <c r="J3302" t="s">
        <v>2068</v>
      </c>
      <c r="K3302">
        <v>2592</v>
      </c>
      <c r="L3302">
        <v>0</v>
      </c>
      <c r="M3302">
        <v>0</v>
      </c>
      <c r="N3302">
        <v>2592</v>
      </c>
      <c r="O3302">
        <v>18</v>
      </c>
      <c r="P3302">
        <v>144</v>
      </c>
      <c r="Q3302" t="s">
        <v>50</v>
      </c>
      <c r="R3302">
        <v>0</v>
      </c>
      <c r="S3302" t="s">
        <v>1393</v>
      </c>
      <c r="T3302" s="4"/>
      <c r="U3302" s="4"/>
    </row>
    <row r="3303" spans="1:21" x14ac:dyDescent="0.2">
      <c r="A3303" t="s">
        <v>1222</v>
      </c>
      <c r="B3303" t="s">
        <v>7177</v>
      </c>
      <c r="C3303" t="s">
        <v>7178</v>
      </c>
      <c r="F3303" t="s">
        <v>2066</v>
      </c>
      <c r="H3303">
        <v>47</v>
      </c>
      <c r="I3303" t="s">
        <v>5318</v>
      </c>
      <c r="J3303" t="s">
        <v>2068</v>
      </c>
      <c r="K3303">
        <v>1716</v>
      </c>
      <c r="L3303">
        <v>0</v>
      </c>
      <c r="M3303">
        <v>12</v>
      </c>
      <c r="N3303">
        <v>1704</v>
      </c>
      <c r="O3303">
        <v>11</v>
      </c>
      <c r="P3303">
        <v>144</v>
      </c>
      <c r="Q3303" t="s">
        <v>50</v>
      </c>
      <c r="R3303">
        <v>120</v>
      </c>
      <c r="S3303" t="s">
        <v>7116</v>
      </c>
      <c r="T3303" s="4"/>
      <c r="U3303" s="4"/>
    </row>
    <row r="3304" spans="1:21" x14ac:dyDescent="0.2">
      <c r="A3304" t="s">
        <v>1222</v>
      </c>
      <c r="B3304" t="s">
        <v>7179</v>
      </c>
      <c r="C3304" t="s">
        <v>7180</v>
      </c>
      <c r="F3304" t="s">
        <v>2066</v>
      </c>
      <c r="H3304">
        <v>48</v>
      </c>
      <c r="I3304" t="s">
        <v>5318</v>
      </c>
      <c r="J3304" t="s">
        <v>2068</v>
      </c>
      <c r="K3304">
        <v>2592</v>
      </c>
      <c r="L3304">
        <v>0</v>
      </c>
      <c r="M3304">
        <v>0</v>
      </c>
      <c r="N3304">
        <v>2592</v>
      </c>
      <c r="O3304">
        <v>18</v>
      </c>
      <c r="P3304">
        <v>144</v>
      </c>
      <c r="Q3304" t="s">
        <v>50</v>
      </c>
      <c r="R3304">
        <v>0</v>
      </c>
      <c r="S3304" t="s">
        <v>1393</v>
      </c>
      <c r="T3304" s="4"/>
      <c r="U3304" s="4"/>
    </row>
    <row r="3305" spans="1:21" x14ac:dyDescent="0.2">
      <c r="A3305" t="s">
        <v>1222</v>
      </c>
      <c r="B3305" t="s">
        <v>7181</v>
      </c>
      <c r="C3305" t="s">
        <v>7182</v>
      </c>
      <c r="F3305" t="s">
        <v>2066</v>
      </c>
      <c r="H3305">
        <v>49</v>
      </c>
      <c r="I3305" t="s">
        <v>5318</v>
      </c>
      <c r="J3305" t="s">
        <v>2068</v>
      </c>
      <c r="K3305">
        <v>276</v>
      </c>
      <c r="L3305">
        <v>0</v>
      </c>
      <c r="M3305">
        <v>24</v>
      </c>
      <c r="N3305">
        <v>252</v>
      </c>
      <c r="O3305">
        <v>2</v>
      </c>
      <c r="P3305">
        <v>96</v>
      </c>
      <c r="Q3305" t="s">
        <v>50</v>
      </c>
      <c r="R3305">
        <v>60</v>
      </c>
      <c r="S3305" t="s">
        <v>6806</v>
      </c>
      <c r="T3305" s="4"/>
      <c r="U3305" s="4"/>
    </row>
    <row r="3306" spans="1:21" x14ac:dyDescent="0.2">
      <c r="A3306" t="s">
        <v>1222</v>
      </c>
      <c r="B3306" t="s">
        <v>7183</v>
      </c>
      <c r="C3306" t="s">
        <v>7184</v>
      </c>
      <c r="F3306" t="s">
        <v>2066</v>
      </c>
      <c r="H3306">
        <v>50</v>
      </c>
      <c r="I3306" t="s">
        <v>5318</v>
      </c>
      <c r="J3306" t="s">
        <v>2068</v>
      </c>
      <c r="K3306">
        <v>288</v>
      </c>
      <c r="L3306">
        <v>0</v>
      </c>
      <c r="M3306">
        <v>12</v>
      </c>
      <c r="N3306">
        <v>276</v>
      </c>
      <c r="O3306">
        <v>2</v>
      </c>
      <c r="P3306">
        <v>96</v>
      </c>
      <c r="Q3306" t="s">
        <v>50</v>
      </c>
      <c r="R3306">
        <v>84</v>
      </c>
      <c r="S3306" t="s">
        <v>7185</v>
      </c>
      <c r="T3306" s="4"/>
      <c r="U3306" s="4"/>
    </row>
    <row r="3307" spans="1:21" x14ac:dyDescent="0.2">
      <c r="A3307" t="s">
        <v>1222</v>
      </c>
      <c r="B3307" t="s">
        <v>7186</v>
      </c>
      <c r="C3307" t="s">
        <v>7187</v>
      </c>
      <c r="F3307" t="s">
        <v>2066</v>
      </c>
      <c r="H3307">
        <v>51</v>
      </c>
      <c r="I3307" t="s">
        <v>5318</v>
      </c>
      <c r="J3307" t="s">
        <v>2068</v>
      </c>
      <c r="K3307">
        <v>192</v>
      </c>
      <c r="L3307">
        <v>0</v>
      </c>
      <c r="M3307">
        <v>0</v>
      </c>
      <c r="N3307">
        <v>192</v>
      </c>
      <c r="O3307">
        <v>2</v>
      </c>
      <c r="P3307">
        <v>96</v>
      </c>
      <c r="Q3307" t="s">
        <v>50</v>
      </c>
      <c r="R3307">
        <v>0</v>
      </c>
      <c r="S3307" t="s">
        <v>1162</v>
      </c>
      <c r="T3307" s="4"/>
      <c r="U3307" s="4"/>
    </row>
    <row r="3308" spans="1:21" x14ac:dyDescent="0.2">
      <c r="A3308" t="s">
        <v>1222</v>
      </c>
      <c r="B3308" t="s">
        <v>7188</v>
      </c>
      <c r="C3308" t="s">
        <v>7189</v>
      </c>
      <c r="F3308" t="s">
        <v>2066</v>
      </c>
      <c r="H3308">
        <v>52</v>
      </c>
      <c r="I3308" t="s">
        <v>5318</v>
      </c>
      <c r="J3308" t="s">
        <v>2068</v>
      </c>
      <c r="K3308">
        <v>288</v>
      </c>
      <c r="L3308">
        <v>0</v>
      </c>
      <c r="M3308">
        <v>24</v>
      </c>
      <c r="N3308">
        <v>264</v>
      </c>
      <c r="O3308">
        <v>2</v>
      </c>
      <c r="P3308">
        <v>96</v>
      </c>
      <c r="Q3308" t="s">
        <v>50</v>
      </c>
      <c r="R3308">
        <v>72</v>
      </c>
      <c r="S3308" t="s">
        <v>7190</v>
      </c>
      <c r="T3308" s="4"/>
      <c r="U3308" s="4"/>
    </row>
    <row r="3309" spans="1:21" x14ac:dyDescent="0.2">
      <c r="A3309" t="s">
        <v>1222</v>
      </c>
      <c r="B3309" t="s">
        <v>7191</v>
      </c>
      <c r="C3309" t="s">
        <v>7192</v>
      </c>
      <c r="F3309" t="s">
        <v>2066</v>
      </c>
      <c r="H3309">
        <v>53</v>
      </c>
      <c r="I3309" t="s">
        <v>5318</v>
      </c>
      <c r="J3309" t="s">
        <v>2068</v>
      </c>
      <c r="K3309">
        <v>604</v>
      </c>
      <c r="L3309">
        <v>0</v>
      </c>
      <c r="M3309">
        <v>376</v>
      </c>
      <c r="N3309">
        <v>228</v>
      </c>
      <c r="O3309">
        <v>1</v>
      </c>
      <c r="P3309">
        <v>160</v>
      </c>
      <c r="Q3309" t="s">
        <v>50</v>
      </c>
      <c r="R3309">
        <v>68</v>
      </c>
      <c r="S3309" t="s">
        <v>7193</v>
      </c>
      <c r="T3309" s="4"/>
      <c r="U3309" s="4"/>
    </row>
    <row r="3310" spans="1:21" x14ac:dyDescent="0.2">
      <c r="A3310" t="s">
        <v>1222</v>
      </c>
      <c r="B3310" t="s">
        <v>7194</v>
      </c>
      <c r="C3310" t="s">
        <v>7195</v>
      </c>
      <c r="F3310" t="s">
        <v>2066</v>
      </c>
      <c r="H3310">
        <v>54</v>
      </c>
      <c r="I3310" t="s">
        <v>2067</v>
      </c>
      <c r="J3310" t="s">
        <v>2068</v>
      </c>
      <c r="K3310">
        <v>3840</v>
      </c>
      <c r="L3310">
        <v>0</v>
      </c>
      <c r="M3310">
        <v>0</v>
      </c>
      <c r="N3310">
        <v>3840</v>
      </c>
      <c r="O3310">
        <v>24</v>
      </c>
      <c r="P3310">
        <v>160</v>
      </c>
      <c r="Q3310" t="s">
        <v>50</v>
      </c>
      <c r="R3310">
        <v>0</v>
      </c>
      <c r="S3310" t="s">
        <v>2928</v>
      </c>
      <c r="T3310" s="4"/>
      <c r="U3310" s="4"/>
    </row>
    <row r="3311" spans="1:21" x14ac:dyDescent="0.2">
      <c r="A3311" t="s">
        <v>1222</v>
      </c>
      <c r="B3311" t="s">
        <v>7196</v>
      </c>
      <c r="C3311" t="s">
        <v>7197</v>
      </c>
      <c r="F3311" t="s">
        <v>2066</v>
      </c>
      <c r="H3311">
        <v>55</v>
      </c>
      <c r="I3311" t="s">
        <v>2067</v>
      </c>
      <c r="J3311" t="s">
        <v>2068</v>
      </c>
      <c r="K3311">
        <v>1584</v>
      </c>
      <c r="L3311">
        <v>0</v>
      </c>
      <c r="M3311">
        <v>0</v>
      </c>
      <c r="N3311">
        <v>1584</v>
      </c>
      <c r="O3311">
        <v>11</v>
      </c>
      <c r="P3311">
        <v>144</v>
      </c>
      <c r="Q3311" t="s">
        <v>50</v>
      </c>
      <c r="R3311">
        <v>0</v>
      </c>
      <c r="S3311" t="s">
        <v>2118</v>
      </c>
      <c r="T3311" s="4"/>
      <c r="U3311" s="4"/>
    </row>
    <row r="3312" spans="1:21" x14ac:dyDescent="0.2">
      <c r="A3312" t="s">
        <v>1222</v>
      </c>
      <c r="B3312" t="s">
        <v>7198</v>
      </c>
      <c r="C3312" t="s">
        <v>7199</v>
      </c>
      <c r="F3312" t="s">
        <v>2066</v>
      </c>
      <c r="H3312">
        <v>56</v>
      </c>
      <c r="I3312" t="s">
        <v>2067</v>
      </c>
      <c r="J3312" t="s">
        <v>2068</v>
      </c>
      <c r="K3312">
        <v>1080</v>
      </c>
      <c r="L3312">
        <v>0</v>
      </c>
      <c r="M3312">
        <v>0</v>
      </c>
      <c r="N3312">
        <v>1080</v>
      </c>
      <c r="O3312">
        <v>9</v>
      </c>
      <c r="P3312">
        <v>120</v>
      </c>
      <c r="Q3312" t="s">
        <v>50</v>
      </c>
      <c r="R3312">
        <v>0</v>
      </c>
      <c r="S3312" t="s">
        <v>1277</v>
      </c>
      <c r="T3312" s="4"/>
      <c r="U3312" s="4"/>
    </row>
    <row r="3313" spans="1:21" x14ac:dyDescent="0.2">
      <c r="A3313" t="s">
        <v>1222</v>
      </c>
      <c r="B3313" t="s">
        <v>7200</v>
      </c>
      <c r="C3313" t="s">
        <v>7201</v>
      </c>
      <c r="F3313" t="s">
        <v>2066</v>
      </c>
      <c r="H3313">
        <v>57</v>
      </c>
      <c r="I3313" t="s">
        <v>5318</v>
      </c>
      <c r="J3313" t="s">
        <v>2068</v>
      </c>
      <c r="K3313">
        <v>2736</v>
      </c>
      <c r="L3313">
        <v>0</v>
      </c>
      <c r="M3313">
        <v>12</v>
      </c>
      <c r="N3313">
        <v>2724</v>
      </c>
      <c r="O3313">
        <v>18</v>
      </c>
      <c r="P3313">
        <v>144</v>
      </c>
      <c r="Q3313" t="s">
        <v>50</v>
      </c>
      <c r="R3313">
        <v>132</v>
      </c>
      <c r="S3313" t="s">
        <v>1266</v>
      </c>
      <c r="T3313" s="4"/>
      <c r="U3313" s="4"/>
    </row>
    <row r="3314" spans="1:21" x14ac:dyDescent="0.2">
      <c r="A3314" t="s">
        <v>1222</v>
      </c>
      <c r="B3314" t="s">
        <v>7202</v>
      </c>
      <c r="C3314" t="s">
        <v>7203</v>
      </c>
      <c r="F3314" t="s">
        <v>2066</v>
      </c>
      <c r="H3314">
        <v>58</v>
      </c>
      <c r="I3314" t="s">
        <v>2334</v>
      </c>
      <c r="J3314" t="s">
        <v>2068</v>
      </c>
      <c r="K3314">
        <v>2088</v>
      </c>
      <c r="L3314">
        <v>0</v>
      </c>
      <c r="M3314">
        <v>0</v>
      </c>
      <c r="N3314">
        <v>2088</v>
      </c>
      <c r="O3314">
        <v>8</v>
      </c>
      <c r="P3314">
        <v>240</v>
      </c>
      <c r="Q3314" t="s">
        <v>50</v>
      </c>
      <c r="R3314">
        <v>168</v>
      </c>
      <c r="S3314" t="s">
        <v>7042</v>
      </c>
      <c r="T3314" s="4"/>
      <c r="U3314" s="4"/>
    </row>
    <row r="3315" spans="1:21" x14ac:dyDescent="0.2">
      <c r="A3315" t="s">
        <v>1222</v>
      </c>
      <c r="B3315" t="s">
        <v>7204</v>
      </c>
      <c r="C3315" t="s">
        <v>7205</v>
      </c>
      <c r="F3315" t="s">
        <v>2066</v>
      </c>
      <c r="H3315">
        <v>59</v>
      </c>
      <c r="I3315" t="s">
        <v>7206</v>
      </c>
      <c r="J3315" t="s">
        <v>2068</v>
      </c>
      <c r="K3315">
        <v>5640</v>
      </c>
      <c r="L3315">
        <v>0</v>
      </c>
      <c r="M3315">
        <v>0</v>
      </c>
      <c r="N3315">
        <v>5640</v>
      </c>
      <c r="O3315">
        <v>47</v>
      </c>
      <c r="P3315">
        <v>120</v>
      </c>
      <c r="Q3315" t="s">
        <v>50</v>
      </c>
      <c r="R3315">
        <v>0</v>
      </c>
      <c r="S3315" t="s">
        <v>7207</v>
      </c>
      <c r="T3315" s="4"/>
      <c r="U3315" s="4"/>
    </row>
    <row r="3316" spans="1:21" x14ac:dyDescent="0.2">
      <c r="A3316" t="s">
        <v>1222</v>
      </c>
      <c r="B3316" t="s">
        <v>7208</v>
      </c>
      <c r="C3316" t="s">
        <v>7209</v>
      </c>
      <c r="F3316" t="s">
        <v>2066</v>
      </c>
      <c r="H3316">
        <v>61</v>
      </c>
      <c r="I3316" t="s">
        <v>5318</v>
      </c>
      <c r="J3316" t="s">
        <v>2068</v>
      </c>
      <c r="K3316">
        <v>2844</v>
      </c>
      <c r="L3316">
        <v>0</v>
      </c>
      <c r="M3316">
        <v>0</v>
      </c>
      <c r="N3316">
        <v>2844</v>
      </c>
      <c r="O3316">
        <v>14</v>
      </c>
      <c r="P3316">
        <v>192</v>
      </c>
      <c r="Q3316" t="s">
        <v>50</v>
      </c>
      <c r="R3316">
        <v>156</v>
      </c>
      <c r="S3316" t="s">
        <v>7210</v>
      </c>
      <c r="T3316" s="4"/>
      <c r="U3316" s="4"/>
    </row>
    <row r="3317" spans="1:21" x14ac:dyDescent="0.2">
      <c r="A3317" t="s">
        <v>1222</v>
      </c>
      <c r="B3317" t="s">
        <v>7211</v>
      </c>
      <c r="C3317" t="s">
        <v>7212</v>
      </c>
      <c r="F3317" t="s">
        <v>2066</v>
      </c>
      <c r="H3317">
        <v>62</v>
      </c>
      <c r="I3317" t="s">
        <v>5318</v>
      </c>
      <c r="J3317" t="s">
        <v>2068</v>
      </c>
      <c r="K3317">
        <v>864</v>
      </c>
      <c r="L3317">
        <v>0</v>
      </c>
      <c r="M3317">
        <v>0</v>
      </c>
      <c r="N3317">
        <v>864</v>
      </c>
      <c r="O3317">
        <v>6</v>
      </c>
      <c r="P3317">
        <v>144</v>
      </c>
      <c r="Q3317" t="s">
        <v>50</v>
      </c>
      <c r="R3317">
        <v>0</v>
      </c>
      <c r="S3317" t="s">
        <v>1274</v>
      </c>
      <c r="T3317" s="4"/>
      <c r="U3317" s="4"/>
    </row>
    <row r="3318" spans="1:21" x14ac:dyDescent="0.2">
      <c r="A3318" t="s">
        <v>1222</v>
      </c>
      <c r="B3318" t="s">
        <v>7213</v>
      </c>
      <c r="C3318" t="s">
        <v>7214</v>
      </c>
      <c r="F3318" t="s">
        <v>2066</v>
      </c>
      <c r="H3318">
        <v>64</v>
      </c>
      <c r="I3318" t="s">
        <v>2348</v>
      </c>
      <c r="J3318" t="s">
        <v>2068</v>
      </c>
      <c r="K3318">
        <v>852</v>
      </c>
      <c r="L3318">
        <v>0</v>
      </c>
      <c r="M3318">
        <v>96</v>
      </c>
      <c r="N3318">
        <v>756</v>
      </c>
      <c r="O3318">
        <v>5</v>
      </c>
      <c r="P3318">
        <v>144</v>
      </c>
      <c r="Q3318" t="s">
        <v>50</v>
      </c>
      <c r="R3318">
        <v>36</v>
      </c>
      <c r="S3318" t="s">
        <v>7215</v>
      </c>
      <c r="T3318" s="4"/>
      <c r="U3318" s="4"/>
    </row>
    <row r="3319" spans="1:21" x14ac:dyDescent="0.2">
      <c r="A3319" t="s">
        <v>1222</v>
      </c>
      <c r="B3319" t="s">
        <v>7216</v>
      </c>
      <c r="C3319" t="s">
        <v>7217</v>
      </c>
      <c r="E3319" t="s">
        <v>7218</v>
      </c>
      <c r="F3319" t="s">
        <v>2066</v>
      </c>
      <c r="H3319">
        <v>66</v>
      </c>
      <c r="I3319" t="s">
        <v>2348</v>
      </c>
      <c r="J3319" t="s">
        <v>2068</v>
      </c>
      <c r="K3319">
        <v>3528</v>
      </c>
      <c r="L3319">
        <v>0</v>
      </c>
      <c r="M3319">
        <v>24</v>
      </c>
      <c r="N3319">
        <v>3504</v>
      </c>
      <c r="O3319">
        <v>24</v>
      </c>
      <c r="P3319">
        <v>144</v>
      </c>
      <c r="Q3319" t="s">
        <v>50</v>
      </c>
      <c r="R3319">
        <v>48</v>
      </c>
      <c r="S3319" t="s">
        <v>7219</v>
      </c>
      <c r="T3319" s="4"/>
      <c r="U3319" s="4"/>
    </row>
    <row r="3320" spans="1:21" x14ac:dyDescent="0.2">
      <c r="A3320" t="s">
        <v>1222</v>
      </c>
      <c r="B3320" t="s">
        <v>7220</v>
      </c>
      <c r="C3320" t="s">
        <v>7221</v>
      </c>
      <c r="F3320" t="s">
        <v>2066</v>
      </c>
      <c r="H3320">
        <v>67</v>
      </c>
      <c r="I3320" t="s">
        <v>5318</v>
      </c>
      <c r="J3320" t="s">
        <v>2068</v>
      </c>
      <c r="K3320">
        <v>5400</v>
      </c>
      <c r="L3320">
        <v>0</v>
      </c>
      <c r="M3320">
        <v>12</v>
      </c>
      <c r="N3320">
        <v>5388</v>
      </c>
      <c r="O3320">
        <v>44</v>
      </c>
      <c r="P3320">
        <v>120</v>
      </c>
      <c r="Q3320" t="s">
        <v>50</v>
      </c>
      <c r="R3320">
        <v>108</v>
      </c>
      <c r="S3320" t="s">
        <v>7222</v>
      </c>
      <c r="T3320" s="4"/>
      <c r="U3320" s="4"/>
    </row>
    <row r="3321" spans="1:21" x14ac:dyDescent="0.2">
      <c r="A3321" t="s">
        <v>1222</v>
      </c>
      <c r="B3321" t="s">
        <v>7223</v>
      </c>
      <c r="C3321" t="s">
        <v>7224</v>
      </c>
      <c r="F3321" t="s">
        <v>2066</v>
      </c>
      <c r="H3321">
        <v>68</v>
      </c>
      <c r="I3321" t="s">
        <v>2348</v>
      </c>
      <c r="J3321" t="s">
        <v>2068</v>
      </c>
      <c r="K3321">
        <v>3040</v>
      </c>
      <c r="L3321">
        <v>0</v>
      </c>
      <c r="M3321">
        <v>0</v>
      </c>
      <c r="N3321">
        <v>3040</v>
      </c>
      <c r="O3321">
        <v>19</v>
      </c>
      <c r="P3321">
        <v>160</v>
      </c>
      <c r="Q3321" t="s">
        <v>50</v>
      </c>
      <c r="R3321">
        <v>0</v>
      </c>
      <c r="S3321" t="s">
        <v>3598</v>
      </c>
      <c r="T3321" s="4"/>
      <c r="U3321" s="4"/>
    </row>
    <row r="3322" spans="1:21" x14ac:dyDescent="0.2">
      <c r="A3322" t="s">
        <v>1222</v>
      </c>
      <c r="B3322" t="s">
        <v>7225</v>
      </c>
      <c r="C3322" t="s">
        <v>7226</v>
      </c>
      <c r="F3322" t="s">
        <v>2066</v>
      </c>
      <c r="G3322" t="s">
        <v>7227</v>
      </c>
      <c r="H3322">
        <v>70</v>
      </c>
      <c r="I3322" t="s">
        <v>5574</v>
      </c>
      <c r="J3322" t="s">
        <v>2068</v>
      </c>
      <c r="K3322">
        <v>2364</v>
      </c>
      <c r="L3322">
        <v>0</v>
      </c>
      <c r="M3322">
        <v>0</v>
      </c>
      <c r="N3322">
        <v>2364</v>
      </c>
      <c r="O3322">
        <v>16</v>
      </c>
      <c r="P3322">
        <v>144</v>
      </c>
      <c r="Q3322" t="s">
        <v>50</v>
      </c>
      <c r="R3322">
        <v>60</v>
      </c>
      <c r="S3322" t="s">
        <v>7228</v>
      </c>
      <c r="T3322" s="4">
        <v>45358</v>
      </c>
      <c r="U3322" s="4"/>
    </row>
    <row r="3323" spans="1:21" x14ac:dyDescent="0.2">
      <c r="A3323" t="s">
        <v>1222</v>
      </c>
      <c r="B3323" t="s">
        <v>7229</v>
      </c>
      <c r="C3323" t="s">
        <v>7230</v>
      </c>
      <c r="F3323" t="s">
        <v>2066</v>
      </c>
      <c r="H3323">
        <v>73</v>
      </c>
      <c r="I3323" t="s">
        <v>2368</v>
      </c>
      <c r="J3323" t="s">
        <v>2068</v>
      </c>
      <c r="K3323">
        <v>108</v>
      </c>
      <c r="L3323">
        <v>0</v>
      </c>
      <c r="M3323">
        <v>47</v>
      </c>
      <c r="N3323">
        <v>61</v>
      </c>
      <c r="O3323">
        <v>0</v>
      </c>
      <c r="P3323">
        <v>120</v>
      </c>
      <c r="Q3323" t="s">
        <v>50</v>
      </c>
      <c r="R3323">
        <v>61</v>
      </c>
      <c r="S3323" t="s">
        <v>7231</v>
      </c>
      <c r="T3323" s="4"/>
      <c r="U3323" s="4"/>
    </row>
    <row r="3324" spans="1:21" x14ac:dyDescent="0.2">
      <c r="A3324" t="s">
        <v>1222</v>
      </c>
      <c r="B3324" t="s">
        <v>7232</v>
      </c>
      <c r="C3324" t="s">
        <v>7233</v>
      </c>
      <c r="F3324" t="s">
        <v>2066</v>
      </c>
      <c r="H3324">
        <v>77</v>
      </c>
      <c r="I3324" t="s">
        <v>2368</v>
      </c>
      <c r="J3324" t="s">
        <v>2068</v>
      </c>
      <c r="K3324">
        <v>96</v>
      </c>
      <c r="L3324">
        <v>0</v>
      </c>
      <c r="M3324">
        <v>12</v>
      </c>
      <c r="N3324">
        <v>84</v>
      </c>
      <c r="O3324">
        <v>0</v>
      </c>
      <c r="P3324">
        <v>96</v>
      </c>
      <c r="Q3324" t="s">
        <v>50</v>
      </c>
      <c r="R3324">
        <v>84</v>
      </c>
      <c r="S3324" t="s">
        <v>7234</v>
      </c>
      <c r="T3324" s="4"/>
      <c r="U3324" s="4"/>
    </row>
    <row r="3325" spans="1:21" x14ac:dyDescent="0.2">
      <c r="A3325" t="s">
        <v>1222</v>
      </c>
      <c r="B3325" t="s">
        <v>7235</v>
      </c>
      <c r="C3325" t="s">
        <v>7236</v>
      </c>
      <c r="F3325" t="s">
        <v>2066</v>
      </c>
      <c r="H3325">
        <v>78</v>
      </c>
      <c r="I3325" t="s">
        <v>2368</v>
      </c>
      <c r="J3325" t="s">
        <v>2068</v>
      </c>
      <c r="K3325">
        <v>84</v>
      </c>
      <c r="L3325">
        <v>0</v>
      </c>
      <c r="M3325">
        <v>36</v>
      </c>
      <c r="N3325">
        <v>48</v>
      </c>
      <c r="O3325">
        <v>0</v>
      </c>
      <c r="P3325">
        <v>96</v>
      </c>
      <c r="Q3325" t="s">
        <v>50</v>
      </c>
      <c r="R3325">
        <v>48</v>
      </c>
      <c r="S3325" t="s">
        <v>2114</v>
      </c>
      <c r="T3325" s="4"/>
      <c r="U3325" s="4"/>
    </row>
    <row r="3326" spans="1:21" x14ac:dyDescent="0.2">
      <c r="A3326" t="s">
        <v>1222</v>
      </c>
      <c r="B3326" t="s">
        <v>7237</v>
      </c>
      <c r="C3326" t="s">
        <v>7238</v>
      </c>
      <c r="E3326" t="s">
        <v>7102</v>
      </c>
      <c r="F3326" t="s">
        <v>2066</v>
      </c>
      <c r="G3326" t="s">
        <v>7239</v>
      </c>
      <c r="H3326">
        <v>79</v>
      </c>
      <c r="I3326" t="s">
        <v>2348</v>
      </c>
      <c r="J3326" t="s">
        <v>2068</v>
      </c>
      <c r="K3326">
        <v>3816</v>
      </c>
      <c r="L3326">
        <v>0</v>
      </c>
      <c r="M3326">
        <v>12</v>
      </c>
      <c r="N3326">
        <v>3804</v>
      </c>
      <c r="O3326">
        <v>26</v>
      </c>
      <c r="P3326">
        <v>144</v>
      </c>
      <c r="Q3326" t="s">
        <v>50</v>
      </c>
      <c r="R3326">
        <v>60</v>
      </c>
      <c r="S3326" t="s">
        <v>7240</v>
      </c>
      <c r="T3326" s="4">
        <v>45366</v>
      </c>
      <c r="U3326" s="4"/>
    </row>
    <row r="3327" spans="1:21" x14ac:dyDescent="0.2">
      <c r="A3327" t="s">
        <v>1222</v>
      </c>
      <c r="B3327" t="s">
        <v>7241</v>
      </c>
      <c r="C3327" t="s">
        <v>7242</v>
      </c>
      <c r="F3327" t="s">
        <v>2066</v>
      </c>
      <c r="H3327">
        <v>80</v>
      </c>
      <c r="I3327" t="s">
        <v>2348</v>
      </c>
      <c r="J3327" t="s">
        <v>2068</v>
      </c>
      <c r="K3327">
        <v>960</v>
      </c>
      <c r="L3327">
        <v>0</v>
      </c>
      <c r="M3327">
        <v>0</v>
      </c>
      <c r="N3327">
        <v>960</v>
      </c>
      <c r="O3327">
        <v>10</v>
      </c>
      <c r="P3327">
        <v>96</v>
      </c>
      <c r="Q3327" t="s">
        <v>50</v>
      </c>
      <c r="R3327">
        <v>0</v>
      </c>
      <c r="S3327" t="s">
        <v>1618</v>
      </c>
      <c r="T3327" s="4"/>
      <c r="U3327" s="4"/>
    </row>
    <row r="3328" spans="1:21" x14ac:dyDescent="0.2">
      <c r="A3328" t="s">
        <v>1222</v>
      </c>
      <c r="B3328" t="s">
        <v>7243</v>
      </c>
      <c r="C3328" t="s">
        <v>7244</v>
      </c>
      <c r="F3328" t="s">
        <v>2066</v>
      </c>
      <c r="H3328">
        <v>82</v>
      </c>
      <c r="I3328" t="s">
        <v>2067</v>
      </c>
      <c r="J3328" t="s">
        <v>2068</v>
      </c>
      <c r="K3328">
        <v>2640</v>
      </c>
      <c r="L3328">
        <v>0</v>
      </c>
      <c r="M3328">
        <v>24</v>
      </c>
      <c r="N3328">
        <v>2616</v>
      </c>
      <c r="O3328">
        <v>10</v>
      </c>
      <c r="P3328">
        <v>240</v>
      </c>
      <c r="Q3328" t="s">
        <v>50</v>
      </c>
      <c r="R3328">
        <v>216</v>
      </c>
      <c r="S3328" t="s">
        <v>7245</v>
      </c>
      <c r="T3328" s="4"/>
      <c r="U3328" s="4"/>
    </row>
    <row r="3329" spans="1:21" x14ac:dyDescent="0.2">
      <c r="A3329" t="s">
        <v>1222</v>
      </c>
      <c r="B3329" t="s">
        <v>7246</v>
      </c>
      <c r="C3329" t="s">
        <v>7247</v>
      </c>
      <c r="F3329" t="s">
        <v>2066</v>
      </c>
      <c r="H3329">
        <v>83</v>
      </c>
      <c r="I3329" t="s">
        <v>2348</v>
      </c>
      <c r="J3329" t="s">
        <v>2068</v>
      </c>
      <c r="K3329">
        <v>4608</v>
      </c>
      <c r="L3329">
        <v>0</v>
      </c>
      <c r="M3329">
        <v>0</v>
      </c>
      <c r="N3329">
        <v>4608</v>
      </c>
      <c r="O3329">
        <v>24</v>
      </c>
      <c r="P3329">
        <v>192</v>
      </c>
      <c r="Q3329" t="s">
        <v>50</v>
      </c>
      <c r="R3329">
        <v>0</v>
      </c>
      <c r="S3329" t="s">
        <v>2928</v>
      </c>
      <c r="T3329" s="4"/>
      <c r="U3329" s="4"/>
    </row>
    <row r="3330" spans="1:21" x14ac:dyDescent="0.2">
      <c r="A3330" t="s">
        <v>1222</v>
      </c>
      <c r="B3330" t="s">
        <v>7248</v>
      </c>
      <c r="C3330" t="s">
        <v>7249</v>
      </c>
      <c r="F3330" t="s">
        <v>2066</v>
      </c>
      <c r="H3330">
        <v>84</v>
      </c>
      <c r="I3330" t="s">
        <v>5318</v>
      </c>
      <c r="J3330" t="s">
        <v>2068</v>
      </c>
      <c r="K3330">
        <v>1728</v>
      </c>
      <c r="L3330">
        <v>0</v>
      </c>
      <c r="M3330">
        <v>0</v>
      </c>
      <c r="N3330">
        <v>1728</v>
      </c>
      <c r="O3330">
        <v>9</v>
      </c>
      <c r="P3330">
        <v>192</v>
      </c>
      <c r="Q3330" t="s">
        <v>50</v>
      </c>
      <c r="R3330">
        <v>0</v>
      </c>
      <c r="S3330" t="s">
        <v>1277</v>
      </c>
      <c r="T3330" s="4"/>
      <c r="U3330" s="4"/>
    </row>
    <row r="3331" spans="1:21" x14ac:dyDescent="0.2">
      <c r="A3331" t="s">
        <v>1222</v>
      </c>
      <c r="B3331" t="s">
        <v>7250</v>
      </c>
      <c r="C3331" t="s">
        <v>7251</v>
      </c>
      <c r="F3331" t="s">
        <v>2066</v>
      </c>
      <c r="H3331">
        <v>85</v>
      </c>
      <c r="I3331" t="s">
        <v>2067</v>
      </c>
      <c r="J3331" t="s">
        <v>2068</v>
      </c>
      <c r="K3331">
        <v>900</v>
      </c>
      <c r="L3331">
        <v>0</v>
      </c>
      <c r="M3331">
        <v>0</v>
      </c>
      <c r="N3331">
        <v>900</v>
      </c>
      <c r="O3331">
        <v>3</v>
      </c>
      <c r="P3331">
        <v>300</v>
      </c>
      <c r="Q3331" t="s">
        <v>50</v>
      </c>
      <c r="R3331">
        <v>0</v>
      </c>
      <c r="S3331" t="s">
        <v>623</v>
      </c>
      <c r="T3331" s="4"/>
      <c r="U3331" s="4"/>
    </row>
    <row r="3332" spans="1:21" x14ac:dyDescent="0.2">
      <c r="A3332" t="s">
        <v>1222</v>
      </c>
      <c r="B3332" t="s">
        <v>7252</v>
      </c>
      <c r="C3332" t="s">
        <v>7253</v>
      </c>
      <c r="F3332" t="s">
        <v>2066</v>
      </c>
      <c r="H3332">
        <v>86</v>
      </c>
      <c r="I3332" t="s">
        <v>2348</v>
      </c>
      <c r="J3332" t="s">
        <v>2068</v>
      </c>
      <c r="K3332">
        <v>3612</v>
      </c>
      <c r="L3332">
        <v>0</v>
      </c>
      <c r="M3332">
        <v>12</v>
      </c>
      <c r="N3332">
        <v>3600</v>
      </c>
      <c r="O3332">
        <v>18</v>
      </c>
      <c r="P3332">
        <v>192</v>
      </c>
      <c r="Q3332" t="s">
        <v>50</v>
      </c>
      <c r="R3332">
        <v>144</v>
      </c>
      <c r="S3332" t="s">
        <v>7254</v>
      </c>
      <c r="T3332" s="4"/>
      <c r="U3332" s="4"/>
    </row>
    <row r="3333" spans="1:21" x14ac:dyDescent="0.2">
      <c r="A3333" t="s">
        <v>1222</v>
      </c>
      <c r="B3333" t="s">
        <v>7255</v>
      </c>
      <c r="C3333" t="s">
        <v>7256</v>
      </c>
      <c r="F3333" t="s">
        <v>2066</v>
      </c>
      <c r="H3333">
        <v>87</v>
      </c>
      <c r="I3333" t="s">
        <v>7206</v>
      </c>
      <c r="J3333" t="s">
        <v>2068</v>
      </c>
      <c r="K3333">
        <v>3420</v>
      </c>
      <c r="L3333">
        <v>0</v>
      </c>
      <c r="M3333">
        <v>24</v>
      </c>
      <c r="N3333">
        <v>3396</v>
      </c>
      <c r="O3333">
        <v>56</v>
      </c>
      <c r="P3333">
        <v>60</v>
      </c>
      <c r="Q3333" t="s">
        <v>50</v>
      </c>
      <c r="R3333">
        <v>36</v>
      </c>
      <c r="S3333" t="s">
        <v>7257</v>
      </c>
      <c r="T3333" s="4"/>
      <c r="U3333" s="4"/>
    </row>
    <row r="3334" spans="1:21" x14ac:dyDescent="0.2">
      <c r="A3334" t="s">
        <v>1222</v>
      </c>
      <c r="B3334" t="s">
        <v>7258</v>
      </c>
      <c r="C3334" t="s">
        <v>7259</v>
      </c>
      <c r="F3334" t="s">
        <v>2066</v>
      </c>
      <c r="H3334">
        <v>89</v>
      </c>
      <c r="I3334" t="s">
        <v>2067</v>
      </c>
      <c r="J3334" t="s">
        <v>2068</v>
      </c>
      <c r="K3334">
        <v>1260</v>
      </c>
      <c r="L3334">
        <v>0</v>
      </c>
      <c r="M3334">
        <v>36</v>
      </c>
      <c r="N3334">
        <v>1224</v>
      </c>
      <c r="O3334">
        <v>20</v>
      </c>
      <c r="P3334">
        <v>60</v>
      </c>
      <c r="Q3334" t="s">
        <v>50</v>
      </c>
      <c r="R3334">
        <v>24</v>
      </c>
      <c r="S3334" t="s">
        <v>7260</v>
      </c>
      <c r="T3334" s="4"/>
      <c r="U3334" s="4"/>
    </row>
    <row r="3335" spans="1:21" x14ac:dyDescent="0.2">
      <c r="A3335" t="s">
        <v>1222</v>
      </c>
      <c r="B3335" t="s">
        <v>7261</v>
      </c>
      <c r="C3335" t="s">
        <v>7262</v>
      </c>
      <c r="F3335" t="s">
        <v>2066</v>
      </c>
      <c r="H3335">
        <v>90</v>
      </c>
      <c r="I3335" t="s">
        <v>7206</v>
      </c>
      <c r="J3335" t="s">
        <v>2068</v>
      </c>
      <c r="K3335">
        <v>3840</v>
      </c>
      <c r="L3335">
        <v>0</v>
      </c>
      <c r="M3335">
        <v>12</v>
      </c>
      <c r="N3335">
        <v>3828</v>
      </c>
      <c r="O3335">
        <v>63</v>
      </c>
      <c r="P3335">
        <v>60</v>
      </c>
      <c r="Q3335" t="s">
        <v>50</v>
      </c>
      <c r="R3335">
        <v>48</v>
      </c>
      <c r="S3335" t="s">
        <v>7263</v>
      </c>
      <c r="T3335" s="4"/>
      <c r="U3335" s="4"/>
    </row>
    <row r="3336" spans="1:21" x14ac:dyDescent="0.2">
      <c r="A3336" t="s">
        <v>1222</v>
      </c>
      <c r="B3336" t="s">
        <v>7264</v>
      </c>
      <c r="C3336" t="s">
        <v>7265</v>
      </c>
      <c r="F3336" t="s">
        <v>2066</v>
      </c>
      <c r="H3336">
        <v>92</v>
      </c>
      <c r="I3336" t="s">
        <v>3403</v>
      </c>
      <c r="J3336" t="s">
        <v>2068</v>
      </c>
      <c r="K3336">
        <v>1280</v>
      </c>
      <c r="L3336">
        <v>0</v>
      </c>
      <c r="M3336">
        <v>24</v>
      </c>
      <c r="N3336">
        <v>1256</v>
      </c>
      <c r="O3336">
        <v>7</v>
      </c>
      <c r="P3336">
        <v>160</v>
      </c>
      <c r="Q3336" t="s">
        <v>50</v>
      </c>
      <c r="R3336">
        <v>136</v>
      </c>
      <c r="S3336" t="s">
        <v>7266</v>
      </c>
      <c r="T3336" s="4"/>
      <c r="U3336" s="4"/>
    </row>
    <row r="3337" spans="1:21" x14ac:dyDescent="0.2">
      <c r="A3337" t="s">
        <v>1222</v>
      </c>
      <c r="B3337" t="s">
        <v>7267</v>
      </c>
      <c r="C3337" t="s">
        <v>7268</v>
      </c>
      <c r="F3337" t="s">
        <v>2066</v>
      </c>
      <c r="G3337" t="s">
        <v>7269</v>
      </c>
      <c r="H3337">
        <v>93</v>
      </c>
      <c r="I3337" t="s">
        <v>5318</v>
      </c>
      <c r="J3337" t="s">
        <v>2068</v>
      </c>
      <c r="K3337">
        <v>3376</v>
      </c>
      <c r="L3337">
        <v>0</v>
      </c>
      <c r="M3337">
        <v>12</v>
      </c>
      <c r="N3337">
        <v>3364</v>
      </c>
      <c r="O3337">
        <v>16</v>
      </c>
      <c r="P3337">
        <v>200</v>
      </c>
      <c r="Q3337" t="s">
        <v>50</v>
      </c>
      <c r="R3337">
        <v>164</v>
      </c>
      <c r="S3337" t="s">
        <v>7270</v>
      </c>
      <c r="T3337" s="4">
        <v>45371</v>
      </c>
      <c r="U3337" s="4"/>
    </row>
    <row r="3338" spans="1:21" x14ac:dyDescent="0.2">
      <c r="A3338" t="s">
        <v>1222</v>
      </c>
      <c r="B3338" t="s">
        <v>7271</v>
      </c>
      <c r="C3338" t="s">
        <v>7272</v>
      </c>
      <c r="F3338" t="s">
        <v>2066</v>
      </c>
      <c r="H3338">
        <v>94</v>
      </c>
      <c r="I3338" t="s">
        <v>5318</v>
      </c>
      <c r="J3338" t="s">
        <v>2068</v>
      </c>
      <c r="K3338">
        <v>2304</v>
      </c>
      <c r="L3338">
        <v>0</v>
      </c>
      <c r="M3338">
        <v>12</v>
      </c>
      <c r="N3338">
        <v>2292</v>
      </c>
      <c r="O3338">
        <v>15</v>
      </c>
      <c r="P3338">
        <v>144</v>
      </c>
      <c r="Q3338" t="s">
        <v>50</v>
      </c>
      <c r="R3338">
        <v>132</v>
      </c>
      <c r="S3338" t="s">
        <v>7273</v>
      </c>
      <c r="T3338" s="4"/>
      <c r="U3338" s="4"/>
    </row>
    <row r="3339" spans="1:21" x14ac:dyDescent="0.2">
      <c r="A3339" t="s">
        <v>1222</v>
      </c>
      <c r="B3339" t="s">
        <v>7274</v>
      </c>
      <c r="C3339" t="s">
        <v>7275</v>
      </c>
      <c r="F3339" t="s">
        <v>2066</v>
      </c>
      <c r="H3339">
        <v>95</v>
      </c>
      <c r="I3339" t="s">
        <v>5574</v>
      </c>
      <c r="J3339" t="s">
        <v>2068</v>
      </c>
      <c r="K3339">
        <v>308</v>
      </c>
      <c r="L3339">
        <v>0</v>
      </c>
      <c r="M3339">
        <v>0</v>
      </c>
      <c r="N3339">
        <v>308</v>
      </c>
      <c r="O3339">
        <v>1</v>
      </c>
      <c r="P3339">
        <v>160</v>
      </c>
      <c r="Q3339" t="s">
        <v>50</v>
      </c>
      <c r="R3339">
        <v>148</v>
      </c>
      <c r="S3339" t="s">
        <v>7276</v>
      </c>
      <c r="T3339" s="4"/>
      <c r="U3339" s="4"/>
    </row>
    <row r="3340" spans="1:21" x14ac:dyDescent="0.2">
      <c r="A3340" t="s">
        <v>1222</v>
      </c>
      <c r="B3340" t="s">
        <v>7277</v>
      </c>
      <c r="C3340" t="s">
        <v>7278</v>
      </c>
      <c r="F3340" t="s">
        <v>2066</v>
      </c>
      <c r="H3340">
        <v>96</v>
      </c>
      <c r="I3340" t="s">
        <v>5574</v>
      </c>
      <c r="J3340" t="s">
        <v>2068</v>
      </c>
      <c r="K3340">
        <v>1000</v>
      </c>
      <c r="L3340">
        <v>0</v>
      </c>
      <c r="M3340">
        <v>12</v>
      </c>
      <c r="N3340">
        <v>988</v>
      </c>
      <c r="O3340">
        <v>4</v>
      </c>
      <c r="P3340">
        <v>200</v>
      </c>
      <c r="Q3340" t="s">
        <v>50</v>
      </c>
      <c r="R3340">
        <v>188</v>
      </c>
      <c r="S3340" t="s">
        <v>7279</v>
      </c>
      <c r="T3340" s="4"/>
      <c r="U3340" s="4"/>
    </row>
    <row r="3341" spans="1:21" x14ac:dyDescent="0.2">
      <c r="A3341" t="s">
        <v>1222</v>
      </c>
      <c r="B3341" t="s">
        <v>7280</v>
      </c>
      <c r="C3341" t="s">
        <v>7281</v>
      </c>
      <c r="F3341" t="s">
        <v>2066</v>
      </c>
      <c r="H3341">
        <v>97</v>
      </c>
      <c r="I3341" t="s">
        <v>2348</v>
      </c>
      <c r="J3341" t="s">
        <v>2068</v>
      </c>
      <c r="K3341">
        <v>5280</v>
      </c>
      <c r="L3341">
        <v>0</v>
      </c>
      <c r="M3341">
        <v>0</v>
      </c>
      <c r="N3341">
        <v>5280</v>
      </c>
      <c r="O3341">
        <v>22</v>
      </c>
      <c r="P3341">
        <v>240</v>
      </c>
      <c r="Q3341" t="s">
        <v>50</v>
      </c>
      <c r="R3341">
        <v>0</v>
      </c>
      <c r="S3341" t="s">
        <v>5284</v>
      </c>
      <c r="T3341" s="4"/>
      <c r="U3341" s="4"/>
    </row>
    <row r="3342" spans="1:21" x14ac:dyDescent="0.2">
      <c r="A3342" t="s">
        <v>1222</v>
      </c>
      <c r="B3342" t="s">
        <v>7282</v>
      </c>
      <c r="C3342" t="s">
        <v>7283</v>
      </c>
      <c r="F3342" t="s">
        <v>2066</v>
      </c>
      <c r="H3342">
        <v>98</v>
      </c>
      <c r="I3342" t="s">
        <v>2348</v>
      </c>
      <c r="J3342" t="s">
        <v>2068</v>
      </c>
      <c r="K3342">
        <v>2592</v>
      </c>
      <c r="L3342">
        <v>0</v>
      </c>
      <c r="M3342">
        <v>0</v>
      </c>
      <c r="N3342">
        <v>2592</v>
      </c>
      <c r="O3342">
        <v>18</v>
      </c>
      <c r="P3342">
        <v>144</v>
      </c>
      <c r="Q3342" t="s">
        <v>50</v>
      </c>
      <c r="R3342">
        <v>0</v>
      </c>
      <c r="S3342" t="s">
        <v>1393</v>
      </c>
      <c r="T3342" s="4"/>
      <c r="U3342" s="4"/>
    </row>
    <row r="3343" spans="1:21" x14ac:dyDescent="0.2">
      <c r="A3343" t="s">
        <v>1222</v>
      </c>
      <c r="B3343" t="s">
        <v>7284</v>
      </c>
      <c r="C3343" t="s">
        <v>7285</v>
      </c>
      <c r="F3343" t="s">
        <v>2066</v>
      </c>
      <c r="H3343">
        <v>99</v>
      </c>
      <c r="I3343" t="s">
        <v>5318</v>
      </c>
      <c r="J3343" t="s">
        <v>2068</v>
      </c>
      <c r="K3343">
        <v>2448</v>
      </c>
      <c r="L3343">
        <v>0</v>
      </c>
      <c r="M3343">
        <v>24</v>
      </c>
      <c r="N3343">
        <v>2424</v>
      </c>
      <c r="O3343">
        <v>16</v>
      </c>
      <c r="P3343">
        <v>144</v>
      </c>
      <c r="Q3343" t="s">
        <v>50</v>
      </c>
      <c r="R3343">
        <v>120</v>
      </c>
      <c r="S3343" t="s">
        <v>7286</v>
      </c>
      <c r="T3343" s="4"/>
      <c r="U3343" s="4"/>
    </row>
    <row r="3344" spans="1:21" x14ac:dyDescent="0.2">
      <c r="A3344" t="s">
        <v>1222</v>
      </c>
      <c r="B3344" t="s">
        <v>7287</v>
      </c>
      <c r="C3344" t="s">
        <v>7288</v>
      </c>
      <c r="F3344" t="s">
        <v>4494</v>
      </c>
      <c r="G3344">
        <v>1203</v>
      </c>
      <c r="H3344">
        <v>139</v>
      </c>
      <c r="J3344" t="s">
        <v>420</v>
      </c>
      <c r="K3344">
        <v>276</v>
      </c>
      <c r="L3344">
        <v>0</v>
      </c>
      <c r="M3344">
        <v>0</v>
      </c>
      <c r="N3344">
        <v>276</v>
      </c>
      <c r="O3344">
        <v>1</v>
      </c>
      <c r="P3344">
        <v>144</v>
      </c>
      <c r="Q3344" t="s">
        <v>50</v>
      </c>
      <c r="R3344">
        <v>132</v>
      </c>
      <c r="S3344" t="s">
        <v>3988</v>
      </c>
      <c r="T3344" s="4">
        <v>45370</v>
      </c>
      <c r="U3344" s="4"/>
    </row>
    <row r="3345" spans="1:21" x14ac:dyDescent="0.2">
      <c r="A3345" t="s">
        <v>1222</v>
      </c>
      <c r="B3345" t="s">
        <v>7289</v>
      </c>
      <c r="C3345" t="s">
        <v>7290</v>
      </c>
      <c r="F3345" t="s">
        <v>4494</v>
      </c>
      <c r="G3345">
        <v>6159</v>
      </c>
      <c r="H3345">
        <v>25</v>
      </c>
      <c r="J3345" t="s">
        <v>420</v>
      </c>
      <c r="K3345">
        <v>984</v>
      </c>
      <c r="L3345">
        <v>0</v>
      </c>
      <c r="M3345">
        <v>36</v>
      </c>
      <c r="N3345">
        <v>948</v>
      </c>
      <c r="O3345">
        <v>6</v>
      </c>
      <c r="P3345">
        <v>144</v>
      </c>
      <c r="Q3345" t="s">
        <v>50</v>
      </c>
      <c r="R3345">
        <v>84</v>
      </c>
      <c r="S3345" t="s">
        <v>2385</v>
      </c>
      <c r="T3345" s="4">
        <v>45370</v>
      </c>
      <c r="U3345" s="4"/>
    </row>
    <row r="3346" spans="1:21" x14ac:dyDescent="0.2">
      <c r="A3346" t="s">
        <v>1222</v>
      </c>
      <c r="B3346" t="s">
        <v>7291</v>
      </c>
      <c r="C3346" t="s">
        <v>7292</v>
      </c>
      <c r="F3346" t="s">
        <v>4494</v>
      </c>
      <c r="G3346">
        <v>1123</v>
      </c>
      <c r="H3346">
        <v>65</v>
      </c>
      <c r="J3346" t="s">
        <v>420</v>
      </c>
      <c r="K3346">
        <v>138</v>
      </c>
      <c r="L3346">
        <v>0</v>
      </c>
      <c r="M3346">
        <v>36</v>
      </c>
      <c r="N3346">
        <v>102</v>
      </c>
      <c r="O3346">
        <v>0</v>
      </c>
      <c r="P3346">
        <v>144</v>
      </c>
      <c r="Q3346" t="s">
        <v>50</v>
      </c>
      <c r="R3346">
        <v>102</v>
      </c>
      <c r="S3346" t="s">
        <v>7293</v>
      </c>
      <c r="T3346" s="4">
        <v>45370</v>
      </c>
      <c r="U3346" s="4"/>
    </row>
    <row r="3347" spans="1:21" x14ac:dyDescent="0.2">
      <c r="A3347" t="s">
        <v>1222</v>
      </c>
      <c r="B3347" t="s">
        <v>7294</v>
      </c>
      <c r="C3347" t="s">
        <v>7295</v>
      </c>
      <c r="E3347" t="s">
        <v>7296</v>
      </c>
      <c r="F3347" t="s">
        <v>48</v>
      </c>
      <c r="G3347" t="s">
        <v>7297</v>
      </c>
      <c r="H3347">
        <v>1</v>
      </c>
      <c r="I3347" t="s">
        <v>2553</v>
      </c>
      <c r="J3347" t="s">
        <v>420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96</v>
      </c>
      <c r="Q3347" t="s">
        <v>50</v>
      </c>
      <c r="R3347">
        <v>0</v>
      </c>
      <c r="S3347" t="s">
        <v>57</v>
      </c>
      <c r="T3347" s="4">
        <v>45366</v>
      </c>
      <c r="U3347" s="4" t="s">
        <v>7298</v>
      </c>
    </row>
    <row r="3348" spans="1:21" x14ac:dyDescent="0.2">
      <c r="A3348" t="s">
        <v>1222</v>
      </c>
      <c r="B3348" t="s">
        <v>7299</v>
      </c>
      <c r="C3348" t="s">
        <v>7300</v>
      </c>
      <c r="E3348" t="s">
        <v>7162</v>
      </c>
      <c r="F3348" t="s">
        <v>48</v>
      </c>
      <c r="G3348" t="s">
        <v>7301</v>
      </c>
      <c r="H3348">
        <v>123</v>
      </c>
      <c r="J3348" t="s">
        <v>420</v>
      </c>
      <c r="K3348">
        <v>972</v>
      </c>
      <c r="L3348">
        <v>0</v>
      </c>
      <c r="M3348">
        <v>0</v>
      </c>
      <c r="N3348">
        <v>972</v>
      </c>
      <c r="O3348">
        <v>8</v>
      </c>
      <c r="P3348">
        <v>120</v>
      </c>
      <c r="Q3348" t="s">
        <v>50</v>
      </c>
      <c r="R3348">
        <v>12</v>
      </c>
      <c r="S3348" t="s">
        <v>7302</v>
      </c>
      <c r="T3348" s="4">
        <v>45358</v>
      </c>
      <c r="U3348" s="4"/>
    </row>
    <row r="3349" spans="1:21" x14ac:dyDescent="0.2">
      <c r="A3349" t="s">
        <v>1222</v>
      </c>
      <c r="B3349" t="s">
        <v>7303</v>
      </c>
      <c r="C3349" t="s">
        <v>7304</v>
      </c>
      <c r="F3349" t="s">
        <v>48</v>
      </c>
      <c r="G3349">
        <v>3000</v>
      </c>
      <c r="H3349">
        <v>124</v>
      </c>
      <c r="J3349" t="s">
        <v>420</v>
      </c>
      <c r="K3349">
        <v>270</v>
      </c>
      <c r="L3349">
        <v>0</v>
      </c>
      <c r="M3349">
        <v>12</v>
      </c>
      <c r="N3349">
        <v>258</v>
      </c>
      <c r="O3349">
        <v>1</v>
      </c>
      <c r="P3349">
        <v>240</v>
      </c>
      <c r="Q3349" t="s">
        <v>50</v>
      </c>
      <c r="R3349">
        <v>18</v>
      </c>
      <c r="S3349" t="s">
        <v>7305</v>
      </c>
      <c r="T3349" s="4">
        <v>45355</v>
      </c>
      <c r="U3349" s="4">
        <v>45380</v>
      </c>
    </row>
    <row r="3350" spans="1:21" x14ac:dyDescent="0.2">
      <c r="A3350" t="s">
        <v>1222</v>
      </c>
      <c r="B3350" t="s">
        <v>7306</v>
      </c>
      <c r="C3350" t="s">
        <v>7307</v>
      </c>
      <c r="F3350" t="s">
        <v>48</v>
      </c>
      <c r="G3350">
        <v>8631</v>
      </c>
      <c r="H3350">
        <v>125</v>
      </c>
      <c r="I3350" t="s">
        <v>4050</v>
      </c>
      <c r="J3350" t="s">
        <v>420</v>
      </c>
      <c r="K3350">
        <v>1120</v>
      </c>
      <c r="L3350">
        <v>0</v>
      </c>
      <c r="M3350">
        <v>320</v>
      </c>
      <c r="N3350">
        <v>800</v>
      </c>
      <c r="O3350">
        <v>5</v>
      </c>
      <c r="P3350">
        <v>160</v>
      </c>
      <c r="Q3350" t="s">
        <v>50</v>
      </c>
      <c r="R3350">
        <v>0</v>
      </c>
      <c r="S3350" t="s">
        <v>1175</v>
      </c>
      <c r="T3350" s="4">
        <v>45356</v>
      </c>
      <c r="U3350" s="4"/>
    </row>
    <row r="3351" spans="1:21" x14ac:dyDescent="0.2">
      <c r="A3351" t="s">
        <v>1222</v>
      </c>
      <c r="B3351" t="s">
        <v>7308</v>
      </c>
      <c r="C3351" t="s">
        <v>7309</v>
      </c>
      <c r="E3351" t="s">
        <v>7310</v>
      </c>
      <c r="F3351" t="s">
        <v>48</v>
      </c>
      <c r="G3351" t="s">
        <v>7311</v>
      </c>
      <c r="H3351">
        <v>126</v>
      </c>
      <c r="J3351" t="s">
        <v>420</v>
      </c>
      <c r="K3351">
        <v>-192</v>
      </c>
      <c r="L3351">
        <v>0</v>
      </c>
      <c r="M3351">
        <v>180</v>
      </c>
      <c r="N3351">
        <v>-372</v>
      </c>
      <c r="O3351">
        <v>-3</v>
      </c>
      <c r="P3351">
        <v>96</v>
      </c>
      <c r="Q3351" t="s">
        <v>50</v>
      </c>
      <c r="R3351">
        <v>-84</v>
      </c>
      <c r="S3351" t="s">
        <v>7312</v>
      </c>
      <c r="T3351" s="4">
        <v>45356</v>
      </c>
      <c r="U3351" s="4"/>
    </row>
    <row r="3352" spans="1:21" x14ac:dyDescent="0.2">
      <c r="A3352" t="s">
        <v>1222</v>
      </c>
      <c r="B3352" t="s">
        <v>7313</v>
      </c>
      <c r="C3352" t="s">
        <v>7314</v>
      </c>
      <c r="F3352" t="s">
        <v>48</v>
      </c>
      <c r="G3352" t="s">
        <v>7315</v>
      </c>
      <c r="H3352">
        <v>127</v>
      </c>
      <c r="J3352" t="s">
        <v>420</v>
      </c>
      <c r="K3352">
        <v>3770</v>
      </c>
      <c r="L3352">
        <v>0</v>
      </c>
      <c r="M3352">
        <v>0</v>
      </c>
      <c r="N3352">
        <v>3770</v>
      </c>
      <c r="O3352">
        <v>37</v>
      </c>
      <c r="P3352">
        <v>100</v>
      </c>
      <c r="Q3352" t="s">
        <v>44</v>
      </c>
      <c r="R3352">
        <v>70</v>
      </c>
      <c r="S3352" t="s">
        <v>7316</v>
      </c>
      <c r="T3352" s="4">
        <v>45355</v>
      </c>
      <c r="U3352" s="4"/>
    </row>
    <row r="3353" spans="1:21" x14ac:dyDescent="0.2">
      <c r="A3353" t="s">
        <v>1222</v>
      </c>
      <c r="B3353" t="s">
        <v>7317</v>
      </c>
      <c r="C3353" t="s">
        <v>7318</v>
      </c>
      <c r="F3353" t="s">
        <v>48</v>
      </c>
      <c r="G3353" t="s">
        <v>7319</v>
      </c>
      <c r="H3353">
        <v>128</v>
      </c>
      <c r="I3353" t="s">
        <v>4307</v>
      </c>
      <c r="J3353" t="s">
        <v>420</v>
      </c>
      <c r="K3353">
        <v>29</v>
      </c>
      <c r="L3353">
        <v>0</v>
      </c>
      <c r="M3353">
        <v>20</v>
      </c>
      <c r="N3353">
        <v>9</v>
      </c>
      <c r="O3353">
        <v>0</v>
      </c>
      <c r="P3353">
        <v>30</v>
      </c>
      <c r="Q3353" t="s">
        <v>44</v>
      </c>
      <c r="R3353">
        <v>9</v>
      </c>
      <c r="S3353" t="s">
        <v>698</v>
      </c>
      <c r="T3353" s="4">
        <v>45360</v>
      </c>
      <c r="U3353" s="4"/>
    </row>
    <row r="3354" spans="1:21" x14ac:dyDescent="0.2">
      <c r="A3354" t="s">
        <v>1222</v>
      </c>
      <c r="B3354" t="s">
        <v>7320</v>
      </c>
      <c r="C3354" t="s">
        <v>7321</v>
      </c>
      <c r="F3354" t="s">
        <v>48</v>
      </c>
      <c r="G3354" t="s">
        <v>7322</v>
      </c>
      <c r="H3354">
        <v>129</v>
      </c>
      <c r="I3354" t="s">
        <v>4307</v>
      </c>
      <c r="J3354" t="s">
        <v>420</v>
      </c>
      <c r="K3354">
        <v>29</v>
      </c>
      <c r="L3354">
        <v>0</v>
      </c>
      <c r="M3354">
        <v>1</v>
      </c>
      <c r="N3354">
        <v>28</v>
      </c>
      <c r="O3354">
        <v>0</v>
      </c>
      <c r="P3354">
        <v>30</v>
      </c>
      <c r="Q3354" t="s">
        <v>44</v>
      </c>
      <c r="R3354">
        <v>28</v>
      </c>
      <c r="S3354" t="s">
        <v>1833</v>
      </c>
      <c r="T3354" s="4">
        <v>45360</v>
      </c>
      <c r="U3354" s="4"/>
    </row>
    <row r="3355" spans="1:21" x14ac:dyDescent="0.2">
      <c r="A3355" t="s">
        <v>1222</v>
      </c>
      <c r="B3355" t="s">
        <v>7323</v>
      </c>
      <c r="C3355" t="s">
        <v>7324</v>
      </c>
      <c r="F3355" t="s">
        <v>48</v>
      </c>
      <c r="G3355" t="s">
        <v>7325</v>
      </c>
      <c r="H3355">
        <v>130</v>
      </c>
      <c r="I3355" t="s">
        <v>4307</v>
      </c>
      <c r="J3355" t="s">
        <v>420</v>
      </c>
      <c r="K3355">
        <v>32</v>
      </c>
      <c r="L3355">
        <v>0</v>
      </c>
      <c r="M3355">
        <v>1</v>
      </c>
      <c r="N3355">
        <v>31</v>
      </c>
      <c r="O3355">
        <v>0</v>
      </c>
      <c r="P3355">
        <v>34</v>
      </c>
      <c r="Q3355" t="s">
        <v>44</v>
      </c>
      <c r="R3355">
        <v>31</v>
      </c>
      <c r="S3355" t="s">
        <v>4733</v>
      </c>
      <c r="T3355" s="4">
        <v>45360</v>
      </c>
      <c r="U3355" s="4"/>
    </row>
    <row r="3356" spans="1:21" x14ac:dyDescent="0.2">
      <c r="A3356" t="s">
        <v>1222</v>
      </c>
      <c r="B3356" t="s">
        <v>7326</v>
      </c>
      <c r="C3356" t="s">
        <v>7327</v>
      </c>
      <c r="F3356" t="s">
        <v>48</v>
      </c>
      <c r="G3356">
        <v>1299</v>
      </c>
      <c r="H3356">
        <v>131</v>
      </c>
      <c r="I3356" t="s">
        <v>7328</v>
      </c>
      <c r="J3356" t="s">
        <v>420</v>
      </c>
      <c r="K3356">
        <v>1536</v>
      </c>
      <c r="L3356">
        <v>0</v>
      </c>
      <c r="M3356">
        <v>0</v>
      </c>
      <c r="N3356">
        <v>1536</v>
      </c>
      <c r="O3356">
        <v>16</v>
      </c>
      <c r="P3356">
        <v>96</v>
      </c>
      <c r="Q3356" t="s">
        <v>50</v>
      </c>
      <c r="R3356">
        <v>0</v>
      </c>
      <c r="S3356" t="s">
        <v>2644</v>
      </c>
      <c r="T3356" s="4">
        <v>45363</v>
      </c>
      <c r="U3356" s="4"/>
    </row>
    <row r="3357" spans="1:21" x14ac:dyDescent="0.2">
      <c r="A3357" t="s">
        <v>1222</v>
      </c>
      <c r="B3357" t="s">
        <v>7329</v>
      </c>
      <c r="C3357" t="s">
        <v>7330</v>
      </c>
      <c r="F3357" t="s">
        <v>48</v>
      </c>
      <c r="G3357" t="s">
        <v>7331</v>
      </c>
      <c r="H3357">
        <v>133</v>
      </c>
      <c r="J3357" t="s">
        <v>420</v>
      </c>
      <c r="K3357">
        <v>-36</v>
      </c>
      <c r="L3357">
        <v>0</v>
      </c>
      <c r="M3357">
        <v>0</v>
      </c>
      <c r="N3357">
        <v>-36</v>
      </c>
      <c r="O3357">
        <v>0</v>
      </c>
      <c r="P3357">
        <v>144</v>
      </c>
      <c r="Q3357" t="s">
        <v>50</v>
      </c>
      <c r="R3357">
        <v>-36</v>
      </c>
      <c r="S3357" t="s">
        <v>4072</v>
      </c>
      <c r="T3357" s="4">
        <v>45366</v>
      </c>
      <c r="U3357" s="4"/>
    </row>
    <row r="3358" spans="1:21" x14ac:dyDescent="0.2">
      <c r="A3358" t="s">
        <v>1222</v>
      </c>
      <c r="B3358" t="s">
        <v>7332</v>
      </c>
      <c r="C3358" t="s">
        <v>7333</v>
      </c>
      <c r="F3358" t="s">
        <v>48</v>
      </c>
      <c r="G3358" t="s">
        <v>7334</v>
      </c>
      <c r="H3358">
        <v>134</v>
      </c>
      <c r="J3358" t="s">
        <v>420</v>
      </c>
      <c r="K3358">
        <v>-24</v>
      </c>
      <c r="L3358">
        <v>0</v>
      </c>
      <c r="M3358">
        <v>168</v>
      </c>
      <c r="N3358">
        <v>-192</v>
      </c>
      <c r="O3358">
        <v>-2</v>
      </c>
      <c r="P3358">
        <v>96</v>
      </c>
      <c r="Q3358" t="s">
        <v>50</v>
      </c>
      <c r="R3358">
        <v>0</v>
      </c>
      <c r="S3358" t="s">
        <v>7335</v>
      </c>
      <c r="T3358" s="4">
        <v>45367</v>
      </c>
      <c r="U3358" s="4"/>
    </row>
    <row r="3359" spans="1:21" x14ac:dyDescent="0.2">
      <c r="A3359" t="s">
        <v>1222</v>
      </c>
      <c r="B3359" t="s">
        <v>7336</v>
      </c>
      <c r="C3359" t="s">
        <v>7337</v>
      </c>
      <c r="F3359" t="s">
        <v>48</v>
      </c>
      <c r="G3359" t="s">
        <v>7338</v>
      </c>
      <c r="H3359">
        <v>140</v>
      </c>
      <c r="J3359" t="s">
        <v>420</v>
      </c>
      <c r="K3359">
        <v>2788</v>
      </c>
      <c r="L3359">
        <v>0</v>
      </c>
      <c r="M3359">
        <v>0</v>
      </c>
      <c r="N3359">
        <v>2788</v>
      </c>
      <c r="O3359">
        <v>13</v>
      </c>
      <c r="P3359">
        <v>200</v>
      </c>
      <c r="Q3359" t="s">
        <v>50</v>
      </c>
      <c r="R3359">
        <v>188</v>
      </c>
      <c r="S3359" t="s">
        <v>7339</v>
      </c>
      <c r="T3359" s="4">
        <v>45370</v>
      </c>
      <c r="U3359" s="4"/>
    </row>
    <row r="3360" spans="1:21" x14ac:dyDescent="0.2">
      <c r="A3360" t="s">
        <v>1222</v>
      </c>
      <c r="B3360" t="s">
        <v>7340</v>
      </c>
      <c r="C3360" t="s">
        <v>7341</v>
      </c>
      <c r="F3360" t="s">
        <v>48</v>
      </c>
      <c r="G3360">
        <v>1008</v>
      </c>
      <c r="H3360">
        <v>141</v>
      </c>
      <c r="J3360" t="s">
        <v>420</v>
      </c>
      <c r="K3360">
        <v>492</v>
      </c>
      <c r="L3360">
        <v>0</v>
      </c>
      <c r="M3360">
        <v>24</v>
      </c>
      <c r="N3360">
        <v>468</v>
      </c>
      <c r="O3360">
        <v>6</v>
      </c>
      <c r="P3360">
        <v>72</v>
      </c>
      <c r="Q3360" t="s">
        <v>50</v>
      </c>
      <c r="R3360">
        <v>36</v>
      </c>
      <c r="S3360" t="s">
        <v>7342</v>
      </c>
      <c r="T3360" s="4">
        <v>45370</v>
      </c>
      <c r="U3360" s="4"/>
    </row>
    <row r="3361" spans="1:21" x14ac:dyDescent="0.2">
      <c r="A3361" t="s">
        <v>1222</v>
      </c>
      <c r="B3361" t="s">
        <v>7343</v>
      </c>
      <c r="C3361" t="s">
        <v>7344</v>
      </c>
      <c r="F3361" t="s">
        <v>48</v>
      </c>
      <c r="G3361">
        <v>385</v>
      </c>
      <c r="H3361">
        <v>142</v>
      </c>
      <c r="J3361" t="s">
        <v>420</v>
      </c>
      <c r="K3361">
        <v>107</v>
      </c>
      <c r="L3361">
        <v>0</v>
      </c>
      <c r="M3361">
        <v>1</v>
      </c>
      <c r="N3361">
        <v>106</v>
      </c>
      <c r="O3361">
        <v>3</v>
      </c>
      <c r="P3361">
        <v>27</v>
      </c>
      <c r="Q3361" t="s">
        <v>44</v>
      </c>
      <c r="R3361">
        <v>25</v>
      </c>
      <c r="S3361" t="s">
        <v>7345</v>
      </c>
      <c r="T3361" s="4">
        <v>45370</v>
      </c>
      <c r="U3361" s="4"/>
    </row>
    <row r="3362" spans="1:21" x14ac:dyDescent="0.2">
      <c r="A3362" t="s">
        <v>1222</v>
      </c>
      <c r="B3362" t="s">
        <v>7346</v>
      </c>
      <c r="C3362" t="s">
        <v>7347</v>
      </c>
      <c r="E3362" t="s">
        <v>7310</v>
      </c>
      <c r="F3362" t="s">
        <v>48</v>
      </c>
      <c r="G3362">
        <v>35302</v>
      </c>
      <c r="H3362">
        <v>2</v>
      </c>
      <c r="I3362" t="s">
        <v>2553</v>
      </c>
      <c r="J3362" t="s">
        <v>420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96</v>
      </c>
      <c r="Q3362" t="s">
        <v>50</v>
      </c>
      <c r="R3362">
        <v>0</v>
      </c>
      <c r="S3362" t="s">
        <v>57</v>
      </c>
      <c r="T3362" s="4">
        <v>45362</v>
      </c>
      <c r="U3362" s="4" t="s">
        <v>7298</v>
      </c>
    </row>
    <row r="3363" spans="1:21" x14ac:dyDescent="0.2">
      <c r="A3363" t="s">
        <v>1222</v>
      </c>
      <c r="B3363" t="s">
        <v>7348</v>
      </c>
      <c r="C3363" t="s">
        <v>7349</v>
      </c>
      <c r="E3363" t="s">
        <v>2551</v>
      </c>
      <c r="F3363" t="s">
        <v>48</v>
      </c>
      <c r="G3363" t="s">
        <v>7350</v>
      </c>
      <c r="H3363">
        <v>3</v>
      </c>
      <c r="I3363" t="s">
        <v>7351</v>
      </c>
      <c r="J3363" t="s">
        <v>420</v>
      </c>
      <c r="K3363">
        <v>11</v>
      </c>
      <c r="L3363">
        <v>0</v>
      </c>
      <c r="M3363">
        <v>0</v>
      </c>
      <c r="N3363">
        <v>11</v>
      </c>
      <c r="O3363">
        <v>0</v>
      </c>
      <c r="P3363">
        <v>120</v>
      </c>
      <c r="Q3363" t="s">
        <v>50</v>
      </c>
      <c r="R3363">
        <v>11</v>
      </c>
      <c r="S3363" t="s">
        <v>7352</v>
      </c>
      <c r="T3363" s="4">
        <v>45364</v>
      </c>
      <c r="U3363" s="4">
        <v>45380</v>
      </c>
    </row>
    <row r="3364" spans="1:21" x14ac:dyDescent="0.2">
      <c r="A3364" t="s">
        <v>1222</v>
      </c>
      <c r="B3364" t="s">
        <v>7353</v>
      </c>
      <c r="C3364" t="s">
        <v>7354</v>
      </c>
      <c r="E3364" t="s">
        <v>2551</v>
      </c>
      <c r="F3364" t="s">
        <v>48</v>
      </c>
      <c r="G3364" t="s">
        <v>7355</v>
      </c>
      <c r="H3364">
        <v>4</v>
      </c>
      <c r="I3364" t="s">
        <v>7351</v>
      </c>
      <c r="J3364" t="s">
        <v>420</v>
      </c>
      <c r="K3364">
        <v>1.5</v>
      </c>
      <c r="L3364">
        <v>0</v>
      </c>
      <c r="M3364">
        <v>276</v>
      </c>
      <c r="N3364">
        <v>-274.5</v>
      </c>
      <c r="O3364">
        <v>-1</v>
      </c>
      <c r="P3364">
        <v>144</v>
      </c>
      <c r="Q3364" t="s">
        <v>50</v>
      </c>
      <c r="R3364">
        <v>-131</v>
      </c>
      <c r="S3364" t="s">
        <v>7356</v>
      </c>
      <c r="T3364" s="4">
        <v>45364</v>
      </c>
      <c r="U3364" s="4" t="s">
        <v>4233</v>
      </c>
    </row>
    <row r="3365" spans="1:21" x14ac:dyDescent="0.2">
      <c r="A3365" t="s">
        <v>1222</v>
      </c>
      <c r="B3365" t="s">
        <v>7357</v>
      </c>
      <c r="C3365" t="s">
        <v>7358</v>
      </c>
      <c r="F3365" t="s">
        <v>1248</v>
      </c>
      <c r="G3365" t="s">
        <v>7359</v>
      </c>
      <c r="H3365">
        <v>10</v>
      </c>
      <c r="I3365" t="s">
        <v>2553</v>
      </c>
      <c r="J3365" t="s">
        <v>420</v>
      </c>
      <c r="K3365">
        <v>474</v>
      </c>
      <c r="L3365">
        <v>0</v>
      </c>
      <c r="M3365">
        <v>54</v>
      </c>
      <c r="N3365">
        <v>420</v>
      </c>
      <c r="O3365">
        <v>2</v>
      </c>
      <c r="P3365">
        <v>180</v>
      </c>
      <c r="Q3365" t="s">
        <v>50</v>
      </c>
      <c r="R3365">
        <v>60</v>
      </c>
      <c r="S3365" t="s">
        <v>6806</v>
      </c>
      <c r="T3365" s="4">
        <v>45356</v>
      </c>
      <c r="U3365" s="4">
        <v>45380</v>
      </c>
    </row>
    <row r="3366" spans="1:21" x14ac:dyDescent="0.2">
      <c r="A3366" t="s">
        <v>1222</v>
      </c>
      <c r="B3366" t="s">
        <v>7360</v>
      </c>
      <c r="C3366" t="s">
        <v>7361</v>
      </c>
      <c r="F3366" t="s">
        <v>1248</v>
      </c>
      <c r="G3366" t="s">
        <v>7362</v>
      </c>
      <c r="H3366">
        <v>11</v>
      </c>
      <c r="I3366" t="s">
        <v>2553</v>
      </c>
      <c r="J3366" t="s">
        <v>420</v>
      </c>
      <c r="K3366">
        <v>672</v>
      </c>
      <c r="L3366">
        <v>0</v>
      </c>
      <c r="M3366">
        <v>24</v>
      </c>
      <c r="N3366">
        <v>648</v>
      </c>
      <c r="O3366">
        <v>3</v>
      </c>
      <c r="P3366">
        <v>180</v>
      </c>
      <c r="Q3366" t="s">
        <v>50</v>
      </c>
      <c r="R3366">
        <v>108</v>
      </c>
      <c r="S3366" t="s">
        <v>7363</v>
      </c>
      <c r="T3366" s="4">
        <v>45356</v>
      </c>
      <c r="U3366" s="4">
        <v>45380</v>
      </c>
    </row>
    <row r="3367" spans="1:21" x14ac:dyDescent="0.2">
      <c r="A3367" t="s">
        <v>1222</v>
      </c>
      <c r="B3367" t="s">
        <v>7364</v>
      </c>
      <c r="C3367" t="s">
        <v>7365</v>
      </c>
      <c r="F3367" t="s">
        <v>1248</v>
      </c>
      <c r="G3367" t="s">
        <v>7366</v>
      </c>
      <c r="H3367">
        <v>5</v>
      </c>
      <c r="I3367" t="s">
        <v>2553</v>
      </c>
      <c r="J3367" t="s">
        <v>420</v>
      </c>
      <c r="K3367">
        <v>504</v>
      </c>
      <c r="L3367">
        <v>0</v>
      </c>
      <c r="M3367">
        <v>66</v>
      </c>
      <c r="N3367">
        <v>438</v>
      </c>
      <c r="O3367">
        <v>2</v>
      </c>
      <c r="P3367">
        <v>180</v>
      </c>
      <c r="Q3367" t="s">
        <v>50</v>
      </c>
      <c r="R3367">
        <v>78</v>
      </c>
      <c r="S3367" t="s">
        <v>7367</v>
      </c>
      <c r="T3367" s="4">
        <v>45356</v>
      </c>
      <c r="U3367" s="4">
        <v>45380</v>
      </c>
    </row>
    <row r="3368" spans="1:21" x14ac:dyDescent="0.2">
      <c r="A3368" t="s">
        <v>1222</v>
      </c>
      <c r="B3368" t="s">
        <v>7368</v>
      </c>
      <c r="C3368" t="s">
        <v>7369</v>
      </c>
      <c r="F3368" t="s">
        <v>1248</v>
      </c>
      <c r="G3368" t="s">
        <v>7370</v>
      </c>
      <c r="H3368">
        <v>6</v>
      </c>
      <c r="I3368" t="s">
        <v>2553</v>
      </c>
      <c r="J3368" t="s">
        <v>420</v>
      </c>
      <c r="K3368">
        <v>492</v>
      </c>
      <c r="L3368">
        <v>0</v>
      </c>
      <c r="M3368">
        <v>36</v>
      </c>
      <c r="N3368">
        <v>456</v>
      </c>
      <c r="O3368">
        <v>2</v>
      </c>
      <c r="P3368">
        <v>180</v>
      </c>
      <c r="Q3368" t="s">
        <v>50</v>
      </c>
      <c r="R3368">
        <v>96</v>
      </c>
      <c r="S3368" t="s">
        <v>7371</v>
      </c>
      <c r="T3368" s="4">
        <v>45356</v>
      </c>
      <c r="U3368" s="4">
        <v>45380</v>
      </c>
    </row>
    <row r="3369" spans="1:21" x14ac:dyDescent="0.2">
      <c r="A3369" t="s">
        <v>1222</v>
      </c>
      <c r="B3369" t="s">
        <v>7372</v>
      </c>
      <c r="C3369" t="s">
        <v>7373</v>
      </c>
      <c r="F3369" t="s">
        <v>1248</v>
      </c>
      <c r="G3369" t="s">
        <v>7374</v>
      </c>
      <c r="H3369">
        <v>7</v>
      </c>
      <c r="I3369" t="s">
        <v>2553</v>
      </c>
      <c r="J3369" t="s">
        <v>420</v>
      </c>
      <c r="K3369">
        <v>486</v>
      </c>
      <c r="L3369">
        <v>0</v>
      </c>
      <c r="M3369">
        <v>36</v>
      </c>
      <c r="N3369">
        <v>450</v>
      </c>
      <c r="O3369">
        <v>2</v>
      </c>
      <c r="P3369">
        <v>180</v>
      </c>
      <c r="Q3369" t="s">
        <v>50</v>
      </c>
      <c r="R3369">
        <v>90</v>
      </c>
      <c r="S3369" t="s">
        <v>7375</v>
      </c>
      <c r="T3369" s="4">
        <v>45356</v>
      </c>
      <c r="U3369" s="4">
        <v>45380</v>
      </c>
    </row>
    <row r="3370" spans="1:21" x14ac:dyDescent="0.2">
      <c r="A3370" t="s">
        <v>1222</v>
      </c>
      <c r="B3370" t="s">
        <v>7376</v>
      </c>
      <c r="C3370" t="s">
        <v>7377</v>
      </c>
      <c r="F3370" t="s">
        <v>1248</v>
      </c>
      <c r="G3370" t="s">
        <v>7378</v>
      </c>
      <c r="H3370">
        <v>8</v>
      </c>
      <c r="I3370" t="s">
        <v>2553</v>
      </c>
      <c r="J3370" t="s">
        <v>420</v>
      </c>
      <c r="K3370">
        <v>504</v>
      </c>
      <c r="L3370">
        <v>0</v>
      </c>
      <c r="M3370">
        <v>30</v>
      </c>
      <c r="N3370">
        <v>474</v>
      </c>
      <c r="O3370">
        <v>2</v>
      </c>
      <c r="P3370">
        <v>180</v>
      </c>
      <c r="Q3370" t="s">
        <v>50</v>
      </c>
      <c r="R3370">
        <v>114</v>
      </c>
      <c r="S3370" t="s">
        <v>7379</v>
      </c>
      <c r="T3370" s="4">
        <v>45356</v>
      </c>
      <c r="U3370" s="4">
        <v>45380</v>
      </c>
    </row>
    <row r="3371" spans="1:21" x14ac:dyDescent="0.2">
      <c r="A3371" t="s">
        <v>1222</v>
      </c>
      <c r="B3371" t="s">
        <v>7380</v>
      </c>
      <c r="C3371" t="s">
        <v>7381</v>
      </c>
      <c r="F3371" t="s">
        <v>1248</v>
      </c>
      <c r="G3371" t="s">
        <v>7382</v>
      </c>
      <c r="H3371">
        <v>9</v>
      </c>
      <c r="I3371" t="s">
        <v>2553</v>
      </c>
      <c r="J3371" t="s">
        <v>420</v>
      </c>
      <c r="K3371">
        <v>444</v>
      </c>
      <c r="L3371">
        <v>0</v>
      </c>
      <c r="M3371">
        <v>24</v>
      </c>
      <c r="N3371">
        <v>420</v>
      </c>
      <c r="O3371">
        <v>2</v>
      </c>
      <c r="P3371">
        <v>180</v>
      </c>
      <c r="Q3371" t="s">
        <v>50</v>
      </c>
      <c r="R3371">
        <v>60</v>
      </c>
      <c r="S3371" t="s">
        <v>6806</v>
      </c>
      <c r="T3371" s="4">
        <v>45356</v>
      </c>
      <c r="U3371" s="4">
        <v>45380</v>
      </c>
    </row>
    <row r="3372" spans="1:21" x14ac:dyDescent="0.2">
      <c r="A3372" t="s">
        <v>1222</v>
      </c>
      <c r="B3372" t="s">
        <v>7336</v>
      </c>
      <c r="C3372" t="s">
        <v>7383</v>
      </c>
      <c r="F3372" t="s">
        <v>48</v>
      </c>
      <c r="G3372" t="s">
        <v>7384</v>
      </c>
      <c r="H3372">
        <v>140</v>
      </c>
      <c r="I3372" t="s">
        <v>4307</v>
      </c>
      <c r="J3372" t="s">
        <v>420</v>
      </c>
      <c r="L3372">
        <v>34</v>
      </c>
      <c r="M3372">
        <v>0</v>
      </c>
      <c r="N3372">
        <v>34</v>
      </c>
      <c r="O3372">
        <v>1</v>
      </c>
      <c r="P3372">
        <v>34</v>
      </c>
      <c r="Q3372" t="s">
        <v>44</v>
      </c>
      <c r="R3372">
        <v>0</v>
      </c>
      <c r="S3372" t="s">
        <v>45</v>
      </c>
      <c r="T3372" s="4">
        <v>45406</v>
      </c>
      <c r="U3372" s="4"/>
    </row>
    <row r="3373" spans="1:21" x14ac:dyDescent="0.2">
      <c r="A3373" t="s">
        <v>1222</v>
      </c>
      <c r="B3373" t="s">
        <v>7340</v>
      </c>
      <c r="C3373" t="s">
        <v>7385</v>
      </c>
      <c r="F3373" t="s">
        <v>48</v>
      </c>
      <c r="G3373" t="s">
        <v>7386</v>
      </c>
      <c r="H3373">
        <v>141</v>
      </c>
      <c r="I3373" t="s">
        <v>4307</v>
      </c>
      <c r="J3373" t="s">
        <v>420</v>
      </c>
      <c r="L3373">
        <v>36</v>
      </c>
      <c r="M3373">
        <v>0</v>
      </c>
      <c r="N3373">
        <v>36</v>
      </c>
      <c r="O3373">
        <v>1</v>
      </c>
      <c r="P3373">
        <v>34</v>
      </c>
      <c r="Q3373" t="s">
        <v>44</v>
      </c>
      <c r="R3373">
        <v>2</v>
      </c>
      <c r="S3373" t="s">
        <v>1444</v>
      </c>
      <c r="T3373" s="4">
        <v>45406</v>
      </c>
      <c r="U3373" s="4"/>
    </row>
    <row r="3374" spans="1:21" x14ac:dyDescent="0.2">
      <c r="A3374" t="s">
        <v>1222</v>
      </c>
      <c r="C3374" t="s">
        <v>7387</v>
      </c>
      <c r="J3374" t="s">
        <v>420</v>
      </c>
      <c r="O3374">
        <v>0</v>
      </c>
      <c r="P3374">
        <v>240</v>
      </c>
      <c r="Q3374" t="s">
        <v>50</v>
      </c>
      <c r="S3374" t="s">
        <v>4078</v>
      </c>
      <c r="T3374" s="4"/>
      <c r="U3374" s="4"/>
    </row>
    <row r="3375" spans="1:21" x14ac:dyDescent="0.2">
      <c r="A3375" t="s">
        <v>1222</v>
      </c>
      <c r="C3375" t="s">
        <v>7388</v>
      </c>
      <c r="T3375" s="4"/>
      <c r="U3375" s="4"/>
    </row>
    <row r="3376" spans="1:21" x14ac:dyDescent="0.2">
      <c r="A3376" t="s">
        <v>1222</v>
      </c>
      <c r="C3376" t="s">
        <v>7389</v>
      </c>
      <c r="J3376" t="s">
        <v>420</v>
      </c>
      <c r="O3376">
        <v>0</v>
      </c>
      <c r="P3376">
        <v>240</v>
      </c>
      <c r="Q3376" t="s">
        <v>50</v>
      </c>
      <c r="S3376" t="s">
        <v>4078</v>
      </c>
      <c r="T3376" s="4"/>
      <c r="U3376" s="4"/>
    </row>
    <row r="3377" spans="1:21" x14ac:dyDescent="0.2">
      <c r="A3377" t="s">
        <v>1222</v>
      </c>
      <c r="C3377" t="s">
        <v>7390</v>
      </c>
      <c r="J3377" t="s">
        <v>420</v>
      </c>
      <c r="O3377">
        <v>0</v>
      </c>
      <c r="P3377">
        <v>192</v>
      </c>
      <c r="Q3377" t="s">
        <v>50</v>
      </c>
      <c r="S3377" t="s">
        <v>4078</v>
      </c>
      <c r="T3377" s="4"/>
      <c r="U3377" s="4"/>
    </row>
    <row r="3378" spans="1:21" x14ac:dyDescent="0.2">
      <c r="A3378" t="s">
        <v>1222</v>
      </c>
      <c r="C3378" t="s">
        <v>7391</v>
      </c>
      <c r="J3378" t="s">
        <v>420</v>
      </c>
      <c r="O3378">
        <v>0</v>
      </c>
      <c r="P3378">
        <v>144</v>
      </c>
      <c r="Q3378" t="s">
        <v>50</v>
      </c>
      <c r="S3378" t="s">
        <v>4078</v>
      </c>
      <c r="T3378" s="4"/>
      <c r="U3378" s="4"/>
    </row>
    <row r="3379" spans="1:21" x14ac:dyDescent="0.2">
      <c r="A3379" t="s">
        <v>1222</v>
      </c>
      <c r="C3379" t="s">
        <v>7392</v>
      </c>
      <c r="J3379" t="s">
        <v>420</v>
      </c>
      <c r="O3379">
        <v>0</v>
      </c>
      <c r="P3379">
        <v>288</v>
      </c>
      <c r="Q3379" t="s">
        <v>50</v>
      </c>
      <c r="S3379" t="s">
        <v>4078</v>
      </c>
      <c r="T3379" s="4"/>
      <c r="U3379" s="4"/>
    </row>
    <row r="3380" spans="1:21" x14ac:dyDescent="0.2">
      <c r="A3380" t="s">
        <v>7393</v>
      </c>
      <c r="B3380" t="s">
        <v>7394</v>
      </c>
      <c r="C3380" t="s">
        <v>7395</v>
      </c>
      <c r="F3380" t="s">
        <v>2066</v>
      </c>
      <c r="H3380">
        <v>1</v>
      </c>
      <c r="I3380" t="s">
        <v>2437</v>
      </c>
      <c r="J3380" t="s">
        <v>2068</v>
      </c>
      <c r="K3380">
        <v>31200</v>
      </c>
      <c r="L3380">
        <v>0</v>
      </c>
      <c r="M3380">
        <v>0</v>
      </c>
      <c r="N3380">
        <v>31200</v>
      </c>
      <c r="O3380">
        <v>104</v>
      </c>
      <c r="P3380">
        <v>300</v>
      </c>
      <c r="Q3380" t="s">
        <v>50</v>
      </c>
      <c r="R3380">
        <v>0</v>
      </c>
      <c r="S3380" t="s">
        <v>7396</v>
      </c>
      <c r="T3380" s="4"/>
      <c r="U3380" s="4"/>
    </row>
    <row r="3381" spans="1:21" x14ac:dyDescent="0.2">
      <c r="A3381" t="s">
        <v>7393</v>
      </c>
      <c r="B3381" t="s">
        <v>7397</v>
      </c>
      <c r="C3381" t="s">
        <v>7398</v>
      </c>
      <c r="F3381" t="s">
        <v>2066</v>
      </c>
      <c r="H3381">
        <v>2</v>
      </c>
      <c r="I3381" t="s">
        <v>2437</v>
      </c>
      <c r="J3381" t="s">
        <v>2068</v>
      </c>
      <c r="K3381">
        <v>50100</v>
      </c>
      <c r="L3381">
        <v>0</v>
      </c>
      <c r="M3381">
        <v>0</v>
      </c>
      <c r="N3381">
        <v>50100</v>
      </c>
      <c r="O3381">
        <v>167</v>
      </c>
      <c r="P3381">
        <v>300</v>
      </c>
      <c r="Q3381" t="s">
        <v>50</v>
      </c>
      <c r="R3381">
        <v>0</v>
      </c>
      <c r="S3381" t="s">
        <v>7399</v>
      </c>
      <c r="T3381" s="4"/>
      <c r="U3381" s="4"/>
    </row>
    <row r="3382" spans="1:21" x14ac:dyDescent="0.2">
      <c r="A3382" t="s">
        <v>7393</v>
      </c>
      <c r="B3382" t="s">
        <v>7400</v>
      </c>
      <c r="C3382" t="s">
        <v>7401</v>
      </c>
      <c r="F3382" t="s">
        <v>2066</v>
      </c>
      <c r="H3382">
        <v>3</v>
      </c>
      <c r="I3382" t="s">
        <v>2437</v>
      </c>
      <c r="J3382" t="s">
        <v>2068</v>
      </c>
      <c r="K3382">
        <v>41700</v>
      </c>
      <c r="L3382">
        <v>0</v>
      </c>
      <c r="M3382">
        <v>0</v>
      </c>
      <c r="N3382">
        <v>41700</v>
      </c>
      <c r="O3382">
        <v>139</v>
      </c>
      <c r="P3382">
        <v>300</v>
      </c>
      <c r="Q3382" t="s">
        <v>50</v>
      </c>
      <c r="R3382">
        <v>0</v>
      </c>
      <c r="S3382" t="s">
        <v>7402</v>
      </c>
      <c r="T3382" s="4"/>
      <c r="U3382" s="4"/>
    </row>
    <row r="3383" spans="1:21" x14ac:dyDescent="0.2">
      <c r="A3383" t="s">
        <v>7393</v>
      </c>
      <c r="B3383" t="s">
        <v>7403</v>
      </c>
      <c r="C3383" t="s">
        <v>7404</v>
      </c>
      <c r="F3383" t="s">
        <v>2066</v>
      </c>
      <c r="H3383">
        <v>4</v>
      </c>
      <c r="I3383" t="s">
        <v>7405</v>
      </c>
      <c r="J3383" t="s">
        <v>2068</v>
      </c>
      <c r="K3383">
        <v>59400</v>
      </c>
      <c r="L3383">
        <v>0</v>
      </c>
      <c r="M3383">
        <v>0</v>
      </c>
      <c r="N3383">
        <v>59400</v>
      </c>
      <c r="O3383">
        <v>198</v>
      </c>
      <c r="P3383">
        <v>300</v>
      </c>
      <c r="Q3383" t="s">
        <v>50</v>
      </c>
      <c r="R3383">
        <v>0</v>
      </c>
      <c r="S3383" t="s">
        <v>7406</v>
      </c>
      <c r="T3383" s="4"/>
      <c r="U3383" s="4"/>
    </row>
    <row r="3384" spans="1:21" x14ac:dyDescent="0.2">
      <c r="A3384" t="s">
        <v>7393</v>
      </c>
      <c r="B3384" t="s">
        <v>7407</v>
      </c>
      <c r="C3384" t="s">
        <v>7408</v>
      </c>
      <c r="F3384" t="s">
        <v>2066</v>
      </c>
      <c r="H3384">
        <v>5</v>
      </c>
      <c r="I3384" t="s">
        <v>7405</v>
      </c>
      <c r="J3384" t="s">
        <v>2068</v>
      </c>
      <c r="K3384">
        <v>25200</v>
      </c>
      <c r="L3384">
        <v>0</v>
      </c>
      <c r="M3384">
        <v>0</v>
      </c>
      <c r="N3384">
        <v>25200</v>
      </c>
      <c r="O3384">
        <v>84</v>
      </c>
      <c r="P3384">
        <v>300</v>
      </c>
      <c r="Q3384" t="s">
        <v>50</v>
      </c>
      <c r="R3384">
        <v>0</v>
      </c>
      <c r="S3384" t="s">
        <v>7409</v>
      </c>
      <c r="T3384" s="4"/>
      <c r="U3384" s="4"/>
    </row>
    <row r="3385" spans="1:21" x14ac:dyDescent="0.2">
      <c r="A3385" t="s">
        <v>7393</v>
      </c>
      <c r="B3385" t="s">
        <v>7410</v>
      </c>
      <c r="C3385" t="s">
        <v>7411</v>
      </c>
      <c r="F3385" t="s">
        <v>7412</v>
      </c>
      <c r="H3385">
        <v>6</v>
      </c>
      <c r="I3385" t="s">
        <v>2353</v>
      </c>
      <c r="J3385" t="s">
        <v>2068</v>
      </c>
      <c r="K3385">
        <v>1440</v>
      </c>
      <c r="L3385">
        <v>0</v>
      </c>
      <c r="M3385">
        <v>0</v>
      </c>
      <c r="N3385">
        <v>1440</v>
      </c>
      <c r="O3385">
        <v>30</v>
      </c>
      <c r="P3385">
        <v>48</v>
      </c>
      <c r="Q3385" t="s">
        <v>50</v>
      </c>
      <c r="R3385">
        <v>0</v>
      </c>
      <c r="S3385" t="s">
        <v>4813</v>
      </c>
      <c r="T3385" s="4"/>
      <c r="U3385" s="4"/>
    </row>
    <row r="3386" spans="1:21" x14ac:dyDescent="0.2">
      <c r="A3386" t="s">
        <v>7393</v>
      </c>
      <c r="B3386" t="s">
        <v>7413</v>
      </c>
      <c r="C3386" t="s">
        <v>7414</v>
      </c>
      <c r="F3386" t="s">
        <v>7412</v>
      </c>
      <c r="H3386">
        <v>7</v>
      </c>
      <c r="I3386" t="s">
        <v>2353</v>
      </c>
      <c r="J3386" t="s">
        <v>2068</v>
      </c>
      <c r="K3386">
        <v>1344</v>
      </c>
      <c r="L3386">
        <v>0</v>
      </c>
      <c r="M3386">
        <v>0</v>
      </c>
      <c r="N3386">
        <v>1344</v>
      </c>
      <c r="O3386">
        <v>28</v>
      </c>
      <c r="P3386">
        <v>48</v>
      </c>
      <c r="Q3386" t="s">
        <v>50</v>
      </c>
      <c r="R3386">
        <v>0</v>
      </c>
      <c r="S3386" t="s">
        <v>7415</v>
      </c>
      <c r="T3386" s="4"/>
      <c r="U3386" s="4"/>
    </row>
    <row r="3387" spans="1:21" x14ac:dyDescent="0.2">
      <c r="A3387" t="s">
        <v>1302</v>
      </c>
      <c r="B3387" t="s">
        <v>7416</v>
      </c>
      <c r="C3387" t="s">
        <v>7417</v>
      </c>
      <c r="F3387" t="s">
        <v>7418</v>
      </c>
      <c r="H3387">
        <v>14</v>
      </c>
      <c r="J3387" t="s">
        <v>420</v>
      </c>
      <c r="K3387">
        <v>77</v>
      </c>
      <c r="L3387">
        <v>0</v>
      </c>
      <c r="M3387">
        <v>0</v>
      </c>
      <c r="N3387">
        <v>77</v>
      </c>
      <c r="O3387">
        <v>1</v>
      </c>
      <c r="P3387">
        <v>40</v>
      </c>
      <c r="Q3387" t="s">
        <v>61</v>
      </c>
      <c r="R3387">
        <v>37</v>
      </c>
      <c r="S3387" t="s">
        <v>7419</v>
      </c>
      <c r="T3387" s="4">
        <v>45370</v>
      </c>
      <c r="U3387" s="4"/>
    </row>
    <row r="3388" spans="1:21" x14ac:dyDescent="0.2">
      <c r="A3388" t="s">
        <v>1302</v>
      </c>
      <c r="B3388" t="s">
        <v>7420</v>
      </c>
      <c r="C3388" t="s">
        <v>7421</v>
      </c>
      <c r="F3388" t="s">
        <v>7422</v>
      </c>
      <c r="H3388">
        <v>7</v>
      </c>
      <c r="J3388" t="s">
        <v>420</v>
      </c>
      <c r="K3388">
        <v>1060</v>
      </c>
      <c r="L3388">
        <v>0</v>
      </c>
      <c r="M3388">
        <v>22</v>
      </c>
      <c r="N3388">
        <v>1038</v>
      </c>
      <c r="O3388">
        <v>51</v>
      </c>
      <c r="P3388">
        <v>20</v>
      </c>
      <c r="Q3388" t="s">
        <v>76</v>
      </c>
      <c r="R3388">
        <v>18</v>
      </c>
      <c r="S3388" t="s">
        <v>7423</v>
      </c>
      <c r="T3388" s="4">
        <v>45364</v>
      </c>
      <c r="U3388" s="4"/>
    </row>
    <row r="3389" spans="1:21" x14ac:dyDescent="0.2">
      <c r="A3389" t="s">
        <v>1302</v>
      </c>
      <c r="B3389" t="s">
        <v>7424</v>
      </c>
      <c r="C3389" t="s">
        <v>7425</v>
      </c>
      <c r="F3389" t="s">
        <v>2066</v>
      </c>
      <c r="H3389">
        <v>8</v>
      </c>
      <c r="I3389" t="s">
        <v>2357</v>
      </c>
      <c r="J3389" t="s">
        <v>2068</v>
      </c>
      <c r="K3389">
        <v>24000</v>
      </c>
      <c r="L3389">
        <v>0</v>
      </c>
      <c r="M3389">
        <v>960</v>
      </c>
      <c r="N3389">
        <v>23040</v>
      </c>
      <c r="O3389">
        <v>24</v>
      </c>
      <c r="P3389">
        <v>960</v>
      </c>
      <c r="Q3389" t="s">
        <v>50</v>
      </c>
      <c r="R3389">
        <v>0</v>
      </c>
      <c r="S3389" t="s">
        <v>2928</v>
      </c>
      <c r="T3389" s="4">
        <v>45366</v>
      </c>
      <c r="U3389" s="4"/>
    </row>
    <row r="3390" spans="1:21" x14ac:dyDescent="0.2">
      <c r="A3390" t="s">
        <v>1302</v>
      </c>
      <c r="B3390" t="s">
        <v>7426</v>
      </c>
      <c r="C3390" t="s">
        <v>7427</v>
      </c>
      <c r="F3390" t="s">
        <v>4494</v>
      </c>
      <c r="G3390" t="s">
        <v>7428</v>
      </c>
      <c r="H3390">
        <v>1</v>
      </c>
      <c r="I3390" t="s">
        <v>2553</v>
      </c>
      <c r="J3390" t="s">
        <v>420</v>
      </c>
      <c r="K3390">
        <v>-2.5</v>
      </c>
      <c r="L3390">
        <v>0</v>
      </c>
      <c r="M3390">
        <v>3</v>
      </c>
      <c r="N3390">
        <v>-5.5</v>
      </c>
      <c r="O3390">
        <v>0</v>
      </c>
      <c r="P3390" t="s">
        <v>254</v>
      </c>
      <c r="Q3390" t="s">
        <v>76</v>
      </c>
      <c r="R3390">
        <v>-6</v>
      </c>
      <c r="S3390" t="s">
        <v>7429</v>
      </c>
      <c r="T3390" s="4">
        <v>45358</v>
      </c>
      <c r="U3390" s="4" t="s">
        <v>3717</v>
      </c>
    </row>
    <row r="3391" spans="1:21" x14ac:dyDescent="0.2">
      <c r="A3391" t="s">
        <v>1302</v>
      </c>
      <c r="B3391" t="s">
        <v>7430</v>
      </c>
      <c r="C3391" t="s">
        <v>7431</v>
      </c>
      <c r="F3391" t="s">
        <v>4494</v>
      </c>
      <c r="G3391">
        <v>3041</v>
      </c>
      <c r="H3391">
        <v>15</v>
      </c>
      <c r="I3391" t="s">
        <v>2553</v>
      </c>
      <c r="J3391" t="s">
        <v>420</v>
      </c>
      <c r="K3391">
        <v>-2</v>
      </c>
      <c r="L3391">
        <v>0</v>
      </c>
      <c r="M3391">
        <v>8</v>
      </c>
      <c r="N3391">
        <v>-10</v>
      </c>
      <c r="O3391">
        <v>0</v>
      </c>
      <c r="P3391">
        <v>30</v>
      </c>
      <c r="Q3391" t="s">
        <v>76</v>
      </c>
      <c r="R3391">
        <v>-10</v>
      </c>
      <c r="S3391" t="s">
        <v>7432</v>
      </c>
      <c r="T3391" s="4">
        <v>45371</v>
      </c>
      <c r="U3391" s="4"/>
    </row>
    <row r="3392" spans="1:21" x14ac:dyDescent="0.2">
      <c r="A3392" t="s">
        <v>1302</v>
      </c>
      <c r="B3392" t="s">
        <v>7433</v>
      </c>
      <c r="C3392" t="s">
        <v>7434</v>
      </c>
      <c r="F3392" t="s">
        <v>4494</v>
      </c>
      <c r="G3392">
        <v>3056</v>
      </c>
      <c r="H3392">
        <v>16</v>
      </c>
      <c r="I3392" t="s">
        <v>2553</v>
      </c>
      <c r="J3392" t="s">
        <v>420</v>
      </c>
      <c r="K3392">
        <v>-1</v>
      </c>
      <c r="L3392">
        <v>0</v>
      </c>
      <c r="M3392">
        <v>0</v>
      </c>
      <c r="N3392">
        <v>-1</v>
      </c>
      <c r="O3392">
        <v>0</v>
      </c>
      <c r="P3392">
        <v>30</v>
      </c>
      <c r="Q3392" t="s">
        <v>76</v>
      </c>
      <c r="R3392">
        <v>-1</v>
      </c>
      <c r="S3392" t="s">
        <v>7435</v>
      </c>
      <c r="T3392" s="4">
        <v>45371</v>
      </c>
      <c r="U3392" s="4"/>
    </row>
    <row r="3393" spans="1:21" x14ac:dyDescent="0.2">
      <c r="A3393" t="s">
        <v>1302</v>
      </c>
      <c r="B3393" t="s">
        <v>7436</v>
      </c>
      <c r="C3393" t="s">
        <v>7437</v>
      </c>
      <c r="E3393" t="s">
        <v>1392</v>
      </c>
      <c r="F3393" t="s">
        <v>4494</v>
      </c>
      <c r="G3393" t="s">
        <v>7438</v>
      </c>
      <c r="H3393">
        <v>2</v>
      </c>
      <c r="I3393" t="s">
        <v>2553</v>
      </c>
      <c r="J3393" t="s">
        <v>420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360</v>
      </c>
      <c r="Q3393" t="s">
        <v>44</v>
      </c>
      <c r="R3393">
        <v>0</v>
      </c>
      <c r="S3393" t="s">
        <v>94</v>
      </c>
      <c r="T3393" s="4"/>
      <c r="U3393" s="4">
        <v>45380</v>
      </c>
    </row>
    <row r="3394" spans="1:21" x14ac:dyDescent="0.2">
      <c r="A3394" t="s">
        <v>1302</v>
      </c>
      <c r="B3394" t="s">
        <v>7439</v>
      </c>
      <c r="C3394" t="s">
        <v>7440</v>
      </c>
      <c r="F3394" t="s">
        <v>4494</v>
      </c>
      <c r="G3394" t="s">
        <v>7441</v>
      </c>
      <c r="H3394">
        <v>3</v>
      </c>
      <c r="J3394" t="s">
        <v>420</v>
      </c>
      <c r="K3394">
        <v>-5.5</v>
      </c>
      <c r="L3394">
        <v>0</v>
      </c>
      <c r="M3394">
        <v>2</v>
      </c>
      <c r="N3394">
        <v>-7.5</v>
      </c>
      <c r="O3394">
        <v>0</v>
      </c>
      <c r="P3394">
        <v>30</v>
      </c>
      <c r="Q3394" t="s">
        <v>76</v>
      </c>
      <c r="R3394">
        <v>-8</v>
      </c>
      <c r="S3394" t="s">
        <v>7442</v>
      </c>
      <c r="T3394" s="4">
        <v>45358</v>
      </c>
      <c r="U3394" s="4"/>
    </row>
    <row r="3395" spans="1:21" x14ac:dyDescent="0.2">
      <c r="A3395" t="s">
        <v>1302</v>
      </c>
      <c r="B3395" t="s">
        <v>7443</v>
      </c>
      <c r="C3395" t="s">
        <v>7444</v>
      </c>
      <c r="F3395" t="s">
        <v>4494</v>
      </c>
      <c r="G3395">
        <v>3062</v>
      </c>
      <c r="H3395">
        <v>4</v>
      </c>
      <c r="I3395" t="s">
        <v>2553</v>
      </c>
      <c r="J3395" t="s">
        <v>420</v>
      </c>
      <c r="K3395">
        <v>-4.5</v>
      </c>
      <c r="L3395">
        <v>0</v>
      </c>
      <c r="M3395">
        <v>3</v>
      </c>
      <c r="N3395">
        <v>-7.5</v>
      </c>
      <c r="O3395">
        <v>0</v>
      </c>
      <c r="P3395">
        <v>30</v>
      </c>
      <c r="Q3395" t="s">
        <v>76</v>
      </c>
      <c r="R3395">
        <v>-8</v>
      </c>
      <c r="S3395" t="s">
        <v>7442</v>
      </c>
      <c r="T3395" s="4">
        <v>45358</v>
      </c>
      <c r="U3395" s="4"/>
    </row>
    <row r="3396" spans="1:21" x14ac:dyDescent="0.2">
      <c r="A3396" t="s">
        <v>1302</v>
      </c>
      <c r="B3396" t="s">
        <v>7445</v>
      </c>
      <c r="C3396" t="s">
        <v>7446</v>
      </c>
      <c r="F3396" t="s">
        <v>4494</v>
      </c>
      <c r="G3396" t="s">
        <v>7447</v>
      </c>
      <c r="H3396">
        <v>5</v>
      </c>
      <c r="I3396" t="s">
        <v>2553</v>
      </c>
      <c r="J3396" t="s">
        <v>420</v>
      </c>
      <c r="K3396">
        <v>-5.5</v>
      </c>
      <c r="L3396">
        <v>0</v>
      </c>
      <c r="M3396">
        <v>6</v>
      </c>
      <c r="N3396">
        <v>-11.5</v>
      </c>
      <c r="O3396">
        <v>0</v>
      </c>
      <c r="P3396">
        <v>30</v>
      </c>
      <c r="Q3396" t="s">
        <v>76</v>
      </c>
      <c r="R3396">
        <v>-12</v>
      </c>
      <c r="S3396" t="s">
        <v>7448</v>
      </c>
      <c r="T3396" s="4">
        <v>45358</v>
      </c>
      <c r="U3396" s="4"/>
    </row>
    <row r="3397" spans="1:21" x14ac:dyDescent="0.2">
      <c r="A3397" t="s">
        <v>1302</v>
      </c>
      <c r="B3397" t="s">
        <v>7449</v>
      </c>
      <c r="C3397" t="s">
        <v>7450</v>
      </c>
      <c r="E3397" t="s">
        <v>5361</v>
      </c>
      <c r="F3397" t="s">
        <v>48</v>
      </c>
      <c r="G3397" t="s">
        <v>7451</v>
      </c>
      <c r="H3397">
        <v>13</v>
      </c>
      <c r="J3397" t="s">
        <v>420</v>
      </c>
      <c r="K3397">
        <v>430</v>
      </c>
      <c r="L3397">
        <v>0</v>
      </c>
      <c r="M3397">
        <v>0</v>
      </c>
      <c r="N3397">
        <v>430</v>
      </c>
      <c r="O3397">
        <v>5</v>
      </c>
      <c r="P3397">
        <v>72</v>
      </c>
      <c r="Q3397" t="s">
        <v>61</v>
      </c>
      <c r="R3397">
        <v>70</v>
      </c>
      <c r="S3397" t="s">
        <v>7452</v>
      </c>
      <c r="T3397" s="4">
        <v>45366</v>
      </c>
      <c r="U3397" s="4"/>
    </row>
    <row r="3398" spans="1:21" x14ac:dyDescent="0.2">
      <c r="A3398" t="s">
        <v>1302</v>
      </c>
      <c r="B3398" t="s">
        <v>7453</v>
      </c>
      <c r="C3398" t="s">
        <v>7454</v>
      </c>
      <c r="F3398" t="s">
        <v>48</v>
      </c>
      <c r="H3398">
        <v>6</v>
      </c>
      <c r="J3398" t="s">
        <v>420</v>
      </c>
      <c r="K3398">
        <v>336</v>
      </c>
      <c r="L3398">
        <v>0</v>
      </c>
      <c r="M3398">
        <v>0</v>
      </c>
      <c r="N3398">
        <v>336</v>
      </c>
      <c r="O3398">
        <v>14</v>
      </c>
      <c r="P3398">
        <v>24</v>
      </c>
      <c r="Q3398" t="s">
        <v>61</v>
      </c>
      <c r="R3398">
        <v>0</v>
      </c>
      <c r="S3398" t="s">
        <v>7455</v>
      </c>
      <c r="T3398" s="4">
        <v>45364</v>
      </c>
      <c r="U3398" s="4"/>
    </row>
    <row r="3399" spans="1:21" x14ac:dyDescent="0.2">
      <c r="A3399" t="s">
        <v>1302</v>
      </c>
      <c r="B3399" t="s">
        <v>7456</v>
      </c>
      <c r="C3399" t="s">
        <v>7457</v>
      </c>
      <c r="F3399" t="s">
        <v>342</v>
      </c>
      <c r="H3399">
        <v>10</v>
      </c>
      <c r="J3399" t="s">
        <v>420</v>
      </c>
      <c r="K3399">
        <v>59.5</v>
      </c>
      <c r="L3399">
        <v>0</v>
      </c>
      <c r="M3399">
        <v>0</v>
      </c>
      <c r="N3399">
        <v>59.5</v>
      </c>
      <c r="O3399">
        <v>2</v>
      </c>
      <c r="P3399">
        <v>20</v>
      </c>
      <c r="Q3399" t="s">
        <v>76</v>
      </c>
      <c r="R3399">
        <v>20</v>
      </c>
      <c r="S3399" t="s">
        <v>7458</v>
      </c>
      <c r="T3399" s="4">
        <v>45366</v>
      </c>
      <c r="U3399" s="4"/>
    </row>
    <row r="3400" spans="1:21" x14ac:dyDescent="0.2">
      <c r="A3400" t="s">
        <v>1302</v>
      </c>
      <c r="B3400" t="s">
        <v>7459</v>
      </c>
      <c r="C3400" t="s">
        <v>7460</v>
      </c>
      <c r="F3400" t="s">
        <v>342</v>
      </c>
      <c r="H3400">
        <v>11</v>
      </c>
      <c r="J3400" t="s">
        <v>420</v>
      </c>
      <c r="K3400">
        <v>59.5</v>
      </c>
      <c r="L3400">
        <v>0</v>
      </c>
      <c r="M3400">
        <v>0</v>
      </c>
      <c r="N3400">
        <v>59.5</v>
      </c>
      <c r="O3400">
        <v>2</v>
      </c>
      <c r="P3400">
        <v>20</v>
      </c>
      <c r="Q3400" t="s">
        <v>76</v>
      </c>
      <c r="R3400">
        <v>20</v>
      </c>
      <c r="S3400" t="s">
        <v>7458</v>
      </c>
      <c r="T3400" s="4">
        <v>45366</v>
      </c>
      <c r="U3400" s="4"/>
    </row>
    <row r="3401" spans="1:21" x14ac:dyDescent="0.2">
      <c r="A3401" t="s">
        <v>1302</v>
      </c>
      <c r="B3401" t="s">
        <v>7461</v>
      </c>
      <c r="C3401" t="s">
        <v>7462</v>
      </c>
      <c r="F3401" t="s">
        <v>342</v>
      </c>
      <c r="H3401">
        <v>12</v>
      </c>
      <c r="J3401" t="s">
        <v>420</v>
      </c>
      <c r="K3401">
        <v>79.5</v>
      </c>
      <c r="L3401">
        <v>0</v>
      </c>
      <c r="M3401">
        <v>0</v>
      </c>
      <c r="N3401">
        <v>79.5</v>
      </c>
      <c r="O3401">
        <v>3</v>
      </c>
      <c r="P3401">
        <v>20</v>
      </c>
      <c r="Q3401" t="s">
        <v>76</v>
      </c>
      <c r="R3401">
        <v>20</v>
      </c>
      <c r="S3401" t="s">
        <v>7463</v>
      </c>
      <c r="T3401" s="4">
        <v>45366</v>
      </c>
      <c r="U3401" s="4"/>
    </row>
    <row r="3402" spans="1:21" x14ac:dyDescent="0.2">
      <c r="A3402" t="s">
        <v>1302</v>
      </c>
      <c r="B3402" t="s">
        <v>7464</v>
      </c>
      <c r="C3402" t="s">
        <v>7465</v>
      </c>
      <c r="F3402" t="s">
        <v>342</v>
      </c>
      <c r="H3402">
        <v>9</v>
      </c>
      <c r="J3402" t="s">
        <v>420</v>
      </c>
      <c r="K3402">
        <v>39.5</v>
      </c>
      <c r="L3402">
        <v>0</v>
      </c>
      <c r="M3402">
        <v>0</v>
      </c>
      <c r="N3402">
        <v>39.5</v>
      </c>
      <c r="O3402">
        <v>1</v>
      </c>
      <c r="P3402">
        <v>20</v>
      </c>
      <c r="Q3402" t="s">
        <v>76</v>
      </c>
      <c r="R3402">
        <v>20</v>
      </c>
      <c r="S3402" t="s">
        <v>7466</v>
      </c>
      <c r="T3402" s="4">
        <v>45366</v>
      </c>
      <c r="U3402" s="4"/>
    </row>
    <row r="3403" spans="1:21" x14ac:dyDescent="0.2">
      <c r="A3403" t="s">
        <v>1302</v>
      </c>
      <c r="B3403" t="s">
        <v>7467</v>
      </c>
      <c r="C3403" t="s">
        <v>7468</v>
      </c>
      <c r="F3403" t="s">
        <v>4494</v>
      </c>
      <c r="G3403">
        <v>3053</v>
      </c>
      <c r="H3403">
        <v>17</v>
      </c>
      <c r="I3403" t="s">
        <v>2553</v>
      </c>
      <c r="J3403" t="s">
        <v>420</v>
      </c>
      <c r="K3403">
        <v>-1</v>
      </c>
      <c r="L3403">
        <v>0</v>
      </c>
      <c r="M3403">
        <v>3</v>
      </c>
      <c r="N3403">
        <v>-4</v>
      </c>
      <c r="O3403">
        <v>0</v>
      </c>
      <c r="P3403">
        <v>30</v>
      </c>
      <c r="Q3403" t="s">
        <v>76</v>
      </c>
      <c r="R3403">
        <v>-4</v>
      </c>
      <c r="S3403" t="s">
        <v>7469</v>
      </c>
      <c r="T3403" s="4">
        <v>45372</v>
      </c>
      <c r="U3403" s="4"/>
    </row>
    <row r="3404" spans="1:21" x14ac:dyDescent="0.2">
      <c r="A3404" t="s">
        <v>1302</v>
      </c>
      <c r="B3404" t="s">
        <v>7470</v>
      </c>
      <c r="C3404" t="s">
        <v>7471</v>
      </c>
      <c r="F3404" t="s">
        <v>4494</v>
      </c>
      <c r="G3404">
        <v>3060</v>
      </c>
      <c r="H3404">
        <v>18</v>
      </c>
      <c r="J3404" t="s">
        <v>420</v>
      </c>
      <c r="K3404">
        <v>-1</v>
      </c>
      <c r="L3404">
        <v>0</v>
      </c>
      <c r="M3404">
        <v>2</v>
      </c>
      <c r="N3404">
        <v>-3</v>
      </c>
      <c r="O3404">
        <v>0</v>
      </c>
      <c r="P3404">
        <v>30</v>
      </c>
      <c r="Q3404" t="s">
        <v>76</v>
      </c>
      <c r="R3404">
        <v>-3</v>
      </c>
      <c r="S3404" t="s">
        <v>7472</v>
      </c>
      <c r="T3404" s="4">
        <v>45372</v>
      </c>
      <c r="U3404" s="4"/>
    </row>
    <row r="3405" spans="1:21" x14ac:dyDescent="0.2">
      <c r="A3405" t="s">
        <v>7473</v>
      </c>
      <c r="B3405" t="s">
        <v>7474</v>
      </c>
      <c r="C3405" t="s">
        <v>7475</v>
      </c>
      <c r="E3405" t="s">
        <v>240</v>
      </c>
      <c r="F3405" t="s">
        <v>48</v>
      </c>
      <c r="H3405">
        <v>1</v>
      </c>
      <c r="J3405" t="s">
        <v>420</v>
      </c>
      <c r="K3405">
        <v>1347</v>
      </c>
      <c r="L3405">
        <v>0</v>
      </c>
      <c r="M3405">
        <v>72</v>
      </c>
      <c r="N3405">
        <v>1275</v>
      </c>
      <c r="O3405">
        <v>106</v>
      </c>
      <c r="P3405">
        <v>12</v>
      </c>
      <c r="Q3405" t="s">
        <v>50</v>
      </c>
      <c r="R3405">
        <v>3</v>
      </c>
      <c r="S3405" t="s">
        <v>7476</v>
      </c>
      <c r="T3405" s="4">
        <v>45358</v>
      </c>
      <c r="U3405" s="4"/>
    </row>
    <row r="3406" spans="1:21" x14ac:dyDescent="0.2">
      <c r="A3406" t="s">
        <v>7473</v>
      </c>
      <c r="B3406" t="s">
        <v>7477</v>
      </c>
      <c r="C3406" t="s">
        <v>7478</v>
      </c>
      <c r="E3406" t="s">
        <v>257</v>
      </c>
      <c r="F3406" t="s">
        <v>48</v>
      </c>
      <c r="H3406">
        <v>2</v>
      </c>
      <c r="J3406" t="s">
        <v>420</v>
      </c>
      <c r="K3406">
        <v>11</v>
      </c>
      <c r="L3406">
        <v>0</v>
      </c>
      <c r="M3406">
        <v>0</v>
      </c>
      <c r="N3406">
        <v>11</v>
      </c>
      <c r="O3406">
        <v>0</v>
      </c>
      <c r="P3406">
        <v>12</v>
      </c>
      <c r="Q3406" t="s">
        <v>50</v>
      </c>
      <c r="R3406">
        <v>11</v>
      </c>
      <c r="S3406" t="s">
        <v>7352</v>
      </c>
      <c r="T3406" s="4">
        <v>45366</v>
      </c>
      <c r="U3406" s="4">
        <v>45380</v>
      </c>
    </row>
    <row r="3407" spans="1:21" x14ac:dyDescent="0.2">
      <c r="A3407" t="s">
        <v>7473</v>
      </c>
      <c r="B3407" t="s">
        <v>7479</v>
      </c>
      <c r="C3407" t="s">
        <v>7480</v>
      </c>
      <c r="F3407" t="s">
        <v>48</v>
      </c>
      <c r="H3407">
        <v>3</v>
      </c>
      <c r="J3407" t="s">
        <v>420</v>
      </c>
      <c r="K3407">
        <v>-6</v>
      </c>
      <c r="L3407">
        <v>0</v>
      </c>
      <c r="M3407">
        <v>0</v>
      </c>
      <c r="N3407">
        <v>-6</v>
      </c>
      <c r="O3407">
        <v>0</v>
      </c>
      <c r="P3407">
        <v>12</v>
      </c>
      <c r="Q3407" t="s">
        <v>50</v>
      </c>
      <c r="R3407">
        <v>-6</v>
      </c>
      <c r="S3407" t="s">
        <v>505</v>
      </c>
      <c r="T3407" s="4">
        <v>45366</v>
      </c>
      <c r="U3407" s="4"/>
    </row>
    <row r="3408" spans="1:21" x14ac:dyDescent="0.2">
      <c r="A3408" t="s">
        <v>7473</v>
      </c>
      <c r="B3408" t="s">
        <v>7481</v>
      </c>
      <c r="C3408" t="s">
        <v>7482</v>
      </c>
      <c r="E3408" t="s">
        <v>257</v>
      </c>
      <c r="F3408" t="s">
        <v>48</v>
      </c>
      <c r="H3408">
        <v>4</v>
      </c>
      <c r="I3408" t="s">
        <v>2570</v>
      </c>
      <c r="J3408" t="s">
        <v>420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12</v>
      </c>
      <c r="Q3408" t="s">
        <v>50</v>
      </c>
      <c r="R3408">
        <v>0</v>
      </c>
      <c r="S3408" t="s">
        <v>57</v>
      </c>
      <c r="T3408" s="4">
        <v>45366</v>
      </c>
      <c r="U3408" s="4"/>
    </row>
    <row r="3409" spans="1:21" x14ac:dyDescent="0.2">
      <c r="A3409" t="s">
        <v>7473</v>
      </c>
      <c r="B3409" t="s">
        <v>7483</v>
      </c>
      <c r="C3409" t="s">
        <v>7484</v>
      </c>
      <c r="E3409" t="s">
        <v>240</v>
      </c>
      <c r="F3409" t="s">
        <v>48</v>
      </c>
      <c r="H3409">
        <v>6</v>
      </c>
      <c r="J3409" t="s">
        <v>420</v>
      </c>
      <c r="K3409">
        <v>60</v>
      </c>
      <c r="L3409">
        <v>0</v>
      </c>
      <c r="M3409">
        <v>0</v>
      </c>
      <c r="N3409">
        <v>60</v>
      </c>
      <c r="O3409">
        <v>5</v>
      </c>
      <c r="P3409">
        <v>12</v>
      </c>
      <c r="Q3409" t="s">
        <v>50</v>
      </c>
      <c r="R3409">
        <v>0</v>
      </c>
      <c r="S3409" t="s">
        <v>1175</v>
      </c>
      <c r="T3409" s="4">
        <v>45369</v>
      </c>
      <c r="U3409" s="4"/>
    </row>
    <row r="3410" spans="1:21" x14ac:dyDescent="0.2">
      <c r="A3410" t="s">
        <v>7473</v>
      </c>
      <c r="B3410" t="s">
        <v>7485</v>
      </c>
      <c r="C3410" t="s">
        <v>7486</v>
      </c>
      <c r="E3410" t="s">
        <v>1069</v>
      </c>
      <c r="F3410" t="s">
        <v>3298</v>
      </c>
      <c r="H3410">
        <v>5</v>
      </c>
      <c r="J3410" t="s">
        <v>420</v>
      </c>
      <c r="K3410">
        <v>12</v>
      </c>
      <c r="L3410">
        <v>0</v>
      </c>
      <c r="M3410">
        <v>12</v>
      </c>
      <c r="N3410">
        <v>0</v>
      </c>
      <c r="O3410">
        <v>0</v>
      </c>
      <c r="P3410">
        <v>12</v>
      </c>
      <c r="Q3410" t="s">
        <v>50</v>
      </c>
      <c r="R3410">
        <v>0</v>
      </c>
      <c r="S3410" t="s">
        <v>57</v>
      </c>
      <c r="T3410" s="4">
        <v>45367</v>
      </c>
      <c r="U3410" s="4"/>
    </row>
    <row r="3411" spans="1:21" x14ac:dyDescent="0.2">
      <c r="A3411" t="s">
        <v>7487</v>
      </c>
      <c r="B3411" t="s">
        <v>7488</v>
      </c>
      <c r="C3411" t="s">
        <v>7489</v>
      </c>
      <c r="F3411" t="s">
        <v>48</v>
      </c>
      <c r="H3411">
        <v>1</v>
      </c>
      <c r="J3411" t="s">
        <v>420</v>
      </c>
      <c r="K3411">
        <v>241</v>
      </c>
      <c r="L3411">
        <v>0</v>
      </c>
      <c r="M3411">
        <v>0</v>
      </c>
      <c r="N3411">
        <v>241</v>
      </c>
      <c r="O3411">
        <v>0</v>
      </c>
      <c r="P3411" t="s">
        <v>254</v>
      </c>
      <c r="Q3411" t="s">
        <v>362</v>
      </c>
      <c r="R3411">
        <v>241</v>
      </c>
      <c r="S3411" t="s">
        <v>7490</v>
      </c>
      <c r="T3411" s="4">
        <v>45359</v>
      </c>
      <c r="U3411" s="4">
        <v>45380</v>
      </c>
    </row>
    <row r="3412" spans="1:21" x14ac:dyDescent="0.2">
      <c r="A3412" t="s">
        <v>7487</v>
      </c>
      <c r="B3412" t="s">
        <v>7491</v>
      </c>
      <c r="C3412" t="s">
        <v>7492</v>
      </c>
      <c r="F3412" t="s">
        <v>48</v>
      </c>
      <c r="H3412">
        <v>2</v>
      </c>
      <c r="J3412" t="s">
        <v>420</v>
      </c>
      <c r="K3412">
        <v>144</v>
      </c>
      <c r="L3412">
        <v>0</v>
      </c>
      <c r="M3412">
        <v>0</v>
      </c>
      <c r="N3412">
        <v>144</v>
      </c>
      <c r="O3412">
        <v>0</v>
      </c>
      <c r="P3412" t="s">
        <v>254</v>
      </c>
      <c r="Q3412" t="s">
        <v>362</v>
      </c>
      <c r="R3412">
        <v>144</v>
      </c>
      <c r="S3412" t="s">
        <v>7493</v>
      </c>
      <c r="T3412" s="4">
        <v>45359</v>
      </c>
      <c r="U3412" s="4">
        <v>45380</v>
      </c>
    </row>
    <row r="3413" spans="1:21" x14ac:dyDescent="0.2">
      <c r="A3413" t="s">
        <v>7494</v>
      </c>
      <c r="B3413" t="s">
        <v>7495</v>
      </c>
      <c r="C3413" t="s">
        <v>7496</v>
      </c>
      <c r="F3413" t="s">
        <v>2066</v>
      </c>
      <c r="G3413" t="s">
        <v>7497</v>
      </c>
      <c r="H3413">
        <v>10</v>
      </c>
      <c r="I3413" t="s">
        <v>2437</v>
      </c>
      <c r="J3413" t="s">
        <v>2068</v>
      </c>
      <c r="K3413">
        <v>6950</v>
      </c>
      <c r="L3413">
        <v>0</v>
      </c>
      <c r="M3413">
        <v>50</v>
      </c>
      <c r="N3413">
        <v>6900</v>
      </c>
      <c r="O3413">
        <v>6</v>
      </c>
      <c r="P3413">
        <v>1000</v>
      </c>
      <c r="Q3413" t="s">
        <v>50</v>
      </c>
      <c r="R3413">
        <v>900</v>
      </c>
      <c r="S3413" t="s">
        <v>7498</v>
      </c>
      <c r="T3413" s="4">
        <v>45366</v>
      </c>
      <c r="U3413" s="4"/>
    </row>
    <row r="3414" spans="1:21" x14ac:dyDescent="0.2">
      <c r="A3414" t="s">
        <v>7494</v>
      </c>
      <c r="B3414" t="s">
        <v>7499</v>
      </c>
      <c r="C3414" t="s">
        <v>7500</v>
      </c>
      <c r="F3414" t="s">
        <v>2066</v>
      </c>
      <c r="G3414" t="s">
        <v>7501</v>
      </c>
      <c r="H3414">
        <v>11</v>
      </c>
      <c r="I3414" t="s">
        <v>2437</v>
      </c>
      <c r="J3414" t="s">
        <v>2068</v>
      </c>
      <c r="K3414">
        <v>7000</v>
      </c>
      <c r="L3414">
        <v>0</v>
      </c>
      <c r="M3414">
        <v>0</v>
      </c>
      <c r="N3414">
        <v>7000</v>
      </c>
      <c r="O3414">
        <v>7</v>
      </c>
      <c r="P3414">
        <v>1000</v>
      </c>
      <c r="Q3414" t="s">
        <v>50</v>
      </c>
      <c r="R3414">
        <v>0</v>
      </c>
      <c r="S3414" t="s">
        <v>2331</v>
      </c>
      <c r="T3414" s="4">
        <v>45366</v>
      </c>
      <c r="U3414" s="4"/>
    </row>
    <row r="3415" spans="1:21" x14ac:dyDescent="0.2">
      <c r="A3415" t="s">
        <v>7494</v>
      </c>
      <c r="B3415" t="s">
        <v>7502</v>
      </c>
      <c r="C3415" t="s">
        <v>7503</v>
      </c>
      <c r="F3415" t="s">
        <v>2066</v>
      </c>
      <c r="G3415" t="s">
        <v>7504</v>
      </c>
      <c r="H3415">
        <v>15</v>
      </c>
      <c r="I3415" t="s">
        <v>2067</v>
      </c>
      <c r="J3415" t="s">
        <v>2068</v>
      </c>
      <c r="K3415">
        <v>23900</v>
      </c>
      <c r="L3415">
        <v>0</v>
      </c>
      <c r="M3415">
        <v>0</v>
      </c>
      <c r="N3415">
        <v>23900</v>
      </c>
      <c r="O3415">
        <v>3</v>
      </c>
      <c r="P3415">
        <v>6000</v>
      </c>
      <c r="Q3415" t="s">
        <v>50</v>
      </c>
      <c r="R3415">
        <v>5900</v>
      </c>
      <c r="S3415" t="s">
        <v>7505</v>
      </c>
      <c r="T3415" s="4">
        <v>45370</v>
      </c>
      <c r="U3415" s="4"/>
    </row>
    <row r="3416" spans="1:21" x14ac:dyDescent="0.2">
      <c r="A3416" t="s">
        <v>7494</v>
      </c>
      <c r="B3416" t="s">
        <v>7506</v>
      </c>
      <c r="C3416" t="s">
        <v>7507</v>
      </c>
      <c r="F3416" t="s">
        <v>2066</v>
      </c>
      <c r="G3416" t="s">
        <v>7508</v>
      </c>
      <c r="H3416">
        <v>16</v>
      </c>
      <c r="I3416" t="s">
        <v>2437</v>
      </c>
      <c r="J3416" t="s">
        <v>2068</v>
      </c>
      <c r="K3416">
        <v>4950</v>
      </c>
      <c r="L3416">
        <v>0</v>
      </c>
      <c r="M3416">
        <v>0</v>
      </c>
      <c r="N3416">
        <v>4950</v>
      </c>
      <c r="O3416">
        <v>4</v>
      </c>
      <c r="P3416">
        <v>1000</v>
      </c>
      <c r="Q3416" t="s">
        <v>50</v>
      </c>
      <c r="R3416">
        <v>950</v>
      </c>
      <c r="S3416" t="s">
        <v>7509</v>
      </c>
      <c r="T3416" s="4">
        <v>45370</v>
      </c>
      <c r="U3416" s="4"/>
    </row>
    <row r="3417" spans="1:21" x14ac:dyDescent="0.2">
      <c r="A3417" t="s">
        <v>7494</v>
      </c>
      <c r="B3417" t="s">
        <v>7510</v>
      </c>
      <c r="C3417" t="s">
        <v>7511</v>
      </c>
      <c r="F3417" t="s">
        <v>2066</v>
      </c>
      <c r="G3417" t="s">
        <v>7512</v>
      </c>
      <c r="H3417">
        <v>17</v>
      </c>
      <c r="I3417" t="s">
        <v>7513</v>
      </c>
      <c r="J3417" t="s">
        <v>2068</v>
      </c>
      <c r="K3417">
        <v>4750</v>
      </c>
      <c r="L3417">
        <v>0</v>
      </c>
      <c r="M3417">
        <v>0</v>
      </c>
      <c r="N3417">
        <v>4750</v>
      </c>
      <c r="O3417">
        <v>11</v>
      </c>
      <c r="P3417">
        <v>400</v>
      </c>
      <c r="Q3417" t="s">
        <v>50</v>
      </c>
      <c r="R3417">
        <v>350</v>
      </c>
      <c r="S3417" t="s">
        <v>7514</v>
      </c>
      <c r="T3417" s="4">
        <v>45370</v>
      </c>
      <c r="U3417" s="4"/>
    </row>
    <row r="3418" spans="1:21" x14ac:dyDescent="0.2">
      <c r="A3418" t="s">
        <v>7494</v>
      </c>
      <c r="B3418" t="s">
        <v>7515</v>
      </c>
      <c r="C3418" t="s">
        <v>7516</v>
      </c>
      <c r="F3418" t="s">
        <v>2066</v>
      </c>
      <c r="G3418" t="s">
        <v>7517</v>
      </c>
      <c r="H3418">
        <v>18</v>
      </c>
      <c r="I3418" t="s">
        <v>2067</v>
      </c>
      <c r="J3418" t="s">
        <v>2068</v>
      </c>
      <c r="K3418">
        <v>2950</v>
      </c>
      <c r="L3418">
        <v>0</v>
      </c>
      <c r="M3418">
        <v>0</v>
      </c>
      <c r="N3418">
        <v>2950</v>
      </c>
      <c r="O3418">
        <v>0</v>
      </c>
      <c r="P3418">
        <v>3000</v>
      </c>
      <c r="Q3418" t="s">
        <v>50</v>
      </c>
      <c r="R3418">
        <v>2950</v>
      </c>
      <c r="S3418" t="s">
        <v>7518</v>
      </c>
      <c r="T3418" s="4">
        <v>45370</v>
      </c>
      <c r="U3418" s="4"/>
    </row>
    <row r="3419" spans="1:21" x14ac:dyDescent="0.2">
      <c r="A3419" t="s">
        <v>7494</v>
      </c>
      <c r="B3419" t="s">
        <v>7519</v>
      </c>
      <c r="C3419" t="s">
        <v>7520</v>
      </c>
      <c r="F3419" t="s">
        <v>2066</v>
      </c>
      <c r="G3419" t="s">
        <v>7521</v>
      </c>
      <c r="H3419">
        <v>19</v>
      </c>
      <c r="I3419" t="s">
        <v>2067</v>
      </c>
      <c r="J3419" t="s">
        <v>2068</v>
      </c>
      <c r="K3419">
        <v>1950</v>
      </c>
      <c r="L3419">
        <v>0</v>
      </c>
      <c r="M3419">
        <v>0</v>
      </c>
      <c r="N3419">
        <v>1950</v>
      </c>
      <c r="O3419">
        <v>0</v>
      </c>
      <c r="P3419">
        <v>2000</v>
      </c>
      <c r="Q3419" t="s">
        <v>50</v>
      </c>
      <c r="R3419">
        <v>1950</v>
      </c>
      <c r="S3419" t="s">
        <v>7522</v>
      </c>
      <c r="T3419" s="4">
        <v>45370</v>
      </c>
      <c r="U3419" s="4"/>
    </row>
    <row r="3420" spans="1:21" x14ac:dyDescent="0.2">
      <c r="A3420" t="s">
        <v>7494</v>
      </c>
      <c r="B3420" t="s">
        <v>7523</v>
      </c>
      <c r="C3420" t="s">
        <v>7524</v>
      </c>
      <c r="F3420" t="s">
        <v>2066</v>
      </c>
      <c r="G3420" t="s">
        <v>7525</v>
      </c>
      <c r="H3420">
        <v>2</v>
      </c>
      <c r="I3420" t="s">
        <v>2374</v>
      </c>
      <c r="J3420" t="s">
        <v>2068</v>
      </c>
      <c r="K3420">
        <v>330</v>
      </c>
      <c r="L3420">
        <v>0</v>
      </c>
      <c r="M3420">
        <v>50</v>
      </c>
      <c r="N3420">
        <v>280</v>
      </c>
      <c r="O3420">
        <v>5</v>
      </c>
      <c r="P3420">
        <v>50</v>
      </c>
      <c r="Q3420" t="s">
        <v>796</v>
      </c>
      <c r="R3420">
        <v>30</v>
      </c>
      <c r="S3420" t="s">
        <v>7526</v>
      </c>
      <c r="T3420" s="4">
        <v>45356</v>
      </c>
      <c r="U3420" s="4"/>
    </row>
    <row r="3421" spans="1:21" x14ac:dyDescent="0.2">
      <c r="A3421" t="s">
        <v>7494</v>
      </c>
      <c r="B3421" t="s">
        <v>7527</v>
      </c>
      <c r="C3421" t="s">
        <v>7528</v>
      </c>
      <c r="F3421" t="s">
        <v>2066</v>
      </c>
      <c r="G3421" t="s">
        <v>7529</v>
      </c>
      <c r="H3421">
        <v>3</v>
      </c>
      <c r="I3421" t="s">
        <v>2437</v>
      </c>
      <c r="J3421" t="s">
        <v>2068</v>
      </c>
      <c r="K3421">
        <v>4950</v>
      </c>
      <c r="L3421">
        <v>0</v>
      </c>
      <c r="M3421">
        <v>50</v>
      </c>
      <c r="N3421">
        <v>4900</v>
      </c>
      <c r="O3421">
        <v>4</v>
      </c>
      <c r="P3421">
        <v>1000</v>
      </c>
      <c r="Q3421" t="s">
        <v>50</v>
      </c>
      <c r="R3421">
        <v>900</v>
      </c>
      <c r="S3421" t="s">
        <v>7530</v>
      </c>
      <c r="T3421" s="4">
        <v>45366</v>
      </c>
      <c r="U3421" s="4"/>
    </row>
    <row r="3422" spans="1:21" x14ac:dyDescent="0.2">
      <c r="A3422" t="s">
        <v>7494</v>
      </c>
      <c r="B3422" t="s">
        <v>7531</v>
      </c>
      <c r="C3422" t="s">
        <v>7532</v>
      </c>
      <c r="F3422" t="s">
        <v>2066</v>
      </c>
      <c r="G3422" t="s">
        <v>7533</v>
      </c>
      <c r="H3422">
        <v>4</v>
      </c>
      <c r="J3422" t="s">
        <v>2068</v>
      </c>
      <c r="K3422">
        <v>0</v>
      </c>
      <c r="L3422">
        <v>0</v>
      </c>
      <c r="M3422">
        <v>0</v>
      </c>
      <c r="N3422">
        <v>0</v>
      </c>
      <c r="O3422">
        <v>0</v>
      </c>
      <c r="P3422" t="s">
        <v>254</v>
      </c>
      <c r="Q3422" t="s">
        <v>796</v>
      </c>
      <c r="R3422">
        <v>0</v>
      </c>
      <c r="S3422" t="s">
        <v>797</v>
      </c>
      <c r="T3422" s="4">
        <v>45359</v>
      </c>
      <c r="U3422" s="4">
        <v>45380</v>
      </c>
    </row>
    <row r="3423" spans="1:21" x14ac:dyDescent="0.2">
      <c r="A3423" t="s">
        <v>7494</v>
      </c>
      <c r="B3423" t="s">
        <v>7534</v>
      </c>
      <c r="C3423" t="s">
        <v>7535</v>
      </c>
      <c r="F3423" t="s">
        <v>2066</v>
      </c>
      <c r="G3423" t="s">
        <v>7536</v>
      </c>
      <c r="H3423">
        <v>5</v>
      </c>
      <c r="J3423" t="s">
        <v>2068</v>
      </c>
      <c r="K3423">
        <v>450</v>
      </c>
      <c r="L3423">
        <v>0</v>
      </c>
      <c r="M3423">
        <v>0</v>
      </c>
      <c r="N3423">
        <v>450</v>
      </c>
      <c r="O3423">
        <v>0</v>
      </c>
      <c r="P3423" t="s">
        <v>254</v>
      </c>
      <c r="Q3423" t="s">
        <v>796</v>
      </c>
      <c r="R3423">
        <v>450</v>
      </c>
      <c r="S3423" t="s">
        <v>7537</v>
      </c>
      <c r="T3423" s="4">
        <v>45359</v>
      </c>
      <c r="U3423" s="4">
        <v>45380</v>
      </c>
    </row>
    <row r="3424" spans="1:21" x14ac:dyDescent="0.2">
      <c r="A3424" t="s">
        <v>7494</v>
      </c>
      <c r="B3424" t="s">
        <v>7538</v>
      </c>
      <c r="C3424" t="s">
        <v>7539</v>
      </c>
      <c r="F3424" t="s">
        <v>2066</v>
      </c>
      <c r="G3424" t="s">
        <v>7540</v>
      </c>
      <c r="H3424">
        <v>6</v>
      </c>
      <c r="I3424" t="s">
        <v>2374</v>
      </c>
      <c r="J3424" t="s">
        <v>2068</v>
      </c>
      <c r="K3424">
        <v>10400</v>
      </c>
      <c r="L3424">
        <v>0</v>
      </c>
      <c r="M3424">
        <v>100</v>
      </c>
      <c r="N3424">
        <v>10300</v>
      </c>
      <c r="O3424">
        <v>6</v>
      </c>
      <c r="P3424">
        <v>1500</v>
      </c>
      <c r="Q3424" t="s">
        <v>50</v>
      </c>
      <c r="R3424">
        <v>1300</v>
      </c>
      <c r="S3424" t="s">
        <v>7541</v>
      </c>
      <c r="T3424" s="4">
        <v>45366</v>
      </c>
      <c r="U3424" s="4"/>
    </row>
    <row r="3425" spans="1:21" x14ac:dyDescent="0.2">
      <c r="A3425" t="s">
        <v>7494</v>
      </c>
      <c r="B3425" t="s">
        <v>7542</v>
      </c>
      <c r="C3425" t="s">
        <v>7543</v>
      </c>
      <c r="F3425" t="s">
        <v>2066</v>
      </c>
      <c r="G3425" t="s">
        <v>7544</v>
      </c>
      <c r="H3425">
        <v>7</v>
      </c>
      <c r="I3425" t="s">
        <v>2437</v>
      </c>
      <c r="J3425" t="s">
        <v>2068</v>
      </c>
      <c r="K3425">
        <v>3950</v>
      </c>
      <c r="L3425">
        <v>0</v>
      </c>
      <c r="M3425">
        <v>50</v>
      </c>
      <c r="N3425">
        <v>3900</v>
      </c>
      <c r="O3425">
        <v>3</v>
      </c>
      <c r="P3425">
        <v>1000</v>
      </c>
      <c r="Q3425" t="s">
        <v>50</v>
      </c>
      <c r="R3425">
        <v>900</v>
      </c>
      <c r="S3425" t="s">
        <v>7545</v>
      </c>
      <c r="T3425" s="4">
        <v>45366</v>
      </c>
      <c r="U3425" s="4"/>
    </row>
    <row r="3426" spans="1:21" x14ac:dyDescent="0.2">
      <c r="A3426" t="s">
        <v>7494</v>
      </c>
      <c r="B3426" t="s">
        <v>7546</v>
      </c>
      <c r="C3426" t="s">
        <v>7547</v>
      </c>
      <c r="F3426" t="s">
        <v>2066</v>
      </c>
      <c r="G3426" t="s">
        <v>7548</v>
      </c>
      <c r="H3426">
        <v>8</v>
      </c>
      <c r="I3426" t="s">
        <v>2437</v>
      </c>
      <c r="J3426" t="s">
        <v>2068</v>
      </c>
      <c r="K3426">
        <v>2900</v>
      </c>
      <c r="L3426">
        <v>0</v>
      </c>
      <c r="M3426">
        <v>0</v>
      </c>
      <c r="N3426">
        <v>2900</v>
      </c>
      <c r="O3426">
        <v>2</v>
      </c>
      <c r="P3426">
        <v>1000</v>
      </c>
      <c r="Q3426" t="s">
        <v>50</v>
      </c>
      <c r="R3426">
        <v>900</v>
      </c>
      <c r="S3426" t="s">
        <v>7549</v>
      </c>
      <c r="T3426" s="4">
        <v>45366</v>
      </c>
      <c r="U3426" s="4"/>
    </row>
    <row r="3427" spans="1:21" x14ac:dyDescent="0.2">
      <c r="A3427" t="s">
        <v>7494</v>
      </c>
      <c r="B3427" t="s">
        <v>7550</v>
      </c>
      <c r="C3427" t="s">
        <v>7551</v>
      </c>
      <c r="F3427" t="s">
        <v>2066</v>
      </c>
      <c r="G3427" t="s">
        <v>7552</v>
      </c>
      <c r="H3427">
        <v>9</v>
      </c>
      <c r="I3427" t="s">
        <v>2082</v>
      </c>
      <c r="J3427" t="s">
        <v>2068</v>
      </c>
      <c r="K3427">
        <v>9950</v>
      </c>
      <c r="L3427">
        <v>0</v>
      </c>
      <c r="M3427">
        <v>50</v>
      </c>
      <c r="N3427">
        <v>9900</v>
      </c>
      <c r="O3427">
        <v>9</v>
      </c>
      <c r="P3427">
        <v>1000</v>
      </c>
      <c r="Q3427" t="s">
        <v>50</v>
      </c>
      <c r="R3427">
        <v>900</v>
      </c>
      <c r="S3427" t="s">
        <v>7553</v>
      </c>
      <c r="T3427" s="4">
        <v>45366</v>
      </c>
      <c r="U3427" s="4"/>
    </row>
    <row r="3428" spans="1:21" x14ac:dyDescent="0.2">
      <c r="A3428" t="s">
        <v>7494</v>
      </c>
      <c r="B3428" t="s">
        <v>7554</v>
      </c>
      <c r="C3428" t="s">
        <v>7555</v>
      </c>
      <c r="F3428" t="s">
        <v>48</v>
      </c>
      <c r="H3428">
        <v>12</v>
      </c>
      <c r="J3428" t="s">
        <v>420</v>
      </c>
      <c r="K3428">
        <v>-10</v>
      </c>
      <c r="L3428">
        <v>0</v>
      </c>
      <c r="M3428">
        <v>3</v>
      </c>
      <c r="N3428">
        <v>-13</v>
      </c>
      <c r="O3428">
        <v>0</v>
      </c>
      <c r="P3428">
        <v>40</v>
      </c>
      <c r="Q3428" t="s">
        <v>7556</v>
      </c>
      <c r="R3428">
        <v>-13</v>
      </c>
      <c r="S3428" t="s">
        <v>7557</v>
      </c>
      <c r="T3428" s="4">
        <v>45366</v>
      </c>
      <c r="U3428" s="4"/>
    </row>
    <row r="3429" spans="1:21" x14ac:dyDescent="0.2">
      <c r="A3429" t="s">
        <v>7494</v>
      </c>
      <c r="B3429" t="s">
        <v>7558</v>
      </c>
      <c r="C3429" t="s">
        <v>7559</v>
      </c>
      <c r="F3429" t="s">
        <v>48</v>
      </c>
      <c r="H3429">
        <v>13</v>
      </c>
      <c r="I3429" t="s">
        <v>2844</v>
      </c>
      <c r="J3429" t="s">
        <v>420</v>
      </c>
      <c r="K3429">
        <v>150</v>
      </c>
      <c r="L3429">
        <v>0</v>
      </c>
      <c r="M3429">
        <v>18</v>
      </c>
      <c r="N3429">
        <v>132</v>
      </c>
      <c r="O3429">
        <v>3</v>
      </c>
      <c r="P3429">
        <v>40</v>
      </c>
      <c r="Q3429" t="s">
        <v>7556</v>
      </c>
      <c r="R3429">
        <v>12</v>
      </c>
      <c r="S3429" t="s">
        <v>7560</v>
      </c>
      <c r="T3429" s="4">
        <v>45366</v>
      </c>
      <c r="U3429" s="4"/>
    </row>
    <row r="3430" spans="1:21" x14ac:dyDescent="0.2">
      <c r="A3430" t="s">
        <v>7494</v>
      </c>
      <c r="B3430" t="s">
        <v>7561</v>
      </c>
      <c r="C3430" t="s">
        <v>7562</v>
      </c>
      <c r="F3430" t="s">
        <v>48</v>
      </c>
      <c r="H3430">
        <v>14</v>
      </c>
      <c r="J3430" t="s">
        <v>420</v>
      </c>
      <c r="K3430">
        <v>559</v>
      </c>
      <c r="L3430">
        <v>0</v>
      </c>
      <c r="M3430">
        <v>15</v>
      </c>
      <c r="N3430">
        <v>544</v>
      </c>
      <c r="O3430">
        <v>13</v>
      </c>
      <c r="P3430">
        <v>40</v>
      </c>
      <c r="Q3430" t="s">
        <v>50</v>
      </c>
      <c r="R3430">
        <v>24</v>
      </c>
      <c r="S3430" t="s">
        <v>7563</v>
      </c>
      <c r="T3430" s="4">
        <v>45367</v>
      </c>
      <c r="U3430" s="4"/>
    </row>
    <row r="3431" spans="1:21" x14ac:dyDescent="0.2">
      <c r="A3431" t="s">
        <v>7494</v>
      </c>
      <c r="B3431" t="s">
        <v>7564</v>
      </c>
      <c r="C3431" t="s">
        <v>7565</v>
      </c>
      <c r="E3431" t="s">
        <v>7566</v>
      </c>
      <c r="F3431" t="s">
        <v>48</v>
      </c>
      <c r="H3431">
        <v>3</v>
      </c>
      <c r="J3431" t="s">
        <v>420</v>
      </c>
      <c r="K3431">
        <v>52</v>
      </c>
      <c r="L3431">
        <v>0</v>
      </c>
      <c r="M3431">
        <v>12</v>
      </c>
      <c r="N3431">
        <v>40</v>
      </c>
      <c r="O3431">
        <v>1</v>
      </c>
      <c r="P3431">
        <v>40</v>
      </c>
      <c r="Q3431" t="s">
        <v>7556</v>
      </c>
      <c r="R3431">
        <v>0</v>
      </c>
      <c r="S3431" t="s">
        <v>7567</v>
      </c>
      <c r="T3431" s="4">
        <v>45356</v>
      </c>
      <c r="U3431" s="4">
        <v>45380</v>
      </c>
    </row>
    <row r="3432" spans="1:21" x14ac:dyDescent="0.2">
      <c r="A3432" t="s">
        <v>7494</v>
      </c>
      <c r="B3432" t="s">
        <v>7568</v>
      </c>
      <c r="C3432" t="s">
        <v>7569</v>
      </c>
      <c r="E3432" t="s">
        <v>2218</v>
      </c>
      <c r="F3432" t="s">
        <v>2730</v>
      </c>
      <c r="G3432" t="s">
        <v>7570</v>
      </c>
      <c r="H3432">
        <v>1</v>
      </c>
      <c r="I3432" t="s">
        <v>4232</v>
      </c>
      <c r="J3432" t="s">
        <v>420</v>
      </c>
      <c r="K3432">
        <v>1000</v>
      </c>
      <c r="L3432">
        <v>0</v>
      </c>
      <c r="M3432">
        <v>0</v>
      </c>
      <c r="N3432">
        <v>1000</v>
      </c>
      <c r="O3432">
        <v>25</v>
      </c>
      <c r="P3432">
        <v>40</v>
      </c>
      <c r="Q3432" t="s">
        <v>796</v>
      </c>
      <c r="R3432">
        <v>0</v>
      </c>
      <c r="S3432" t="s">
        <v>7571</v>
      </c>
      <c r="T3432" s="4"/>
      <c r="U3432" s="4">
        <v>45380</v>
      </c>
    </row>
    <row r="3433" spans="1:21" x14ac:dyDescent="0.2">
      <c r="A3433" t="s">
        <v>7494</v>
      </c>
      <c r="C3433" t="s">
        <v>7572</v>
      </c>
      <c r="F3433" t="s">
        <v>2066</v>
      </c>
      <c r="I3433" t="s">
        <v>2067</v>
      </c>
      <c r="J3433" t="s">
        <v>2068</v>
      </c>
      <c r="O3433">
        <v>0</v>
      </c>
      <c r="P3433">
        <v>3000</v>
      </c>
      <c r="Q3433" t="s">
        <v>50</v>
      </c>
      <c r="S3433" t="s">
        <v>4078</v>
      </c>
      <c r="T3433" s="4">
        <v>45370</v>
      </c>
      <c r="U3433" s="4"/>
    </row>
    <row r="3434" spans="1:21" x14ac:dyDescent="0.2">
      <c r="A3434" t="s">
        <v>7494</v>
      </c>
      <c r="B3434" t="s">
        <v>7573</v>
      </c>
      <c r="C3434" t="s">
        <v>7574</v>
      </c>
      <c r="E3434" t="s">
        <v>7575</v>
      </c>
      <c r="F3434" t="s">
        <v>48</v>
      </c>
      <c r="G3434">
        <v>18</v>
      </c>
      <c r="H3434">
        <v>20</v>
      </c>
      <c r="J3434" t="s">
        <v>420</v>
      </c>
      <c r="L3434">
        <v>0</v>
      </c>
      <c r="M3434">
        <v>50</v>
      </c>
      <c r="N3434">
        <v>-50</v>
      </c>
      <c r="O3434">
        <v>0</v>
      </c>
      <c r="P3434">
        <v>2400</v>
      </c>
      <c r="Q3434" t="s">
        <v>50</v>
      </c>
      <c r="R3434">
        <v>-50</v>
      </c>
      <c r="S3434" t="s">
        <v>4014</v>
      </c>
      <c r="T3434" s="4">
        <v>45401</v>
      </c>
      <c r="U3434" s="4"/>
    </row>
    <row r="3435" spans="1:21" x14ac:dyDescent="0.2">
      <c r="A3435" t="s">
        <v>7576</v>
      </c>
      <c r="B3435" t="s">
        <v>7577</v>
      </c>
      <c r="C3435" t="s">
        <v>7578</v>
      </c>
      <c r="F3435" t="s">
        <v>2066</v>
      </c>
      <c r="G3435" t="s">
        <v>7579</v>
      </c>
      <c r="H3435">
        <v>1</v>
      </c>
      <c r="I3435" t="s">
        <v>7405</v>
      </c>
      <c r="J3435" t="s">
        <v>2068</v>
      </c>
      <c r="K3435">
        <v>1188</v>
      </c>
      <c r="L3435">
        <v>0</v>
      </c>
      <c r="M3435">
        <v>36</v>
      </c>
      <c r="N3435">
        <v>1152</v>
      </c>
      <c r="O3435">
        <v>0</v>
      </c>
      <c r="P3435">
        <v>1200</v>
      </c>
      <c r="Q3435" t="s">
        <v>50</v>
      </c>
      <c r="R3435">
        <v>1152</v>
      </c>
      <c r="S3435" t="s">
        <v>7580</v>
      </c>
      <c r="T3435" s="4">
        <v>45357</v>
      </c>
      <c r="U3435" s="4"/>
    </row>
    <row r="3436" spans="1:21" x14ac:dyDescent="0.2">
      <c r="A3436" t="s">
        <v>7576</v>
      </c>
      <c r="B3436" t="s">
        <v>7581</v>
      </c>
      <c r="C3436" t="s">
        <v>7582</v>
      </c>
      <c r="F3436" t="s">
        <v>2066</v>
      </c>
      <c r="G3436" t="s">
        <v>7583</v>
      </c>
      <c r="H3436">
        <v>2</v>
      </c>
      <c r="I3436" t="s">
        <v>7405</v>
      </c>
      <c r="J3436" t="s">
        <v>2068</v>
      </c>
      <c r="K3436">
        <v>17910</v>
      </c>
      <c r="L3436">
        <v>0</v>
      </c>
      <c r="M3436">
        <v>12</v>
      </c>
      <c r="N3436">
        <v>17898</v>
      </c>
      <c r="O3436">
        <v>14</v>
      </c>
      <c r="P3436">
        <v>1200</v>
      </c>
      <c r="Q3436" t="s">
        <v>50</v>
      </c>
      <c r="R3436">
        <v>1098</v>
      </c>
      <c r="S3436" t="s">
        <v>7584</v>
      </c>
      <c r="T3436" s="4">
        <v>45357</v>
      </c>
      <c r="U3436" s="4"/>
    </row>
    <row r="3437" spans="1:21" x14ac:dyDescent="0.2">
      <c r="A3437" t="s">
        <v>7576</v>
      </c>
      <c r="B3437" t="s">
        <v>7585</v>
      </c>
      <c r="C3437" t="s">
        <v>7586</v>
      </c>
      <c r="F3437" t="s">
        <v>2066</v>
      </c>
      <c r="G3437" t="s">
        <v>7587</v>
      </c>
      <c r="H3437">
        <v>7</v>
      </c>
      <c r="I3437" t="s">
        <v>7405</v>
      </c>
      <c r="J3437" t="s">
        <v>2068</v>
      </c>
      <c r="K3437">
        <v>9576</v>
      </c>
      <c r="L3437">
        <v>0</v>
      </c>
      <c r="M3437">
        <v>24</v>
      </c>
      <c r="N3437">
        <v>9552</v>
      </c>
      <c r="O3437">
        <v>7</v>
      </c>
      <c r="P3437">
        <v>1200</v>
      </c>
      <c r="Q3437" t="s">
        <v>50</v>
      </c>
      <c r="R3437">
        <v>1152</v>
      </c>
      <c r="S3437" t="s">
        <v>7588</v>
      </c>
      <c r="T3437" s="4">
        <v>45366</v>
      </c>
      <c r="U3437" s="4"/>
    </row>
    <row r="3438" spans="1:21" x14ac:dyDescent="0.2">
      <c r="A3438" t="s">
        <v>7576</v>
      </c>
      <c r="B3438" t="s">
        <v>7589</v>
      </c>
      <c r="C3438" t="s">
        <v>7590</v>
      </c>
      <c r="F3438" t="s">
        <v>48</v>
      </c>
      <c r="G3438" t="s">
        <v>7591</v>
      </c>
      <c r="H3438">
        <v>5</v>
      </c>
      <c r="J3438" t="s">
        <v>420</v>
      </c>
      <c r="K3438">
        <v>1060</v>
      </c>
      <c r="L3438">
        <v>0</v>
      </c>
      <c r="M3438">
        <v>0</v>
      </c>
      <c r="N3438">
        <v>1060</v>
      </c>
      <c r="O3438">
        <v>0</v>
      </c>
      <c r="P3438">
        <v>1200</v>
      </c>
      <c r="Q3438" t="s">
        <v>50</v>
      </c>
      <c r="R3438">
        <v>1060</v>
      </c>
      <c r="S3438" t="s">
        <v>7592</v>
      </c>
      <c r="T3438" s="4">
        <v>45357</v>
      </c>
      <c r="U3438" s="4"/>
    </row>
    <row r="3439" spans="1:21" x14ac:dyDescent="0.2">
      <c r="A3439" t="s">
        <v>7576</v>
      </c>
      <c r="B3439" t="s">
        <v>7589</v>
      </c>
      <c r="C3439" t="s">
        <v>7593</v>
      </c>
      <c r="F3439" t="s">
        <v>2066</v>
      </c>
      <c r="G3439" t="s">
        <v>7594</v>
      </c>
      <c r="H3439">
        <v>6</v>
      </c>
      <c r="I3439" t="s">
        <v>7405</v>
      </c>
      <c r="J3439" t="s">
        <v>2068</v>
      </c>
      <c r="K3439">
        <v>2400</v>
      </c>
      <c r="L3439">
        <v>0</v>
      </c>
      <c r="M3439">
        <v>0</v>
      </c>
      <c r="N3439">
        <v>2400</v>
      </c>
      <c r="O3439">
        <v>2</v>
      </c>
      <c r="P3439">
        <v>1200</v>
      </c>
      <c r="Q3439" t="s">
        <v>50</v>
      </c>
      <c r="R3439">
        <v>0</v>
      </c>
      <c r="S3439" t="s">
        <v>1162</v>
      </c>
      <c r="T3439" s="4">
        <v>45364</v>
      </c>
      <c r="U3439" s="4"/>
    </row>
    <row r="3440" spans="1:21" x14ac:dyDescent="0.2">
      <c r="A3440" t="s">
        <v>7576</v>
      </c>
      <c r="B3440" t="s">
        <v>7595</v>
      </c>
      <c r="C3440" t="s">
        <v>7596</v>
      </c>
      <c r="F3440" t="s">
        <v>342</v>
      </c>
      <c r="G3440" t="s">
        <v>7597</v>
      </c>
      <c r="H3440">
        <v>10</v>
      </c>
      <c r="J3440" t="s">
        <v>420</v>
      </c>
      <c r="K3440">
        <v>-24</v>
      </c>
      <c r="L3440">
        <v>0</v>
      </c>
      <c r="M3440">
        <v>0</v>
      </c>
      <c r="N3440">
        <v>-24</v>
      </c>
      <c r="O3440">
        <v>0</v>
      </c>
      <c r="P3440">
        <v>108</v>
      </c>
      <c r="Q3440" t="s">
        <v>50</v>
      </c>
      <c r="R3440">
        <v>-24</v>
      </c>
      <c r="S3440" t="s">
        <v>2221</v>
      </c>
      <c r="T3440" s="4">
        <v>45370</v>
      </c>
      <c r="U3440" s="4"/>
    </row>
    <row r="3441" spans="1:21" x14ac:dyDescent="0.2">
      <c r="A3441" t="s">
        <v>7576</v>
      </c>
      <c r="B3441" t="s">
        <v>7598</v>
      </c>
      <c r="C3441" t="s">
        <v>7599</v>
      </c>
      <c r="F3441" t="s">
        <v>342</v>
      </c>
      <c r="G3441" t="s">
        <v>7600</v>
      </c>
      <c r="H3441">
        <v>3</v>
      </c>
      <c r="J3441" t="s">
        <v>420</v>
      </c>
      <c r="K3441">
        <v>220</v>
      </c>
      <c r="L3441">
        <v>0</v>
      </c>
      <c r="M3441">
        <v>0</v>
      </c>
      <c r="N3441">
        <v>220</v>
      </c>
      <c r="O3441">
        <v>0</v>
      </c>
      <c r="P3441">
        <v>600</v>
      </c>
      <c r="Q3441" t="s">
        <v>50</v>
      </c>
      <c r="R3441">
        <v>220</v>
      </c>
      <c r="S3441" t="s">
        <v>7601</v>
      </c>
      <c r="T3441" s="4">
        <v>45362</v>
      </c>
      <c r="U3441" s="4">
        <v>45380</v>
      </c>
    </row>
    <row r="3442" spans="1:21" x14ac:dyDescent="0.2">
      <c r="A3442" t="s">
        <v>7576</v>
      </c>
      <c r="B3442" t="s">
        <v>7602</v>
      </c>
      <c r="C3442" t="s">
        <v>7603</v>
      </c>
      <c r="F3442" t="s">
        <v>342</v>
      </c>
      <c r="G3442" t="s">
        <v>7604</v>
      </c>
      <c r="H3442">
        <v>4</v>
      </c>
      <c r="J3442" t="s">
        <v>420</v>
      </c>
      <c r="K3442">
        <v>36</v>
      </c>
      <c r="L3442">
        <v>0</v>
      </c>
      <c r="M3442">
        <v>0</v>
      </c>
      <c r="N3442">
        <v>36</v>
      </c>
      <c r="O3442">
        <v>0</v>
      </c>
      <c r="P3442">
        <v>300</v>
      </c>
      <c r="Q3442" t="s">
        <v>50</v>
      </c>
      <c r="R3442">
        <v>36</v>
      </c>
      <c r="S3442" t="s">
        <v>2110</v>
      </c>
      <c r="T3442" s="4">
        <v>45362</v>
      </c>
      <c r="U3442" s="4">
        <v>45380</v>
      </c>
    </row>
    <row r="3443" spans="1:21" x14ac:dyDescent="0.2">
      <c r="A3443" t="s">
        <v>7576</v>
      </c>
      <c r="B3443" t="s">
        <v>7605</v>
      </c>
      <c r="C3443" t="s">
        <v>7606</v>
      </c>
      <c r="F3443" t="s">
        <v>342</v>
      </c>
      <c r="G3443">
        <v>244</v>
      </c>
      <c r="H3443">
        <v>8</v>
      </c>
      <c r="J3443" t="s">
        <v>420</v>
      </c>
      <c r="K3443">
        <v>84</v>
      </c>
      <c r="L3443">
        <v>0</v>
      </c>
      <c r="M3443">
        <v>12</v>
      </c>
      <c r="N3443">
        <v>72</v>
      </c>
      <c r="O3443">
        <v>0</v>
      </c>
      <c r="P3443">
        <v>108</v>
      </c>
      <c r="Q3443" t="s">
        <v>50</v>
      </c>
      <c r="R3443">
        <v>72</v>
      </c>
      <c r="S3443" t="s">
        <v>441</v>
      </c>
      <c r="T3443" s="4">
        <v>45369</v>
      </c>
      <c r="U3443" s="4"/>
    </row>
    <row r="3444" spans="1:21" x14ac:dyDescent="0.2">
      <c r="A3444" t="s">
        <v>7576</v>
      </c>
      <c r="B3444" t="s">
        <v>7607</v>
      </c>
      <c r="C3444" t="s">
        <v>7608</v>
      </c>
      <c r="F3444" t="s">
        <v>342</v>
      </c>
      <c r="G3444">
        <v>243</v>
      </c>
      <c r="H3444">
        <v>9</v>
      </c>
      <c r="J3444" t="s">
        <v>420</v>
      </c>
      <c r="K3444">
        <v>2656</v>
      </c>
      <c r="L3444">
        <v>0</v>
      </c>
      <c r="M3444">
        <v>0</v>
      </c>
      <c r="N3444">
        <v>2656</v>
      </c>
      <c r="O3444">
        <v>24</v>
      </c>
      <c r="P3444">
        <v>108</v>
      </c>
      <c r="Q3444" t="s">
        <v>50</v>
      </c>
      <c r="R3444">
        <v>64</v>
      </c>
      <c r="S3444" t="s">
        <v>7609</v>
      </c>
      <c r="T3444" s="4">
        <v>45370</v>
      </c>
      <c r="U3444" s="4"/>
    </row>
    <row r="3445" spans="1:21" x14ac:dyDescent="0.2">
      <c r="A3445" t="s">
        <v>1453</v>
      </c>
      <c r="B3445" t="s">
        <v>7610</v>
      </c>
      <c r="C3445" t="s">
        <v>7611</v>
      </c>
      <c r="H3445">
        <v>10</v>
      </c>
      <c r="J3445" t="s">
        <v>420</v>
      </c>
      <c r="K3445">
        <v>60</v>
      </c>
      <c r="L3445">
        <v>0</v>
      </c>
      <c r="M3445">
        <v>0</v>
      </c>
      <c r="N3445">
        <v>60</v>
      </c>
      <c r="O3445">
        <v>3</v>
      </c>
      <c r="P3445">
        <v>20</v>
      </c>
      <c r="Q3445" t="s">
        <v>44</v>
      </c>
      <c r="R3445">
        <v>0</v>
      </c>
      <c r="S3445" t="s">
        <v>2182</v>
      </c>
      <c r="T3445" s="4"/>
      <c r="U3445" s="4"/>
    </row>
    <row r="3446" spans="1:21" x14ac:dyDescent="0.2">
      <c r="A3446" t="s">
        <v>1453</v>
      </c>
      <c r="B3446" t="s">
        <v>7612</v>
      </c>
      <c r="C3446" t="s">
        <v>7613</v>
      </c>
      <c r="H3446">
        <v>11</v>
      </c>
      <c r="J3446" t="s">
        <v>420</v>
      </c>
      <c r="K3446">
        <v>40</v>
      </c>
      <c r="L3446">
        <v>0</v>
      </c>
      <c r="M3446">
        <v>0</v>
      </c>
      <c r="N3446">
        <v>40</v>
      </c>
      <c r="O3446">
        <v>2</v>
      </c>
      <c r="P3446">
        <v>20</v>
      </c>
      <c r="Q3446" t="s">
        <v>44</v>
      </c>
      <c r="R3446">
        <v>0</v>
      </c>
      <c r="S3446" t="s">
        <v>450</v>
      </c>
      <c r="T3446" s="4"/>
      <c r="U3446" s="4"/>
    </row>
    <row r="3447" spans="1:21" x14ac:dyDescent="0.2">
      <c r="A3447" t="s">
        <v>1453</v>
      </c>
      <c r="B3447" t="s">
        <v>7614</v>
      </c>
      <c r="C3447" t="s">
        <v>7615</v>
      </c>
      <c r="H3447">
        <v>12</v>
      </c>
      <c r="J3447" t="s">
        <v>420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16</v>
      </c>
      <c r="Q3447" t="s">
        <v>44</v>
      </c>
      <c r="R3447">
        <v>0</v>
      </c>
      <c r="S3447" t="s">
        <v>94</v>
      </c>
      <c r="T3447" s="4"/>
      <c r="U3447" s="4"/>
    </row>
    <row r="3448" spans="1:21" x14ac:dyDescent="0.2">
      <c r="A3448" t="s">
        <v>1453</v>
      </c>
      <c r="B3448" t="s">
        <v>7616</v>
      </c>
      <c r="C3448" t="s">
        <v>7617</v>
      </c>
      <c r="H3448">
        <v>13</v>
      </c>
      <c r="J3448" t="s">
        <v>420</v>
      </c>
      <c r="K3448">
        <v>40</v>
      </c>
      <c r="L3448">
        <v>0</v>
      </c>
      <c r="M3448">
        <v>0</v>
      </c>
      <c r="N3448">
        <v>40</v>
      </c>
      <c r="O3448">
        <v>1</v>
      </c>
      <c r="P3448">
        <v>40</v>
      </c>
      <c r="Q3448" t="s">
        <v>44</v>
      </c>
      <c r="R3448">
        <v>0</v>
      </c>
      <c r="S3448" t="s">
        <v>45</v>
      </c>
      <c r="T3448" s="4"/>
      <c r="U3448" s="4"/>
    </row>
    <row r="3449" spans="1:21" x14ac:dyDescent="0.2">
      <c r="A3449" t="s">
        <v>1453</v>
      </c>
      <c r="B3449" t="s">
        <v>7618</v>
      </c>
      <c r="C3449" t="s">
        <v>7619</v>
      </c>
      <c r="H3449">
        <v>14</v>
      </c>
      <c r="J3449" t="s">
        <v>420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120</v>
      </c>
      <c r="Q3449" t="s">
        <v>362</v>
      </c>
      <c r="R3449">
        <v>0</v>
      </c>
      <c r="S3449" t="s">
        <v>893</v>
      </c>
      <c r="T3449" s="4"/>
      <c r="U3449" s="4"/>
    </row>
    <row r="3450" spans="1:21" x14ac:dyDescent="0.2">
      <c r="A3450" t="s">
        <v>1453</v>
      </c>
      <c r="B3450" t="s">
        <v>7620</v>
      </c>
      <c r="C3450" t="s">
        <v>7621</v>
      </c>
      <c r="H3450">
        <v>15</v>
      </c>
      <c r="J3450" t="s">
        <v>420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30</v>
      </c>
      <c r="Q3450" t="s">
        <v>44</v>
      </c>
      <c r="R3450">
        <v>0</v>
      </c>
      <c r="S3450" t="s">
        <v>94</v>
      </c>
      <c r="T3450" s="4"/>
      <c r="U3450" s="4"/>
    </row>
    <row r="3451" spans="1:21" x14ac:dyDescent="0.2">
      <c r="A3451" t="s">
        <v>1453</v>
      </c>
      <c r="B3451" t="s">
        <v>7622</v>
      </c>
      <c r="C3451" t="s">
        <v>7623</v>
      </c>
      <c r="H3451">
        <v>16</v>
      </c>
      <c r="J3451" t="s">
        <v>420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24</v>
      </c>
      <c r="Q3451" t="s">
        <v>44</v>
      </c>
      <c r="R3451">
        <v>0</v>
      </c>
      <c r="S3451" t="s">
        <v>94</v>
      </c>
      <c r="T3451" s="4"/>
      <c r="U3451" s="4"/>
    </row>
    <row r="3452" spans="1:21" x14ac:dyDescent="0.2">
      <c r="A3452" t="s">
        <v>1453</v>
      </c>
      <c r="B3452" t="s">
        <v>7624</v>
      </c>
      <c r="C3452" t="s">
        <v>7625</v>
      </c>
      <c r="H3452">
        <v>17</v>
      </c>
      <c r="J3452" t="s">
        <v>420</v>
      </c>
      <c r="K3452">
        <v>20</v>
      </c>
      <c r="L3452">
        <v>0</v>
      </c>
      <c r="M3452">
        <v>0</v>
      </c>
      <c r="N3452">
        <v>20</v>
      </c>
      <c r="O3452">
        <v>1</v>
      </c>
      <c r="P3452">
        <v>20</v>
      </c>
      <c r="Q3452" t="s">
        <v>44</v>
      </c>
      <c r="R3452">
        <v>0</v>
      </c>
      <c r="S3452" t="s">
        <v>45</v>
      </c>
      <c r="T3452" s="4"/>
      <c r="U3452" s="4"/>
    </row>
    <row r="3453" spans="1:21" x14ac:dyDescent="0.2">
      <c r="A3453" t="s">
        <v>1453</v>
      </c>
      <c r="B3453" t="s">
        <v>7626</v>
      </c>
      <c r="C3453" t="s">
        <v>7627</v>
      </c>
      <c r="H3453">
        <v>18</v>
      </c>
      <c r="J3453" t="s">
        <v>420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24</v>
      </c>
      <c r="Q3453" t="s">
        <v>44</v>
      </c>
      <c r="R3453">
        <v>0</v>
      </c>
      <c r="S3453" t="s">
        <v>94</v>
      </c>
      <c r="T3453" s="4"/>
      <c r="U3453" s="4"/>
    </row>
    <row r="3454" spans="1:21" x14ac:dyDescent="0.2">
      <c r="A3454" t="s">
        <v>1453</v>
      </c>
      <c r="B3454" t="s">
        <v>7628</v>
      </c>
      <c r="C3454" t="s">
        <v>7629</v>
      </c>
      <c r="H3454">
        <v>19</v>
      </c>
      <c r="J3454" t="s">
        <v>420</v>
      </c>
      <c r="K3454">
        <v>40</v>
      </c>
      <c r="L3454">
        <v>0</v>
      </c>
      <c r="M3454">
        <v>0</v>
      </c>
      <c r="N3454">
        <v>40</v>
      </c>
      <c r="O3454">
        <v>1</v>
      </c>
      <c r="P3454">
        <v>40</v>
      </c>
      <c r="Q3454" t="s">
        <v>76</v>
      </c>
      <c r="R3454">
        <v>0</v>
      </c>
      <c r="S3454" t="s">
        <v>1330</v>
      </c>
      <c r="T3454" s="4"/>
      <c r="U3454" s="4"/>
    </row>
    <row r="3455" spans="1:21" x14ac:dyDescent="0.2">
      <c r="A3455" t="s">
        <v>1453</v>
      </c>
      <c r="B3455" t="s">
        <v>7630</v>
      </c>
      <c r="C3455" t="s">
        <v>7631</v>
      </c>
      <c r="H3455">
        <v>2</v>
      </c>
      <c r="J3455" t="s">
        <v>420</v>
      </c>
      <c r="K3455">
        <v>40</v>
      </c>
      <c r="L3455">
        <v>0</v>
      </c>
      <c r="M3455">
        <v>0</v>
      </c>
      <c r="N3455">
        <v>40</v>
      </c>
      <c r="O3455">
        <v>2</v>
      </c>
      <c r="P3455">
        <v>20</v>
      </c>
      <c r="Q3455" t="s">
        <v>44</v>
      </c>
      <c r="R3455">
        <v>0</v>
      </c>
      <c r="S3455" t="s">
        <v>450</v>
      </c>
      <c r="T3455" s="4"/>
      <c r="U3455" s="4"/>
    </row>
    <row r="3456" spans="1:21" x14ac:dyDescent="0.2">
      <c r="A3456" t="s">
        <v>1453</v>
      </c>
      <c r="B3456" t="s">
        <v>7632</v>
      </c>
      <c r="C3456" t="s">
        <v>7633</v>
      </c>
      <c r="H3456">
        <v>20</v>
      </c>
      <c r="J3456" t="s">
        <v>420</v>
      </c>
      <c r="K3456">
        <v>600</v>
      </c>
      <c r="L3456">
        <v>0</v>
      </c>
      <c r="M3456">
        <v>0</v>
      </c>
      <c r="N3456">
        <v>600</v>
      </c>
      <c r="O3456">
        <v>5</v>
      </c>
      <c r="P3456">
        <v>120</v>
      </c>
      <c r="Q3456" t="s">
        <v>50</v>
      </c>
      <c r="R3456">
        <v>0</v>
      </c>
      <c r="S3456" t="s">
        <v>1175</v>
      </c>
      <c r="T3456" s="4"/>
      <c r="U3456" s="4"/>
    </row>
    <row r="3457" spans="1:21" x14ac:dyDescent="0.2">
      <c r="A3457" t="s">
        <v>1453</v>
      </c>
      <c r="B3457" t="s">
        <v>7634</v>
      </c>
      <c r="C3457" t="s">
        <v>7635</v>
      </c>
      <c r="H3457">
        <v>22</v>
      </c>
      <c r="J3457" t="s">
        <v>420</v>
      </c>
      <c r="K3457">
        <v>480</v>
      </c>
      <c r="L3457">
        <v>0</v>
      </c>
      <c r="M3457">
        <v>0</v>
      </c>
      <c r="N3457">
        <v>480</v>
      </c>
      <c r="O3457">
        <v>2</v>
      </c>
      <c r="P3457">
        <v>240</v>
      </c>
      <c r="Q3457" t="s">
        <v>50</v>
      </c>
      <c r="R3457">
        <v>0</v>
      </c>
      <c r="S3457" t="s">
        <v>1162</v>
      </c>
      <c r="T3457" s="4"/>
      <c r="U3457" s="4"/>
    </row>
    <row r="3458" spans="1:21" x14ac:dyDescent="0.2">
      <c r="A3458" t="s">
        <v>1453</v>
      </c>
      <c r="B3458" t="s">
        <v>7636</v>
      </c>
      <c r="C3458" t="s">
        <v>7637</v>
      </c>
      <c r="H3458">
        <v>23</v>
      </c>
      <c r="J3458" t="s">
        <v>420</v>
      </c>
      <c r="K3458">
        <v>1440</v>
      </c>
      <c r="L3458">
        <v>0</v>
      </c>
      <c r="M3458">
        <v>0</v>
      </c>
      <c r="N3458">
        <v>1440</v>
      </c>
      <c r="O3458">
        <v>3</v>
      </c>
      <c r="P3458">
        <v>480</v>
      </c>
      <c r="Q3458" t="s">
        <v>362</v>
      </c>
      <c r="R3458">
        <v>0</v>
      </c>
      <c r="S3458" t="s">
        <v>742</v>
      </c>
      <c r="T3458" s="4"/>
      <c r="U3458" s="4"/>
    </row>
    <row r="3459" spans="1:21" x14ac:dyDescent="0.2">
      <c r="A3459" t="s">
        <v>1453</v>
      </c>
      <c r="B3459" t="s">
        <v>7638</v>
      </c>
      <c r="C3459" t="s">
        <v>7639</v>
      </c>
      <c r="H3459">
        <v>24</v>
      </c>
      <c r="J3459" t="s">
        <v>420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288</v>
      </c>
      <c r="Q3459" t="s">
        <v>362</v>
      </c>
      <c r="R3459">
        <v>0</v>
      </c>
      <c r="S3459" t="s">
        <v>893</v>
      </c>
      <c r="T3459" s="4"/>
      <c r="U3459" s="4"/>
    </row>
    <row r="3460" spans="1:21" x14ac:dyDescent="0.2">
      <c r="A3460" t="s">
        <v>1453</v>
      </c>
      <c r="B3460" t="s">
        <v>7640</v>
      </c>
      <c r="C3460" t="s">
        <v>7641</v>
      </c>
      <c r="H3460">
        <v>25</v>
      </c>
      <c r="J3460" t="s">
        <v>420</v>
      </c>
      <c r="K3460">
        <v>60</v>
      </c>
      <c r="L3460">
        <v>0</v>
      </c>
      <c r="M3460">
        <v>0</v>
      </c>
      <c r="N3460">
        <v>60</v>
      </c>
      <c r="O3460">
        <v>3</v>
      </c>
      <c r="P3460">
        <v>20</v>
      </c>
      <c r="Q3460" t="s">
        <v>76</v>
      </c>
      <c r="R3460">
        <v>0</v>
      </c>
      <c r="S3460" t="s">
        <v>3139</v>
      </c>
      <c r="T3460" s="4">
        <v>45360</v>
      </c>
      <c r="U3460" s="4"/>
    </row>
    <row r="3461" spans="1:21" x14ac:dyDescent="0.2">
      <c r="A3461" t="s">
        <v>1453</v>
      </c>
      <c r="B3461" t="s">
        <v>7642</v>
      </c>
      <c r="C3461" t="s">
        <v>7643</v>
      </c>
      <c r="H3461">
        <v>7</v>
      </c>
      <c r="J3461" t="s">
        <v>420</v>
      </c>
      <c r="K3461">
        <v>48</v>
      </c>
      <c r="L3461">
        <v>0</v>
      </c>
      <c r="M3461">
        <v>0</v>
      </c>
      <c r="N3461">
        <v>48</v>
      </c>
      <c r="O3461">
        <v>2</v>
      </c>
      <c r="P3461">
        <v>24</v>
      </c>
      <c r="Q3461" t="s">
        <v>44</v>
      </c>
      <c r="R3461">
        <v>0</v>
      </c>
      <c r="S3461" t="s">
        <v>450</v>
      </c>
      <c r="T3461" s="4"/>
      <c r="U3461" s="4"/>
    </row>
    <row r="3462" spans="1:21" x14ac:dyDescent="0.2">
      <c r="A3462" t="s">
        <v>1453</v>
      </c>
      <c r="B3462" t="s">
        <v>7644</v>
      </c>
      <c r="C3462" t="s">
        <v>7645</v>
      </c>
      <c r="E3462" t="s">
        <v>561</v>
      </c>
      <c r="F3462" t="s">
        <v>2066</v>
      </c>
      <c r="H3462">
        <v>26</v>
      </c>
      <c r="I3462" t="s">
        <v>2348</v>
      </c>
      <c r="J3462" t="s">
        <v>2068</v>
      </c>
      <c r="K3462">
        <v>167</v>
      </c>
      <c r="L3462">
        <v>0</v>
      </c>
      <c r="M3462">
        <v>6</v>
      </c>
      <c r="N3462">
        <v>161</v>
      </c>
      <c r="O3462">
        <v>6</v>
      </c>
      <c r="P3462">
        <v>24</v>
      </c>
      <c r="Q3462" t="s">
        <v>44</v>
      </c>
      <c r="R3462">
        <v>17</v>
      </c>
      <c r="S3462" t="s">
        <v>7646</v>
      </c>
      <c r="T3462" s="4">
        <v>45364</v>
      </c>
      <c r="U3462" s="4"/>
    </row>
    <row r="3463" spans="1:21" x14ac:dyDescent="0.2">
      <c r="A3463" t="s">
        <v>1453</v>
      </c>
      <c r="B3463" t="s">
        <v>7647</v>
      </c>
      <c r="C3463" t="s">
        <v>7648</v>
      </c>
      <c r="E3463" t="s">
        <v>561</v>
      </c>
      <c r="F3463" t="s">
        <v>2066</v>
      </c>
      <c r="H3463">
        <v>27</v>
      </c>
      <c r="I3463" t="s">
        <v>2348</v>
      </c>
      <c r="J3463" t="s">
        <v>2068</v>
      </c>
      <c r="K3463">
        <v>167</v>
      </c>
      <c r="L3463">
        <v>0</v>
      </c>
      <c r="M3463">
        <v>4</v>
      </c>
      <c r="N3463">
        <v>163</v>
      </c>
      <c r="O3463">
        <v>6</v>
      </c>
      <c r="P3463">
        <v>24</v>
      </c>
      <c r="Q3463" t="s">
        <v>44</v>
      </c>
      <c r="R3463">
        <v>19</v>
      </c>
      <c r="S3463" t="s">
        <v>7649</v>
      </c>
      <c r="T3463" s="4">
        <v>45364</v>
      </c>
      <c r="U3463" s="4"/>
    </row>
    <row r="3464" spans="1:21" x14ac:dyDescent="0.2">
      <c r="A3464" t="s">
        <v>1453</v>
      </c>
      <c r="B3464" t="s">
        <v>7650</v>
      </c>
      <c r="C3464" t="s">
        <v>7651</v>
      </c>
      <c r="E3464" t="s">
        <v>561</v>
      </c>
      <c r="F3464" t="s">
        <v>2050</v>
      </c>
      <c r="H3464">
        <v>3</v>
      </c>
      <c r="J3464" t="s">
        <v>420</v>
      </c>
      <c r="K3464">
        <v>159</v>
      </c>
      <c r="L3464">
        <v>0</v>
      </c>
      <c r="M3464">
        <v>0</v>
      </c>
      <c r="N3464">
        <v>159</v>
      </c>
      <c r="O3464">
        <v>7</v>
      </c>
      <c r="P3464">
        <v>20</v>
      </c>
      <c r="Q3464" t="s">
        <v>44</v>
      </c>
      <c r="R3464">
        <v>19</v>
      </c>
      <c r="S3464" t="s">
        <v>5430</v>
      </c>
      <c r="T3464" s="4">
        <v>45371</v>
      </c>
      <c r="U3464" s="4"/>
    </row>
    <row r="3465" spans="1:21" x14ac:dyDescent="0.2">
      <c r="A3465" t="s">
        <v>1453</v>
      </c>
      <c r="B3465" t="s">
        <v>7652</v>
      </c>
      <c r="C3465" t="s">
        <v>7653</v>
      </c>
      <c r="E3465" t="s">
        <v>558</v>
      </c>
      <c r="F3465" t="s">
        <v>4494</v>
      </c>
      <c r="G3465" t="s">
        <v>7654</v>
      </c>
      <c r="H3465">
        <v>8</v>
      </c>
      <c r="I3465" t="s">
        <v>7655</v>
      </c>
      <c r="J3465" t="s">
        <v>420</v>
      </c>
      <c r="K3465">
        <v>144</v>
      </c>
      <c r="L3465">
        <v>0</v>
      </c>
      <c r="M3465">
        <v>0</v>
      </c>
      <c r="N3465">
        <v>144</v>
      </c>
      <c r="O3465">
        <v>1</v>
      </c>
      <c r="P3465">
        <v>144</v>
      </c>
      <c r="Q3465" t="s">
        <v>50</v>
      </c>
      <c r="R3465">
        <v>0</v>
      </c>
      <c r="S3465" t="s">
        <v>613</v>
      </c>
      <c r="T3465" s="4">
        <v>45353</v>
      </c>
      <c r="U3465" s="4"/>
    </row>
    <row r="3466" spans="1:21" x14ac:dyDescent="0.2">
      <c r="A3466" t="s">
        <v>1453</v>
      </c>
      <c r="B3466" t="s">
        <v>7656</v>
      </c>
      <c r="C3466" t="s">
        <v>7657</v>
      </c>
      <c r="E3466" t="s">
        <v>561</v>
      </c>
      <c r="F3466" t="s">
        <v>4494</v>
      </c>
      <c r="G3466" t="s">
        <v>7658</v>
      </c>
      <c r="H3466">
        <v>9</v>
      </c>
      <c r="I3466" t="s">
        <v>7655</v>
      </c>
      <c r="J3466" t="s">
        <v>420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240</v>
      </c>
      <c r="Q3466" t="s">
        <v>50</v>
      </c>
      <c r="R3466">
        <v>0</v>
      </c>
      <c r="S3466" t="s">
        <v>57</v>
      </c>
      <c r="T3466" s="4">
        <v>45360</v>
      </c>
      <c r="U3466" s="4"/>
    </row>
    <row r="3467" spans="1:21" x14ac:dyDescent="0.2">
      <c r="A3467" t="s">
        <v>1453</v>
      </c>
      <c r="B3467" t="s">
        <v>7659</v>
      </c>
      <c r="C3467" t="s">
        <v>7660</v>
      </c>
      <c r="E3467" t="s">
        <v>561</v>
      </c>
      <c r="F3467" t="s">
        <v>48</v>
      </c>
      <c r="H3467">
        <v>1</v>
      </c>
      <c r="J3467" t="s">
        <v>420</v>
      </c>
      <c r="K3467">
        <v>-1</v>
      </c>
      <c r="L3467">
        <v>0</v>
      </c>
      <c r="M3467">
        <v>0</v>
      </c>
      <c r="N3467">
        <v>-1</v>
      </c>
      <c r="O3467">
        <v>0</v>
      </c>
      <c r="P3467">
        <v>20</v>
      </c>
      <c r="Q3467" t="s">
        <v>44</v>
      </c>
      <c r="R3467">
        <v>-1</v>
      </c>
      <c r="S3467" t="s">
        <v>932</v>
      </c>
      <c r="T3467" s="4">
        <v>45371</v>
      </c>
      <c r="U3467" s="4"/>
    </row>
    <row r="3468" spans="1:21" x14ac:dyDescent="0.2">
      <c r="A3468" t="s">
        <v>1453</v>
      </c>
      <c r="B3468" t="s">
        <v>7661</v>
      </c>
      <c r="C3468" t="s">
        <v>7662</v>
      </c>
      <c r="E3468" t="s">
        <v>3229</v>
      </c>
      <c r="F3468" t="s">
        <v>48</v>
      </c>
      <c r="H3468">
        <v>4</v>
      </c>
      <c r="J3468" t="s">
        <v>420</v>
      </c>
      <c r="K3468">
        <v>660</v>
      </c>
      <c r="L3468">
        <v>0</v>
      </c>
      <c r="M3468">
        <v>0</v>
      </c>
      <c r="N3468">
        <v>660</v>
      </c>
      <c r="O3468">
        <v>33</v>
      </c>
      <c r="P3468">
        <v>20</v>
      </c>
      <c r="Q3468" t="s">
        <v>44</v>
      </c>
      <c r="R3468">
        <v>0</v>
      </c>
      <c r="S3468" t="s">
        <v>2716</v>
      </c>
      <c r="T3468" s="4">
        <v>45358</v>
      </c>
      <c r="U3468" s="4"/>
    </row>
    <row r="3469" spans="1:21" x14ac:dyDescent="0.2">
      <c r="A3469" t="s">
        <v>1453</v>
      </c>
      <c r="B3469" t="s">
        <v>7663</v>
      </c>
      <c r="C3469" t="s">
        <v>7664</v>
      </c>
      <c r="E3469" t="s">
        <v>558</v>
      </c>
      <c r="F3469" t="s">
        <v>342</v>
      </c>
      <c r="G3469" t="s">
        <v>7665</v>
      </c>
      <c r="H3469">
        <v>21</v>
      </c>
      <c r="I3469" t="s">
        <v>371</v>
      </c>
      <c r="J3469" t="s">
        <v>420</v>
      </c>
      <c r="K3469">
        <v>2</v>
      </c>
      <c r="L3469">
        <v>0</v>
      </c>
      <c r="M3469">
        <v>7</v>
      </c>
      <c r="N3469">
        <v>-5</v>
      </c>
      <c r="O3469">
        <v>0</v>
      </c>
      <c r="P3469">
        <v>10</v>
      </c>
      <c r="Q3469" t="s">
        <v>44</v>
      </c>
      <c r="R3469">
        <v>-5</v>
      </c>
      <c r="S3469" t="s">
        <v>4169</v>
      </c>
      <c r="T3469" s="4"/>
      <c r="U3469" s="4">
        <v>45380</v>
      </c>
    </row>
    <row r="3470" spans="1:21" x14ac:dyDescent="0.2">
      <c r="A3470" t="s">
        <v>1453</v>
      </c>
      <c r="B3470" t="s">
        <v>7666</v>
      </c>
      <c r="C3470" t="s">
        <v>7667</v>
      </c>
      <c r="E3470" t="s">
        <v>561</v>
      </c>
      <c r="F3470" t="s">
        <v>342</v>
      </c>
      <c r="G3470" t="s">
        <v>7668</v>
      </c>
      <c r="H3470">
        <v>6</v>
      </c>
      <c r="I3470" t="s">
        <v>2827</v>
      </c>
      <c r="J3470" t="s">
        <v>420</v>
      </c>
      <c r="K3470">
        <v>-12</v>
      </c>
      <c r="L3470">
        <v>0</v>
      </c>
      <c r="M3470">
        <v>0</v>
      </c>
      <c r="N3470">
        <v>-12</v>
      </c>
      <c r="O3470">
        <v>0</v>
      </c>
      <c r="P3470">
        <v>20</v>
      </c>
      <c r="Q3470" t="s">
        <v>44</v>
      </c>
      <c r="R3470">
        <v>-12</v>
      </c>
      <c r="S3470" t="s">
        <v>3844</v>
      </c>
      <c r="T3470" s="4">
        <v>45358</v>
      </c>
      <c r="U3470" s="4"/>
    </row>
    <row r="3471" spans="1:21" x14ac:dyDescent="0.2">
      <c r="A3471" t="s">
        <v>1453</v>
      </c>
      <c r="B3471" t="s">
        <v>7669</v>
      </c>
      <c r="C3471" t="s">
        <v>7670</v>
      </c>
      <c r="E3471" t="s">
        <v>561</v>
      </c>
      <c r="F3471" t="s">
        <v>222</v>
      </c>
      <c r="H3471">
        <v>5</v>
      </c>
      <c r="J3471" t="s">
        <v>420</v>
      </c>
      <c r="K3471">
        <v>5956</v>
      </c>
      <c r="L3471">
        <v>0</v>
      </c>
      <c r="M3471">
        <v>24</v>
      </c>
      <c r="N3471">
        <v>5932</v>
      </c>
      <c r="O3471">
        <v>24</v>
      </c>
      <c r="P3471">
        <v>240</v>
      </c>
      <c r="Q3471" t="s">
        <v>50</v>
      </c>
      <c r="R3471">
        <v>172</v>
      </c>
      <c r="S3471" t="s">
        <v>7671</v>
      </c>
      <c r="T3471" s="4">
        <v>45369</v>
      </c>
      <c r="U3471" s="4"/>
    </row>
    <row r="3472" spans="1:21" x14ac:dyDescent="0.2">
      <c r="A3472" t="s">
        <v>1514</v>
      </c>
      <c r="B3472" t="s">
        <v>7672</v>
      </c>
      <c r="C3472" t="s">
        <v>1516</v>
      </c>
      <c r="H3472">
        <v>1</v>
      </c>
      <c r="J3472" t="s">
        <v>420</v>
      </c>
      <c r="K3472">
        <v>200</v>
      </c>
      <c r="L3472">
        <v>0</v>
      </c>
      <c r="M3472">
        <v>0</v>
      </c>
      <c r="N3472">
        <v>200</v>
      </c>
      <c r="O3472">
        <v>1</v>
      </c>
      <c r="P3472">
        <v>200</v>
      </c>
      <c r="Q3472" t="s">
        <v>50</v>
      </c>
      <c r="R3472">
        <v>0</v>
      </c>
      <c r="S3472" t="s">
        <v>613</v>
      </c>
      <c r="T3472" s="4"/>
      <c r="U3472" s="4"/>
    </row>
    <row r="3473" spans="1:21" x14ac:dyDescent="0.2">
      <c r="A3473" t="s">
        <v>1514</v>
      </c>
      <c r="B3473" t="s">
        <v>7673</v>
      </c>
      <c r="C3473" t="s">
        <v>7674</v>
      </c>
      <c r="H3473">
        <v>10</v>
      </c>
      <c r="J3473" t="s">
        <v>420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200</v>
      </c>
      <c r="Q3473" t="s">
        <v>1384</v>
      </c>
      <c r="R3473">
        <v>0</v>
      </c>
      <c r="S3473" t="s">
        <v>1397</v>
      </c>
      <c r="T3473" s="4"/>
      <c r="U3473" s="4"/>
    </row>
    <row r="3474" spans="1:21" x14ac:dyDescent="0.2">
      <c r="A3474" t="s">
        <v>1514</v>
      </c>
      <c r="B3474" t="s">
        <v>7675</v>
      </c>
      <c r="C3474" t="s">
        <v>7676</v>
      </c>
      <c r="H3474">
        <v>12</v>
      </c>
      <c r="J3474" t="s">
        <v>420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200</v>
      </c>
      <c r="Q3474" t="s">
        <v>1384</v>
      </c>
      <c r="R3474">
        <v>0</v>
      </c>
      <c r="S3474" t="s">
        <v>1397</v>
      </c>
      <c r="T3474" s="4"/>
      <c r="U3474" s="4"/>
    </row>
    <row r="3475" spans="1:21" x14ac:dyDescent="0.2">
      <c r="A3475" t="s">
        <v>1514</v>
      </c>
      <c r="B3475" t="s">
        <v>7677</v>
      </c>
      <c r="C3475" t="s">
        <v>7678</v>
      </c>
      <c r="H3475">
        <v>13</v>
      </c>
      <c r="J3475" t="s">
        <v>420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5</v>
      </c>
      <c r="Q3475" t="s">
        <v>1384</v>
      </c>
      <c r="R3475">
        <v>0</v>
      </c>
      <c r="S3475" t="s">
        <v>1397</v>
      </c>
      <c r="T3475" s="4"/>
      <c r="U3475" s="4"/>
    </row>
    <row r="3476" spans="1:21" x14ac:dyDescent="0.2">
      <c r="A3476" t="s">
        <v>1514</v>
      </c>
      <c r="B3476" t="s">
        <v>7679</v>
      </c>
      <c r="C3476" t="s">
        <v>7680</v>
      </c>
      <c r="H3476">
        <v>16</v>
      </c>
      <c r="J3476" t="s">
        <v>420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240</v>
      </c>
      <c r="Q3476" t="s">
        <v>50</v>
      </c>
      <c r="R3476">
        <v>0</v>
      </c>
      <c r="S3476" t="s">
        <v>57</v>
      </c>
      <c r="T3476" s="4"/>
      <c r="U3476" s="4"/>
    </row>
    <row r="3477" spans="1:21" x14ac:dyDescent="0.2">
      <c r="A3477" t="s">
        <v>1514</v>
      </c>
      <c r="B3477" t="s">
        <v>7681</v>
      </c>
      <c r="C3477" t="s">
        <v>7682</v>
      </c>
      <c r="H3477">
        <v>18</v>
      </c>
      <c r="J3477" t="s">
        <v>420</v>
      </c>
      <c r="K3477">
        <v>21960</v>
      </c>
      <c r="L3477">
        <v>0</v>
      </c>
      <c r="M3477">
        <v>0</v>
      </c>
      <c r="N3477">
        <v>21960</v>
      </c>
      <c r="O3477">
        <v>122</v>
      </c>
      <c r="P3477">
        <v>180</v>
      </c>
      <c r="Q3477" t="s">
        <v>50</v>
      </c>
      <c r="R3477">
        <v>0</v>
      </c>
      <c r="S3477" t="s">
        <v>7683</v>
      </c>
      <c r="T3477" s="4"/>
      <c r="U3477" s="4"/>
    </row>
    <row r="3478" spans="1:21" x14ac:dyDescent="0.2">
      <c r="A3478" t="s">
        <v>1514</v>
      </c>
      <c r="B3478" t="s">
        <v>7684</v>
      </c>
      <c r="C3478" t="s">
        <v>7685</v>
      </c>
      <c r="H3478">
        <v>2</v>
      </c>
      <c r="J3478" t="s">
        <v>420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500</v>
      </c>
      <c r="Q3478" t="s">
        <v>50</v>
      </c>
      <c r="R3478">
        <v>0</v>
      </c>
      <c r="S3478" t="s">
        <v>57</v>
      </c>
      <c r="T3478" s="4"/>
      <c r="U3478" s="4"/>
    </row>
    <row r="3479" spans="1:21" x14ac:dyDescent="0.2">
      <c r="A3479" t="s">
        <v>1514</v>
      </c>
      <c r="B3479" t="s">
        <v>7686</v>
      </c>
      <c r="C3479" t="s">
        <v>7687</v>
      </c>
      <c r="H3479">
        <v>21</v>
      </c>
      <c r="J3479" t="s">
        <v>420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300</v>
      </c>
      <c r="Q3479" t="s">
        <v>50</v>
      </c>
      <c r="R3479">
        <v>0</v>
      </c>
      <c r="S3479" t="s">
        <v>57</v>
      </c>
      <c r="T3479" s="4"/>
      <c r="U3479" s="4"/>
    </row>
    <row r="3480" spans="1:21" x14ac:dyDescent="0.2">
      <c r="A3480" t="s">
        <v>1514</v>
      </c>
      <c r="B3480" t="s">
        <v>7688</v>
      </c>
      <c r="C3480" t="s">
        <v>7689</v>
      </c>
      <c r="H3480">
        <v>22</v>
      </c>
      <c r="J3480" t="s">
        <v>420</v>
      </c>
      <c r="K3480">
        <v>300</v>
      </c>
      <c r="L3480">
        <v>0</v>
      </c>
      <c r="M3480">
        <v>0</v>
      </c>
      <c r="N3480">
        <v>300</v>
      </c>
      <c r="O3480">
        <v>1</v>
      </c>
      <c r="P3480">
        <v>300</v>
      </c>
      <c r="Q3480" t="s">
        <v>50</v>
      </c>
      <c r="R3480">
        <v>0</v>
      </c>
      <c r="S3480" t="s">
        <v>613</v>
      </c>
      <c r="T3480" s="4"/>
      <c r="U3480" s="4"/>
    </row>
    <row r="3481" spans="1:21" x14ac:dyDescent="0.2">
      <c r="A3481" t="s">
        <v>1514</v>
      </c>
      <c r="B3481" t="s">
        <v>7690</v>
      </c>
      <c r="C3481" t="s">
        <v>7691</v>
      </c>
      <c r="H3481">
        <v>25</v>
      </c>
      <c r="J3481" t="s">
        <v>420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500</v>
      </c>
      <c r="Q3481" t="s">
        <v>50</v>
      </c>
      <c r="R3481">
        <v>0</v>
      </c>
      <c r="S3481" t="s">
        <v>57</v>
      </c>
      <c r="T3481" s="4"/>
      <c r="U3481" s="4"/>
    </row>
    <row r="3482" spans="1:21" x14ac:dyDescent="0.2">
      <c r="A3482" t="s">
        <v>1514</v>
      </c>
      <c r="B3482" t="s">
        <v>7692</v>
      </c>
      <c r="C3482" t="s">
        <v>7693</v>
      </c>
      <c r="H3482">
        <v>26</v>
      </c>
      <c r="J3482" t="s">
        <v>420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180</v>
      </c>
      <c r="Q3482" t="s">
        <v>50</v>
      </c>
      <c r="R3482">
        <v>0</v>
      </c>
      <c r="S3482" t="s">
        <v>57</v>
      </c>
      <c r="T3482" s="4"/>
      <c r="U3482" s="4"/>
    </row>
    <row r="3483" spans="1:21" x14ac:dyDescent="0.2">
      <c r="A3483" t="s">
        <v>1514</v>
      </c>
      <c r="B3483" t="s">
        <v>7694</v>
      </c>
      <c r="C3483" t="s">
        <v>7695</v>
      </c>
      <c r="H3483">
        <v>4</v>
      </c>
      <c r="J3483" t="s">
        <v>420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160</v>
      </c>
      <c r="Q3483" t="s">
        <v>50</v>
      </c>
      <c r="R3483">
        <v>0</v>
      </c>
      <c r="S3483" t="s">
        <v>57</v>
      </c>
      <c r="T3483" s="4"/>
      <c r="U3483" s="4"/>
    </row>
    <row r="3484" spans="1:21" x14ac:dyDescent="0.2">
      <c r="A3484" t="s">
        <v>1514</v>
      </c>
      <c r="B3484" t="s">
        <v>7696</v>
      </c>
      <c r="C3484" t="s">
        <v>7697</v>
      </c>
      <c r="H3484">
        <v>5</v>
      </c>
      <c r="J3484" t="s">
        <v>420</v>
      </c>
      <c r="K3484">
        <v>810</v>
      </c>
      <c r="L3484">
        <v>0</v>
      </c>
      <c r="M3484">
        <v>0</v>
      </c>
      <c r="N3484">
        <v>810</v>
      </c>
      <c r="O3484">
        <v>3</v>
      </c>
      <c r="P3484">
        <v>270</v>
      </c>
      <c r="Q3484" t="s">
        <v>50</v>
      </c>
      <c r="R3484">
        <v>0</v>
      </c>
      <c r="S3484" t="s">
        <v>623</v>
      </c>
      <c r="T3484" s="4"/>
      <c r="U3484" s="4"/>
    </row>
    <row r="3485" spans="1:21" x14ac:dyDescent="0.2">
      <c r="A3485" t="s">
        <v>1514</v>
      </c>
      <c r="B3485" t="s">
        <v>7698</v>
      </c>
      <c r="C3485" t="s">
        <v>7699</v>
      </c>
      <c r="H3485">
        <v>7</v>
      </c>
      <c r="J3485" t="s">
        <v>420</v>
      </c>
      <c r="K3485">
        <v>0</v>
      </c>
      <c r="L3485">
        <v>0</v>
      </c>
      <c r="M3485">
        <v>300</v>
      </c>
      <c r="N3485">
        <v>-300</v>
      </c>
      <c r="O3485">
        <v>-1</v>
      </c>
      <c r="P3485">
        <v>240</v>
      </c>
      <c r="Q3485" t="s">
        <v>50</v>
      </c>
      <c r="R3485">
        <v>-60</v>
      </c>
      <c r="S3485" t="s">
        <v>7700</v>
      </c>
      <c r="T3485" s="4"/>
      <c r="U3485" s="4"/>
    </row>
    <row r="3486" spans="1:21" x14ac:dyDescent="0.2">
      <c r="A3486" t="s">
        <v>1514</v>
      </c>
      <c r="B3486" t="s">
        <v>7701</v>
      </c>
      <c r="C3486" t="s">
        <v>7702</v>
      </c>
      <c r="H3486">
        <v>8</v>
      </c>
      <c r="J3486" t="s">
        <v>420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300</v>
      </c>
      <c r="Q3486" t="s">
        <v>796</v>
      </c>
      <c r="R3486">
        <v>0</v>
      </c>
      <c r="S3486" t="s">
        <v>797</v>
      </c>
      <c r="T3486" s="4"/>
      <c r="U3486" s="4"/>
    </row>
    <row r="3487" spans="1:21" x14ac:dyDescent="0.2">
      <c r="A3487" t="s">
        <v>1514</v>
      </c>
      <c r="B3487" t="s">
        <v>7703</v>
      </c>
      <c r="C3487" t="s">
        <v>7704</v>
      </c>
      <c r="H3487">
        <v>9</v>
      </c>
      <c r="J3487" t="s">
        <v>420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300</v>
      </c>
      <c r="Q3487" t="s">
        <v>50</v>
      </c>
      <c r="R3487">
        <v>0</v>
      </c>
      <c r="S3487" t="s">
        <v>57</v>
      </c>
      <c r="T3487" s="4"/>
      <c r="U3487" s="4"/>
    </row>
    <row r="3488" spans="1:21" x14ac:dyDescent="0.2">
      <c r="A3488" t="s">
        <v>1514</v>
      </c>
      <c r="B3488" t="s">
        <v>7705</v>
      </c>
      <c r="C3488" t="s">
        <v>7706</v>
      </c>
      <c r="E3488" t="s">
        <v>1392</v>
      </c>
      <c r="F3488" t="s">
        <v>1216</v>
      </c>
      <c r="H3488">
        <v>17</v>
      </c>
      <c r="I3488" t="s">
        <v>2827</v>
      </c>
      <c r="J3488" t="s">
        <v>420</v>
      </c>
      <c r="K3488">
        <v>397</v>
      </c>
      <c r="L3488">
        <v>0</v>
      </c>
      <c r="M3488">
        <v>0</v>
      </c>
      <c r="N3488">
        <v>397</v>
      </c>
      <c r="O3488">
        <v>1</v>
      </c>
      <c r="P3488">
        <v>200</v>
      </c>
      <c r="Q3488" t="s">
        <v>50</v>
      </c>
      <c r="R3488">
        <v>197</v>
      </c>
      <c r="S3488" t="s">
        <v>7707</v>
      </c>
      <c r="T3488" s="4">
        <v>45371</v>
      </c>
      <c r="U3488" s="4"/>
    </row>
    <row r="3489" spans="1:21" x14ac:dyDescent="0.2">
      <c r="A3489" t="s">
        <v>1514</v>
      </c>
      <c r="B3489" t="s">
        <v>7708</v>
      </c>
      <c r="C3489" t="s">
        <v>7709</v>
      </c>
      <c r="F3489" t="s">
        <v>7710</v>
      </c>
      <c r="H3489">
        <v>19</v>
      </c>
      <c r="J3489" t="s">
        <v>420</v>
      </c>
      <c r="K3489">
        <v>298</v>
      </c>
      <c r="L3489">
        <v>0</v>
      </c>
      <c r="M3489">
        <v>10</v>
      </c>
      <c r="N3489">
        <v>288</v>
      </c>
      <c r="O3489">
        <v>0</v>
      </c>
      <c r="P3489">
        <v>300</v>
      </c>
      <c r="Q3489" t="s">
        <v>796</v>
      </c>
      <c r="R3489">
        <v>288</v>
      </c>
      <c r="S3489" t="s">
        <v>7711</v>
      </c>
      <c r="T3489" s="4">
        <v>45371</v>
      </c>
      <c r="U3489" s="4"/>
    </row>
    <row r="3490" spans="1:21" x14ac:dyDescent="0.2">
      <c r="A3490" t="s">
        <v>1514</v>
      </c>
      <c r="B3490" t="s">
        <v>7712</v>
      </c>
      <c r="C3490" t="s">
        <v>7713</v>
      </c>
      <c r="D3490" t="s">
        <v>464</v>
      </c>
      <c r="F3490" t="s">
        <v>7710</v>
      </c>
      <c r="H3490">
        <v>3</v>
      </c>
      <c r="J3490" t="s">
        <v>420</v>
      </c>
      <c r="K3490">
        <v>4400</v>
      </c>
      <c r="L3490">
        <v>0</v>
      </c>
      <c r="M3490">
        <v>0</v>
      </c>
      <c r="N3490">
        <v>4400</v>
      </c>
      <c r="O3490">
        <v>22</v>
      </c>
      <c r="P3490">
        <v>200</v>
      </c>
      <c r="Q3490" t="s">
        <v>796</v>
      </c>
      <c r="R3490">
        <v>0</v>
      </c>
      <c r="S3490" t="s">
        <v>7714</v>
      </c>
      <c r="T3490" s="4"/>
      <c r="U3490" s="4"/>
    </row>
    <row r="3491" spans="1:21" x14ac:dyDescent="0.2">
      <c r="A3491" t="s">
        <v>1514</v>
      </c>
      <c r="B3491" t="s">
        <v>7715</v>
      </c>
      <c r="C3491" t="s">
        <v>7716</v>
      </c>
      <c r="F3491" t="s">
        <v>7717</v>
      </c>
      <c r="G3491">
        <v>254</v>
      </c>
      <c r="H3491">
        <v>14</v>
      </c>
      <c r="J3491" t="s">
        <v>420</v>
      </c>
      <c r="K3491">
        <v>994</v>
      </c>
      <c r="L3491">
        <v>0</v>
      </c>
      <c r="M3491">
        <v>62</v>
      </c>
      <c r="N3491">
        <v>932</v>
      </c>
      <c r="O3491">
        <v>1</v>
      </c>
      <c r="P3491">
        <v>500</v>
      </c>
      <c r="Q3491" t="s">
        <v>1384</v>
      </c>
      <c r="R3491">
        <v>432</v>
      </c>
      <c r="S3491" t="s">
        <v>7718</v>
      </c>
      <c r="T3491" s="4">
        <v>45371</v>
      </c>
      <c r="U3491" s="4"/>
    </row>
    <row r="3492" spans="1:21" x14ac:dyDescent="0.2">
      <c r="A3492" t="s">
        <v>1514</v>
      </c>
      <c r="B3492" t="s">
        <v>7719</v>
      </c>
      <c r="C3492" t="s">
        <v>7720</v>
      </c>
      <c r="F3492" t="s">
        <v>7717</v>
      </c>
      <c r="G3492">
        <v>344</v>
      </c>
      <c r="H3492">
        <v>23</v>
      </c>
      <c r="J3492" t="s">
        <v>420</v>
      </c>
      <c r="K3492">
        <v>482</v>
      </c>
      <c r="L3492">
        <v>0</v>
      </c>
      <c r="M3492">
        <v>62</v>
      </c>
      <c r="N3492">
        <v>420</v>
      </c>
      <c r="O3492">
        <v>0</v>
      </c>
      <c r="P3492">
        <v>500</v>
      </c>
      <c r="Q3492" t="s">
        <v>1384</v>
      </c>
      <c r="R3492">
        <v>420</v>
      </c>
      <c r="S3492" t="s">
        <v>7721</v>
      </c>
      <c r="T3492" s="4">
        <v>45364</v>
      </c>
      <c r="U3492" s="4"/>
    </row>
    <row r="3493" spans="1:21" x14ac:dyDescent="0.2">
      <c r="A3493" t="s">
        <v>1514</v>
      </c>
      <c r="B3493" t="s">
        <v>7722</v>
      </c>
      <c r="C3493" t="s">
        <v>7723</v>
      </c>
      <c r="F3493" t="s">
        <v>7717</v>
      </c>
      <c r="G3493">
        <v>454</v>
      </c>
      <c r="H3493">
        <v>24</v>
      </c>
      <c r="I3493" t="s">
        <v>4723</v>
      </c>
      <c r="J3493" t="s">
        <v>420</v>
      </c>
      <c r="K3493">
        <v>739</v>
      </c>
      <c r="L3493">
        <v>0</v>
      </c>
      <c r="M3493">
        <v>12</v>
      </c>
      <c r="N3493">
        <v>727</v>
      </c>
      <c r="O3493">
        <v>2</v>
      </c>
      <c r="P3493">
        <v>300</v>
      </c>
      <c r="Q3493" t="s">
        <v>1384</v>
      </c>
      <c r="R3493">
        <v>127</v>
      </c>
      <c r="S3493" t="s">
        <v>7724</v>
      </c>
      <c r="T3493" s="4"/>
      <c r="U3493" s="4">
        <v>45380</v>
      </c>
    </row>
    <row r="3494" spans="1:21" x14ac:dyDescent="0.2">
      <c r="A3494" t="s">
        <v>1514</v>
      </c>
      <c r="B3494" t="s">
        <v>7725</v>
      </c>
      <c r="C3494" t="s">
        <v>7726</v>
      </c>
      <c r="D3494" t="s">
        <v>469</v>
      </c>
      <c r="E3494" t="s">
        <v>3691</v>
      </c>
      <c r="F3494" t="s">
        <v>48</v>
      </c>
      <c r="H3494">
        <v>6</v>
      </c>
      <c r="J3494" t="s">
        <v>420</v>
      </c>
      <c r="K3494">
        <v>-79</v>
      </c>
      <c r="L3494">
        <v>0</v>
      </c>
      <c r="M3494">
        <v>0</v>
      </c>
      <c r="N3494">
        <v>-79</v>
      </c>
      <c r="O3494">
        <v>0</v>
      </c>
      <c r="P3494">
        <v>240</v>
      </c>
      <c r="Q3494" t="s">
        <v>50</v>
      </c>
      <c r="R3494">
        <v>-79</v>
      </c>
      <c r="S3494" t="s">
        <v>7727</v>
      </c>
      <c r="T3494" s="4">
        <v>45370</v>
      </c>
      <c r="U3494" s="4"/>
    </row>
    <row r="3495" spans="1:21" x14ac:dyDescent="0.2">
      <c r="A3495" t="s">
        <v>1514</v>
      </c>
      <c r="B3495" t="s">
        <v>7728</v>
      </c>
      <c r="C3495" t="s">
        <v>7729</v>
      </c>
      <c r="E3495" t="s">
        <v>3691</v>
      </c>
      <c r="F3495" t="s">
        <v>2964</v>
      </c>
      <c r="H3495">
        <v>15</v>
      </c>
      <c r="I3495" t="s">
        <v>2965</v>
      </c>
      <c r="J3495" t="s">
        <v>420</v>
      </c>
      <c r="K3495">
        <v>1000</v>
      </c>
      <c r="L3495">
        <v>0</v>
      </c>
      <c r="M3495">
        <v>0</v>
      </c>
      <c r="N3495">
        <v>1000</v>
      </c>
      <c r="O3495">
        <v>5</v>
      </c>
      <c r="P3495">
        <v>200</v>
      </c>
      <c r="Q3495" t="s">
        <v>796</v>
      </c>
      <c r="R3495">
        <v>0</v>
      </c>
      <c r="S3495" t="s">
        <v>7730</v>
      </c>
      <c r="T3495" s="4">
        <v>45355</v>
      </c>
      <c r="U3495" s="4">
        <v>45381</v>
      </c>
    </row>
    <row r="3496" spans="1:21" x14ac:dyDescent="0.2">
      <c r="A3496" t="s">
        <v>7731</v>
      </c>
      <c r="B3496" t="s">
        <v>7732</v>
      </c>
      <c r="C3496" t="s">
        <v>7733</v>
      </c>
      <c r="F3496" t="s">
        <v>48</v>
      </c>
      <c r="H3496">
        <v>1</v>
      </c>
      <c r="J3496" t="s">
        <v>420</v>
      </c>
      <c r="K3496">
        <v>5154</v>
      </c>
      <c r="L3496">
        <v>0</v>
      </c>
      <c r="M3496">
        <v>6</v>
      </c>
      <c r="N3496">
        <v>5148</v>
      </c>
      <c r="O3496">
        <v>20</v>
      </c>
      <c r="P3496">
        <v>250</v>
      </c>
      <c r="Q3496" t="s">
        <v>50</v>
      </c>
      <c r="R3496">
        <v>148</v>
      </c>
      <c r="S3496" t="s">
        <v>7734</v>
      </c>
      <c r="T3496" s="4">
        <v>45355</v>
      </c>
      <c r="U3496" s="4"/>
    </row>
    <row r="3497" spans="1:21" x14ac:dyDescent="0.2">
      <c r="A3497" t="s">
        <v>7735</v>
      </c>
      <c r="B3497" t="s">
        <v>7736</v>
      </c>
      <c r="C3497" t="s">
        <v>7737</v>
      </c>
      <c r="H3497">
        <v>2</v>
      </c>
      <c r="J3497" t="s">
        <v>420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207</v>
      </c>
      <c r="Q3497" t="s">
        <v>50</v>
      </c>
      <c r="R3497">
        <v>0</v>
      </c>
      <c r="S3497" t="s">
        <v>57</v>
      </c>
      <c r="T3497" s="4"/>
      <c r="U3497" s="4"/>
    </row>
    <row r="3498" spans="1:21" x14ac:dyDescent="0.2">
      <c r="A3498" t="s">
        <v>7735</v>
      </c>
      <c r="B3498" t="s">
        <v>7738</v>
      </c>
      <c r="C3498" t="s">
        <v>7739</v>
      </c>
      <c r="H3498">
        <v>3</v>
      </c>
      <c r="J3498" t="s">
        <v>420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8</v>
      </c>
      <c r="Q3498" t="s">
        <v>44</v>
      </c>
      <c r="R3498">
        <v>0</v>
      </c>
      <c r="S3498" t="s">
        <v>94</v>
      </c>
      <c r="T3498" s="4"/>
      <c r="U3498" s="4"/>
    </row>
    <row r="3499" spans="1:21" x14ac:dyDescent="0.2">
      <c r="A3499" t="s">
        <v>7735</v>
      </c>
      <c r="B3499" t="s">
        <v>7740</v>
      </c>
      <c r="C3499" t="s">
        <v>7741</v>
      </c>
      <c r="F3499" t="s">
        <v>7742</v>
      </c>
      <c r="H3499">
        <v>8</v>
      </c>
      <c r="I3499" t="s">
        <v>4723</v>
      </c>
      <c r="J3499" t="s">
        <v>420</v>
      </c>
      <c r="K3499">
        <v>276</v>
      </c>
      <c r="L3499">
        <v>0</v>
      </c>
      <c r="M3499">
        <v>0</v>
      </c>
      <c r="N3499">
        <v>276</v>
      </c>
      <c r="O3499">
        <v>0</v>
      </c>
      <c r="P3499">
        <v>300</v>
      </c>
      <c r="Q3499" t="s">
        <v>50</v>
      </c>
      <c r="R3499">
        <v>276</v>
      </c>
      <c r="S3499" t="s">
        <v>7743</v>
      </c>
      <c r="T3499" s="4">
        <v>45370</v>
      </c>
      <c r="U3499" s="4"/>
    </row>
    <row r="3500" spans="1:21" x14ac:dyDescent="0.2">
      <c r="A3500" t="s">
        <v>7735</v>
      </c>
      <c r="B3500" t="s">
        <v>7744</v>
      </c>
      <c r="C3500" t="s">
        <v>7745</v>
      </c>
      <c r="D3500" t="s">
        <v>66</v>
      </c>
      <c r="F3500" t="s">
        <v>4284</v>
      </c>
      <c r="H3500">
        <v>4</v>
      </c>
      <c r="J3500" t="s">
        <v>420</v>
      </c>
      <c r="K3500">
        <v>35</v>
      </c>
      <c r="L3500">
        <v>0</v>
      </c>
      <c r="M3500">
        <v>0</v>
      </c>
      <c r="N3500">
        <v>35</v>
      </c>
      <c r="O3500">
        <v>0</v>
      </c>
      <c r="P3500">
        <v>36</v>
      </c>
      <c r="Q3500" t="s">
        <v>44</v>
      </c>
      <c r="R3500">
        <v>35</v>
      </c>
      <c r="S3500" t="s">
        <v>5170</v>
      </c>
      <c r="T3500" s="4">
        <v>45364</v>
      </c>
      <c r="U3500" s="4"/>
    </row>
    <row r="3501" spans="1:21" x14ac:dyDescent="0.2">
      <c r="A3501" t="s">
        <v>7735</v>
      </c>
      <c r="B3501" t="s">
        <v>7746</v>
      </c>
      <c r="C3501" t="s">
        <v>7747</v>
      </c>
      <c r="D3501" t="s">
        <v>749</v>
      </c>
      <c r="F3501" t="s">
        <v>4284</v>
      </c>
      <c r="G3501">
        <v>808</v>
      </c>
      <c r="H3501">
        <v>6</v>
      </c>
      <c r="J3501" t="s">
        <v>420</v>
      </c>
      <c r="K3501">
        <v>-2</v>
      </c>
      <c r="L3501">
        <v>0</v>
      </c>
      <c r="M3501">
        <v>1</v>
      </c>
      <c r="N3501">
        <v>-3</v>
      </c>
      <c r="O3501">
        <v>0</v>
      </c>
      <c r="P3501">
        <v>24</v>
      </c>
      <c r="Q3501" t="s">
        <v>44</v>
      </c>
      <c r="R3501">
        <v>-3</v>
      </c>
      <c r="S3501" t="s">
        <v>327</v>
      </c>
      <c r="T3501" s="4">
        <v>45370</v>
      </c>
      <c r="U3501" s="4"/>
    </row>
    <row r="3502" spans="1:21" x14ac:dyDescent="0.2">
      <c r="A3502" t="s">
        <v>7735</v>
      </c>
      <c r="B3502" t="s">
        <v>7748</v>
      </c>
      <c r="C3502" t="s">
        <v>7749</v>
      </c>
      <c r="D3502" t="s">
        <v>66</v>
      </c>
      <c r="F3502" t="s">
        <v>4284</v>
      </c>
      <c r="G3502">
        <v>807</v>
      </c>
      <c r="H3502">
        <v>7</v>
      </c>
      <c r="J3502" t="s">
        <v>420</v>
      </c>
      <c r="K3502">
        <v>-3</v>
      </c>
      <c r="L3502">
        <v>0</v>
      </c>
      <c r="M3502">
        <v>1</v>
      </c>
      <c r="N3502">
        <v>-4</v>
      </c>
      <c r="O3502">
        <v>0</v>
      </c>
      <c r="P3502">
        <v>36</v>
      </c>
      <c r="Q3502" t="s">
        <v>44</v>
      </c>
      <c r="R3502">
        <v>-4</v>
      </c>
      <c r="S3502" t="s">
        <v>3837</v>
      </c>
      <c r="T3502" s="4">
        <v>45370</v>
      </c>
      <c r="U3502" s="4"/>
    </row>
    <row r="3503" spans="1:21" x14ac:dyDescent="0.2">
      <c r="A3503" t="s">
        <v>7735</v>
      </c>
      <c r="B3503" t="s">
        <v>7750</v>
      </c>
      <c r="C3503" t="s">
        <v>7751</v>
      </c>
      <c r="F3503" t="s">
        <v>48</v>
      </c>
      <c r="G3503">
        <v>8025</v>
      </c>
      <c r="H3503">
        <v>1</v>
      </c>
      <c r="J3503" t="s">
        <v>420</v>
      </c>
      <c r="K3503">
        <v>706.25</v>
      </c>
      <c r="L3503">
        <v>0</v>
      </c>
      <c r="M3503">
        <v>38</v>
      </c>
      <c r="N3503">
        <v>668.25</v>
      </c>
      <c r="O3503">
        <v>22</v>
      </c>
      <c r="P3503">
        <v>30</v>
      </c>
      <c r="Q3503" t="s">
        <v>44</v>
      </c>
      <c r="R3503">
        <v>8</v>
      </c>
      <c r="S3503" t="s">
        <v>7752</v>
      </c>
      <c r="T3503" s="4">
        <v>45362</v>
      </c>
      <c r="U3503" s="4">
        <v>45380</v>
      </c>
    </row>
    <row r="3504" spans="1:21" x14ac:dyDescent="0.2">
      <c r="A3504" t="s">
        <v>7735</v>
      </c>
      <c r="B3504" t="s">
        <v>7753</v>
      </c>
      <c r="C3504" t="s">
        <v>7754</v>
      </c>
      <c r="F3504" t="s">
        <v>48</v>
      </c>
      <c r="G3504">
        <v>8013</v>
      </c>
      <c r="H3504">
        <v>5</v>
      </c>
      <c r="J3504" t="s">
        <v>420</v>
      </c>
      <c r="K3504">
        <v>19</v>
      </c>
      <c r="L3504">
        <v>0</v>
      </c>
      <c r="M3504">
        <v>0</v>
      </c>
      <c r="N3504">
        <v>19</v>
      </c>
      <c r="O3504">
        <v>1</v>
      </c>
      <c r="P3504">
        <v>12</v>
      </c>
      <c r="Q3504" t="s">
        <v>44</v>
      </c>
      <c r="R3504">
        <v>7</v>
      </c>
      <c r="S3504" t="s">
        <v>1435</v>
      </c>
      <c r="T3504" s="4">
        <v>45369</v>
      </c>
      <c r="U3504" s="4"/>
    </row>
    <row r="3505" spans="1:21" x14ac:dyDescent="0.2">
      <c r="A3505" t="s">
        <v>7735</v>
      </c>
      <c r="B3505" t="s">
        <v>7755</v>
      </c>
      <c r="C3505" t="s">
        <v>7756</v>
      </c>
      <c r="F3505" t="s">
        <v>48</v>
      </c>
      <c r="G3505">
        <v>8022</v>
      </c>
      <c r="H3505">
        <v>9</v>
      </c>
      <c r="J3505" t="s">
        <v>420</v>
      </c>
      <c r="L3505">
        <v>0</v>
      </c>
      <c r="M3505">
        <v>8</v>
      </c>
      <c r="N3505">
        <v>-8</v>
      </c>
      <c r="O3505">
        <v>0</v>
      </c>
      <c r="P3505">
        <v>13</v>
      </c>
      <c r="Q3505" t="s">
        <v>44</v>
      </c>
      <c r="R3505">
        <v>-8</v>
      </c>
      <c r="S3505" t="s">
        <v>6431</v>
      </c>
      <c r="T3505" s="4">
        <v>45402</v>
      </c>
      <c r="U3505" s="4"/>
    </row>
    <row r="3506" spans="1:21" x14ac:dyDescent="0.2">
      <c r="A3506" t="s">
        <v>7757</v>
      </c>
      <c r="B3506" t="s">
        <v>7758</v>
      </c>
      <c r="C3506" t="s">
        <v>7759</v>
      </c>
      <c r="F3506" t="s">
        <v>3222</v>
      </c>
      <c r="H3506">
        <v>1</v>
      </c>
      <c r="I3506" t="s">
        <v>2844</v>
      </c>
      <c r="J3506" t="s">
        <v>420</v>
      </c>
      <c r="K3506">
        <v>134</v>
      </c>
      <c r="L3506">
        <v>0</v>
      </c>
      <c r="M3506">
        <v>60</v>
      </c>
      <c r="N3506">
        <v>74</v>
      </c>
      <c r="O3506">
        <v>3</v>
      </c>
      <c r="P3506">
        <v>20</v>
      </c>
      <c r="Q3506" t="s">
        <v>76</v>
      </c>
      <c r="R3506">
        <v>14</v>
      </c>
      <c r="S3506" t="s">
        <v>7760</v>
      </c>
      <c r="T3506" s="4">
        <v>45359</v>
      </c>
      <c r="U3506" s="4"/>
    </row>
    <row r="3507" spans="1:21" x14ac:dyDescent="0.2">
      <c r="A3507" t="s">
        <v>1521</v>
      </c>
      <c r="B3507" t="s">
        <v>7761</v>
      </c>
      <c r="C3507" t="s">
        <v>7762</v>
      </c>
      <c r="D3507" t="s">
        <v>66</v>
      </c>
      <c r="F3507" t="s">
        <v>1772</v>
      </c>
      <c r="H3507">
        <v>2</v>
      </c>
      <c r="J3507" t="s">
        <v>420</v>
      </c>
      <c r="K3507">
        <v>161</v>
      </c>
      <c r="L3507">
        <v>0</v>
      </c>
      <c r="M3507">
        <v>11</v>
      </c>
      <c r="N3507">
        <v>150</v>
      </c>
      <c r="O3507">
        <v>6</v>
      </c>
      <c r="P3507">
        <v>24</v>
      </c>
      <c r="Q3507" t="s">
        <v>44</v>
      </c>
      <c r="R3507">
        <v>6</v>
      </c>
      <c r="S3507" t="s">
        <v>7763</v>
      </c>
      <c r="T3507" s="4">
        <v>45356</v>
      </c>
      <c r="U3507" s="4"/>
    </row>
    <row r="3508" spans="1:21" x14ac:dyDescent="0.2">
      <c r="A3508" t="s">
        <v>1521</v>
      </c>
      <c r="B3508" t="s">
        <v>7764</v>
      </c>
      <c r="C3508" t="s">
        <v>7765</v>
      </c>
      <c r="D3508" t="s">
        <v>749</v>
      </c>
      <c r="F3508" t="s">
        <v>1772</v>
      </c>
      <c r="H3508">
        <v>3</v>
      </c>
      <c r="J3508" t="s">
        <v>420</v>
      </c>
      <c r="K3508">
        <v>98</v>
      </c>
      <c r="L3508">
        <v>0</v>
      </c>
      <c r="M3508">
        <v>6</v>
      </c>
      <c r="N3508">
        <v>92</v>
      </c>
      <c r="O3508">
        <v>4</v>
      </c>
      <c r="P3508">
        <v>20</v>
      </c>
      <c r="Q3508" t="s">
        <v>44</v>
      </c>
      <c r="R3508">
        <v>12</v>
      </c>
      <c r="S3508" t="s">
        <v>7766</v>
      </c>
      <c r="T3508" s="4">
        <v>45363</v>
      </c>
      <c r="U3508" s="4"/>
    </row>
    <row r="3509" spans="1:21" x14ac:dyDescent="0.2">
      <c r="A3509" t="s">
        <v>1521</v>
      </c>
      <c r="B3509" t="s">
        <v>7767</v>
      </c>
      <c r="C3509" t="s">
        <v>7768</v>
      </c>
      <c r="E3509" t="s">
        <v>7769</v>
      </c>
      <c r="F3509" t="s">
        <v>48</v>
      </c>
      <c r="G3509" t="s">
        <v>7770</v>
      </c>
      <c r="H3509">
        <v>1</v>
      </c>
      <c r="J3509" t="s">
        <v>420</v>
      </c>
      <c r="K3509">
        <v>70</v>
      </c>
      <c r="L3509">
        <v>0</v>
      </c>
      <c r="M3509">
        <v>0</v>
      </c>
      <c r="N3509">
        <v>70</v>
      </c>
      <c r="O3509">
        <v>1</v>
      </c>
      <c r="P3509">
        <v>36</v>
      </c>
      <c r="Q3509" t="s">
        <v>44</v>
      </c>
      <c r="R3509">
        <v>34</v>
      </c>
      <c r="S3509" t="s">
        <v>7771</v>
      </c>
      <c r="T3509" s="4">
        <v>45355</v>
      </c>
      <c r="U3509" s="4"/>
    </row>
    <row r="3510" spans="1:21" x14ac:dyDescent="0.2">
      <c r="A3510" t="s">
        <v>1532</v>
      </c>
      <c r="B3510" t="s">
        <v>7772</v>
      </c>
      <c r="C3510" t="s">
        <v>7773</v>
      </c>
      <c r="H3510">
        <v>1</v>
      </c>
      <c r="I3510" t="s">
        <v>2553</v>
      </c>
      <c r="J3510" t="s">
        <v>420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144</v>
      </c>
      <c r="Q3510" t="s">
        <v>44</v>
      </c>
      <c r="R3510">
        <v>0</v>
      </c>
      <c r="S3510" t="s">
        <v>94</v>
      </c>
      <c r="T3510" s="4"/>
      <c r="U3510" s="4"/>
    </row>
    <row r="3511" spans="1:21" x14ac:dyDescent="0.2">
      <c r="A3511" t="s">
        <v>1532</v>
      </c>
      <c r="B3511" t="s">
        <v>7774</v>
      </c>
      <c r="C3511" t="s">
        <v>7775</v>
      </c>
      <c r="H3511">
        <v>10</v>
      </c>
      <c r="J3511" t="s">
        <v>420</v>
      </c>
      <c r="K3511">
        <v>432</v>
      </c>
      <c r="L3511">
        <v>0</v>
      </c>
      <c r="M3511">
        <v>0</v>
      </c>
      <c r="N3511">
        <v>432</v>
      </c>
      <c r="O3511">
        <v>3</v>
      </c>
      <c r="P3511">
        <v>144</v>
      </c>
      <c r="Q3511" t="s">
        <v>50</v>
      </c>
      <c r="R3511">
        <v>0</v>
      </c>
      <c r="S3511" t="s">
        <v>623</v>
      </c>
      <c r="T3511" s="4"/>
      <c r="U3511" s="4"/>
    </row>
    <row r="3512" spans="1:21" x14ac:dyDescent="0.2">
      <c r="A3512" t="s">
        <v>1532</v>
      </c>
      <c r="B3512" t="s">
        <v>7776</v>
      </c>
      <c r="C3512" t="s">
        <v>7777</v>
      </c>
      <c r="H3512">
        <v>11</v>
      </c>
      <c r="J3512" t="s">
        <v>420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24</v>
      </c>
      <c r="Q3512" t="s">
        <v>44</v>
      </c>
      <c r="R3512">
        <v>0</v>
      </c>
      <c r="S3512" t="s">
        <v>94</v>
      </c>
      <c r="T3512" s="4"/>
      <c r="U3512" s="4"/>
    </row>
    <row r="3513" spans="1:21" x14ac:dyDescent="0.2">
      <c r="A3513" t="s">
        <v>1532</v>
      </c>
      <c r="B3513" t="s">
        <v>7778</v>
      </c>
      <c r="C3513" t="s">
        <v>7779</v>
      </c>
      <c r="H3513">
        <v>4</v>
      </c>
      <c r="J3513" t="s">
        <v>420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16</v>
      </c>
      <c r="Q3513" t="s">
        <v>76</v>
      </c>
      <c r="R3513">
        <v>0</v>
      </c>
      <c r="S3513" t="s">
        <v>97</v>
      </c>
      <c r="T3513" s="4"/>
      <c r="U3513" s="4"/>
    </row>
    <row r="3514" spans="1:21" x14ac:dyDescent="0.2">
      <c r="A3514" t="s">
        <v>1532</v>
      </c>
      <c r="B3514" t="s">
        <v>7780</v>
      </c>
      <c r="C3514" t="s">
        <v>7781</v>
      </c>
      <c r="H3514">
        <v>5</v>
      </c>
      <c r="J3514" t="s">
        <v>420</v>
      </c>
      <c r="K3514">
        <v>72</v>
      </c>
      <c r="L3514">
        <v>0</v>
      </c>
      <c r="M3514">
        <v>0</v>
      </c>
      <c r="N3514">
        <v>72</v>
      </c>
      <c r="O3514">
        <v>6</v>
      </c>
      <c r="P3514">
        <v>12</v>
      </c>
      <c r="Q3514" t="s">
        <v>44</v>
      </c>
      <c r="R3514">
        <v>0</v>
      </c>
      <c r="S3514" t="s">
        <v>2204</v>
      </c>
      <c r="T3514" s="4"/>
      <c r="U3514" s="4"/>
    </row>
    <row r="3515" spans="1:21" x14ac:dyDescent="0.2">
      <c r="A3515" t="s">
        <v>1532</v>
      </c>
      <c r="B3515" t="s">
        <v>7782</v>
      </c>
      <c r="C3515" t="s">
        <v>7783</v>
      </c>
      <c r="H3515">
        <v>6</v>
      </c>
      <c r="J3515" t="s">
        <v>420</v>
      </c>
      <c r="K3515">
        <v>72</v>
      </c>
      <c r="L3515">
        <v>0</v>
      </c>
      <c r="M3515">
        <v>0</v>
      </c>
      <c r="N3515">
        <v>72</v>
      </c>
      <c r="O3515">
        <v>1</v>
      </c>
      <c r="P3515">
        <v>72</v>
      </c>
      <c r="Q3515" t="s">
        <v>44</v>
      </c>
      <c r="R3515">
        <v>0</v>
      </c>
      <c r="S3515" t="s">
        <v>45</v>
      </c>
      <c r="T3515" s="4"/>
      <c r="U3515" s="4"/>
    </row>
    <row r="3516" spans="1:21" x14ac:dyDescent="0.2">
      <c r="A3516" t="s">
        <v>1532</v>
      </c>
      <c r="B3516" t="s">
        <v>7784</v>
      </c>
      <c r="C3516" t="s">
        <v>7785</v>
      </c>
      <c r="H3516">
        <v>7</v>
      </c>
      <c r="J3516" t="s">
        <v>420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192</v>
      </c>
      <c r="Q3516" t="s">
        <v>50</v>
      </c>
      <c r="R3516">
        <v>0</v>
      </c>
      <c r="S3516" t="s">
        <v>57</v>
      </c>
      <c r="T3516" s="4"/>
      <c r="U3516" s="4"/>
    </row>
    <row r="3517" spans="1:21" x14ac:dyDescent="0.2">
      <c r="A3517" t="s">
        <v>1532</v>
      </c>
      <c r="B3517" t="s">
        <v>7786</v>
      </c>
      <c r="C3517" t="s">
        <v>7787</v>
      </c>
      <c r="H3517">
        <v>8</v>
      </c>
      <c r="J3517" t="s">
        <v>420</v>
      </c>
      <c r="K3517">
        <v>600</v>
      </c>
      <c r="L3517">
        <v>0</v>
      </c>
      <c r="M3517">
        <v>0</v>
      </c>
      <c r="N3517">
        <v>600</v>
      </c>
      <c r="O3517">
        <v>5</v>
      </c>
      <c r="P3517">
        <v>120</v>
      </c>
      <c r="Q3517" t="s">
        <v>44</v>
      </c>
      <c r="R3517">
        <v>0</v>
      </c>
      <c r="S3517" t="s">
        <v>230</v>
      </c>
      <c r="T3517" s="4"/>
      <c r="U3517" s="4"/>
    </row>
    <row r="3518" spans="1:21" x14ac:dyDescent="0.2">
      <c r="A3518" t="s">
        <v>1532</v>
      </c>
      <c r="B3518" t="s">
        <v>7788</v>
      </c>
      <c r="C3518" t="s">
        <v>7789</v>
      </c>
      <c r="H3518">
        <v>9</v>
      </c>
      <c r="J3518" t="s">
        <v>420</v>
      </c>
      <c r="K3518">
        <v>96</v>
      </c>
      <c r="L3518">
        <v>0</v>
      </c>
      <c r="M3518">
        <v>0</v>
      </c>
      <c r="N3518">
        <v>96</v>
      </c>
      <c r="O3518">
        <v>8</v>
      </c>
      <c r="P3518">
        <v>12</v>
      </c>
      <c r="Q3518" t="s">
        <v>44</v>
      </c>
      <c r="R3518">
        <v>0</v>
      </c>
      <c r="S3518" t="s">
        <v>2298</v>
      </c>
      <c r="T3518" s="4"/>
      <c r="U3518" s="4"/>
    </row>
    <row r="3519" spans="1:21" x14ac:dyDescent="0.2">
      <c r="A3519" t="s">
        <v>1532</v>
      </c>
      <c r="B3519" t="s">
        <v>7790</v>
      </c>
      <c r="C3519" t="s">
        <v>7791</v>
      </c>
      <c r="E3519" t="s">
        <v>561</v>
      </c>
      <c r="F3519" t="s">
        <v>2324</v>
      </c>
      <c r="G3519">
        <v>838</v>
      </c>
      <c r="H3519">
        <v>3</v>
      </c>
      <c r="I3519" t="s">
        <v>7792</v>
      </c>
      <c r="J3519" t="s">
        <v>420</v>
      </c>
      <c r="K3519">
        <v>423</v>
      </c>
      <c r="L3519">
        <v>0</v>
      </c>
      <c r="M3519">
        <v>8</v>
      </c>
      <c r="N3519">
        <v>415</v>
      </c>
      <c r="O3519">
        <v>17</v>
      </c>
      <c r="P3519">
        <v>24</v>
      </c>
      <c r="Q3519" t="s">
        <v>44</v>
      </c>
      <c r="R3519">
        <v>7</v>
      </c>
      <c r="S3519" t="s">
        <v>7793</v>
      </c>
      <c r="T3519" s="4">
        <v>45356</v>
      </c>
      <c r="U3519" s="4">
        <v>45380</v>
      </c>
    </row>
    <row r="3520" spans="1:21" x14ac:dyDescent="0.2">
      <c r="A3520" t="s">
        <v>1532</v>
      </c>
      <c r="B3520" t="s">
        <v>7794</v>
      </c>
      <c r="C3520" t="s">
        <v>7795</v>
      </c>
      <c r="F3520" t="s">
        <v>48</v>
      </c>
      <c r="G3520" t="s">
        <v>7796</v>
      </c>
      <c r="H3520">
        <v>12</v>
      </c>
      <c r="J3520" t="s">
        <v>420</v>
      </c>
      <c r="K3520">
        <v>278</v>
      </c>
      <c r="L3520">
        <v>0</v>
      </c>
      <c r="M3520">
        <v>12</v>
      </c>
      <c r="N3520">
        <v>266</v>
      </c>
      <c r="O3520">
        <v>1</v>
      </c>
      <c r="P3520">
        <v>160</v>
      </c>
      <c r="Q3520" t="s">
        <v>50</v>
      </c>
      <c r="R3520">
        <v>106</v>
      </c>
      <c r="S3520" t="s">
        <v>7797</v>
      </c>
      <c r="T3520" s="4">
        <v>45359</v>
      </c>
      <c r="U3520" s="4"/>
    </row>
    <row r="3521" spans="1:21" x14ac:dyDescent="0.2">
      <c r="A3521" t="s">
        <v>1532</v>
      </c>
      <c r="B3521" t="s">
        <v>7798</v>
      </c>
      <c r="C3521" t="s">
        <v>7799</v>
      </c>
      <c r="E3521" t="s">
        <v>245</v>
      </c>
      <c r="F3521" t="s">
        <v>48</v>
      </c>
      <c r="G3521">
        <v>4</v>
      </c>
      <c r="H3521">
        <v>14</v>
      </c>
      <c r="J3521" t="s">
        <v>420</v>
      </c>
      <c r="K3521">
        <v>30</v>
      </c>
      <c r="L3521">
        <v>0</v>
      </c>
      <c r="M3521">
        <v>0</v>
      </c>
      <c r="N3521">
        <v>30</v>
      </c>
      <c r="O3521">
        <v>0</v>
      </c>
      <c r="P3521" t="s">
        <v>254</v>
      </c>
      <c r="Q3521" t="s">
        <v>44</v>
      </c>
      <c r="R3521">
        <v>30</v>
      </c>
      <c r="S3521" t="s">
        <v>1876</v>
      </c>
      <c r="T3521" s="4">
        <v>45365</v>
      </c>
      <c r="U3521" s="4">
        <v>45380</v>
      </c>
    </row>
    <row r="3522" spans="1:21" x14ac:dyDescent="0.2">
      <c r="A3522" t="s">
        <v>1532</v>
      </c>
      <c r="B3522" t="s">
        <v>7800</v>
      </c>
      <c r="C3522" t="s">
        <v>7801</v>
      </c>
      <c r="F3522" t="s">
        <v>342</v>
      </c>
      <c r="G3522" t="s">
        <v>7802</v>
      </c>
      <c r="H3522">
        <v>13</v>
      </c>
      <c r="I3522" t="s">
        <v>371</v>
      </c>
      <c r="J3522" t="s">
        <v>420</v>
      </c>
      <c r="K3522">
        <v>484</v>
      </c>
      <c r="L3522">
        <v>0</v>
      </c>
      <c r="M3522">
        <v>60</v>
      </c>
      <c r="N3522">
        <v>424</v>
      </c>
      <c r="O3522">
        <v>2</v>
      </c>
      <c r="P3522">
        <v>144</v>
      </c>
      <c r="Q3522" t="s">
        <v>362</v>
      </c>
      <c r="R3522">
        <v>136</v>
      </c>
      <c r="S3522" t="s">
        <v>7803</v>
      </c>
      <c r="T3522" s="4">
        <v>45353</v>
      </c>
      <c r="U3522" s="4"/>
    </row>
    <row r="3523" spans="1:21" x14ac:dyDescent="0.2">
      <c r="A3523" t="s">
        <v>1532</v>
      </c>
      <c r="B3523" t="s">
        <v>7804</v>
      </c>
      <c r="C3523" t="s">
        <v>7805</v>
      </c>
      <c r="E3523" t="s">
        <v>561</v>
      </c>
      <c r="F3523" t="s">
        <v>3298</v>
      </c>
      <c r="G3523" t="s">
        <v>7806</v>
      </c>
      <c r="H3523">
        <v>2</v>
      </c>
      <c r="J3523" t="s">
        <v>420</v>
      </c>
      <c r="K3523">
        <v>839</v>
      </c>
      <c r="L3523">
        <v>0</v>
      </c>
      <c r="M3523">
        <v>0</v>
      </c>
      <c r="N3523">
        <v>839</v>
      </c>
      <c r="O3523">
        <v>20</v>
      </c>
      <c r="P3523">
        <v>40</v>
      </c>
      <c r="Q3523" t="s">
        <v>44</v>
      </c>
      <c r="R3523">
        <v>39</v>
      </c>
      <c r="S3523" t="s">
        <v>7807</v>
      </c>
      <c r="T3523" s="4">
        <v>45369</v>
      </c>
      <c r="U3523" s="4"/>
    </row>
    <row r="3524" spans="1:21" x14ac:dyDescent="0.2">
      <c r="A3524" t="s">
        <v>7808</v>
      </c>
      <c r="B3524" t="s">
        <v>7809</v>
      </c>
      <c r="C3524" t="s">
        <v>7810</v>
      </c>
      <c r="F3524" t="s">
        <v>2066</v>
      </c>
      <c r="G3524" t="s">
        <v>7811</v>
      </c>
      <c r="H3524">
        <v>1</v>
      </c>
      <c r="I3524" t="s">
        <v>3403</v>
      </c>
      <c r="J3524" t="s">
        <v>2068</v>
      </c>
      <c r="K3524">
        <v>3684</v>
      </c>
      <c r="L3524">
        <v>0</v>
      </c>
      <c r="M3524">
        <v>40</v>
      </c>
      <c r="N3524">
        <v>3644</v>
      </c>
      <c r="O3524">
        <v>75</v>
      </c>
      <c r="P3524">
        <v>48</v>
      </c>
      <c r="Q3524" t="s">
        <v>50</v>
      </c>
      <c r="R3524">
        <v>44</v>
      </c>
      <c r="S3524" t="s">
        <v>7812</v>
      </c>
      <c r="T3524" s="4">
        <v>45366</v>
      </c>
      <c r="U3524" s="4"/>
    </row>
    <row r="3525" spans="1:21" x14ac:dyDescent="0.2">
      <c r="A3525" t="s">
        <v>7808</v>
      </c>
      <c r="B3525" t="s">
        <v>7813</v>
      </c>
      <c r="C3525" t="s">
        <v>7814</v>
      </c>
      <c r="F3525" t="s">
        <v>4149</v>
      </c>
      <c r="G3525" t="s">
        <v>7815</v>
      </c>
      <c r="H3525">
        <v>2</v>
      </c>
      <c r="J3525" t="s">
        <v>420</v>
      </c>
      <c r="K3525">
        <v>239</v>
      </c>
      <c r="L3525">
        <v>0</v>
      </c>
      <c r="M3525">
        <v>0</v>
      </c>
      <c r="N3525">
        <v>239</v>
      </c>
      <c r="O3525">
        <v>7</v>
      </c>
      <c r="P3525">
        <v>30</v>
      </c>
      <c r="Q3525" t="s">
        <v>44</v>
      </c>
      <c r="R3525">
        <v>29</v>
      </c>
      <c r="S3525" t="s">
        <v>7816</v>
      </c>
      <c r="T3525" s="4">
        <v>45367</v>
      </c>
      <c r="U3525" s="4"/>
    </row>
    <row r="3526" spans="1:21" x14ac:dyDescent="0.2">
      <c r="A3526" t="s">
        <v>1582</v>
      </c>
      <c r="B3526" t="s">
        <v>7817</v>
      </c>
      <c r="C3526" t="s">
        <v>7818</v>
      </c>
      <c r="H3526">
        <v>1</v>
      </c>
      <c r="J3526" t="s">
        <v>420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56</v>
      </c>
      <c r="Q3526" t="s">
        <v>362</v>
      </c>
      <c r="R3526">
        <v>0</v>
      </c>
      <c r="S3526" t="s">
        <v>893</v>
      </c>
      <c r="T3526" s="4"/>
      <c r="U3526" s="4"/>
    </row>
    <row r="3527" spans="1:21" x14ac:dyDescent="0.2">
      <c r="A3527" t="s">
        <v>1582</v>
      </c>
      <c r="B3527" t="s">
        <v>7819</v>
      </c>
      <c r="C3527" t="s">
        <v>7820</v>
      </c>
      <c r="H3527">
        <v>10</v>
      </c>
      <c r="J3527" t="s">
        <v>420</v>
      </c>
      <c r="K3527">
        <v>96</v>
      </c>
      <c r="L3527">
        <v>0</v>
      </c>
      <c r="M3527">
        <v>0</v>
      </c>
      <c r="N3527">
        <v>96</v>
      </c>
      <c r="O3527">
        <v>1</v>
      </c>
      <c r="P3527">
        <v>96</v>
      </c>
      <c r="Q3527" t="s">
        <v>44</v>
      </c>
      <c r="R3527">
        <v>0</v>
      </c>
      <c r="S3527" t="s">
        <v>45</v>
      </c>
      <c r="T3527" s="4"/>
      <c r="U3527" s="4"/>
    </row>
    <row r="3528" spans="1:21" x14ac:dyDescent="0.2">
      <c r="A3528" t="s">
        <v>1582</v>
      </c>
      <c r="B3528" t="s">
        <v>7821</v>
      </c>
      <c r="C3528" t="s">
        <v>7822</v>
      </c>
      <c r="H3528">
        <v>14</v>
      </c>
      <c r="J3528" t="s">
        <v>420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60</v>
      </c>
      <c r="Q3528" t="s">
        <v>44</v>
      </c>
      <c r="R3528">
        <v>0</v>
      </c>
      <c r="S3528" t="s">
        <v>94</v>
      </c>
      <c r="T3528" s="4"/>
      <c r="U3528" s="4"/>
    </row>
    <row r="3529" spans="1:21" x14ac:dyDescent="0.2">
      <c r="A3529" t="s">
        <v>1582</v>
      </c>
      <c r="B3529" t="s">
        <v>7823</v>
      </c>
      <c r="C3529" t="s">
        <v>7824</v>
      </c>
      <c r="H3529">
        <v>18</v>
      </c>
      <c r="I3529" t="s">
        <v>5452</v>
      </c>
      <c r="J3529" t="s">
        <v>420</v>
      </c>
      <c r="K3529">
        <v>4176</v>
      </c>
      <c r="L3529">
        <v>0</v>
      </c>
      <c r="M3529">
        <v>0</v>
      </c>
      <c r="N3529">
        <v>4176</v>
      </c>
      <c r="O3529">
        <v>29</v>
      </c>
      <c r="P3529">
        <v>144</v>
      </c>
      <c r="Q3529" t="s">
        <v>44</v>
      </c>
      <c r="R3529">
        <v>0</v>
      </c>
      <c r="S3529" t="s">
        <v>4243</v>
      </c>
      <c r="T3529" s="4"/>
      <c r="U3529" s="4"/>
    </row>
    <row r="3530" spans="1:21" x14ac:dyDescent="0.2">
      <c r="A3530" t="s">
        <v>1582</v>
      </c>
      <c r="B3530" t="s">
        <v>7825</v>
      </c>
      <c r="C3530" t="s">
        <v>7826</v>
      </c>
      <c r="H3530">
        <v>19</v>
      </c>
      <c r="J3530" t="s">
        <v>420</v>
      </c>
      <c r="K3530">
        <v>480</v>
      </c>
      <c r="L3530">
        <v>0</v>
      </c>
      <c r="M3530">
        <v>0</v>
      </c>
      <c r="N3530">
        <v>480</v>
      </c>
      <c r="O3530">
        <v>5</v>
      </c>
      <c r="P3530">
        <v>96</v>
      </c>
      <c r="Q3530" t="s">
        <v>61</v>
      </c>
      <c r="R3530">
        <v>0</v>
      </c>
      <c r="S3530" t="s">
        <v>2726</v>
      </c>
      <c r="T3530" s="4"/>
      <c r="U3530" s="4"/>
    </row>
    <row r="3531" spans="1:21" x14ac:dyDescent="0.2">
      <c r="A3531" t="s">
        <v>1582</v>
      </c>
      <c r="B3531" t="s">
        <v>7827</v>
      </c>
      <c r="C3531" t="s">
        <v>7828</v>
      </c>
      <c r="H3531">
        <v>20</v>
      </c>
      <c r="J3531" t="s">
        <v>420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12</v>
      </c>
      <c r="Q3531" t="s">
        <v>61</v>
      </c>
      <c r="R3531">
        <v>0</v>
      </c>
      <c r="S3531" t="s">
        <v>147</v>
      </c>
      <c r="T3531" s="4"/>
      <c r="U3531" s="4"/>
    </row>
    <row r="3532" spans="1:21" x14ac:dyDescent="0.2">
      <c r="A3532" t="s">
        <v>1582</v>
      </c>
      <c r="B3532" t="s">
        <v>7829</v>
      </c>
      <c r="C3532" t="s">
        <v>7830</v>
      </c>
      <c r="H3532">
        <v>21</v>
      </c>
      <c r="J3532" t="s">
        <v>420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60</v>
      </c>
      <c r="Q3532" t="s">
        <v>44</v>
      </c>
      <c r="R3532">
        <v>0</v>
      </c>
      <c r="S3532" t="s">
        <v>94</v>
      </c>
      <c r="T3532" s="4"/>
      <c r="U3532" s="4"/>
    </row>
    <row r="3533" spans="1:21" x14ac:dyDescent="0.2">
      <c r="A3533" t="s">
        <v>1582</v>
      </c>
      <c r="B3533" t="s">
        <v>7831</v>
      </c>
      <c r="C3533" t="s">
        <v>7832</v>
      </c>
      <c r="H3533">
        <v>3</v>
      </c>
      <c r="J3533" t="s">
        <v>420</v>
      </c>
      <c r="K3533">
        <v>112</v>
      </c>
      <c r="L3533">
        <v>0</v>
      </c>
      <c r="M3533">
        <v>0</v>
      </c>
      <c r="N3533">
        <v>112</v>
      </c>
      <c r="O3533">
        <v>1</v>
      </c>
      <c r="P3533">
        <v>112</v>
      </c>
      <c r="Q3533" t="s">
        <v>61</v>
      </c>
      <c r="R3533">
        <v>0</v>
      </c>
      <c r="S3533" t="s">
        <v>1375</v>
      </c>
      <c r="T3533" s="4"/>
      <c r="U3533" s="4"/>
    </row>
    <row r="3534" spans="1:21" x14ac:dyDescent="0.2">
      <c r="A3534" t="s">
        <v>1582</v>
      </c>
      <c r="B3534" t="s">
        <v>7833</v>
      </c>
      <c r="C3534" t="s">
        <v>7834</v>
      </c>
      <c r="H3534">
        <v>4</v>
      </c>
      <c r="J3534" t="s">
        <v>420</v>
      </c>
      <c r="K3534">
        <v>144</v>
      </c>
      <c r="L3534">
        <v>0</v>
      </c>
      <c r="M3534">
        <v>0</v>
      </c>
      <c r="N3534">
        <v>144</v>
      </c>
      <c r="O3534">
        <v>1</v>
      </c>
      <c r="P3534">
        <v>144</v>
      </c>
      <c r="Q3534" t="s">
        <v>44</v>
      </c>
      <c r="R3534">
        <v>0</v>
      </c>
      <c r="S3534" t="s">
        <v>45</v>
      </c>
      <c r="T3534" s="4"/>
      <c r="U3534" s="4"/>
    </row>
    <row r="3535" spans="1:21" x14ac:dyDescent="0.2">
      <c r="A3535" t="s">
        <v>1582</v>
      </c>
      <c r="B3535" t="s">
        <v>7835</v>
      </c>
      <c r="C3535" t="s">
        <v>7836</v>
      </c>
      <c r="H3535">
        <v>5</v>
      </c>
      <c r="J3535" t="s">
        <v>420</v>
      </c>
      <c r="K3535">
        <v>432</v>
      </c>
      <c r="L3535">
        <v>0</v>
      </c>
      <c r="M3535">
        <v>0</v>
      </c>
      <c r="N3535">
        <v>432</v>
      </c>
      <c r="O3535">
        <v>3</v>
      </c>
      <c r="P3535">
        <v>144</v>
      </c>
      <c r="Q3535" t="s">
        <v>44</v>
      </c>
      <c r="R3535">
        <v>0</v>
      </c>
      <c r="S3535" t="s">
        <v>2182</v>
      </c>
      <c r="T3535" s="4"/>
      <c r="U3535" s="4"/>
    </row>
    <row r="3536" spans="1:21" x14ac:dyDescent="0.2">
      <c r="A3536" t="s">
        <v>1582</v>
      </c>
      <c r="B3536" t="s">
        <v>7837</v>
      </c>
      <c r="C3536" t="s">
        <v>7838</v>
      </c>
      <c r="H3536">
        <v>6</v>
      </c>
      <c r="J3536" t="s">
        <v>420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144</v>
      </c>
      <c r="Q3536" t="s">
        <v>44</v>
      </c>
      <c r="R3536">
        <v>0</v>
      </c>
      <c r="S3536" t="s">
        <v>94</v>
      </c>
      <c r="T3536" s="4"/>
      <c r="U3536" s="4"/>
    </row>
    <row r="3537" spans="1:21" x14ac:dyDescent="0.2">
      <c r="A3537" t="s">
        <v>1582</v>
      </c>
      <c r="B3537" t="s">
        <v>7839</v>
      </c>
      <c r="C3537" t="s">
        <v>7840</v>
      </c>
      <c r="H3537">
        <v>7</v>
      </c>
      <c r="J3537" t="s">
        <v>420</v>
      </c>
      <c r="K3537">
        <v>100</v>
      </c>
      <c r="L3537">
        <v>0</v>
      </c>
      <c r="M3537">
        <v>0</v>
      </c>
      <c r="N3537">
        <v>100</v>
      </c>
      <c r="O3537">
        <v>1</v>
      </c>
      <c r="P3537">
        <v>100</v>
      </c>
      <c r="Q3537" t="s">
        <v>44</v>
      </c>
      <c r="R3537">
        <v>0</v>
      </c>
      <c r="S3537" t="s">
        <v>45</v>
      </c>
      <c r="T3537" s="4"/>
      <c r="U3537" s="4"/>
    </row>
    <row r="3538" spans="1:21" x14ac:dyDescent="0.2">
      <c r="A3538" t="s">
        <v>1582</v>
      </c>
      <c r="B3538" t="s">
        <v>7841</v>
      </c>
      <c r="C3538" t="s">
        <v>7842</v>
      </c>
      <c r="H3538">
        <v>8</v>
      </c>
      <c r="J3538" t="s">
        <v>420</v>
      </c>
      <c r="K3538">
        <v>4000</v>
      </c>
      <c r="L3538">
        <v>0</v>
      </c>
      <c r="M3538">
        <v>0</v>
      </c>
      <c r="N3538">
        <v>4000</v>
      </c>
      <c r="O3538">
        <v>4</v>
      </c>
      <c r="P3538">
        <v>1000</v>
      </c>
      <c r="Q3538" t="s">
        <v>50</v>
      </c>
      <c r="R3538">
        <v>0</v>
      </c>
      <c r="S3538" t="s">
        <v>2071</v>
      </c>
      <c r="T3538" s="4"/>
      <c r="U3538" s="4"/>
    </row>
    <row r="3539" spans="1:21" x14ac:dyDescent="0.2">
      <c r="A3539" t="s">
        <v>1582</v>
      </c>
      <c r="B3539" t="s">
        <v>7843</v>
      </c>
      <c r="C3539" t="s">
        <v>7844</v>
      </c>
      <c r="H3539">
        <v>9</v>
      </c>
      <c r="J3539" t="s">
        <v>420</v>
      </c>
      <c r="K3539">
        <v>37440</v>
      </c>
      <c r="L3539">
        <v>0</v>
      </c>
      <c r="M3539">
        <v>0</v>
      </c>
      <c r="N3539">
        <v>37440</v>
      </c>
      <c r="O3539">
        <v>26</v>
      </c>
      <c r="P3539">
        <v>1440</v>
      </c>
      <c r="Q3539" t="s">
        <v>50</v>
      </c>
      <c r="R3539">
        <v>0</v>
      </c>
      <c r="S3539" t="s">
        <v>7845</v>
      </c>
      <c r="T3539" s="4"/>
      <c r="U3539" s="4"/>
    </row>
    <row r="3540" spans="1:21" x14ac:dyDescent="0.2">
      <c r="A3540" t="s">
        <v>1582</v>
      </c>
      <c r="B3540" t="s">
        <v>7846</v>
      </c>
      <c r="C3540" t="s">
        <v>7847</v>
      </c>
      <c r="F3540" t="s">
        <v>453</v>
      </c>
      <c r="G3540" t="s">
        <v>7848</v>
      </c>
      <c r="H3540">
        <v>23</v>
      </c>
      <c r="J3540" t="s">
        <v>420</v>
      </c>
      <c r="K3540">
        <v>-34</v>
      </c>
      <c r="L3540">
        <v>0</v>
      </c>
      <c r="M3540">
        <v>6</v>
      </c>
      <c r="N3540">
        <v>-40</v>
      </c>
      <c r="O3540">
        <v>0</v>
      </c>
      <c r="P3540">
        <v>72</v>
      </c>
      <c r="Q3540" t="s">
        <v>44</v>
      </c>
      <c r="R3540">
        <v>-40</v>
      </c>
      <c r="S3540" t="s">
        <v>7849</v>
      </c>
      <c r="T3540" s="4">
        <v>45366</v>
      </c>
      <c r="U3540" s="4"/>
    </row>
    <row r="3541" spans="1:21" x14ac:dyDescent="0.2">
      <c r="A3541" t="s">
        <v>1582</v>
      </c>
      <c r="B3541" t="s">
        <v>7850</v>
      </c>
      <c r="C3541" t="s">
        <v>7851</v>
      </c>
      <c r="F3541" t="s">
        <v>48</v>
      </c>
      <c r="G3541">
        <v>935</v>
      </c>
      <c r="H3541">
        <v>24</v>
      </c>
      <c r="J3541" t="s">
        <v>420</v>
      </c>
      <c r="K3541">
        <v>128</v>
      </c>
      <c r="L3541">
        <v>0</v>
      </c>
      <c r="M3541">
        <v>0</v>
      </c>
      <c r="N3541">
        <v>128</v>
      </c>
      <c r="O3541">
        <v>0</v>
      </c>
      <c r="P3541" t="s">
        <v>254</v>
      </c>
      <c r="Q3541" t="s">
        <v>362</v>
      </c>
      <c r="R3541">
        <v>128</v>
      </c>
      <c r="S3541" t="s">
        <v>7852</v>
      </c>
      <c r="T3541" s="4">
        <v>45365</v>
      </c>
      <c r="U3541" s="4">
        <v>45380</v>
      </c>
    </row>
    <row r="3542" spans="1:21" x14ac:dyDescent="0.2">
      <c r="A3542" t="s">
        <v>1582</v>
      </c>
      <c r="B3542" t="s">
        <v>7853</v>
      </c>
      <c r="C3542" t="s">
        <v>7854</v>
      </c>
      <c r="F3542" t="s">
        <v>342</v>
      </c>
      <c r="H3542">
        <v>11</v>
      </c>
      <c r="J3542" t="s">
        <v>420</v>
      </c>
      <c r="K3542">
        <v>3240</v>
      </c>
      <c r="L3542">
        <v>0</v>
      </c>
      <c r="M3542">
        <v>0</v>
      </c>
      <c r="N3542">
        <v>3240</v>
      </c>
      <c r="O3542">
        <v>45</v>
      </c>
      <c r="P3542">
        <v>72</v>
      </c>
      <c r="Q3542" t="s">
        <v>44</v>
      </c>
      <c r="R3542">
        <v>0</v>
      </c>
      <c r="S3542" t="s">
        <v>4524</v>
      </c>
      <c r="T3542" s="4"/>
      <c r="U3542" s="4"/>
    </row>
    <row r="3543" spans="1:21" x14ac:dyDescent="0.2">
      <c r="A3543" t="s">
        <v>1582</v>
      </c>
      <c r="B3543" t="s">
        <v>7855</v>
      </c>
      <c r="C3543" t="s">
        <v>7856</v>
      </c>
      <c r="F3543" t="s">
        <v>342</v>
      </c>
      <c r="H3543">
        <v>12</v>
      </c>
      <c r="J3543" t="s">
        <v>420</v>
      </c>
      <c r="K3543">
        <v>2</v>
      </c>
      <c r="L3543">
        <v>0</v>
      </c>
      <c r="M3543">
        <v>0</v>
      </c>
      <c r="N3543">
        <v>2</v>
      </c>
      <c r="O3543">
        <v>1</v>
      </c>
      <c r="P3543">
        <v>2</v>
      </c>
      <c r="Q3543" t="s">
        <v>44</v>
      </c>
      <c r="R3543">
        <v>0</v>
      </c>
      <c r="S3543" t="s">
        <v>45</v>
      </c>
      <c r="T3543" s="4"/>
      <c r="U3543" s="4"/>
    </row>
    <row r="3544" spans="1:21" x14ac:dyDescent="0.2">
      <c r="A3544" t="s">
        <v>1582</v>
      </c>
      <c r="B3544" t="s">
        <v>7857</v>
      </c>
      <c r="C3544" t="s">
        <v>7858</v>
      </c>
      <c r="E3544" t="s">
        <v>7859</v>
      </c>
      <c r="F3544" t="s">
        <v>342</v>
      </c>
      <c r="G3544" t="s">
        <v>7860</v>
      </c>
      <c r="H3544">
        <v>13</v>
      </c>
      <c r="I3544" t="s">
        <v>371</v>
      </c>
      <c r="J3544" t="s">
        <v>420</v>
      </c>
      <c r="K3544">
        <v>0</v>
      </c>
      <c r="L3544">
        <v>300</v>
      </c>
      <c r="M3544">
        <v>21</v>
      </c>
      <c r="N3544">
        <v>279</v>
      </c>
      <c r="O3544">
        <v>4</v>
      </c>
      <c r="P3544">
        <v>60</v>
      </c>
      <c r="Q3544" t="s">
        <v>44</v>
      </c>
      <c r="R3544">
        <v>39</v>
      </c>
      <c r="S3544" t="s">
        <v>7861</v>
      </c>
      <c r="T3544" s="4">
        <v>45353</v>
      </c>
      <c r="U3544" s="4"/>
    </row>
    <row r="3545" spans="1:21" x14ac:dyDescent="0.2">
      <c r="A3545" t="s">
        <v>1582</v>
      </c>
      <c r="B3545" t="s">
        <v>7862</v>
      </c>
      <c r="C3545" t="s">
        <v>7863</v>
      </c>
      <c r="F3545" t="s">
        <v>342</v>
      </c>
      <c r="G3545" t="s">
        <v>7864</v>
      </c>
      <c r="H3545">
        <v>15</v>
      </c>
      <c r="J3545" t="s">
        <v>420</v>
      </c>
      <c r="K3545">
        <v>7</v>
      </c>
      <c r="L3545">
        <v>0</v>
      </c>
      <c r="M3545">
        <v>4</v>
      </c>
      <c r="N3545">
        <v>3</v>
      </c>
      <c r="O3545">
        <v>0</v>
      </c>
      <c r="P3545">
        <v>32</v>
      </c>
      <c r="Q3545" t="s">
        <v>796</v>
      </c>
      <c r="R3545">
        <v>3</v>
      </c>
      <c r="S3545" t="s">
        <v>7865</v>
      </c>
      <c r="T3545" s="4">
        <v>45362</v>
      </c>
      <c r="U3545" s="4">
        <v>45380</v>
      </c>
    </row>
    <row r="3546" spans="1:21" x14ac:dyDescent="0.2">
      <c r="A3546" t="s">
        <v>1582</v>
      </c>
      <c r="B3546" t="s">
        <v>7866</v>
      </c>
      <c r="C3546" t="s">
        <v>7867</v>
      </c>
      <c r="E3546" t="s">
        <v>561</v>
      </c>
      <c r="F3546" t="s">
        <v>342</v>
      </c>
      <c r="G3546" t="s">
        <v>7868</v>
      </c>
      <c r="H3546">
        <v>22</v>
      </c>
      <c r="I3546" t="s">
        <v>2827</v>
      </c>
      <c r="J3546" t="s">
        <v>420</v>
      </c>
      <c r="K3546">
        <v>19</v>
      </c>
      <c r="L3546">
        <v>0</v>
      </c>
      <c r="M3546">
        <v>0</v>
      </c>
      <c r="N3546">
        <v>19</v>
      </c>
      <c r="O3546">
        <v>0</v>
      </c>
      <c r="P3546">
        <v>144</v>
      </c>
      <c r="Q3546" t="s">
        <v>362</v>
      </c>
      <c r="R3546">
        <v>19</v>
      </c>
      <c r="S3546" t="s">
        <v>7869</v>
      </c>
      <c r="T3546" s="4">
        <v>45362</v>
      </c>
      <c r="U3546" s="4">
        <v>45380</v>
      </c>
    </row>
    <row r="3547" spans="1:21" x14ac:dyDescent="0.2">
      <c r="A3547" t="s">
        <v>1582</v>
      </c>
      <c r="B3547" t="s">
        <v>7870</v>
      </c>
      <c r="C3547" t="s">
        <v>7871</v>
      </c>
      <c r="F3547" t="s">
        <v>3192</v>
      </c>
      <c r="G3547" t="s">
        <v>7872</v>
      </c>
      <c r="H3547">
        <v>17</v>
      </c>
      <c r="J3547" t="s">
        <v>420</v>
      </c>
      <c r="K3547">
        <v>22</v>
      </c>
      <c r="L3547">
        <v>0</v>
      </c>
      <c r="M3547">
        <v>6</v>
      </c>
      <c r="N3547">
        <v>16</v>
      </c>
      <c r="O3547">
        <v>0</v>
      </c>
      <c r="P3547">
        <v>144</v>
      </c>
      <c r="Q3547" t="s">
        <v>44</v>
      </c>
      <c r="R3547">
        <v>16</v>
      </c>
      <c r="S3547" t="s">
        <v>712</v>
      </c>
      <c r="T3547" s="4">
        <v>45364</v>
      </c>
      <c r="U3547" s="4"/>
    </row>
    <row r="3548" spans="1:21" x14ac:dyDescent="0.2">
      <c r="A3548" t="s">
        <v>1582</v>
      </c>
      <c r="B3548" t="s">
        <v>7873</v>
      </c>
      <c r="C3548" t="s">
        <v>7874</v>
      </c>
      <c r="F3548" t="s">
        <v>349</v>
      </c>
      <c r="G3548" t="s">
        <v>7875</v>
      </c>
      <c r="H3548">
        <v>16</v>
      </c>
      <c r="J3548" t="s">
        <v>420</v>
      </c>
      <c r="K3548">
        <v>21</v>
      </c>
      <c r="L3548">
        <v>0</v>
      </c>
      <c r="M3548">
        <v>3</v>
      </c>
      <c r="N3548">
        <v>18</v>
      </c>
      <c r="O3548">
        <v>0</v>
      </c>
      <c r="P3548">
        <v>24</v>
      </c>
      <c r="Q3548" t="s">
        <v>61</v>
      </c>
      <c r="R3548">
        <v>18</v>
      </c>
      <c r="S3548" t="s">
        <v>7876</v>
      </c>
      <c r="T3548" s="4"/>
      <c r="U3548" s="4" t="s">
        <v>4233</v>
      </c>
    </row>
    <row r="3549" spans="1:21" x14ac:dyDescent="0.2">
      <c r="A3549" t="s">
        <v>1582</v>
      </c>
      <c r="B3549" t="s">
        <v>7877</v>
      </c>
      <c r="C3549" t="s">
        <v>7878</v>
      </c>
      <c r="F3549" t="s">
        <v>222</v>
      </c>
      <c r="G3549" t="s">
        <v>7879</v>
      </c>
      <c r="H3549">
        <v>2</v>
      </c>
      <c r="J3549" t="s">
        <v>420</v>
      </c>
      <c r="K3549">
        <v>863</v>
      </c>
      <c r="L3549">
        <v>0</v>
      </c>
      <c r="M3549">
        <v>0</v>
      </c>
      <c r="N3549">
        <v>863</v>
      </c>
      <c r="O3549">
        <v>5</v>
      </c>
      <c r="P3549">
        <v>144</v>
      </c>
      <c r="Q3549" t="s">
        <v>44</v>
      </c>
      <c r="R3549">
        <v>143</v>
      </c>
      <c r="S3549" t="s">
        <v>7880</v>
      </c>
      <c r="T3549" s="4">
        <v>45371</v>
      </c>
      <c r="U3549" s="4"/>
    </row>
    <row r="3550" spans="1:21" x14ac:dyDescent="0.2">
      <c r="A3550" t="s">
        <v>7881</v>
      </c>
      <c r="B3550" t="s">
        <v>7882</v>
      </c>
      <c r="C3550" t="s">
        <v>7883</v>
      </c>
      <c r="F3550" t="s">
        <v>2066</v>
      </c>
      <c r="G3550" t="s">
        <v>7884</v>
      </c>
      <c r="H3550">
        <v>1</v>
      </c>
      <c r="I3550" t="s">
        <v>5590</v>
      </c>
      <c r="J3550" t="s">
        <v>2068</v>
      </c>
      <c r="K3550">
        <v>1850</v>
      </c>
      <c r="L3550">
        <v>0</v>
      </c>
      <c r="M3550">
        <v>150</v>
      </c>
      <c r="N3550">
        <v>1700</v>
      </c>
      <c r="O3550">
        <v>0</v>
      </c>
      <c r="P3550">
        <v>2000</v>
      </c>
      <c r="Q3550" t="s">
        <v>50</v>
      </c>
      <c r="R3550">
        <v>1700</v>
      </c>
      <c r="S3550" t="s">
        <v>7885</v>
      </c>
      <c r="T3550" s="4">
        <v>45355</v>
      </c>
      <c r="U3550" s="4"/>
    </row>
    <row r="3551" spans="1:21" x14ac:dyDescent="0.2">
      <c r="A3551" t="s">
        <v>7881</v>
      </c>
      <c r="B3551" t="s">
        <v>7886</v>
      </c>
      <c r="C3551" t="s">
        <v>7887</v>
      </c>
      <c r="F3551" t="s">
        <v>2066</v>
      </c>
      <c r="G3551" t="s">
        <v>7888</v>
      </c>
      <c r="H3551">
        <v>10</v>
      </c>
      <c r="I3551" t="s">
        <v>6667</v>
      </c>
      <c r="J3551" t="s">
        <v>2068</v>
      </c>
      <c r="K3551">
        <v>2876</v>
      </c>
      <c r="L3551">
        <v>0</v>
      </c>
      <c r="M3551">
        <v>18</v>
      </c>
      <c r="N3551">
        <v>2858</v>
      </c>
      <c r="O3551">
        <v>8</v>
      </c>
      <c r="P3551">
        <v>320</v>
      </c>
      <c r="Q3551" t="s">
        <v>50</v>
      </c>
      <c r="R3551">
        <v>298</v>
      </c>
      <c r="S3551" t="s">
        <v>7889</v>
      </c>
      <c r="T3551" s="4">
        <v>45366</v>
      </c>
      <c r="U3551" s="4"/>
    </row>
    <row r="3552" spans="1:21" x14ac:dyDescent="0.2">
      <c r="A3552" t="s">
        <v>7881</v>
      </c>
      <c r="B3552" t="s">
        <v>7890</v>
      </c>
      <c r="C3552" t="s">
        <v>7891</v>
      </c>
      <c r="F3552" t="s">
        <v>2066</v>
      </c>
      <c r="G3552" t="s">
        <v>7892</v>
      </c>
      <c r="H3552">
        <v>11</v>
      </c>
      <c r="I3552" t="s">
        <v>6667</v>
      </c>
      <c r="J3552" t="s">
        <v>2068</v>
      </c>
      <c r="K3552">
        <v>10583</v>
      </c>
      <c r="L3552">
        <v>0</v>
      </c>
      <c r="M3552">
        <v>348</v>
      </c>
      <c r="N3552">
        <v>10235</v>
      </c>
      <c r="O3552">
        <v>6</v>
      </c>
      <c r="P3552">
        <v>1512</v>
      </c>
      <c r="Q3552" t="s">
        <v>50</v>
      </c>
      <c r="R3552">
        <v>1163</v>
      </c>
      <c r="S3552" t="s">
        <v>7893</v>
      </c>
      <c r="T3552" s="4">
        <v>45366</v>
      </c>
      <c r="U3552" s="4"/>
    </row>
    <row r="3553" spans="1:21" x14ac:dyDescent="0.2">
      <c r="A3553" t="s">
        <v>7881</v>
      </c>
      <c r="B3553" t="s">
        <v>7894</v>
      </c>
      <c r="C3553" t="s">
        <v>7895</v>
      </c>
      <c r="F3553" t="s">
        <v>2066</v>
      </c>
      <c r="G3553" t="s">
        <v>7896</v>
      </c>
      <c r="H3553">
        <v>12</v>
      </c>
      <c r="I3553" t="s">
        <v>6667</v>
      </c>
      <c r="J3553" t="s">
        <v>2068</v>
      </c>
      <c r="K3553">
        <v>888</v>
      </c>
      <c r="L3553">
        <v>0</v>
      </c>
      <c r="M3553">
        <v>12</v>
      </c>
      <c r="N3553">
        <v>876</v>
      </c>
      <c r="O3553">
        <v>3</v>
      </c>
      <c r="P3553">
        <v>224</v>
      </c>
      <c r="Q3553" t="s">
        <v>50</v>
      </c>
      <c r="R3553">
        <v>204</v>
      </c>
      <c r="S3553" t="s">
        <v>7897</v>
      </c>
      <c r="T3553" s="4">
        <v>45366</v>
      </c>
      <c r="U3553" s="4"/>
    </row>
    <row r="3554" spans="1:21" x14ac:dyDescent="0.2">
      <c r="A3554" t="s">
        <v>7881</v>
      </c>
      <c r="B3554" t="s">
        <v>7898</v>
      </c>
      <c r="C3554" t="s">
        <v>7899</v>
      </c>
      <c r="F3554" t="s">
        <v>2066</v>
      </c>
      <c r="G3554" t="s">
        <v>7900</v>
      </c>
      <c r="H3554">
        <v>13</v>
      </c>
      <c r="I3554" t="s">
        <v>6667</v>
      </c>
      <c r="J3554" t="s">
        <v>2068</v>
      </c>
      <c r="K3554">
        <v>2302</v>
      </c>
      <c r="L3554">
        <v>0</v>
      </c>
      <c r="M3554">
        <v>288</v>
      </c>
      <c r="N3554">
        <v>2014</v>
      </c>
      <c r="O3554">
        <v>3</v>
      </c>
      <c r="P3554">
        <v>576</v>
      </c>
      <c r="Q3554" t="s">
        <v>50</v>
      </c>
      <c r="R3554">
        <v>286</v>
      </c>
      <c r="S3554" t="s">
        <v>7901</v>
      </c>
      <c r="T3554" s="4">
        <v>45366</v>
      </c>
      <c r="U3554" s="4"/>
    </row>
    <row r="3555" spans="1:21" x14ac:dyDescent="0.2">
      <c r="A3555" t="s">
        <v>7881</v>
      </c>
      <c r="B3555" t="s">
        <v>7902</v>
      </c>
      <c r="C3555" t="s">
        <v>7903</v>
      </c>
      <c r="F3555" t="s">
        <v>2066</v>
      </c>
      <c r="G3555" t="s">
        <v>7904</v>
      </c>
      <c r="H3555">
        <v>14</v>
      </c>
      <c r="I3555" t="s">
        <v>6667</v>
      </c>
      <c r="J3555" t="s">
        <v>2068</v>
      </c>
      <c r="K3555">
        <v>25919</v>
      </c>
      <c r="L3555">
        <v>0</v>
      </c>
      <c r="M3555">
        <v>480</v>
      </c>
      <c r="N3555">
        <v>25439</v>
      </c>
      <c r="O3555">
        <v>8</v>
      </c>
      <c r="P3555">
        <v>2880</v>
      </c>
      <c r="Q3555" t="s">
        <v>50</v>
      </c>
      <c r="R3555">
        <v>2399</v>
      </c>
      <c r="S3555" t="s">
        <v>7905</v>
      </c>
      <c r="T3555" s="4">
        <v>45366</v>
      </c>
      <c r="U3555" s="4"/>
    </row>
    <row r="3556" spans="1:21" x14ac:dyDescent="0.2">
      <c r="A3556" t="s">
        <v>7881</v>
      </c>
      <c r="B3556" t="s">
        <v>7906</v>
      </c>
      <c r="C3556" t="s">
        <v>7907</v>
      </c>
      <c r="F3556" t="s">
        <v>2066</v>
      </c>
      <c r="G3556" t="s">
        <v>7908</v>
      </c>
      <c r="H3556">
        <v>15</v>
      </c>
      <c r="I3556" t="s">
        <v>6667</v>
      </c>
      <c r="J3556" t="s">
        <v>2068</v>
      </c>
      <c r="K3556">
        <v>2686</v>
      </c>
      <c r="L3556">
        <v>0</v>
      </c>
      <c r="M3556">
        <v>61</v>
      </c>
      <c r="N3556">
        <v>2625</v>
      </c>
      <c r="O3556">
        <v>6</v>
      </c>
      <c r="P3556">
        <v>384</v>
      </c>
      <c r="Q3556" t="s">
        <v>50</v>
      </c>
      <c r="R3556">
        <v>321</v>
      </c>
      <c r="S3556" t="s">
        <v>7909</v>
      </c>
      <c r="T3556" s="4">
        <v>45366</v>
      </c>
      <c r="U3556" s="4"/>
    </row>
    <row r="3557" spans="1:21" x14ac:dyDescent="0.2">
      <c r="A3557" t="s">
        <v>7881</v>
      </c>
      <c r="B3557" t="s">
        <v>7910</v>
      </c>
      <c r="C3557" t="s">
        <v>7911</v>
      </c>
      <c r="F3557" t="s">
        <v>2066</v>
      </c>
      <c r="G3557" t="s">
        <v>7912</v>
      </c>
      <c r="H3557">
        <v>16</v>
      </c>
      <c r="I3557" t="s">
        <v>6667</v>
      </c>
      <c r="J3557" t="s">
        <v>2068</v>
      </c>
      <c r="K3557">
        <v>3342</v>
      </c>
      <c r="L3557">
        <v>0</v>
      </c>
      <c r="M3557">
        <v>78</v>
      </c>
      <c r="N3557">
        <v>3264</v>
      </c>
      <c r="O3557">
        <v>6</v>
      </c>
      <c r="P3557">
        <v>480</v>
      </c>
      <c r="Q3557" t="s">
        <v>50</v>
      </c>
      <c r="R3557">
        <v>384</v>
      </c>
      <c r="S3557" t="s">
        <v>7913</v>
      </c>
      <c r="T3557" s="4">
        <v>45366</v>
      </c>
      <c r="U3557" s="4"/>
    </row>
    <row r="3558" spans="1:21" x14ac:dyDescent="0.2">
      <c r="A3558" t="s">
        <v>7881</v>
      </c>
      <c r="B3558" t="s">
        <v>7914</v>
      </c>
      <c r="C3558" t="s">
        <v>7915</v>
      </c>
      <c r="F3558" t="s">
        <v>2066</v>
      </c>
      <c r="G3558" t="s">
        <v>7916</v>
      </c>
      <c r="H3558">
        <v>17</v>
      </c>
      <c r="I3558" t="s">
        <v>6667</v>
      </c>
      <c r="J3558" t="s">
        <v>2068</v>
      </c>
      <c r="K3558">
        <v>1072</v>
      </c>
      <c r="L3558">
        <v>0</v>
      </c>
      <c r="M3558">
        <v>90</v>
      </c>
      <c r="N3558">
        <v>982</v>
      </c>
      <c r="O3558">
        <v>3</v>
      </c>
      <c r="P3558">
        <v>272</v>
      </c>
      <c r="Q3558" t="s">
        <v>50</v>
      </c>
      <c r="R3558">
        <v>166</v>
      </c>
      <c r="S3558" t="s">
        <v>7917</v>
      </c>
      <c r="T3558" s="4">
        <v>45366</v>
      </c>
      <c r="U3558" s="4"/>
    </row>
    <row r="3559" spans="1:21" x14ac:dyDescent="0.2">
      <c r="A3559" t="s">
        <v>7881</v>
      </c>
      <c r="B3559" t="s">
        <v>7918</v>
      </c>
      <c r="C3559" t="s">
        <v>7919</v>
      </c>
      <c r="F3559" t="s">
        <v>2066</v>
      </c>
      <c r="G3559" t="s">
        <v>7920</v>
      </c>
      <c r="H3559">
        <v>18</v>
      </c>
      <c r="I3559" t="s">
        <v>6667</v>
      </c>
      <c r="J3559" t="s">
        <v>2068</v>
      </c>
      <c r="K3559">
        <v>764</v>
      </c>
      <c r="L3559">
        <v>0</v>
      </c>
      <c r="M3559">
        <v>18</v>
      </c>
      <c r="N3559">
        <v>746</v>
      </c>
      <c r="O3559">
        <v>2</v>
      </c>
      <c r="P3559">
        <v>256</v>
      </c>
      <c r="Q3559" t="s">
        <v>50</v>
      </c>
      <c r="R3559">
        <v>234</v>
      </c>
      <c r="S3559" t="s">
        <v>7921</v>
      </c>
      <c r="T3559" s="4">
        <v>45366</v>
      </c>
      <c r="U3559" s="4"/>
    </row>
    <row r="3560" spans="1:21" x14ac:dyDescent="0.2">
      <c r="A3560" t="s">
        <v>7881</v>
      </c>
      <c r="B3560" t="s">
        <v>7922</v>
      </c>
      <c r="C3560" t="s">
        <v>7923</v>
      </c>
      <c r="F3560" t="s">
        <v>2066</v>
      </c>
      <c r="G3560" t="s">
        <v>7924</v>
      </c>
      <c r="H3560">
        <v>19</v>
      </c>
      <c r="I3560" t="s">
        <v>5590</v>
      </c>
      <c r="J3560" t="s">
        <v>2068</v>
      </c>
      <c r="K3560">
        <v>1458</v>
      </c>
      <c r="L3560">
        <v>0</v>
      </c>
      <c r="M3560">
        <v>210</v>
      </c>
      <c r="N3560">
        <v>1248</v>
      </c>
      <c r="O3560">
        <v>0</v>
      </c>
      <c r="P3560">
        <v>2000</v>
      </c>
      <c r="Q3560" t="s">
        <v>50</v>
      </c>
      <c r="R3560">
        <v>1248</v>
      </c>
      <c r="S3560" t="s">
        <v>7925</v>
      </c>
      <c r="T3560" s="4">
        <v>45370</v>
      </c>
      <c r="U3560" s="4"/>
    </row>
    <row r="3561" spans="1:21" x14ac:dyDescent="0.2">
      <c r="A3561" t="s">
        <v>7881</v>
      </c>
      <c r="B3561" t="s">
        <v>7926</v>
      </c>
      <c r="C3561" t="s">
        <v>7927</v>
      </c>
      <c r="F3561" t="s">
        <v>2066</v>
      </c>
      <c r="H3561">
        <v>2</v>
      </c>
      <c r="I3561" t="s">
        <v>6667</v>
      </c>
      <c r="J3561" t="s">
        <v>2068</v>
      </c>
      <c r="K3561">
        <v>328</v>
      </c>
      <c r="L3561">
        <v>0</v>
      </c>
      <c r="M3561">
        <v>102</v>
      </c>
      <c r="N3561">
        <v>226</v>
      </c>
      <c r="O3561">
        <v>3</v>
      </c>
      <c r="P3561">
        <v>60</v>
      </c>
      <c r="Q3561" t="s">
        <v>796</v>
      </c>
      <c r="R3561">
        <v>46</v>
      </c>
      <c r="S3561" t="s">
        <v>7928</v>
      </c>
      <c r="T3561" s="4">
        <v>45355</v>
      </c>
      <c r="U3561" s="4"/>
    </row>
    <row r="3562" spans="1:21" x14ac:dyDescent="0.2">
      <c r="A3562" t="s">
        <v>7881</v>
      </c>
      <c r="B3562" t="s">
        <v>7929</v>
      </c>
      <c r="C3562" t="s">
        <v>7930</v>
      </c>
      <c r="F3562" t="s">
        <v>2066</v>
      </c>
      <c r="G3562">
        <v>333</v>
      </c>
      <c r="H3562">
        <v>3</v>
      </c>
      <c r="I3562" t="s">
        <v>3403</v>
      </c>
      <c r="J3562" t="s">
        <v>2068</v>
      </c>
      <c r="K3562">
        <v>6216</v>
      </c>
      <c r="L3562">
        <v>0</v>
      </c>
      <c r="M3562">
        <v>408</v>
      </c>
      <c r="N3562">
        <v>5808</v>
      </c>
      <c r="O3562">
        <v>5</v>
      </c>
      <c r="P3562">
        <v>1056</v>
      </c>
      <c r="Q3562" t="s">
        <v>50</v>
      </c>
      <c r="R3562">
        <v>528</v>
      </c>
      <c r="S3562" t="s">
        <v>7931</v>
      </c>
      <c r="T3562" s="4">
        <v>45364</v>
      </c>
      <c r="U3562" s="4"/>
    </row>
    <row r="3563" spans="1:21" x14ac:dyDescent="0.2">
      <c r="A3563" t="s">
        <v>7881</v>
      </c>
      <c r="B3563" t="s">
        <v>7932</v>
      </c>
      <c r="C3563" t="s">
        <v>7933</v>
      </c>
      <c r="F3563" t="s">
        <v>2066</v>
      </c>
      <c r="H3563">
        <v>4</v>
      </c>
      <c r="I3563" t="s">
        <v>5574</v>
      </c>
      <c r="J3563" t="s">
        <v>2068</v>
      </c>
      <c r="K3563">
        <v>198</v>
      </c>
      <c r="L3563">
        <v>0</v>
      </c>
      <c r="M3563">
        <v>0</v>
      </c>
      <c r="N3563">
        <v>198</v>
      </c>
      <c r="O3563">
        <v>0</v>
      </c>
      <c r="P3563">
        <v>200</v>
      </c>
      <c r="Q3563" t="s">
        <v>50</v>
      </c>
      <c r="R3563">
        <v>198</v>
      </c>
      <c r="S3563" t="s">
        <v>7934</v>
      </c>
      <c r="T3563" s="4">
        <v>45366</v>
      </c>
      <c r="U3563" s="4"/>
    </row>
    <row r="3564" spans="1:21" x14ac:dyDescent="0.2">
      <c r="A3564" t="s">
        <v>7881</v>
      </c>
      <c r="B3564" t="s">
        <v>7935</v>
      </c>
      <c r="C3564" t="s">
        <v>7936</v>
      </c>
      <c r="F3564" t="s">
        <v>2066</v>
      </c>
      <c r="G3564" t="s">
        <v>7937</v>
      </c>
      <c r="H3564">
        <v>5</v>
      </c>
      <c r="I3564" t="s">
        <v>6667</v>
      </c>
      <c r="J3564" t="s">
        <v>2068</v>
      </c>
      <c r="K3564">
        <v>16992</v>
      </c>
      <c r="L3564">
        <v>0</v>
      </c>
      <c r="M3564">
        <v>48</v>
      </c>
      <c r="N3564">
        <v>16944</v>
      </c>
      <c r="O3564">
        <v>75</v>
      </c>
      <c r="P3564">
        <v>224</v>
      </c>
      <c r="Q3564" t="s">
        <v>50</v>
      </c>
      <c r="R3564">
        <v>144</v>
      </c>
      <c r="S3564" t="s">
        <v>7938</v>
      </c>
      <c r="T3564" s="4">
        <v>45366</v>
      </c>
      <c r="U3564" s="4"/>
    </row>
    <row r="3565" spans="1:21" x14ac:dyDescent="0.2">
      <c r="A3565" t="s">
        <v>7881</v>
      </c>
      <c r="B3565" t="s">
        <v>7939</v>
      </c>
      <c r="C3565" t="s">
        <v>7940</v>
      </c>
      <c r="F3565" t="s">
        <v>2066</v>
      </c>
      <c r="H3565">
        <v>6</v>
      </c>
      <c r="I3565" t="s">
        <v>6667</v>
      </c>
      <c r="J3565" t="s">
        <v>2068</v>
      </c>
      <c r="K3565">
        <v>3444</v>
      </c>
      <c r="L3565">
        <v>0</v>
      </c>
      <c r="M3565">
        <v>36</v>
      </c>
      <c r="N3565">
        <v>3408</v>
      </c>
      <c r="O3565">
        <v>8</v>
      </c>
      <c r="P3565">
        <v>384</v>
      </c>
      <c r="Q3565" t="s">
        <v>50</v>
      </c>
      <c r="R3565">
        <v>336</v>
      </c>
      <c r="S3565" t="s">
        <v>7941</v>
      </c>
      <c r="T3565" s="4">
        <v>45366</v>
      </c>
      <c r="U3565" s="4"/>
    </row>
    <row r="3566" spans="1:21" x14ac:dyDescent="0.2">
      <c r="A3566" t="s">
        <v>7881</v>
      </c>
      <c r="B3566" t="s">
        <v>7942</v>
      </c>
      <c r="C3566" t="s">
        <v>7943</v>
      </c>
      <c r="F3566" t="s">
        <v>2066</v>
      </c>
      <c r="G3566" t="s">
        <v>7944</v>
      </c>
      <c r="H3566">
        <v>7</v>
      </c>
      <c r="I3566" t="s">
        <v>6667</v>
      </c>
      <c r="J3566" t="s">
        <v>2068</v>
      </c>
      <c r="K3566">
        <v>8062</v>
      </c>
      <c r="L3566">
        <v>0</v>
      </c>
      <c r="M3566">
        <v>72</v>
      </c>
      <c r="N3566">
        <v>7990</v>
      </c>
      <c r="O3566">
        <v>6</v>
      </c>
      <c r="P3566">
        <v>1152</v>
      </c>
      <c r="Q3566" t="s">
        <v>50</v>
      </c>
      <c r="R3566">
        <v>1078</v>
      </c>
      <c r="S3566" t="s">
        <v>7945</v>
      </c>
      <c r="T3566" s="4">
        <v>45366</v>
      </c>
      <c r="U3566" s="4"/>
    </row>
    <row r="3567" spans="1:21" x14ac:dyDescent="0.2">
      <c r="A3567" t="s">
        <v>7881</v>
      </c>
      <c r="B3567" t="s">
        <v>7946</v>
      </c>
      <c r="C3567" t="s">
        <v>7947</v>
      </c>
      <c r="F3567" t="s">
        <v>2066</v>
      </c>
      <c r="G3567" t="s">
        <v>7948</v>
      </c>
      <c r="H3567">
        <v>8</v>
      </c>
      <c r="I3567" t="s">
        <v>6667</v>
      </c>
      <c r="J3567" t="s">
        <v>2068</v>
      </c>
      <c r="K3567">
        <v>1784</v>
      </c>
      <c r="L3567">
        <v>0</v>
      </c>
      <c r="M3567">
        <v>18</v>
      </c>
      <c r="N3567">
        <v>1766</v>
      </c>
      <c r="O3567">
        <v>7</v>
      </c>
      <c r="P3567">
        <v>224</v>
      </c>
      <c r="Q3567" t="s">
        <v>50</v>
      </c>
      <c r="R3567">
        <v>198</v>
      </c>
      <c r="S3567" t="s">
        <v>7949</v>
      </c>
      <c r="T3567" s="4">
        <v>45366</v>
      </c>
      <c r="U3567" s="4"/>
    </row>
    <row r="3568" spans="1:21" x14ac:dyDescent="0.2">
      <c r="A3568" t="s">
        <v>7881</v>
      </c>
      <c r="B3568" t="s">
        <v>7950</v>
      </c>
      <c r="C3568" t="s">
        <v>7951</v>
      </c>
      <c r="F3568" t="s">
        <v>2066</v>
      </c>
      <c r="G3568" t="s">
        <v>7952</v>
      </c>
      <c r="H3568">
        <v>9</v>
      </c>
      <c r="I3568" t="s">
        <v>6667</v>
      </c>
      <c r="J3568" t="s">
        <v>2068</v>
      </c>
      <c r="K3568">
        <v>11517</v>
      </c>
      <c r="L3568">
        <v>0</v>
      </c>
      <c r="M3568">
        <v>414</v>
      </c>
      <c r="N3568">
        <v>11103</v>
      </c>
      <c r="O3568">
        <v>5</v>
      </c>
      <c r="P3568">
        <v>1920</v>
      </c>
      <c r="Q3568" t="s">
        <v>50</v>
      </c>
      <c r="R3568">
        <v>1503</v>
      </c>
      <c r="S3568" t="s">
        <v>7953</v>
      </c>
      <c r="T3568" s="4">
        <v>45366</v>
      </c>
      <c r="U3568" s="4"/>
    </row>
    <row r="3569" spans="1:21" x14ac:dyDescent="0.2">
      <c r="A3569" t="s">
        <v>7881</v>
      </c>
      <c r="B3569" t="s">
        <v>7954</v>
      </c>
      <c r="C3569" t="s">
        <v>7955</v>
      </c>
      <c r="F3569" t="s">
        <v>2066</v>
      </c>
      <c r="G3569" t="s">
        <v>7956</v>
      </c>
      <c r="H3569">
        <v>20</v>
      </c>
      <c r="I3569" t="s">
        <v>7957</v>
      </c>
      <c r="J3569" t="s">
        <v>2068</v>
      </c>
      <c r="L3569">
        <v>0</v>
      </c>
      <c r="M3569">
        <v>10</v>
      </c>
      <c r="N3569">
        <v>-10</v>
      </c>
      <c r="O3569">
        <v>0</v>
      </c>
      <c r="P3569">
        <v>120</v>
      </c>
      <c r="Q3569" t="s">
        <v>796</v>
      </c>
      <c r="R3569">
        <v>-10</v>
      </c>
      <c r="S3569" t="s">
        <v>7958</v>
      </c>
      <c r="T3569" s="4">
        <v>45415</v>
      </c>
      <c r="U3569" s="4"/>
    </row>
    <row r="3570" spans="1:21" x14ac:dyDescent="0.2">
      <c r="A3570" t="s">
        <v>7959</v>
      </c>
      <c r="B3570" t="s">
        <v>7960</v>
      </c>
      <c r="C3570" t="s">
        <v>7961</v>
      </c>
      <c r="F3570" t="s">
        <v>2066</v>
      </c>
      <c r="G3570">
        <v>1000</v>
      </c>
      <c r="H3570">
        <v>1</v>
      </c>
      <c r="I3570" t="s">
        <v>2067</v>
      </c>
      <c r="J3570" t="s">
        <v>2068</v>
      </c>
      <c r="K3570">
        <v>552</v>
      </c>
      <c r="L3570">
        <v>0</v>
      </c>
      <c r="M3570">
        <v>0</v>
      </c>
      <c r="N3570">
        <v>552</v>
      </c>
      <c r="O3570">
        <v>1</v>
      </c>
      <c r="P3570">
        <v>288</v>
      </c>
      <c r="Q3570" t="s">
        <v>50</v>
      </c>
      <c r="R3570">
        <v>264</v>
      </c>
      <c r="S3570" t="s">
        <v>7053</v>
      </c>
      <c r="T3570" s="4">
        <v>45371</v>
      </c>
      <c r="U3570" s="4"/>
    </row>
    <row r="3571" spans="1:21" x14ac:dyDescent="0.2">
      <c r="A3571" t="s">
        <v>1639</v>
      </c>
      <c r="B3571" t="s">
        <v>7962</v>
      </c>
      <c r="C3571" t="s">
        <v>7963</v>
      </c>
      <c r="E3571" t="s">
        <v>245</v>
      </c>
      <c r="F3571" t="s">
        <v>453</v>
      </c>
      <c r="G3571" t="s">
        <v>7964</v>
      </c>
      <c r="H3571">
        <v>4</v>
      </c>
      <c r="I3571" t="s">
        <v>7655</v>
      </c>
      <c r="J3571" t="s">
        <v>420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40</v>
      </c>
      <c r="Q3571" t="s">
        <v>61</v>
      </c>
      <c r="R3571">
        <v>0</v>
      </c>
      <c r="S3571" t="s">
        <v>147</v>
      </c>
      <c r="T3571" s="4">
        <v>45353</v>
      </c>
      <c r="U3571" s="4">
        <v>45381</v>
      </c>
    </row>
    <row r="3572" spans="1:21" x14ac:dyDescent="0.2">
      <c r="A3572" t="s">
        <v>1639</v>
      </c>
      <c r="B3572" t="s">
        <v>7965</v>
      </c>
      <c r="C3572" t="s">
        <v>7966</v>
      </c>
      <c r="D3572" t="s">
        <v>749</v>
      </c>
      <c r="F3572" t="s">
        <v>3937</v>
      </c>
      <c r="G3572">
        <v>803</v>
      </c>
      <c r="H3572">
        <v>14</v>
      </c>
      <c r="J3572" t="s">
        <v>420</v>
      </c>
      <c r="K3572">
        <v>141</v>
      </c>
      <c r="L3572">
        <v>0</v>
      </c>
      <c r="M3572">
        <v>0</v>
      </c>
      <c r="N3572">
        <v>141</v>
      </c>
      <c r="O3572">
        <v>2</v>
      </c>
      <c r="P3572">
        <v>48</v>
      </c>
      <c r="Q3572" t="s">
        <v>44</v>
      </c>
      <c r="R3572">
        <v>45</v>
      </c>
      <c r="S3572" t="s">
        <v>7967</v>
      </c>
      <c r="T3572" s="4">
        <v>45370</v>
      </c>
      <c r="U3572" s="4"/>
    </row>
    <row r="3573" spans="1:21" x14ac:dyDescent="0.2">
      <c r="A3573" t="s">
        <v>1639</v>
      </c>
      <c r="B3573" t="s">
        <v>7968</v>
      </c>
      <c r="C3573" t="s">
        <v>7969</v>
      </c>
      <c r="D3573" t="s">
        <v>66</v>
      </c>
      <c r="F3573" t="s">
        <v>3937</v>
      </c>
      <c r="G3573">
        <v>823</v>
      </c>
      <c r="H3573">
        <v>15</v>
      </c>
      <c r="J3573" t="s">
        <v>420</v>
      </c>
      <c r="K3573">
        <v>177</v>
      </c>
      <c r="L3573">
        <v>0</v>
      </c>
      <c r="M3573">
        <v>0</v>
      </c>
      <c r="N3573">
        <v>177</v>
      </c>
      <c r="O3573">
        <v>2</v>
      </c>
      <c r="P3573">
        <v>60</v>
      </c>
      <c r="Q3573" t="s">
        <v>44</v>
      </c>
      <c r="R3573">
        <v>57</v>
      </c>
      <c r="S3573" t="s">
        <v>7970</v>
      </c>
      <c r="T3573" s="4">
        <v>45370</v>
      </c>
      <c r="U3573" s="4"/>
    </row>
    <row r="3574" spans="1:21" x14ac:dyDescent="0.2">
      <c r="A3574" t="s">
        <v>1639</v>
      </c>
      <c r="B3574" t="s">
        <v>7971</v>
      </c>
      <c r="C3574" t="s">
        <v>7972</v>
      </c>
      <c r="F3574" t="s">
        <v>3937</v>
      </c>
      <c r="G3574" t="s">
        <v>7973</v>
      </c>
      <c r="H3574">
        <v>6</v>
      </c>
      <c r="J3574" t="s">
        <v>420</v>
      </c>
      <c r="K3574">
        <v>59</v>
      </c>
      <c r="L3574">
        <v>0</v>
      </c>
      <c r="M3574">
        <v>0</v>
      </c>
      <c r="N3574">
        <v>59</v>
      </c>
      <c r="O3574">
        <v>0</v>
      </c>
      <c r="P3574">
        <v>60</v>
      </c>
      <c r="Q3574" t="s">
        <v>44</v>
      </c>
      <c r="R3574">
        <v>59</v>
      </c>
      <c r="S3574" t="s">
        <v>7974</v>
      </c>
      <c r="T3574" s="4">
        <v>45357</v>
      </c>
      <c r="U3574" s="4"/>
    </row>
    <row r="3575" spans="1:21" x14ac:dyDescent="0.2">
      <c r="A3575" t="s">
        <v>1639</v>
      </c>
      <c r="B3575" t="s">
        <v>7975</v>
      </c>
      <c r="C3575" t="s">
        <v>7976</v>
      </c>
      <c r="F3575" t="s">
        <v>730</v>
      </c>
      <c r="G3575">
        <v>803</v>
      </c>
      <c r="H3575">
        <v>7</v>
      </c>
      <c r="J3575" t="s">
        <v>420</v>
      </c>
      <c r="K3575">
        <v>26</v>
      </c>
      <c r="L3575">
        <v>0</v>
      </c>
      <c r="M3575">
        <v>36</v>
      </c>
      <c r="N3575">
        <v>-10</v>
      </c>
      <c r="O3575">
        <v>0</v>
      </c>
      <c r="P3575">
        <v>30</v>
      </c>
      <c r="Q3575" t="s">
        <v>44</v>
      </c>
      <c r="R3575">
        <v>-10</v>
      </c>
      <c r="S3575" t="s">
        <v>3774</v>
      </c>
      <c r="T3575" s="4">
        <v>45358</v>
      </c>
      <c r="U3575" s="4"/>
    </row>
    <row r="3576" spans="1:21" x14ac:dyDescent="0.2">
      <c r="A3576" t="s">
        <v>1639</v>
      </c>
      <c r="B3576" t="s">
        <v>7977</v>
      </c>
      <c r="C3576" t="s">
        <v>7978</v>
      </c>
      <c r="F3576" t="s">
        <v>4280</v>
      </c>
      <c r="H3576">
        <v>13</v>
      </c>
      <c r="J3576" t="s">
        <v>420</v>
      </c>
      <c r="K3576">
        <v>-5</v>
      </c>
      <c r="L3576">
        <v>0</v>
      </c>
      <c r="M3576">
        <v>5</v>
      </c>
      <c r="N3576">
        <v>-10</v>
      </c>
      <c r="O3576">
        <v>0</v>
      </c>
      <c r="P3576">
        <v>60</v>
      </c>
      <c r="Q3576" t="s">
        <v>44</v>
      </c>
      <c r="R3576">
        <v>-10</v>
      </c>
      <c r="S3576" t="s">
        <v>3774</v>
      </c>
      <c r="T3576" s="4">
        <v>45369</v>
      </c>
      <c r="U3576" s="4"/>
    </row>
    <row r="3577" spans="1:21" x14ac:dyDescent="0.2">
      <c r="A3577" t="s">
        <v>1639</v>
      </c>
      <c r="B3577" t="s">
        <v>7979</v>
      </c>
      <c r="C3577" t="s">
        <v>7980</v>
      </c>
      <c r="D3577" t="s">
        <v>749</v>
      </c>
      <c r="F3577" t="s">
        <v>48</v>
      </c>
      <c r="H3577">
        <v>8</v>
      </c>
      <c r="J3577" t="s">
        <v>420</v>
      </c>
      <c r="K3577">
        <v>518</v>
      </c>
      <c r="L3577">
        <v>0</v>
      </c>
      <c r="M3577">
        <v>6</v>
      </c>
      <c r="N3577">
        <v>512</v>
      </c>
      <c r="O3577">
        <v>10</v>
      </c>
      <c r="P3577">
        <v>48</v>
      </c>
      <c r="Q3577" t="s">
        <v>44</v>
      </c>
      <c r="R3577">
        <v>32</v>
      </c>
      <c r="S3577" t="s">
        <v>7981</v>
      </c>
      <c r="T3577" s="4">
        <v>45364</v>
      </c>
      <c r="U3577" s="4"/>
    </row>
    <row r="3578" spans="1:21" x14ac:dyDescent="0.2">
      <c r="A3578" t="s">
        <v>1639</v>
      </c>
      <c r="B3578" t="s">
        <v>7982</v>
      </c>
      <c r="C3578" t="s">
        <v>7983</v>
      </c>
      <c r="D3578" t="s">
        <v>66</v>
      </c>
      <c r="F3578" t="s">
        <v>48</v>
      </c>
      <c r="H3578">
        <v>9</v>
      </c>
      <c r="J3578" t="s">
        <v>420</v>
      </c>
      <c r="K3578">
        <v>170</v>
      </c>
      <c r="L3578">
        <v>0</v>
      </c>
      <c r="M3578">
        <v>6</v>
      </c>
      <c r="N3578">
        <v>164</v>
      </c>
      <c r="O3578">
        <v>2</v>
      </c>
      <c r="P3578">
        <v>60</v>
      </c>
      <c r="Q3578" t="s">
        <v>44</v>
      </c>
      <c r="R3578">
        <v>44</v>
      </c>
      <c r="S3578" t="s">
        <v>7984</v>
      </c>
      <c r="T3578" s="4">
        <v>45364</v>
      </c>
      <c r="U3578" s="4"/>
    </row>
    <row r="3579" spans="1:21" x14ac:dyDescent="0.2">
      <c r="A3579" t="s">
        <v>1639</v>
      </c>
      <c r="B3579" t="s">
        <v>7985</v>
      </c>
      <c r="C3579" t="s">
        <v>7986</v>
      </c>
      <c r="E3579" t="s">
        <v>3002</v>
      </c>
      <c r="F3579" t="s">
        <v>2697</v>
      </c>
      <c r="G3579">
        <v>700</v>
      </c>
      <c r="H3579">
        <v>1</v>
      </c>
      <c r="J3579" t="s">
        <v>420</v>
      </c>
      <c r="K3579">
        <v>511</v>
      </c>
      <c r="L3579">
        <v>0</v>
      </c>
      <c r="M3579">
        <v>4</v>
      </c>
      <c r="N3579">
        <v>507</v>
      </c>
      <c r="O3579">
        <v>3</v>
      </c>
      <c r="P3579">
        <v>128</v>
      </c>
      <c r="Q3579" t="s">
        <v>44</v>
      </c>
      <c r="R3579">
        <v>123</v>
      </c>
      <c r="S3579" t="s">
        <v>7987</v>
      </c>
      <c r="T3579" s="4">
        <v>45364</v>
      </c>
      <c r="U3579" s="4"/>
    </row>
    <row r="3580" spans="1:21" x14ac:dyDescent="0.2">
      <c r="A3580" t="s">
        <v>1639</v>
      </c>
      <c r="B3580" t="s">
        <v>7988</v>
      </c>
      <c r="C3580" t="s">
        <v>7989</v>
      </c>
      <c r="F3580" t="s">
        <v>2697</v>
      </c>
      <c r="G3580">
        <v>6031</v>
      </c>
      <c r="H3580">
        <v>10</v>
      </c>
      <c r="J3580" t="s">
        <v>420</v>
      </c>
      <c r="K3580">
        <v>37</v>
      </c>
      <c r="L3580">
        <v>0</v>
      </c>
      <c r="M3580">
        <v>0</v>
      </c>
      <c r="N3580">
        <v>37</v>
      </c>
      <c r="O3580">
        <v>0</v>
      </c>
      <c r="P3580">
        <v>48</v>
      </c>
      <c r="Q3580" t="s">
        <v>61</v>
      </c>
      <c r="R3580">
        <v>37</v>
      </c>
      <c r="S3580" t="s">
        <v>1654</v>
      </c>
      <c r="T3580" s="4">
        <v>45366</v>
      </c>
      <c r="U3580" s="4"/>
    </row>
    <row r="3581" spans="1:21" x14ac:dyDescent="0.2">
      <c r="A3581" t="s">
        <v>1639</v>
      </c>
      <c r="B3581" t="s">
        <v>7990</v>
      </c>
      <c r="C3581" t="s">
        <v>7991</v>
      </c>
      <c r="E3581" t="s">
        <v>2218</v>
      </c>
      <c r="F3581" t="s">
        <v>2697</v>
      </c>
      <c r="G3581">
        <v>6008</v>
      </c>
      <c r="H3581">
        <v>2</v>
      </c>
      <c r="J3581" t="s">
        <v>420</v>
      </c>
      <c r="K3581">
        <v>4158</v>
      </c>
      <c r="L3581">
        <v>0</v>
      </c>
      <c r="M3581">
        <v>0</v>
      </c>
      <c r="N3581">
        <v>4158</v>
      </c>
      <c r="O3581">
        <v>32</v>
      </c>
      <c r="P3581">
        <v>128</v>
      </c>
      <c r="Q3581" t="s">
        <v>44</v>
      </c>
      <c r="R3581">
        <v>62</v>
      </c>
      <c r="S3581" t="s">
        <v>7992</v>
      </c>
      <c r="T3581" s="4">
        <v>45364</v>
      </c>
      <c r="U3581" s="4"/>
    </row>
    <row r="3582" spans="1:21" x14ac:dyDescent="0.2">
      <c r="A3582" t="s">
        <v>1639</v>
      </c>
      <c r="B3582" t="s">
        <v>7993</v>
      </c>
      <c r="C3582" t="s">
        <v>7994</v>
      </c>
      <c r="E3582" t="s">
        <v>2218</v>
      </c>
      <c r="F3582" t="s">
        <v>2697</v>
      </c>
      <c r="G3582">
        <v>6016</v>
      </c>
      <c r="H3582">
        <v>3</v>
      </c>
      <c r="J3582" t="s">
        <v>420</v>
      </c>
      <c r="K3582">
        <v>95</v>
      </c>
      <c r="L3582">
        <v>0</v>
      </c>
      <c r="M3582">
        <v>2</v>
      </c>
      <c r="N3582">
        <v>93</v>
      </c>
      <c r="O3582">
        <v>0</v>
      </c>
      <c r="P3582">
        <v>96</v>
      </c>
      <c r="Q3582" t="s">
        <v>44</v>
      </c>
      <c r="R3582">
        <v>93</v>
      </c>
      <c r="S3582" t="s">
        <v>4740</v>
      </c>
      <c r="T3582" s="4">
        <v>45370</v>
      </c>
      <c r="U3582" s="4"/>
    </row>
    <row r="3583" spans="1:21" x14ac:dyDescent="0.2">
      <c r="A3583" t="s">
        <v>1639</v>
      </c>
      <c r="B3583" t="s">
        <v>7995</v>
      </c>
      <c r="C3583" t="s">
        <v>7996</v>
      </c>
      <c r="F3583" t="s">
        <v>2697</v>
      </c>
      <c r="G3583">
        <v>6034</v>
      </c>
      <c r="H3583">
        <v>5</v>
      </c>
      <c r="J3583" t="s">
        <v>420</v>
      </c>
      <c r="K3583">
        <v>45</v>
      </c>
      <c r="L3583">
        <v>0</v>
      </c>
      <c r="M3583">
        <v>0</v>
      </c>
      <c r="N3583">
        <v>45</v>
      </c>
      <c r="O3583">
        <v>0</v>
      </c>
      <c r="P3583">
        <v>48</v>
      </c>
      <c r="Q3583" t="s">
        <v>61</v>
      </c>
      <c r="R3583">
        <v>45</v>
      </c>
      <c r="S3583" t="s">
        <v>7997</v>
      </c>
      <c r="T3583" s="4">
        <v>45355</v>
      </c>
      <c r="U3583" s="4"/>
    </row>
    <row r="3584" spans="1:21" x14ac:dyDescent="0.2">
      <c r="A3584" t="s">
        <v>1639</v>
      </c>
      <c r="B3584" t="s">
        <v>7998</v>
      </c>
      <c r="C3584" t="s">
        <v>7999</v>
      </c>
      <c r="F3584" t="s">
        <v>342</v>
      </c>
      <c r="G3584" t="s">
        <v>8000</v>
      </c>
      <c r="H3584">
        <v>12</v>
      </c>
      <c r="J3584" t="s">
        <v>420</v>
      </c>
      <c r="K3584">
        <v>119</v>
      </c>
      <c r="L3584">
        <v>0</v>
      </c>
      <c r="M3584">
        <v>1</v>
      </c>
      <c r="N3584">
        <v>118</v>
      </c>
      <c r="O3584">
        <v>2</v>
      </c>
      <c r="P3584">
        <v>40</v>
      </c>
      <c r="Q3584" t="s">
        <v>61</v>
      </c>
      <c r="R3584">
        <v>38</v>
      </c>
      <c r="S3584" t="s">
        <v>8001</v>
      </c>
      <c r="T3584" s="4">
        <v>45367</v>
      </c>
      <c r="U3584" s="4"/>
    </row>
    <row r="3585" spans="1:21" x14ac:dyDescent="0.2">
      <c r="A3585" t="s">
        <v>8002</v>
      </c>
      <c r="B3585" t="s">
        <v>8003</v>
      </c>
      <c r="C3585" t="s">
        <v>8004</v>
      </c>
      <c r="F3585" t="s">
        <v>48</v>
      </c>
      <c r="G3585" t="s">
        <v>8005</v>
      </c>
      <c r="H3585">
        <v>1</v>
      </c>
      <c r="J3585" t="s">
        <v>420</v>
      </c>
      <c r="K3585">
        <v>2004</v>
      </c>
      <c r="L3585">
        <v>0</v>
      </c>
      <c r="M3585">
        <v>0</v>
      </c>
      <c r="N3585">
        <v>2004</v>
      </c>
      <c r="O3585">
        <v>13</v>
      </c>
      <c r="P3585">
        <v>144</v>
      </c>
      <c r="Q3585" t="s">
        <v>50</v>
      </c>
      <c r="R3585">
        <v>132</v>
      </c>
      <c r="S3585" t="s">
        <v>7092</v>
      </c>
      <c r="T3585" s="4">
        <v>45367</v>
      </c>
      <c r="U3585" s="4"/>
    </row>
    <row r="3586" spans="1:21" x14ac:dyDescent="0.2">
      <c r="A3586" t="s">
        <v>8002</v>
      </c>
      <c r="B3586" t="s">
        <v>8006</v>
      </c>
      <c r="C3586" t="s">
        <v>8007</v>
      </c>
      <c r="F3586" t="s">
        <v>48</v>
      </c>
      <c r="G3586">
        <v>2062</v>
      </c>
      <c r="H3586">
        <v>2</v>
      </c>
      <c r="J3586" t="s">
        <v>420</v>
      </c>
      <c r="K3586">
        <v>1572</v>
      </c>
      <c r="L3586">
        <v>0</v>
      </c>
      <c r="M3586">
        <v>0</v>
      </c>
      <c r="N3586">
        <v>1572</v>
      </c>
      <c r="O3586">
        <v>10</v>
      </c>
      <c r="P3586">
        <v>144</v>
      </c>
      <c r="Q3586" t="s">
        <v>50</v>
      </c>
      <c r="R3586">
        <v>132</v>
      </c>
      <c r="S3586" t="s">
        <v>8008</v>
      </c>
      <c r="T3586" s="4">
        <v>45367</v>
      </c>
      <c r="U3586" s="4"/>
    </row>
    <row r="3587" spans="1:21" x14ac:dyDescent="0.2">
      <c r="A3587" t="s">
        <v>8002</v>
      </c>
      <c r="B3587" t="s">
        <v>8009</v>
      </c>
      <c r="C3587" t="s">
        <v>8010</v>
      </c>
      <c r="F3587" t="s">
        <v>48</v>
      </c>
      <c r="G3587" t="s">
        <v>8011</v>
      </c>
      <c r="H3587">
        <v>3</v>
      </c>
      <c r="J3587" t="s">
        <v>420</v>
      </c>
      <c r="K3587">
        <v>276</v>
      </c>
      <c r="L3587">
        <v>0</v>
      </c>
      <c r="M3587">
        <v>0</v>
      </c>
      <c r="N3587">
        <v>276</v>
      </c>
      <c r="O3587">
        <v>0</v>
      </c>
      <c r="P3587">
        <v>288</v>
      </c>
      <c r="Q3587" t="s">
        <v>50</v>
      </c>
      <c r="R3587">
        <v>276</v>
      </c>
      <c r="S3587" t="s">
        <v>7743</v>
      </c>
      <c r="T3587" s="4">
        <v>45367</v>
      </c>
      <c r="U3587" s="4"/>
    </row>
    <row r="3588" spans="1:21" x14ac:dyDescent="0.2">
      <c r="A3588" t="s">
        <v>8012</v>
      </c>
      <c r="B3588" t="s">
        <v>8013</v>
      </c>
      <c r="C3588" t="s">
        <v>8014</v>
      </c>
      <c r="E3588" t="s">
        <v>240</v>
      </c>
      <c r="F3588" t="s">
        <v>48</v>
      </c>
      <c r="H3588">
        <v>1</v>
      </c>
      <c r="J3588" t="s">
        <v>420</v>
      </c>
      <c r="K3588">
        <v>5900</v>
      </c>
      <c r="L3588">
        <v>0</v>
      </c>
      <c r="M3588">
        <v>100</v>
      </c>
      <c r="N3588">
        <v>5800</v>
      </c>
      <c r="O3588">
        <v>2</v>
      </c>
      <c r="P3588">
        <v>2000</v>
      </c>
      <c r="Q3588" t="s">
        <v>50</v>
      </c>
      <c r="R3588">
        <v>1800</v>
      </c>
      <c r="S3588" t="s">
        <v>8015</v>
      </c>
      <c r="T3588" s="4">
        <v>45364</v>
      </c>
      <c r="U3588" s="4"/>
    </row>
    <row r="3589" spans="1:21" x14ac:dyDescent="0.2">
      <c r="A3589" t="s">
        <v>8016</v>
      </c>
      <c r="B3589" t="s">
        <v>8017</v>
      </c>
      <c r="C3589" t="s">
        <v>8018</v>
      </c>
      <c r="F3589" t="s">
        <v>2066</v>
      </c>
      <c r="G3589" t="s">
        <v>8019</v>
      </c>
      <c r="H3589">
        <v>1</v>
      </c>
      <c r="I3589" t="s">
        <v>6667</v>
      </c>
      <c r="J3589" t="s">
        <v>2068</v>
      </c>
      <c r="K3589">
        <v>216</v>
      </c>
      <c r="L3589">
        <v>0</v>
      </c>
      <c r="M3589">
        <v>205</v>
      </c>
      <c r="N3589">
        <v>11</v>
      </c>
      <c r="O3589">
        <v>0</v>
      </c>
      <c r="P3589">
        <v>60</v>
      </c>
      <c r="Q3589" t="s">
        <v>61</v>
      </c>
      <c r="R3589">
        <v>11</v>
      </c>
      <c r="S3589" t="s">
        <v>8020</v>
      </c>
      <c r="T3589" s="4">
        <v>45356</v>
      </c>
      <c r="U3589" s="4"/>
    </row>
    <row r="3590" spans="1:21" x14ac:dyDescent="0.2">
      <c r="A3590" t="s">
        <v>8016</v>
      </c>
      <c r="B3590" t="s">
        <v>8021</v>
      </c>
      <c r="C3590" t="s">
        <v>8022</v>
      </c>
      <c r="F3590" t="s">
        <v>2066</v>
      </c>
      <c r="G3590">
        <v>1505</v>
      </c>
      <c r="H3590">
        <v>6</v>
      </c>
      <c r="I3590" t="s">
        <v>2067</v>
      </c>
      <c r="J3590" t="s">
        <v>2068</v>
      </c>
      <c r="K3590">
        <v>393</v>
      </c>
      <c r="L3590">
        <v>0</v>
      </c>
      <c r="M3590">
        <v>126</v>
      </c>
      <c r="N3590">
        <v>267</v>
      </c>
      <c r="O3590">
        <v>1</v>
      </c>
      <c r="P3590">
        <v>200</v>
      </c>
      <c r="Q3590" t="s">
        <v>50</v>
      </c>
      <c r="R3590">
        <v>67</v>
      </c>
      <c r="S3590" t="s">
        <v>8023</v>
      </c>
      <c r="T3590" s="4">
        <v>45371</v>
      </c>
      <c r="U3590" s="4"/>
    </row>
    <row r="3591" spans="1:21" x14ac:dyDescent="0.2">
      <c r="A3591" t="s">
        <v>8016</v>
      </c>
      <c r="B3591" t="s">
        <v>8024</v>
      </c>
      <c r="C3591" t="s">
        <v>8025</v>
      </c>
      <c r="F3591" t="s">
        <v>48</v>
      </c>
      <c r="H3591">
        <v>3</v>
      </c>
      <c r="J3591" t="s">
        <v>420</v>
      </c>
      <c r="K3591">
        <v>16</v>
      </c>
      <c r="L3591">
        <v>0</v>
      </c>
      <c r="M3591">
        <v>0</v>
      </c>
      <c r="N3591">
        <v>16</v>
      </c>
      <c r="O3591">
        <v>0</v>
      </c>
      <c r="P3591" t="s">
        <v>254</v>
      </c>
      <c r="Q3591" t="s">
        <v>50</v>
      </c>
      <c r="R3591">
        <v>16</v>
      </c>
      <c r="S3591" t="s">
        <v>2567</v>
      </c>
      <c r="T3591" s="4">
        <v>45366</v>
      </c>
      <c r="U3591" s="4">
        <v>45380</v>
      </c>
    </row>
    <row r="3592" spans="1:21" x14ac:dyDescent="0.2">
      <c r="A3592" t="s">
        <v>8016</v>
      </c>
      <c r="B3592" t="s">
        <v>8026</v>
      </c>
      <c r="C3592" t="s">
        <v>8027</v>
      </c>
      <c r="F3592" t="s">
        <v>48</v>
      </c>
      <c r="G3592" t="s">
        <v>8028</v>
      </c>
      <c r="H3592">
        <v>5</v>
      </c>
      <c r="J3592" t="s">
        <v>420</v>
      </c>
      <c r="K3592">
        <v>1198</v>
      </c>
      <c r="L3592">
        <v>0</v>
      </c>
      <c r="M3592">
        <v>0</v>
      </c>
      <c r="N3592">
        <v>1198</v>
      </c>
      <c r="O3592">
        <v>5</v>
      </c>
      <c r="P3592">
        <v>200</v>
      </c>
      <c r="Q3592" t="s">
        <v>50</v>
      </c>
      <c r="R3592">
        <v>198</v>
      </c>
      <c r="S3592" t="s">
        <v>8029</v>
      </c>
      <c r="T3592" s="4">
        <v>45370</v>
      </c>
      <c r="U3592" s="4"/>
    </row>
    <row r="3593" spans="1:21" x14ac:dyDescent="0.2">
      <c r="A3593" t="s">
        <v>8016</v>
      </c>
      <c r="B3593" t="s">
        <v>8030</v>
      </c>
      <c r="C3593" t="s">
        <v>8031</v>
      </c>
      <c r="E3593" t="s">
        <v>857</v>
      </c>
      <c r="F3593" t="s">
        <v>8032</v>
      </c>
      <c r="H3593">
        <v>4</v>
      </c>
      <c r="J3593" t="s">
        <v>420</v>
      </c>
      <c r="K3593">
        <v>11064</v>
      </c>
      <c r="L3593">
        <v>0</v>
      </c>
      <c r="M3593">
        <v>0</v>
      </c>
      <c r="N3593">
        <v>11064</v>
      </c>
      <c r="O3593">
        <v>73</v>
      </c>
      <c r="P3593">
        <v>150</v>
      </c>
      <c r="Q3593" t="s">
        <v>50</v>
      </c>
      <c r="R3593">
        <v>114</v>
      </c>
      <c r="S3593" t="s">
        <v>8033</v>
      </c>
      <c r="T3593" s="4">
        <v>45367</v>
      </c>
      <c r="U3593" s="4"/>
    </row>
    <row r="3594" spans="1:21" x14ac:dyDescent="0.2">
      <c r="A3594" t="s">
        <v>8016</v>
      </c>
      <c r="B3594" t="s">
        <v>8034</v>
      </c>
      <c r="C3594" t="s">
        <v>8035</v>
      </c>
      <c r="D3594" t="s">
        <v>8036</v>
      </c>
      <c r="E3594" t="s">
        <v>245</v>
      </c>
      <c r="F3594" t="s">
        <v>8037</v>
      </c>
      <c r="H3594">
        <v>2</v>
      </c>
      <c r="I3594" t="s">
        <v>8038</v>
      </c>
      <c r="J3594" t="s">
        <v>420</v>
      </c>
      <c r="K3594">
        <v>2830</v>
      </c>
      <c r="L3594">
        <v>0</v>
      </c>
      <c r="M3594">
        <v>170</v>
      </c>
      <c r="N3594">
        <v>2660</v>
      </c>
      <c r="O3594">
        <v>22</v>
      </c>
      <c r="P3594">
        <v>120</v>
      </c>
      <c r="Q3594" t="s">
        <v>1384</v>
      </c>
      <c r="R3594">
        <v>20</v>
      </c>
      <c r="S3594" t="s">
        <v>8039</v>
      </c>
      <c r="T3594" s="4">
        <v>45366</v>
      </c>
      <c r="U3594" s="4"/>
    </row>
    <row r="3595" spans="1:21" x14ac:dyDescent="0.2">
      <c r="A3595" t="s">
        <v>1745</v>
      </c>
      <c r="B3595" t="s">
        <v>8040</v>
      </c>
      <c r="C3595" t="s">
        <v>8041</v>
      </c>
      <c r="H3595">
        <v>1</v>
      </c>
      <c r="J3595" t="s">
        <v>420</v>
      </c>
      <c r="K3595">
        <v>200</v>
      </c>
      <c r="L3595">
        <v>0</v>
      </c>
      <c r="M3595">
        <v>0</v>
      </c>
      <c r="N3595">
        <v>200</v>
      </c>
      <c r="O3595">
        <v>1</v>
      </c>
      <c r="P3595">
        <v>200</v>
      </c>
      <c r="Q3595" t="s">
        <v>50</v>
      </c>
      <c r="R3595">
        <v>0</v>
      </c>
      <c r="S3595" t="s">
        <v>613</v>
      </c>
      <c r="T3595" s="4"/>
      <c r="U3595" s="4"/>
    </row>
    <row r="3596" spans="1:21" x14ac:dyDescent="0.2">
      <c r="A3596" t="s">
        <v>1745</v>
      </c>
      <c r="B3596" t="s">
        <v>8042</v>
      </c>
      <c r="C3596" t="s">
        <v>8043</v>
      </c>
      <c r="H3596">
        <v>2</v>
      </c>
      <c r="I3596" t="s">
        <v>2357</v>
      </c>
      <c r="J3596" t="s">
        <v>2068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480</v>
      </c>
      <c r="Q3596" t="s">
        <v>50</v>
      </c>
      <c r="R3596">
        <v>0</v>
      </c>
      <c r="S3596" t="s">
        <v>57</v>
      </c>
      <c r="T3596" s="4"/>
      <c r="U3596" s="4"/>
    </row>
    <row r="3597" spans="1:21" x14ac:dyDescent="0.2">
      <c r="A3597" t="s">
        <v>1745</v>
      </c>
      <c r="B3597" t="s">
        <v>8044</v>
      </c>
      <c r="C3597" t="s">
        <v>8045</v>
      </c>
      <c r="H3597">
        <v>3</v>
      </c>
      <c r="I3597" t="s">
        <v>2357</v>
      </c>
      <c r="J3597" t="s">
        <v>2068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360</v>
      </c>
      <c r="Q3597" t="s">
        <v>50</v>
      </c>
      <c r="R3597">
        <v>0</v>
      </c>
      <c r="S3597" t="s">
        <v>57</v>
      </c>
      <c r="T3597" s="4"/>
      <c r="U3597" s="4"/>
    </row>
    <row r="3598" spans="1:21" x14ac:dyDescent="0.2">
      <c r="A3598" t="s">
        <v>1745</v>
      </c>
      <c r="B3598" t="s">
        <v>8046</v>
      </c>
      <c r="C3598" t="s">
        <v>8047</v>
      </c>
      <c r="F3598" t="s">
        <v>48</v>
      </c>
      <c r="H3598">
        <v>4</v>
      </c>
      <c r="J3598" t="s">
        <v>420</v>
      </c>
      <c r="K3598">
        <v>-20</v>
      </c>
      <c r="L3598">
        <v>0</v>
      </c>
      <c r="M3598">
        <v>0</v>
      </c>
      <c r="N3598">
        <v>-20</v>
      </c>
      <c r="O3598">
        <v>0</v>
      </c>
      <c r="P3598">
        <v>50</v>
      </c>
      <c r="Q3598" t="s">
        <v>44</v>
      </c>
      <c r="R3598">
        <v>-20</v>
      </c>
      <c r="S3598" t="s">
        <v>8048</v>
      </c>
      <c r="T3598" s="4">
        <v>45371</v>
      </c>
      <c r="U3598" s="4"/>
    </row>
    <row r="3599" spans="1:21" x14ac:dyDescent="0.2">
      <c r="A3599" t="s">
        <v>1745</v>
      </c>
      <c r="B3599" t="s">
        <v>8049</v>
      </c>
      <c r="C3599" t="s">
        <v>8050</v>
      </c>
      <c r="F3599" t="s">
        <v>2066</v>
      </c>
      <c r="H3599">
        <v>5</v>
      </c>
      <c r="I3599" t="s">
        <v>2437</v>
      </c>
      <c r="J3599" t="s">
        <v>2068</v>
      </c>
      <c r="K3599">
        <v>28800</v>
      </c>
      <c r="L3599">
        <v>0</v>
      </c>
      <c r="M3599">
        <v>25</v>
      </c>
      <c r="N3599">
        <v>28775</v>
      </c>
      <c r="O3599">
        <v>15</v>
      </c>
      <c r="P3599">
        <v>1800</v>
      </c>
      <c r="Q3599" t="s">
        <v>50</v>
      </c>
      <c r="R3599">
        <v>1775</v>
      </c>
      <c r="S3599" t="s">
        <v>8051</v>
      </c>
      <c r="T3599" s="4"/>
      <c r="U3599" s="4"/>
    </row>
    <row r="3600" spans="1:21" x14ac:dyDescent="0.2">
      <c r="A3600" t="s">
        <v>1745</v>
      </c>
      <c r="B3600" t="s">
        <v>8052</v>
      </c>
      <c r="C3600" t="s">
        <v>8053</v>
      </c>
      <c r="F3600" t="s">
        <v>2066</v>
      </c>
      <c r="H3600">
        <v>6</v>
      </c>
      <c r="I3600" t="s">
        <v>2357</v>
      </c>
      <c r="J3600" t="s">
        <v>2068</v>
      </c>
      <c r="K3600">
        <v>79</v>
      </c>
      <c r="L3600">
        <v>0</v>
      </c>
      <c r="M3600">
        <v>7</v>
      </c>
      <c r="N3600">
        <v>72</v>
      </c>
      <c r="O3600">
        <v>1</v>
      </c>
      <c r="P3600">
        <v>40</v>
      </c>
      <c r="Q3600" t="s">
        <v>44</v>
      </c>
      <c r="R3600">
        <v>32</v>
      </c>
      <c r="S3600" t="s">
        <v>962</v>
      </c>
      <c r="T3600" s="4"/>
      <c r="U3600" s="4"/>
    </row>
    <row r="3601" spans="1:21" x14ac:dyDescent="0.2">
      <c r="A3601" t="s">
        <v>1745</v>
      </c>
      <c r="B3601" t="s">
        <v>8054</v>
      </c>
      <c r="C3601" t="s">
        <v>8055</v>
      </c>
      <c r="F3601" t="s">
        <v>2066</v>
      </c>
      <c r="H3601">
        <v>7</v>
      </c>
      <c r="I3601" t="s">
        <v>2357</v>
      </c>
      <c r="J3601" t="s">
        <v>2068</v>
      </c>
      <c r="K3601">
        <v>360</v>
      </c>
      <c r="L3601">
        <v>0</v>
      </c>
      <c r="M3601">
        <v>36</v>
      </c>
      <c r="N3601">
        <v>324</v>
      </c>
      <c r="O3601">
        <v>0</v>
      </c>
      <c r="P3601">
        <v>360</v>
      </c>
      <c r="Q3601" t="s">
        <v>50</v>
      </c>
      <c r="R3601">
        <v>324</v>
      </c>
      <c r="S3601" t="s">
        <v>8056</v>
      </c>
      <c r="T3601" s="4"/>
      <c r="U3601" s="4"/>
    </row>
    <row r="3602" spans="1:21" x14ac:dyDescent="0.2">
      <c r="A3602" t="s">
        <v>1745</v>
      </c>
      <c r="B3602" t="s">
        <v>8057</v>
      </c>
      <c r="C3602" t="s">
        <v>8058</v>
      </c>
      <c r="F3602" t="s">
        <v>2066</v>
      </c>
      <c r="H3602">
        <v>8</v>
      </c>
      <c r="I3602" t="s">
        <v>2357</v>
      </c>
      <c r="J3602" t="s">
        <v>2068</v>
      </c>
      <c r="K3602">
        <v>480</v>
      </c>
      <c r="L3602">
        <v>0</v>
      </c>
      <c r="M3602">
        <v>0</v>
      </c>
      <c r="N3602">
        <v>480</v>
      </c>
      <c r="O3602">
        <v>1</v>
      </c>
      <c r="P3602">
        <v>480</v>
      </c>
      <c r="Q3602" t="s">
        <v>50</v>
      </c>
      <c r="R3602">
        <v>0</v>
      </c>
      <c r="S3602" t="s">
        <v>613</v>
      </c>
      <c r="T3602" s="4"/>
      <c r="U3602" s="4"/>
    </row>
    <row r="3603" spans="1:21" x14ac:dyDescent="0.2">
      <c r="A3603" t="s">
        <v>1745</v>
      </c>
      <c r="B3603" t="s">
        <v>8059</v>
      </c>
      <c r="C3603" t="s">
        <v>8060</v>
      </c>
      <c r="H3603">
        <v>9</v>
      </c>
      <c r="I3603" t="s">
        <v>2357</v>
      </c>
      <c r="J3603" t="s">
        <v>2068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360</v>
      </c>
      <c r="Q3603" t="s">
        <v>50</v>
      </c>
      <c r="R3603">
        <v>0</v>
      </c>
      <c r="S3603" t="s">
        <v>57</v>
      </c>
      <c r="T3603" s="4"/>
      <c r="U3603" s="4"/>
    </row>
    <row r="3604" spans="1:21" x14ac:dyDescent="0.2">
      <c r="A3604" t="s">
        <v>1745</v>
      </c>
      <c r="B3604" t="s">
        <v>8061</v>
      </c>
      <c r="C3604" t="s">
        <v>8062</v>
      </c>
      <c r="H3604">
        <v>10</v>
      </c>
      <c r="I3604" t="s">
        <v>2357</v>
      </c>
      <c r="J3604" t="s">
        <v>2068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480</v>
      </c>
      <c r="Q3604" t="s">
        <v>50</v>
      </c>
      <c r="R3604">
        <v>0</v>
      </c>
      <c r="S3604" t="s">
        <v>57</v>
      </c>
      <c r="T3604" s="4"/>
      <c r="U3604" s="4"/>
    </row>
    <row r="3605" spans="1:21" x14ac:dyDescent="0.2">
      <c r="A3605" t="s">
        <v>1745</v>
      </c>
      <c r="B3605" t="s">
        <v>8063</v>
      </c>
      <c r="C3605" t="s">
        <v>8064</v>
      </c>
      <c r="H3605">
        <v>11</v>
      </c>
      <c r="I3605" t="s">
        <v>2357</v>
      </c>
      <c r="J3605" t="s">
        <v>2068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360</v>
      </c>
      <c r="Q3605" t="s">
        <v>50</v>
      </c>
      <c r="R3605">
        <v>0</v>
      </c>
      <c r="S3605" t="s">
        <v>57</v>
      </c>
      <c r="T3605" s="4"/>
      <c r="U3605" s="4"/>
    </row>
    <row r="3606" spans="1:21" x14ac:dyDescent="0.2">
      <c r="A3606" t="s">
        <v>1745</v>
      </c>
      <c r="B3606" t="s">
        <v>8065</v>
      </c>
      <c r="C3606" t="s">
        <v>8066</v>
      </c>
      <c r="D3606" t="s">
        <v>945</v>
      </c>
      <c r="F3606" t="s">
        <v>2066</v>
      </c>
      <c r="G3606" t="s">
        <v>8067</v>
      </c>
      <c r="H3606">
        <v>12</v>
      </c>
      <c r="I3606" t="s">
        <v>2357</v>
      </c>
      <c r="J3606" t="s">
        <v>2068</v>
      </c>
      <c r="K3606">
        <v>-1</v>
      </c>
      <c r="L3606">
        <v>0</v>
      </c>
      <c r="M3606">
        <v>1</v>
      </c>
      <c r="N3606">
        <v>-2</v>
      </c>
      <c r="O3606">
        <v>0</v>
      </c>
      <c r="P3606">
        <v>40</v>
      </c>
      <c r="Q3606" t="s">
        <v>44</v>
      </c>
      <c r="R3606">
        <v>-2</v>
      </c>
      <c r="S3606" t="s">
        <v>1504</v>
      </c>
      <c r="T3606" s="4">
        <v>45370</v>
      </c>
      <c r="U3606" s="4"/>
    </row>
    <row r="3607" spans="1:21" x14ac:dyDescent="0.2">
      <c r="A3607" t="s">
        <v>1745</v>
      </c>
      <c r="B3607" t="s">
        <v>8068</v>
      </c>
      <c r="C3607" t="s">
        <v>8069</v>
      </c>
      <c r="H3607">
        <v>13</v>
      </c>
      <c r="I3607" t="s">
        <v>2357</v>
      </c>
      <c r="J3607" t="s">
        <v>2068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360</v>
      </c>
      <c r="Q3607" t="s">
        <v>50</v>
      </c>
      <c r="R3607">
        <v>0</v>
      </c>
      <c r="S3607" t="s">
        <v>57</v>
      </c>
      <c r="T3607" s="4"/>
      <c r="U3607" s="4"/>
    </row>
    <row r="3608" spans="1:21" x14ac:dyDescent="0.2">
      <c r="A3608" t="s">
        <v>1745</v>
      </c>
      <c r="B3608" t="s">
        <v>8070</v>
      </c>
      <c r="C3608" t="s">
        <v>8071</v>
      </c>
      <c r="H3608">
        <v>14</v>
      </c>
      <c r="I3608" t="s">
        <v>2357</v>
      </c>
      <c r="J3608" t="s">
        <v>2068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480</v>
      </c>
      <c r="Q3608" t="s">
        <v>50</v>
      </c>
      <c r="R3608">
        <v>0</v>
      </c>
      <c r="S3608" t="s">
        <v>57</v>
      </c>
      <c r="T3608" s="4"/>
      <c r="U3608" s="4"/>
    </row>
    <row r="3609" spans="1:21" x14ac:dyDescent="0.2">
      <c r="A3609" t="s">
        <v>1745</v>
      </c>
      <c r="B3609" t="s">
        <v>8072</v>
      </c>
      <c r="C3609" t="s">
        <v>8073</v>
      </c>
      <c r="H3609">
        <v>15</v>
      </c>
      <c r="I3609" t="s">
        <v>2357</v>
      </c>
      <c r="J3609" t="s">
        <v>2068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360</v>
      </c>
      <c r="Q3609" t="s">
        <v>50</v>
      </c>
      <c r="R3609">
        <v>0</v>
      </c>
      <c r="S3609" t="s">
        <v>57</v>
      </c>
      <c r="T3609" s="4"/>
      <c r="U3609" s="4"/>
    </row>
    <row r="3610" spans="1:21" x14ac:dyDescent="0.2">
      <c r="A3610" t="s">
        <v>1745</v>
      </c>
      <c r="B3610" t="s">
        <v>8074</v>
      </c>
      <c r="C3610" t="s">
        <v>8075</v>
      </c>
      <c r="F3610" t="s">
        <v>2066</v>
      </c>
      <c r="H3610">
        <v>16</v>
      </c>
      <c r="I3610" t="s">
        <v>2357</v>
      </c>
      <c r="J3610" t="s">
        <v>2068</v>
      </c>
      <c r="K3610">
        <v>480</v>
      </c>
      <c r="L3610">
        <v>0</v>
      </c>
      <c r="M3610">
        <v>0</v>
      </c>
      <c r="N3610">
        <v>480</v>
      </c>
      <c r="O3610">
        <v>1</v>
      </c>
      <c r="P3610">
        <v>480</v>
      </c>
      <c r="Q3610" t="s">
        <v>50</v>
      </c>
      <c r="R3610">
        <v>0</v>
      </c>
      <c r="S3610" t="s">
        <v>613</v>
      </c>
      <c r="T3610" s="4"/>
      <c r="U3610" s="4"/>
    </row>
    <row r="3611" spans="1:21" x14ac:dyDescent="0.2">
      <c r="A3611" t="s">
        <v>1745</v>
      </c>
      <c r="B3611" t="s">
        <v>8076</v>
      </c>
      <c r="C3611" t="s">
        <v>8077</v>
      </c>
      <c r="H3611">
        <v>17</v>
      </c>
      <c r="I3611" t="s">
        <v>2357</v>
      </c>
      <c r="J3611" t="s">
        <v>2068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360</v>
      </c>
      <c r="Q3611" t="s">
        <v>50</v>
      </c>
      <c r="R3611">
        <v>0</v>
      </c>
      <c r="S3611" t="s">
        <v>57</v>
      </c>
      <c r="T3611" s="4"/>
      <c r="U3611" s="4"/>
    </row>
    <row r="3612" spans="1:21" x14ac:dyDescent="0.2">
      <c r="A3612" t="s">
        <v>1745</v>
      </c>
      <c r="B3612" t="s">
        <v>8078</v>
      </c>
      <c r="C3612" t="s">
        <v>8079</v>
      </c>
      <c r="F3612" t="s">
        <v>2066</v>
      </c>
      <c r="H3612">
        <v>18</v>
      </c>
      <c r="I3612" t="s">
        <v>2357</v>
      </c>
      <c r="J3612" t="s">
        <v>2068</v>
      </c>
      <c r="K3612">
        <v>480</v>
      </c>
      <c r="L3612">
        <v>0</v>
      </c>
      <c r="M3612">
        <v>0</v>
      </c>
      <c r="N3612">
        <v>480</v>
      </c>
      <c r="O3612">
        <v>1</v>
      </c>
      <c r="P3612">
        <v>480</v>
      </c>
      <c r="Q3612" t="s">
        <v>50</v>
      </c>
      <c r="R3612">
        <v>0</v>
      </c>
      <c r="S3612" t="s">
        <v>613</v>
      </c>
      <c r="T3612" s="4"/>
      <c r="U3612" s="4"/>
    </row>
    <row r="3613" spans="1:21" x14ac:dyDescent="0.2">
      <c r="A3613" t="s">
        <v>1745</v>
      </c>
      <c r="B3613" t="s">
        <v>8080</v>
      </c>
      <c r="C3613" t="s">
        <v>8081</v>
      </c>
      <c r="H3613">
        <v>19</v>
      </c>
      <c r="I3613" t="s">
        <v>2357</v>
      </c>
      <c r="J3613" t="s">
        <v>2068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360</v>
      </c>
      <c r="Q3613" t="s">
        <v>50</v>
      </c>
      <c r="R3613">
        <v>0</v>
      </c>
      <c r="S3613" t="s">
        <v>57</v>
      </c>
      <c r="T3613" s="4"/>
      <c r="U3613" s="4"/>
    </row>
    <row r="3614" spans="1:21" x14ac:dyDescent="0.2">
      <c r="A3614" t="s">
        <v>1745</v>
      </c>
      <c r="B3614" t="s">
        <v>8082</v>
      </c>
      <c r="C3614" t="s">
        <v>8083</v>
      </c>
      <c r="F3614" t="s">
        <v>2066</v>
      </c>
      <c r="H3614">
        <v>20</v>
      </c>
      <c r="I3614" t="s">
        <v>2437</v>
      </c>
      <c r="J3614" t="s">
        <v>2068</v>
      </c>
      <c r="K3614">
        <v>4800</v>
      </c>
      <c r="L3614">
        <v>0</v>
      </c>
      <c r="M3614">
        <v>25</v>
      </c>
      <c r="N3614">
        <v>4775</v>
      </c>
      <c r="O3614">
        <v>3</v>
      </c>
      <c r="P3614">
        <v>1200</v>
      </c>
      <c r="Q3614" t="s">
        <v>50</v>
      </c>
      <c r="R3614">
        <v>1175</v>
      </c>
      <c r="S3614" t="s">
        <v>8084</v>
      </c>
      <c r="T3614" s="4"/>
      <c r="U3614" s="4"/>
    </row>
    <row r="3615" spans="1:21" x14ac:dyDescent="0.2">
      <c r="A3615" t="s">
        <v>1745</v>
      </c>
      <c r="B3615" t="s">
        <v>8085</v>
      </c>
      <c r="C3615" t="s">
        <v>8086</v>
      </c>
      <c r="F3615" t="s">
        <v>2066</v>
      </c>
      <c r="H3615">
        <v>21</v>
      </c>
      <c r="I3615" t="s">
        <v>2437</v>
      </c>
      <c r="J3615" t="s">
        <v>2068</v>
      </c>
      <c r="K3615">
        <v>5880</v>
      </c>
      <c r="L3615">
        <v>0</v>
      </c>
      <c r="M3615">
        <v>12</v>
      </c>
      <c r="N3615">
        <v>5868</v>
      </c>
      <c r="O3615">
        <v>6</v>
      </c>
      <c r="P3615">
        <v>840</v>
      </c>
      <c r="Q3615" t="s">
        <v>50</v>
      </c>
      <c r="R3615">
        <v>828</v>
      </c>
      <c r="S3615" t="s">
        <v>8087</v>
      </c>
      <c r="T3615" s="4"/>
      <c r="U3615" s="4"/>
    </row>
    <row r="3616" spans="1:21" x14ac:dyDescent="0.2">
      <c r="A3616" t="s">
        <v>1745</v>
      </c>
      <c r="B3616" t="s">
        <v>8088</v>
      </c>
      <c r="C3616" t="s">
        <v>8089</v>
      </c>
      <c r="D3616" t="s">
        <v>8090</v>
      </c>
      <c r="F3616" t="s">
        <v>2066</v>
      </c>
      <c r="H3616">
        <v>22</v>
      </c>
      <c r="I3616" t="s">
        <v>2437</v>
      </c>
      <c r="J3616" t="s">
        <v>2068</v>
      </c>
      <c r="K3616">
        <v>1398</v>
      </c>
      <c r="L3616">
        <v>0</v>
      </c>
      <c r="M3616">
        <v>1</v>
      </c>
      <c r="N3616">
        <v>1397</v>
      </c>
      <c r="O3616">
        <v>19</v>
      </c>
      <c r="P3616">
        <v>70</v>
      </c>
      <c r="Q3616" t="s">
        <v>44</v>
      </c>
      <c r="R3616">
        <v>67</v>
      </c>
      <c r="S3616" t="s">
        <v>8091</v>
      </c>
      <c r="T3616" s="4">
        <v>45364</v>
      </c>
      <c r="U3616" s="4"/>
    </row>
    <row r="3617" spans="1:21" x14ac:dyDescent="0.2">
      <c r="A3617" t="s">
        <v>1745</v>
      </c>
      <c r="B3617" t="s">
        <v>8092</v>
      </c>
      <c r="C3617" t="s">
        <v>8093</v>
      </c>
      <c r="F3617" t="s">
        <v>2066</v>
      </c>
      <c r="H3617">
        <v>23</v>
      </c>
      <c r="I3617" t="s">
        <v>2357</v>
      </c>
      <c r="J3617" t="s">
        <v>2068</v>
      </c>
      <c r="K3617">
        <v>78</v>
      </c>
      <c r="L3617">
        <v>0</v>
      </c>
      <c r="M3617">
        <v>0</v>
      </c>
      <c r="N3617">
        <v>78</v>
      </c>
      <c r="O3617">
        <v>1</v>
      </c>
      <c r="P3617">
        <v>40</v>
      </c>
      <c r="Q3617" t="s">
        <v>44</v>
      </c>
      <c r="R3617">
        <v>38</v>
      </c>
      <c r="S3617" t="s">
        <v>8094</v>
      </c>
      <c r="T3617" s="4"/>
      <c r="U3617" s="4"/>
    </row>
    <row r="3618" spans="1:21" x14ac:dyDescent="0.2">
      <c r="A3618" t="s">
        <v>1745</v>
      </c>
      <c r="B3618" t="s">
        <v>8095</v>
      </c>
      <c r="C3618" t="s">
        <v>8096</v>
      </c>
      <c r="F3618" t="s">
        <v>2066</v>
      </c>
      <c r="H3618">
        <v>24</v>
      </c>
      <c r="I3618" t="s">
        <v>2357</v>
      </c>
      <c r="J3618" t="s">
        <v>2068</v>
      </c>
      <c r="K3618">
        <v>720</v>
      </c>
      <c r="L3618">
        <v>0</v>
      </c>
      <c r="M3618">
        <v>0</v>
      </c>
      <c r="N3618">
        <v>720</v>
      </c>
      <c r="O3618">
        <v>2</v>
      </c>
      <c r="P3618">
        <v>360</v>
      </c>
      <c r="Q3618" t="s">
        <v>50</v>
      </c>
      <c r="R3618">
        <v>0</v>
      </c>
      <c r="S3618" t="s">
        <v>1162</v>
      </c>
      <c r="T3618" s="4"/>
      <c r="U3618" s="4"/>
    </row>
    <row r="3619" spans="1:21" x14ac:dyDescent="0.2">
      <c r="A3619" t="s">
        <v>1745</v>
      </c>
      <c r="B3619" t="s">
        <v>8097</v>
      </c>
      <c r="C3619" t="s">
        <v>8098</v>
      </c>
      <c r="F3619" t="s">
        <v>2066</v>
      </c>
      <c r="H3619">
        <v>25</v>
      </c>
      <c r="I3619" t="s">
        <v>2067</v>
      </c>
      <c r="J3619" t="s">
        <v>2068</v>
      </c>
      <c r="K3619">
        <v>9720</v>
      </c>
      <c r="L3619">
        <v>0</v>
      </c>
      <c r="M3619">
        <v>0</v>
      </c>
      <c r="N3619">
        <v>9720</v>
      </c>
      <c r="O3619">
        <v>9</v>
      </c>
      <c r="P3619">
        <v>1080</v>
      </c>
      <c r="Q3619" t="s">
        <v>50</v>
      </c>
      <c r="R3619">
        <v>0</v>
      </c>
      <c r="S3619" t="s">
        <v>1277</v>
      </c>
      <c r="T3619" s="4"/>
      <c r="U3619" s="4"/>
    </row>
    <row r="3620" spans="1:21" x14ac:dyDescent="0.2">
      <c r="A3620" t="s">
        <v>1745</v>
      </c>
      <c r="B3620" t="s">
        <v>8099</v>
      </c>
      <c r="C3620" t="s">
        <v>8100</v>
      </c>
      <c r="F3620" t="s">
        <v>2066</v>
      </c>
      <c r="H3620">
        <v>26</v>
      </c>
      <c r="I3620" t="s">
        <v>7206</v>
      </c>
      <c r="J3620" t="s">
        <v>2068</v>
      </c>
      <c r="K3620">
        <v>15360</v>
      </c>
      <c r="L3620">
        <v>0</v>
      </c>
      <c r="M3620">
        <v>852</v>
      </c>
      <c r="N3620">
        <v>14508</v>
      </c>
      <c r="O3620">
        <v>13</v>
      </c>
      <c r="P3620">
        <v>1080</v>
      </c>
      <c r="Q3620" t="s">
        <v>50</v>
      </c>
      <c r="R3620">
        <v>468</v>
      </c>
      <c r="S3620" t="s">
        <v>8101</v>
      </c>
      <c r="T3620" s="4"/>
      <c r="U3620" s="4"/>
    </row>
    <row r="3621" spans="1:21" x14ac:dyDescent="0.2">
      <c r="A3621" t="s">
        <v>1745</v>
      </c>
      <c r="B3621" t="s">
        <v>8102</v>
      </c>
      <c r="C3621" t="s">
        <v>8103</v>
      </c>
      <c r="F3621" t="s">
        <v>2066</v>
      </c>
      <c r="H3621">
        <v>28</v>
      </c>
      <c r="I3621" t="s">
        <v>2437</v>
      </c>
      <c r="J3621" t="s">
        <v>2068</v>
      </c>
      <c r="K3621">
        <v>1180</v>
      </c>
      <c r="L3621">
        <v>0</v>
      </c>
      <c r="M3621">
        <v>1</v>
      </c>
      <c r="N3621">
        <v>1179</v>
      </c>
      <c r="O3621">
        <v>16</v>
      </c>
      <c r="P3621">
        <v>70</v>
      </c>
      <c r="Q3621" t="s">
        <v>44</v>
      </c>
      <c r="R3621">
        <v>59</v>
      </c>
      <c r="S3621" t="s">
        <v>8104</v>
      </c>
      <c r="T3621" s="4">
        <v>45373</v>
      </c>
      <c r="U3621" s="4"/>
    </row>
    <row r="3622" spans="1:21" x14ac:dyDescent="0.2">
      <c r="A3622" t="s">
        <v>1745</v>
      </c>
      <c r="B3622" t="s">
        <v>8105</v>
      </c>
      <c r="C3622" t="s">
        <v>8106</v>
      </c>
      <c r="F3622" t="s">
        <v>2066</v>
      </c>
      <c r="H3622">
        <v>29</v>
      </c>
      <c r="I3622" t="s">
        <v>2067</v>
      </c>
      <c r="J3622" t="s">
        <v>2068</v>
      </c>
      <c r="K3622">
        <v>80</v>
      </c>
      <c r="L3622">
        <v>0</v>
      </c>
      <c r="M3622">
        <v>0</v>
      </c>
      <c r="N3622">
        <v>80</v>
      </c>
      <c r="O3622">
        <v>0</v>
      </c>
      <c r="P3622">
        <v>90</v>
      </c>
      <c r="Q3622" t="s">
        <v>44</v>
      </c>
      <c r="R3622">
        <v>80</v>
      </c>
      <c r="S3622" t="s">
        <v>339</v>
      </c>
      <c r="T3622" s="4">
        <v>45373</v>
      </c>
      <c r="U3622" s="4"/>
    </row>
    <row r="3623" spans="1:21" x14ac:dyDescent="0.2">
      <c r="A3623" t="s">
        <v>1745</v>
      </c>
      <c r="B3623" t="s">
        <v>8107</v>
      </c>
      <c r="C3623" t="s">
        <v>8108</v>
      </c>
      <c r="D3623" t="s">
        <v>945</v>
      </c>
      <c r="F3623" t="s">
        <v>8109</v>
      </c>
      <c r="H3623">
        <v>30</v>
      </c>
      <c r="J3623" t="s">
        <v>420</v>
      </c>
      <c r="K3623">
        <v>0</v>
      </c>
      <c r="L3623">
        <v>0</v>
      </c>
      <c r="M3623">
        <v>10</v>
      </c>
      <c r="N3623">
        <v>-10</v>
      </c>
      <c r="O3623">
        <v>0</v>
      </c>
      <c r="P3623">
        <v>70</v>
      </c>
      <c r="Q3623" t="s">
        <v>44</v>
      </c>
      <c r="R3623">
        <v>-10</v>
      </c>
      <c r="S3623" t="s">
        <v>3774</v>
      </c>
      <c r="T3623" s="4">
        <v>45414</v>
      </c>
      <c r="U3623" s="4"/>
    </row>
    <row r="3624" spans="1:21" x14ac:dyDescent="0.2">
      <c r="A3624" t="s">
        <v>1745</v>
      </c>
      <c r="B3624" t="s">
        <v>8110</v>
      </c>
      <c r="C3624" t="s">
        <v>8111</v>
      </c>
      <c r="D3624" t="s">
        <v>749</v>
      </c>
      <c r="F3624" t="s">
        <v>8109</v>
      </c>
      <c r="H3624">
        <v>31</v>
      </c>
      <c r="J3624" t="s">
        <v>420</v>
      </c>
      <c r="L3624">
        <v>0</v>
      </c>
      <c r="M3624">
        <v>20</v>
      </c>
      <c r="N3624">
        <v>-20</v>
      </c>
      <c r="O3624">
        <v>0</v>
      </c>
      <c r="P3624" t="s">
        <v>254</v>
      </c>
      <c r="Q3624" t="s">
        <v>44</v>
      </c>
      <c r="R3624">
        <v>-20</v>
      </c>
      <c r="S3624" t="s">
        <v>8048</v>
      </c>
      <c r="T3624" s="4">
        <v>45414</v>
      </c>
      <c r="U3624" s="4"/>
    </row>
    <row r="3625" spans="1:21" x14ac:dyDescent="0.2">
      <c r="A3625" t="s">
        <v>1745</v>
      </c>
      <c r="B3625" t="s">
        <v>8112</v>
      </c>
      <c r="C3625" t="s">
        <v>8113</v>
      </c>
      <c r="F3625" t="s">
        <v>2066</v>
      </c>
      <c r="H3625">
        <v>33</v>
      </c>
      <c r="I3625" t="s">
        <v>2437</v>
      </c>
      <c r="J3625" t="s">
        <v>2068</v>
      </c>
      <c r="K3625">
        <v>15960</v>
      </c>
      <c r="L3625">
        <v>0</v>
      </c>
      <c r="M3625">
        <v>0</v>
      </c>
      <c r="N3625">
        <v>15960</v>
      </c>
      <c r="O3625">
        <v>19</v>
      </c>
      <c r="P3625">
        <v>840</v>
      </c>
      <c r="Q3625" t="s">
        <v>50</v>
      </c>
      <c r="R3625">
        <v>0</v>
      </c>
      <c r="S3625" t="s">
        <v>3598</v>
      </c>
      <c r="T3625" s="4"/>
      <c r="U3625" s="4"/>
    </row>
    <row r="3626" spans="1:21" x14ac:dyDescent="0.2">
      <c r="A3626" t="s">
        <v>1745</v>
      </c>
      <c r="B3626" t="s">
        <v>8114</v>
      </c>
      <c r="C3626" t="s">
        <v>8115</v>
      </c>
      <c r="F3626" t="s">
        <v>2066</v>
      </c>
      <c r="H3626">
        <v>34</v>
      </c>
      <c r="I3626" t="s">
        <v>2067</v>
      </c>
      <c r="J3626" t="s">
        <v>2068</v>
      </c>
      <c r="K3626">
        <v>1080</v>
      </c>
      <c r="L3626">
        <v>0</v>
      </c>
      <c r="M3626">
        <v>0</v>
      </c>
      <c r="N3626">
        <v>1080</v>
      </c>
      <c r="O3626">
        <v>1</v>
      </c>
      <c r="P3626">
        <v>1080</v>
      </c>
      <c r="Q3626" t="s">
        <v>50</v>
      </c>
      <c r="R3626">
        <v>0</v>
      </c>
      <c r="S3626" t="s">
        <v>613</v>
      </c>
      <c r="T3626" s="4"/>
      <c r="U3626" s="4"/>
    </row>
    <row r="3627" spans="1:21" x14ac:dyDescent="0.2">
      <c r="A3627" t="s">
        <v>1745</v>
      </c>
      <c r="C3627" t="s">
        <v>8116</v>
      </c>
      <c r="J3627" t="s">
        <v>420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25</v>
      </c>
      <c r="Q3627" t="s">
        <v>44</v>
      </c>
      <c r="R3627">
        <v>0</v>
      </c>
      <c r="S3627" t="s">
        <v>94</v>
      </c>
      <c r="T3627" s="4"/>
      <c r="U3627" s="4"/>
    </row>
    <row r="3628" spans="1:21" x14ac:dyDescent="0.2">
      <c r="A3628" t="s">
        <v>1745</v>
      </c>
      <c r="C3628" t="s">
        <v>8117</v>
      </c>
      <c r="I3628" t="s">
        <v>2437</v>
      </c>
      <c r="J3628" t="s">
        <v>2068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240</v>
      </c>
      <c r="Q3628" t="s">
        <v>50</v>
      </c>
      <c r="R3628">
        <v>0</v>
      </c>
      <c r="S3628" t="s">
        <v>57</v>
      </c>
      <c r="T3628" s="4"/>
      <c r="U3628" s="4"/>
    </row>
    <row r="3629" spans="1:21" x14ac:dyDescent="0.2">
      <c r="A3629" t="s">
        <v>1745</v>
      </c>
      <c r="C3629" t="s">
        <v>8118</v>
      </c>
      <c r="H3629">
        <v>35</v>
      </c>
      <c r="I3629" t="s">
        <v>2357</v>
      </c>
      <c r="J3629" t="s">
        <v>2068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480</v>
      </c>
      <c r="Q3629" t="s">
        <v>50</v>
      </c>
      <c r="R3629">
        <v>0</v>
      </c>
      <c r="S3629" t="s">
        <v>57</v>
      </c>
      <c r="T3629" s="4"/>
      <c r="U3629" s="4"/>
    </row>
    <row r="3630" spans="1:21" x14ac:dyDescent="0.2">
      <c r="A3630" t="s">
        <v>1745</v>
      </c>
      <c r="C3630" t="s">
        <v>8119</v>
      </c>
      <c r="H3630">
        <v>36</v>
      </c>
      <c r="I3630" t="s">
        <v>2357</v>
      </c>
      <c r="J3630" t="s">
        <v>2068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360</v>
      </c>
      <c r="Q3630" t="s">
        <v>50</v>
      </c>
      <c r="R3630">
        <v>0</v>
      </c>
      <c r="S3630" t="s">
        <v>57</v>
      </c>
      <c r="T3630" s="4"/>
      <c r="U3630" s="4"/>
    </row>
    <row r="3631" spans="1:21" x14ac:dyDescent="0.2">
      <c r="A3631" t="s">
        <v>1745</v>
      </c>
      <c r="B3631" t="s">
        <v>8120</v>
      </c>
      <c r="C3631" t="s">
        <v>8121</v>
      </c>
      <c r="D3631" t="s">
        <v>8122</v>
      </c>
      <c r="F3631" t="s">
        <v>2066</v>
      </c>
      <c r="H3631">
        <v>37</v>
      </c>
      <c r="I3631" t="s">
        <v>2437</v>
      </c>
      <c r="J3631" t="s">
        <v>2068</v>
      </c>
      <c r="K3631">
        <v>498</v>
      </c>
      <c r="L3631">
        <v>0</v>
      </c>
      <c r="M3631">
        <v>3</v>
      </c>
      <c r="N3631">
        <v>495</v>
      </c>
      <c r="O3631">
        <v>9</v>
      </c>
      <c r="P3631">
        <v>50</v>
      </c>
      <c r="Q3631" t="s">
        <v>44</v>
      </c>
      <c r="R3631">
        <v>45</v>
      </c>
      <c r="S3631" t="s">
        <v>8123</v>
      </c>
      <c r="T3631" s="4">
        <v>45364</v>
      </c>
      <c r="U3631" s="4"/>
    </row>
    <row r="3632" spans="1:21" x14ac:dyDescent="0.2">
      <c r="A3632" t="s">
        <v>1745</v>
      </c>
      <c r="B3632" t="s">
        <v>8124</v>
      </c>
      <c r="C3632" t="s">
        <v>8125</v>
      </c>
      <c r="D3632" t="s">
        <v>8126</v>
      </c>
      <c r="F3632" t="s">
        <v>2066</v>
      </c>
      <c r="H3632">
        <v>38</v>
      </c>
      <c r="I3632" t="s">
        <v>2437</v>
      </c>
      <c r="J3632" t="s">
        <v>2068</v>
      </c>
      <c r="K3632">
        <v>799</v>
      </c>
      <c r="L3632">
        <v>0</v>
      </c>
      <c r="M3632">
        <v>2</v>
      </c>
      <c r="N3632">
        <v>797</v>
      </c>
      <c r="O3632">
        <v>15</v>
      </c>
      <c r="P3632">
        <v>50</v>
      </c>
      <c r="Q3632" t="s">
        <v>44</v>
      </c>
      <c r="R3632">
        <v>47</v>
      </c>
      <c r="S3632" t="s">
        <v>8127</v>
      </c>
      <c r="T3632" s="4">
        <v>45370</v>
      </c>
      <c r="U3632" s="4"/>
    </row>
    <row r="3633" spans="1:21" x14ac:dyDescent="0.2">
      <c r="A3633" t="s">
        <v>1745</v>
      </c>
      <c r="B3633" t="s">
        <v>8128</v>
      </c>
      <c r="C3633" t="s">
        <v>8129</v>
      </c>
      <c r="H3633">
        <v>39</v>
      </c>
      <c r="J3633" t="s">
        <v>420</v>
      </c>
      <c r="K3633">
        <v>1800</v>
      </c>
      <c r="L3633">
        <v>0</v>
      </c>
      <c r="M3633">
        <v>0</v>
      </c>
      <c r="N3633">
        <v>1800</v>
      </c>
      <c r="O3633">
        <v>3</v>
      </c>
      <c r="P3633">
        <v>600</v>
      </c>
      <c r="Q3633" t="s">
        <v>50</v>
      </c>
      <c r="R3633">
        <v>0</v>
      </c>
      <c r="S3633" t="s">
        <v>623</v>
      </c>
      <c r="T3633" s="4"/>
      <c r="U3633" s="4"/>
    </row>
    <row r="3634" spans="1:21" x14ac:dyDescent="0.2">
      <c r="A3634" t="s">
        <v>1745</v>
      </c>
      <c r="B3634" t="s">
        <v>8130</v>
      </c>
      <c r="C3634" t="s">
        <v>8131</v>
      </c>
      <c r="H3634">
        <v>40</v>
      </c>
      <c r="J3634" t="s">
        <v>420</v>
      </c>
      <c r="K3634">
        <v>48</v>
      </c>
      <c r="L3634">
        <v>0</v>
      </c>
      <c r="M3634">
        <v>0</v>
      </c>
      <c r="N3634">
        <v>48</v>
      </c>
      <c r="O3634">
        <v>1</v>
      </c>
      <c r="P3634">
        <v>48</v>
      </c>
      <c r="Q3634" t="s">
        <v>44</v>
      </c>
      <c r="R3634">
        <v>0</v>
      </c>
      <c r="S3634" t="s">
        <v>45</v>
      </c>
      <c r="T3634" s="4"/>
      <c r="U3634" s="4"/>
    </row>
    <row r="3635" spans="1:21" x14ac:dyDescent="0.2">
      <c r="A3635" t="s">
        <v>1745</v>
      </c>
      <c r="B3635" t="s">
        <v>8132</v>
      </c>
      <c r="C3635" t="s">
        <v>8133</v>
      </c>
      <c r="F3635" t="s">
        <v>2066</v>
      </c>
      <c r="H3635">
        <v>41</v>
      </c>
      <c r="I3635" t="s">
        <v>2353</v>
      </c>
      <c r="J3635" t="s">
        <v>2068</v>
      </c>
      <c r="K3635">
        <v>3000</v>
      </c>
      <c r="L3635">
        <v>0</v>
      </c>
      <c r="M3635">
        <v>0</v>
      </c>
      <c r="N3635">
        <v>3000</v>
      </c>
      <c r="O3635">
        <v>3</v>
      </c>
      <c r="P3635">
        <v>1000</v>
      </c>
      <c r="Q3635" t="s">
        <v>50</v>
      </c>
      <c r="R3635">
        <v>0</v>
      </c>
      <c r="S3635" t="s">
        <v>623</v>
      </c>
      <c r="T3635" s="4"/>
      <c r="U3635" s="4"/>
    </row>
    <row r="3636" spans="1:21" x14ac:dyDescent="0.2">
      <c r="A3636" t="s">
        <v>1745</v>
      </c>
      <c r="B3636" t="s">
        <v>8134</v>
      </c>
      <c r="C3636" t="s">
        <v>8135</v>
      </c>
      <c r="F3636" t="s">
        <v>2066</v>
      </c>
      <c r="H3636">
        <v>42</v>
      </c>
      <c r="I3636" t="s">
        <v>2353</v>
      </c>
      <c r="J3636" t="s">
        <v>2068</v>
      </c>
      <c r="K3636">
        <v>12000</v>
      </c>
      <c r="L3636">
        <v>0</v>
      </c>
      <c r="M3636">
        <v>0</v>
      </c>
      <c r="N3636">
        <v>12000</v>
      </c>
      <c r="O3636">
        <v>8</v>
      </c>
      <c r="P3636">
        <v>1500</v>
      </c>
      <c r="Q3636" t="s">
        <v>50</v>
      </c>
      <c r="R3636">
        <v>0</v>
      </c>
      <c r="S3636" t="s">
        <v>2618</v>
      </c>
      <c r="T3636" s="4"/>
      <c r="U3636" s="4"/>
    </row>
    <row r="3637" spans="1:21" x14ac:dyDescent="0.2">
      <c r="A3637" t="s">
        <v>1745</v>
      </c>
      <c r="B3637" t="s">
        <v>8136</v>
      </c>
      <c r="C3637" t="s">
        <v>8137</v>
      </c>
      <c r="H3637">
        <v>43</v>
      </c>
      <c r="J3637" t="s">
        <v>420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34</v>
      </c>
      <c r="Q3637" t="s">
        <v>44</v>
      </c>
      <c r="R3637">
        <v>0</v>
      </c>
      <c r="S3637" t="s">
        <v>94</v>
      </c>
      <c r="T3637" s="4"/>
      <c r="U3637" s="4"/>
    </row>
    <row r="3638" spans="1:21" x14ac:dyDescent="0.2">
      <c r="A3638" t="s">
        <v>1745</v>
      </c>
      <c r="B3638" t="s">
        <v>8138</v>
      </c>
      <c r="C3638" t="s">
        <v>8139</v>
      </c>
      <c r="F3638" t="s">
        <v>2066</v>
      </c>
      <c r="H3638">
        <v>45</v>
      </c>
      <c r="I3638" t="s">
        <v>2353</v>
      </c>
      <c r="J3638" t="s">
        <v>2068</v>
      </c>
      <c r="K3638">
        <v>18000</v>
      </c>
      <c r="L3638">
        <v>0</v>
      </c>
      <c r="M3638">
        <v>0</v>
      </c>
      <c r="N3638">
        <v>18000</v>
      </c>
      <c r="O3638">
        <v>9</v>
      </c>
      <c r="P3638">
        <v>2000</v>
      </c>
      <c r="Q3638" t="s">
        <v>50</v>
      </c>
      <c r="R3638">
        <v>0</v>
      </c>
      <c r="S3638" t="s">
        <v>1277</v>
      </c>
      <c r="T3638" s="4"/>
      <c r="U3638" s="4"/>
    </row>
    <row r="3639" spans="1:21" x14ac:dyDescent="0.2">
      <c r="A3639" t="s">
        <v>1745</v>
      </c>
      <c r="B3639" t="s">
        <v>8140</v>
      </c>
      <c r="C3639" t="s">
        <v>8141</v>
      </c>
      <c r="H3639">
        <v>46</v>
      </c>
      <c r="J3639" t="s">
        <v>420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30</v>
      </c>
      <c r="Q3639" t="s">
        <v>44</v>
      </c>
      <c r="R3639">
        <v>0</v>
      </c>
      <c r="S3639" t="s">
        <v>94</v>
      </c>
      <c r="T3639" s="4"/>
      <c r="U3639" s="4"/>
    </row>
    <row r="3640" spans="1:21" x14ac:dyDescent="0.2">
      <c r="A3640" t="s">
        <v>1745</v>
      </c>
      <c r="B3640" t="s">
        <v>2052</v>
      </c>
      <c r="C3640" t="s">
        <v>8142</v>
      </c>
      <c r="D3640" t="s">
        <v>749</v>
      </c>
      <c r="F3640" t="s">
        <v>48</v>
      </c>
      <c r="H3640">
        <v>47</v>
      </c>
      <c r="J3640" t="s">
        <v>420</v>
      </c>
      <c r="K3640">
        <v>-103</v>
      </c>
      <c r="L3640">
        <v>0</v>
      </c>
      <c r="M3640">
        <v>11</v>
      </c>
      <c r="N3640">
        <v>-114</v>
      </c>
      <c r="O3640">
        <v>-2</v>
      </c>
      <c r="P3640">
        <v>50</v>
      </c>
      <c r="Q3640" t="s">
        <v>44</v>
      </c>
      <c r="R3640">
        <v>-14</v>
      </c>
      <c r="S3640" t="s">
        <v>8143</v>
      </c>
      <c r="T3640" s="4">
        <v>45371</v>
      </c>
      <c r="U3640" s="4"/>
    </row>
    <row r="3641" spans="1:21" x14ac:dyDescent="0.2">
      <c r="A3641" t="s">
        <v>1745</v>
      </c>
      <c r="B3641" t="s">
        <v>8144</v>
      </c>
      <c r="C3641" t="s">
        <v>8145</v>
      </c>
      <c r="F3641" t="s">
        <v>48</v>
      </c>
      <c r="H3641">
        <v>48</v>
      </c>
      <c r="I3641" t="s">
        <v>7351</v>
      </c>
      <c r="J3641" t="s">
        <v>420</v>
      </c>
      <c r="K3641">
        <v>30</v>
      </c>
      <c r="L3641">
        <v>0</v>
      </c>
      <c r="M3641">
        <v>0</v>
      </c>
      <c r="N3641">
        <v>30</v>
      </c>
      <c r="O3641">
        <v>1</v>
      </c>
      <c r="P3641">
        <v>30</v>
      </c>
      <c r="Q3641" t="s">
        <v>44</v>
      </c>
      <c r="R3641">
        <v>0</v>
      </c>
      <c r="S3641" t="s">
        <v>45</v>
      </c>
      <c r="T3641" s="4"/>
      <c r="U3641" s="4"/>
    </row>
    <row r="3642" spans="1:21" x14ac:dyDescent="0.2">
      <c r="A3642" t="s">
        <v>1745</v>
      </c>
      <c r="B3642" t="s">
        <v>8146</v>
      </c>
      <c r="C3642" t="s">
        <v>8147</v>
      </c>
      <c r="F3642" t="s">
        <v>48</v>
      </c>
      <c r="H3642">
        <v>49</v>
      </c>
      <c r="I3642" t="s">
        <v>7351</v>
      </c>
      <c r="J3642" t="s">
        <v>420</v>
      </c>
      <c r="K3642">
        <v>96</v>
      </c>
      <c r="L3642">
        <v>0</v>
      </c>
      <c r="M3642">
        <v>0</v>
      </c>
      <c r="N3642">
        <v>96</v>
      </c>
      <c r="O3642">
        <v>1</v>
      </c>
      <c r="P3642">
        <v>50</v>
      </c>
      <c r="Q3642" t="s">
        <v>44</v>
      </c>
      <c r="R3642">
        <v>46</v>
      </c>
      <c r="S3642" t="s">
        <v>8148</v>
      </c>
      <c r="T3642" s="4">
        <v>45369</v>
      </c>
      <c r="U3642" s="4"/>
    </row>
    <row r="3643" spans="1:21" x14ac:dyDescent="0.2">
      <c r="A3643" t="s">
        <v>1745</v>
      </c>
      <c r="B3643" t="s">
        <v>8149</v>
      </c>
      <c r="C3643" t="s">
        <v>8150</v>
      </c>
      <c r="H3643">
        <v>50</v>
      </c>
      <c r="J3643" t="s">
        <v>420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80</v>
      </c>
      <c r="Q3643" t="s">
        <v>44</v>
      </c>
      <c r="R3643">
        <v>0</v>
      </c>
      <c r="S3643" t="s">
        <v>94</v>
      </c>
      <c r="T3643" s="4"/>
      <c r="U3643" s="4"/>
    </row>
    <row r="3644" spans="1:21" x14ac:dyDescent="0.2">
      <c r="A3644" t="s">
        <v>1745</v>
      </c>
      <c r="B3644" t="s">
        <v>8151</v>
      </c>
      <c r="C3644" t="s">
        <v>8152</v>
      </c>
      <c r="H3644">
        <v>51</v>
      </c>
      <c r="J3644" t="s">
        <v>420</v>
      </c>
      <c r="K3644">
        <v>320</v>
      </c>
      <c r="L3644">
        <v>0</v>
      </c>
      <c r="M3644">
        <v>0</v>
      </c>
      <c r="N3644">
        <v>320</v>
      </c>
      <c r="O3644">
        <v>4</v>
      </c>
      <c r="P3644">
        <v>80</v>
      </c>
      <c r="Q3644" t="s">
        <v>44</v>
      </c>
      <c r="R3644">
        <v>0</v>
      </c>
      <c r="S3644" t="s">
        <v>2063</v>
      </c>
      <c r="T3644" s="4"/>
      <c r="U3644" s="4"/>
    </row>
    <row r="3645" spans="1:21" x14ac:dyDescent="0.2">
      <c r="A3645" t="s">
        <v>1745</v>
      </c>
      <c r="B3645" t="s">
        <v>8153</v>
      </c>
      <c r="C3645" t="s">
        <v>8154</v>
      </c>
      <c r="D3645" t="s">
        <v>66</v>
      </c>
      <c r="F3645" t="s">
        <v>48</v>
      </c>
      <c r="G3645" t="s">
        <v>8155</v>
      </c>
      <c r="H3645">
        <v>52</v>
      </c>
      <c r="J3645" t="s">
        <v>420</v>
      </c>
      <c r="K3645">
        <v>862</v>
      </c>
      <c r="L3645">
        <v>0</v>
      </c>
      <c r="M3645">
        <v>90</v>
      </c>
      <c r="N3645">
        <v>772</v>
      </c>
      <c r="O3645">
        <v>10</v>
      </c>
      <c r="P3645">
        <v>75</v>
      </c>
      <c r="Q3645" t="s">
        <v>44</v>
      </c>
      <c r="R3645">
        <v>22</v>
      </c>
      <c r="S3645" t="s">
        <v>8156</v>
      </c>
      <c r="T3645" s="4">
        <v>45372</v>
      </c>
      <c r="U3645" s="4"/>
    </row>
    <row r="3646" spans="1:21" x14ac:dyDescent="0.2">
      <c r="A3646" t="s">
        <v>1745</v>
      </c>
      <c r="H3646">
        <v>53</v>
      </c>
      <c r="J3646" t="s">
        <v>420</v>
      </c>
      <c r="K3646">
        <v>0</v>
      </c>
      <c r="L3646">
        <v>0</v>
      </c>
      <c r="M3646">
        <v>0</v>
      </c>
      <c r="N3646">
        <v>0</v>
      </c>
      <c r="O3646" t="e">
        <v>#DIV/0!</v>
      </c>
      <c r="Q3646" t="s">
        <v>44</v>
      </c>
      <c r="R3646" t="e">
        <v>#DIV/0!</v>
      </c>
      <c r="S3646" t="e">
        <v>#DIV/0!</v>
      </c>
      <c r="T3646" s="4"/>
      <c r="U3646" s="4"/>
    </row>
    <row r="3647" spans="1:21" x14ac:dyDescent="0.2">
      <c r="A3647" t="s">
        <v>1745</v>
      </c>
      <c r="B3647" t="s">
        <v>8157</v>
      </c>
      <c r="C3647" t="s">
        <v>8158</v>
      </c>
      <c r="H3647">
        <v>54</v>
      </c>
      <c r="J3647" t="s">
        <v>420</v>
      </c>
      <c r="K3647">
        <v>1170</v>
      </c>
      <c r="L3647">
        <v>0</v>
      </c>
      <c r="M3647">
        <v>40</v>
      </c>
      <c r="N3647">
        <v>1130</v>
      </c>
      <c r="O3647">
        <v>12</v>
      </c>
      <c r="P3647">
        <v>90</v>
      </c>
      <c r="Q3647" t="s">
        <v>44</v>
      </c>
      <c r="R3647">
        <v>50</v>
      </c>
      <c r="S3647" t="s">
        <v>8159</v>
      </c>
      <c r="T3647" s="4"/>
      <c r="U3647" s="4"/>
    </row>
    <row r="3648" spans="1:21" x14ac:dyDescent="0.2">
      <c r="A3648" t="s">
        <v>1745</v>
      </c>
      <c r="B3648" t="s">
        <v>8160</v>
      </c>
      <c r="C3648" t="s">
        <v>8161</v>
      </c>
      <c r="H3648">
        <v>55</v>
      </c>
      <c r="J3648" t="s">
        <v>420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60</v>
      </c>
      <c r="Q3648" t="s">
        <v>44</v>
      </c>
      <c r="R3648">
        <v>0</v>
      </c>
      <c r="S3648" t="s">
        <v>94</v>
      </c>
      <c r="T3648" s="4"/>
      <c r="U3648" s="4"/>
    </row>
    <row r="3649" spans="1:21" x14ac:dyDescent="0.2">
      <c r="A3649" t="s">
        <v>1745</v>
      </c>
      <c r="B3649" t="s">
        <v>8162</v>
      </c>
      <c r="C3649" t="s">
        <v>8163</v>
      </c>
      <c r="H3649">
        <v>56</v>
      </c>
      <c r="J3649" t="s">
        <v>420</v>
      </c>
      <c r="K3649">
        <v>3680</v>
      </c>
      <c r="L3649">
        <v>0</v>
      </c>
      <c r="M3649">
        <v>0</v>
      </c>
      <c r="N3649">
        <v>3680</v>
      </c>
      <c r="O3649">
        <v>46</v>
      </c>
      <c r="P3649">
        <v>80</v>
      </c>
      <c r="Q3649" t="s">
        <v>44</v>
      </c>
      <c r="R3649">
        <v>0</v>
      </c>
      <c r="S3649" t="s">
        <v>8164</v>
      </c>
      <c r="T3649" s="4"/>
      <c r="U3649" s="4"/>
    </row>
    <row r="3650" spans="1:21" x14ac:dyDescent="0.2">
      <c r="A3650" t="s">
        <v>1745</v>
      </c>
      <c r="B3650" t="s">
        <v>8165</v>
      </c>
      <c r="C3650" t="s">
        <v>8166</v>
      </c>
      <c r="H3650">
        <v>57</v>
      </c>
      <c r="J3650" t="s">
        <v>420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90</v>
      </c>
      <c r="Q3650" t="s">
        <v>44</v>
      </c>
      <c r="R3650">
        <v>0</v>
      </c>
      <c r="S3650" t="s">
        <v>94</v>
      </c>
      <c r="T3650" s="4"/>
      <c r="U3650" s="4"/>
    </row>
    <row r="3651" spans="1:21" x14ac:dyDescent="0.2">
      <c r="A3651" t="s">
        <v>1745</v>
      </c>
      <c r="B3651" t="s">
        <v>8167</v>
      </c>
      <c r="C3651" t="s">
        <v>8168</v>
      </c>
      <c r="H3651">
        <v>58</v>
      </c>
      <c r="J3651" t="s">
        <v>420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28</v>
      </c>
      <c r="Q3651" t="s">
        <v>44</v>
      </c>
      <c r="R3651">
        <v>0</v>
      </c>
      <c r="S3651" t="s">
        <v>94</v>
      </c>
      <c r="T3651" s="4"/>
      <c r="U3651" s="4"/>
    </row>
    <row r="3652" spans="1:21" x14ac:dyDescent="0.2">
      <c r="A3652" t="s">
        <v>1745</v>
      </c>
      <c r="B3652" t="s">
        <v>8169</v>
      </c>
      <c r="C3652" t="s">
        <v>8170</v>
      </c>
      <c r="H3652">
        <v>59</v>
      </c>
      <c r="J3652" t="s">
        <v>420</v>
      </c>
      <c r="K3652">
        <v>0</v>
      </c>
      <c r="L3652">
        <v>0</v>
      </c>
      <c r="M3652">
        <v>12</v>
      </c>
      <c r="N3652">
        <v>-12</v>
      </c>
      <c r="O3652">
        <v>0</v>
      </c>
      <c r="P3652">
        <v>48</v>
      </c>
      <c r="Q3652" t="s">
        <v>44</v>
      </c>
      <c r="R3652">
        <v>-12</v>
      </c>
      <c r="S3652" t="s">
        <v>3844</v>
      </c>
      <c r="T3652" s="4"/>
      <c r="U3652" s="4"/>
    </row>
    <row r="3653" spans="1:21" x14ac:dyDescent="0.2">
      <c r="A3653" t="s">
        <v>1745</v>
      </c>
      <c r="B3653" t="s">
        <v>8171</v>
      </c>
      <c r="C3653" t="s">
        <v>8172</v>
      </c>
      <c r="H3653">
        <v>60</v>
      </c>
      <c r="J3653" t="s">
        <v>420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30</v>
      </c>
      <c r="Q3653" t="s">
        <v>44</v>
      </c>
      <c r="R3653">
        <v>0</v>
      </c>
      <c r="S3653" t="s">
        <v>94</v>
      </c>
      <c r="T3653" s="4"/>
      <c r="U3653" s="4"/>
    </row>
    <row r="3654" spans="1:21" x14ac:dyDescent="0.2">
      <c r="A3654" t="s">
        <v>1745</v>
      </c>
      <c r="B3654" t="s">
        <v>8173</v>
      </c>
      <c r="C3654" t="s">
        <v>8174</v>
      </c>
      <c r="H3654">
        <v>61</v>
      </c>
      <c r="J3654" t="s">
        <v>420</v>
      </c>
      <c r="K3654">
        <v>0</v>
      </c>
      <c r="L3654">
        <v>0</v>
      </c>
      <c r="M3654">
        <v>5</v>
      </c>
      <c r="N3654">
        <v>-5</v>
      </c>
      <c r="O3654">
        <v>0</v>
      </c>
      <c r="P3654">
        <v>30</v>
      </c>
      <c r="Q3654" t="s">
        <v>44</v>
      </c>
      <c r="R3654">
        <v>-5</v>
      </c>
      <c r="S3654" t="s">
        <v>4169</v>
      </c>
      <c r="T3654" s="4"/>
      <c r="U3654" s="4"/>
    </row>
    <row r="3655" spans="1:21" x14ac:dyDescent="0.2">
      <c r="A3655" t="s">
        <v>1745</v>
      </c>
      <c r="B3655" t="s">
        <v>8175</v>
      </c>
      <c r="C3655" t="s">
        <v>8176</v>
      </c>
      <c r="H3655">
        <v>62</v>
      </c>
      <c r="J3655" t="s">
        <v>420</v>
      </c>
      <c r="K3655">
        <v>200</v>
      </c>
      <c r="L3655">
        <v>0</v>
      </c>
      <c r="M3655">
        <v>0</v>
      </c>
      <c r="N3655">
        <v>200</v>
      </c>
      <c r="O3655">
        <v>2</v>
      </c>
      <c r="P3655">
        <v>100</v>
      </c>
      <c r="Q3655" t="s">
        <v>44</v>
      </c>
      <c r="R3655">
        <v>0</v>
      </c>
      <c r="S3655" t="s">
        <v>450</v>
      </c>
      <c r="T3655" s="4"/>
      <c r="U3655" s="4"/>
    </row>
    <row r="3656" spans="1:21" x14ac:dyDescent="0.2">
      <c r="A3656" t="s">
        <v>1745</v>
      </c>
      <c r="B3656" t="s">
        <v>8177</v>
      </c>
      <c r="C3656" t="s">
        <v>8178</v>
      </c>
      <c r="D3656" t="s">
        <v>8179</v>
      </c>
      <c r="F3656" t="s">
        <v>48</v>
      </c>
      <c r="H3656">
        <v>63</v>
      </c>
      <c r="I3656" t="s">
        <v>8180</v>
      </c>
      <c r="J3656" t="s">
        <v>420</v>
      </c>
      <c r="K3656">
        <v>30</v>
      </c>
      <c r="L3656">
        <v>0</v>
      </c>
      <c r="M3656">
        <v>2</v>
      </c>
      <c r="N3656">
        <v>28</v>
      </c>
      <c r="O3656">
        <v>0</v>
      </c>
      <c r="P3656">
        <v>30</v>
      </c>
      <c r="Q3656" t="s">
        <v>44</v>
      </c>
      <c r="R3656">
        <v>28</v>
      </c>
      <c r="S3656" t="s">
        <v>1833</v>
      </c>
      <c r="T3656" s="4"/>
      <c r="U3656" s="4"/>
    </row>
    <row r="3657" spans="1:21" x14ac:dyDescent="0.2">
      <c r="A3657" t="s">
        <v>1745</v>
      </c>
      <c r="B3657" t="s">
        <v>2051</v>
      </c>
      <c r="C3657" t="s">
        <v>8181</v>
      </c>
      <c r="D3657" t="s">
        <v>945</v>
      </c>
      <c r="F3657" t="s">
        <v>48</v>
      </c>
      <c r="H3657">
        <v>64</v>
      </c>
      <c r="I3657" t="s">
        <v>8182</v>
      </c>
      <c r="J3657" t="s">
        <v>420</v>
      </c>
      <c r="K3657">
        <v>319</v>
      </c>
      <c r="L3657">
        <v>0</v>
      </c>
      <c r="M3657">
        <v>120</v>
      </c>
      <c r="N3657">
        <v>199</v>
      </c>
      <c r="O3657">
        <v>3</v>
      </c>
      <c r="P3657">
        <v>50</v>
      </c>
      <c r="Q3657" t="s">
        <v>44</v>
      </c>
      <c r="R3657">
        <v>49</v>
      </c>
      <c r="S3657" t="s">
        <v>5045</v>
      </c>
      <c r="T3657" s="4">
        <v>45362</v>
      </c>
      <c r="U3657" s="4">
        <v>45380</v>
      </c>
    </row>
    <row r="3658" spans="1:21" x14ac:dyDescent="0.2">
      <c r="A3658" t="s">
        <v>1745</v>
      </c>
      <c r="B3658" t="s">
        <v>8183</v>
      </c>
      <c r="C3658" t="s">
        <v>8184</v>
      </c>
      <c r="D3658" t="s">
        <v>4351</v>
      </c>
      <c r="F3658" t="s">
        <v>48</v>
      </c>
      <c r="H3658">
        <v>65</v>
      </c>
      <c r="I3658" t="s">
        <v>7351</v>
      </c>
      <c r="J3658" t="s">
        <v>420</v>
      </c>
      <c r="K3658">
        <v>78</v>
      </c>
      <c r="L3658">
        <v>0</v>
      </c>
      <c r="M3658">
        <v>0</v>
      </c>
      <c r="N3658">
        <v>78</v>
      </c>
      <c r="O3658">
        <v>1</v>
      </c>
      <c r="P3658">
        <v>40</v>
      </c>
      <c r="Q3658" t="s">
        <v>44</v>
      </c>
      <c r="R3658">
        <v>38</v>
      </c>
      <c r="S3658" t="s">
        <v>8094</v>
      </c>
      <c r="T3658" s="4">
        <v>45369</v>
      </c>
      <c r="U3658" s="4"/>
    </row>
    <row r="3659" spans="1:21" x14ac:dyDescent="0.2">
      <c r="A3659" t="s">
        <v>1745</v>
      </c>
      <c r="B3659" t="s">
        <v>8185</v>
      </c>
      <c r="C3659" t="s">
        <v>8186</v>
      </c>
      <c r="H3659">
        <v>66</v>
      </c>
      <c r="J3659" t="s">
        <v>420</v>
      </c>
      <c r="K3659">
        <v>72</v>
      </c>
      <c r="L3659">
        <v>0</v>
      </c>
      <c r="M3659">
        <v>0</v>
      </c>
      <c r="N3659">
        <v>72</v>
      </c>
      <c r="O3659">
        <v>2</v>
      </c>
      <c r="P3659">
        <v>36</v>
      </c>
      <c r="Q3659" t="s">
        <v>44</v>
      </c>
      <c r="R3659">
        <v>0</v>
      </c>
      <c r="S3659" t="s">
        <v>450</v>
      </c>
      <c r="T3659" s="4"/>
      <c r="U3659" s="4"/>
    </row>
    <row r="3660" spans="1:21" x14ac:dyDescent="0.2">
      <c r="A3660" t="s">
        <v>1745</v>
      </c>
      <c r="B3660" t="s">
        <v>8187</v>
      </c>
      <c r="C3660" t="s">
        <v>8188</v>
      </c>
      <c r="D3660" t="s">
        <v>8189</v>
      </c>
      <c r="E3660" t="s">
        <v>3691</v>
      </c>
      <c r="F3660" t="s">
        <v>48</v>
      </c>
      <c r="H3660">
        <v>67</v>
      </c>
      <c r="I3660" t="s">
        <v>2109</v>
      </c>
      <c r="J3660" t="s">
        <v>420</v>
      </c>
      <c r="K3660">
        <v>282</v>
      </c>
      <c r="L3660">
        <v>0</v>
      </c>
      <c r="M3660">
        <v>0</v>
      </c>
      <c r="N3660">
        <v>282</v>
      </c>
      <c r="O3660">
        <v>9</v>
      </c>
      <c r="P3660">
        <v>30</v>
      </c>
      <c r="Q3660" t="s">
        <v>44</v>
      </c>
      <c r="R3660">
        <v>12</v>
      </c>
      <c r="S3660" t="s">
        <v>8190</v>
      </c>
      <c r="T3660" s="4"/>
      <c r="U3660" s="4">
        <v>45380</v>
      </c>
    </row>
    <row r="3661" spans="1:21" x14ac:dyDescent="0.2">
      <c r="A3661" t="s">
        <v>1745</v>
      </c>
      <c r="B3661" t="s">
        <v>8191</v>
      </c>
      <c r="C3661" t="s">
        <v>8192</v>
      </c>
      <c r="H3661">
        <v>68</v>
      </c>
      <c r="J3661" t="s">
        <v>420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12</v>
      </c>
      <c r="Q3661" t="s">
        <v>44</v>
      </c>
      <c r="R3661">
        <v>0</v>
      </c>
      <c r="S3661" t="s">
        <v>94</v>
      </c>
      <c r="T3661" s="4"/>
      <c r="U3661" s="4"/>
    </row>
    <row r="3662" spans="1:21" x14ac:dyDescent="0.2">
      <c r="A3662" t="s">
        <v>1745</v>
      </c>
      <c r="B3662" t="s">
        <v>8193</v>
      </c>
      <c r="C3662" t="s">
        <v>8194</v>
      </c>
      <c r="H3662">
        <v>69</v>
      </c>
      <c r="J3662" t="s">
        <v>420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10</v>
      </c>
      <c r="Q3662" t="s">
        <v>44</v>
      </c>
      <c r="R3662">
        <v>0</v>
      </c>
      <c r="S3662" t="s">
        <v>94</v>
      </c>
      <c r="T3662" s="4"/>
      <c r="U3662" s="4"/>
    </row>
    <row r="3663" spans="1:21" x14ac:dyDescent="0.2">
      <c r="A3663" t="s">
        <v>1745</v>
      </c>
      <c r="B3663" t="s">
        <v>8195</v>
      </c>
      <c r="C3663" t="s">
        <v>8196</v>
      </c>
      <c r="H3663">
        <v>70</v>
      </c>
      <c r="J3663" t="s">
        <v>420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10</v>
      </c>
      <c r="Q3663" t="s">
        <v>44</v>
      </c>
      <c r="R3663">
        <v>0</v>
      </c>
      <c r="S3663" t="s">
        <v>94</v>
      </c>
      <c r="T3663" s="4"/>
      <c r="U3663" s="4"/>
    </row>
    <row r="3664" spans="1:21" x14ac:dyDescent="0.2">
      <c r="A3664" t="s">
        <v>1745</v>
      </c>
      <c r="B3664" t="s">
        <v>8197</v>
      </c>
      <c r="C3664" t="s">
        <v>8198</v>
      </c>
      <c r="H3664">
        <v>71</v>
      </c>
      <c r="J3664" t="s">
        <v>420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10</v>
      </c>
      <c r="Q3664" t="s">
        <v>44</v>
      </c>
      <c r="R3664">
        <v>0</v>
      </c>
      <c r="S3664" t="s">
        <v>94</v>
      </c>
      <c r="T3664" s="4"/>
      <c r="U3664" s="4"/>
    </row>
    <row r="3665" spans="1:21" x14ac:dyDescent="0.2">
      <c r="A3665" t="s">
        <v>1745</v>
      </c>
      <c r="B3665" t="s">
        <v>8199</v>
      </c>
      <c r="C3665" t="s">
        <v>8200</v>
      </c>
      <c r="H3665">
        <v>72</v>
      </c>
      <c r="J3665" t="s">
        <v>420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10</v>
      </c>
      <c r="Q3665" t="s">
        <v>44</v>
      </c>
      <c r="R3665">
        <v>0</v>
      </c>
      <c r="S3665" t="s">
        <v>94</v>
      </c>
      <c r="T3665" s="4"/>
      <c r="U3665" s="4"/>
    </row>
    <row r="3666" spans="1:21" x14ac:dyDescent="0.2">
      <c r="A3666" t="s">
        <v>1745</v>
      </c>
      <c r="B3666" t="s">
        <v>8201</v>
      </c>
      <c r="C3666" t="s">
        <v>8202</v>
      </c>
      <c r="H3666">
        <v>73</v>
      </c>
      <c r="J3666" t="s">
        <v>420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10</v>
      </c>
      <c r="Q3666" t="s">
        <v>44</v>
      </c>
      <c r="R3666">
        <v>0</v>
      </c>
      <c r="S3666" t="s">
        <v>94</v>
      </c>
      <c r="T3666" s="4"/>
      <c r="U3666" s="4"/>
    </row>
    <row r="3667" spans="1:21" x14ac:dyDescent="0.2">
      <c r="A3667" t="s">
        <v>1745</v>
      </c>
      <c r="B3667" t="s">
        <v>8203</v>
      </c>
      <c r="C3667" t="s">
        <v>8204</v>
      </c>
      <c r="H3667">
        <v>74</v>
      </c>
      <c r="J3667" t="s">
        <v>420</v>
      </c>
      <c r="K3667">
        <v>100</v>
      </c>
      <c r="L3667">
        <v>0</v>
      </c>
      <c r="M3667">
        <v>0</v>
      </c>
      <c r="N3667">
        <v>100</v>
      </c>
      <c r="O3667">
        <v>4</v>
      </c>
      <c r="P3667">
        <v>25</v>
      </c>
      <c r="Q3667" t="s">
        <v>44</v>
      </c>
      <c r="R3667">
        <v>0</v>
      </c>
      <c r="S3667" t="s">
        <v>2063</v>
      </c>
      <c r="T3667" s="4"/>
      <c r="U3667" s="4"/>
    </row>
    <row r="3668" spans="1:21" x14ac:dyDescent="0.2">
      <c r="A3668" t="s">
        <v>1745</v>
      </c>
      <c r="B3668" t="s">
        <v>8205</v>
      </c>
      <c r="C3668" t="s">
        <v>8206</v>
      </c>
      <c r="D3668" t="s">
        <v>749</v>
      </c>
      <c r="F3668" t="s">
        <v>48</v>
      </c>
      <c r="H3668">
        <v>75</v>
      </c>
      <c r="I3668" t="s">
        <v>2109</v>
      </c>
      <c r="J3668" t="s">
        <v>420</v>
      </c>
      <c r="K3668">
        <v>200</v>
      </c>
      <c r="L3668">
        <v>0</v>
      </c>
      <c r="M3668">
        <v>6</v>
      </c>
      <c r="N3668">
        <v>194</v>
      </c>
      <c r="O3668">
        <v>4</v>
      </c>
      <c r="P3668">
        <v>40</v>
      </c>
      <c r="Q3668" t="s">
        <v>44</v>
      </c>
      <c r="R3668">
        <v>34</v>
      </c>
      <c r="S3668" t="s">
        <v>8207</v>
      </c>
      <c r="T3668" s="4">
        <v>45360</v>
      </c>
      <c r="U3668" s="4"/>
    </row>
    <row r="3669" spans="1:21" x14ac:dyDescent="0.2">
      <c r="A3669" t="s">
        <v>1745</v>
      </c>
      <c r="B3669" t="s">
        <v>8208</v>
      </c>
      <c r="C3669" t="s">
        <v>8209</v>
      </c>
      <c r="D3669" t="s">
        <v>66</v>
      </c>
      <c r="F3669" t="s">
        <v>48</v>
      </c>
      <c r="G3669">
        <v>115</v>
      </c>
      <c r="H3669">
        <v>76</v>
      </c>
      <c r="J3669" t="s">
        <v>420</v>
      </c>
      <c r="K3669">
        <v>198</v>
      </c>
      <c r="L3669">
        <v>0</v>
      </c>
      <c r="M3669">
        <v>10</v>
      </c>
      <c r="N3669">
        <v>188</v>
      </c>
      <c r="O3669">
        <v>3</v>
      </c>
      <c r="P3669">
        <v>50</v>
      </c>
      <c r="Q3669" t="s">
        <v>44</v>
      </c>
      <c r="R3669">
        <v>38</v>
      </c>
      <c r="S3669" t="s">
        <v>5003</v>
      </c>
      <c r="T3669" s="4">
        <v>45369</v>
      </c>
      <c r="U3669" s="4"/>
    </row>
    <row r="3670" spans="1:21" x14ac:dyDescent="0.2">
      <c r="A3670" t="s">
        <v>1745</v>
      </c>
      <c r="B3670" t="s">
        <v>8210</v>
      </c>
      <c r="C3670" t="s">
        <v>8211</v>
      </c>
      <c r="D3670" t="s">
        <v>945</v>
      </c>
      <c r="F3670" t="s">
        <v>48</v>
      </c>
      <c r="G3670" t="s">
        <v>8212</v>
      </c>
      <c r="H3670">
        <v>77</v>
      </c>
      <c r="I3670" t="s">
        <v>2109</v>
      </c>
      <c r="J3670" t="s">
        <v>420</v>
      </c>
      <c r="K3670">
        <v>150</v>
      </c>
      <c r="L3670">
        <v>0</v>
      </c>
      <c r="M3670">
        <v>10</v>
      </c>
      <c r="N3670">
        <v>140</v>
      </c>
      <c r="O3670">
        <v>3</v>
      </c>
      <c r="P3670">
        <v>40</v>
      </c>
      <c r="Q3670" t="s">
        <v>44</v>
      </c>
      <c r="R3670">
        <v>20</v>
      </c>
      <c r="S3670" t="s">
        <v>8213</v>
      </c>
      <c r="T3670" s="4">
        <v>45360</v>
      </c>
      <c r="U3670" s="4"/>
    </row>
    <row r="3671" spans="1:21" x14ac:dyDescent="0.2">
      <c r="A3671" t="s">
        <v>1745</v>
      </c>
      <c r="B3671" t="s">
        <v>8214</v>
      </c>
      <c r="H3671">
        <v>78</v>
      </c>
      <c r="J3671" t="s">
        <v>420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30</v>
      </c>
      <c r="Q3671" t="s">
        <v>44</v>
      </c>
      <c r="R3671">
        <v>0</v>
      </c>
      <c r="S3671" t="s">
        <v>94</v>
      </c>
      <c r="T3671" s="4"/>
      <c r="U3671" s="4"/>
    </row>
    <row r="3672" spans="1:21" x14ac:dyDescent="0.2">
      <c r="A3672" t="s">
        <v>1745</v>
      </c>
      <c r="B3672" t="s">
        <v>8215</v>
      </c>
      <c r="H3672">
        <v>79</v>
      </c>
      <c r="J3672" t="s">
        <v>420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30</v>
      </c>
      <c r="Q3672" t="s">
        <v>44</v>
      </c>
      <c r="R3672">
        <v>0</v>
      </c>
      <c r="S3672" t="s">
        <v>94</v>
      </c>
      <c r="T3672" s="4"/>
      <c r="U3672" s="4"/>
    </row>
    <row r="3673" spans="1:21" x14ac:dyDescent="0.2">
      <c r="A3673" t="s">
        <v>1745</v>
      </c>
      <c r="B3673" t="s">
        <v>8216</v>
      </c>
      <c r="H3673">
        <v>80</v>
      </c>
      <c r="J3673" t="s">
        <v>420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40</v>
      </c>
      <c r="Q3673" t="s">
        <v>44</v>
      </c>
      <c r="R3673">
        <v>0</v>
      </c>
      <c r="S3673" t="s">
        <v>94</v>
      </c>
      <c r="T3673" s="4"/>
      <c r="U3673" s="4"/>
    </row>
    <row r="3674" spans="1:21" x14ac:dyDescent="0.2">
      <c r="A3674" t="s">
        <v>1745</v>
      </c>
      <c r="B3674" t="s">
        <v>8217</v>
      </c>
      <c r="C3674" t="s">
        <v>8218</v>
      </c>
      <c r="D3674" t="s">
        <v>749</v>
      </c>
      <c r="F3674" t="s">
        <v>48</v>
      </c>
      <c r="H3674">
        <v>81</v>
      </c>
      <c r="I3674" t="s">
        <v>2827</v>
      </c>
      <c r="J3674" t="s">
        <v>420</v>
      </c>
      <c r="K3674">
        <v>-41</v>
      </c>
      <c r="M3674">
        <v>98</v>
      </c>
      <c r="N3674">
        <v>-139</v>
      </c>
      <c r="O3674">
        <v>-4</v>
      </c>
      <c r="P3674">
        <v>30</v>
      </c>
      <c r="Q3674" t="s">
        <v>44</v>
      </c>
      <c r="R3674">
        <v>-19</v>
      </c>
      <c r="S3674" t="s">
        <v>8219</v>
      </c>
      <c r="T3674" s="4">
        <v>45364</v>
      </c>
      <c r="U3674" s="4"/>
    </row>
    <row r="3675" spans="1:21" x14ac:dyDescent="0.2">
      <c r="A3675" t="s">
        <v>1745</v>
      </c>
      <c r="B3675" t="s">
        <v>8220</v>
      </c>
      <c r="C3675" t="s">
        <v>8221</v>
      </c>
      <c r="D3675" t="s">
        <v>66</v>
      </c>
      <c r="F3675" t="s">
        <v>48</v>
      </c>
      <c r="H3675">
        <v>82</v>
      </c>
      <c r="I3675" t="s">
        <v>2827</v>
      </c>
      <c r="J3675" t="s">
        <v>420</v>
      </c>
      <c r="K3675">
        <v>199</v>
      </c>
      <c r="L3675">
        <v>0</v>
      </c>
      <c r="M3675">
        <v>55</v>
      </c>
      <c r="N3675">
        <v>144</v>
      </c>
      <c r="O3675">
        <v>2</v>
      </c>
      <c r="P3675">
        <v>50</v>
      </c>
      <c r="Q3675" t="s">
        <v>44</v>
      </c>
      <c r="R3675">
        <v>44</v>
      </c>
      <c r="S3675" t="s">
        <v>7984</v>
      </c>
      <c r="T3675" s="4">
        <v>45359</v>
      </c>
      <c r="U3675" s="4"/>
    </row>
    <row r="3676" spans="1:21" x14ac:dyDescent="0.2">
      <c r="A3676" t="s">
        <v>1745</v>
      </c>
      <c r="B3676" t="s">
        <v>8222</v>
      </c>
      <c r="C3676" t="s">
        <v>8223</v>
      </c>
      <c r="D3676" t="s">
        <v>945</v>
      </c>
      <c r="F3676" t="s">
        <v>48</v>
      </c>
      <c r="H3676">
        <v>83</v>
      </c>
      <c r="I3676" t="s">
        <v>2827</v>
      </c>
      <c r="J3676" t="s">
        <v>420</v>
      </c>
      <c r="K3676">
        <v>67</v>
      </c>
      <c r="L3676">
        <v>0</v>
      </c>
      <c r="M3676">
        <v>22</v>
      </c>
      <c r="N3676">
        <v>45</v>
      </c>
      <c r="O3676">
        <v>1</v>
      </c>
      <c r="P3676">
        <v>40</v>
      </c>
      <c r="Q3676" t="s">
        <v>44</v>
      </c>
      <c r="R3676">
        <v>5</v>
      </c>
      <c r="S3676" t="s">
        <v>8224</v>
      </c>
      <c r="T3676" s="4">
        <v>45359</v>
      </c>
      <c r="U3676" s="4"/>
    </row>
    <row r="3677" spans="1:21" x14ac:dyDescent="0.2">
      <c r="A3677" t="s">
        <v>1745</v>
      </c>
      <c r="B3677" t="s">
        <v>8225</v>
      </c>
      <c r="C3677" t="s">
        <v>8226</v>
      </c>
      <c r="F3677" t="s">
        <v>2066</v>
      </c>
      <c r="H3677">
        <v>84</v>
      </c>
      <c r="I3677" t="s">
        <v>5590</v>
      </c>
      <c r="J3677" t="s">
        <v>2068</v>
      </c>
      <c r="K3677">
        <v>720</v>
      </c>
      <c r="L3677">
        <v>0</v>
      </c>
      <c r="M3677">
        <v>0</v>
      </c>
      <c r="N3677">
        <v>720</v>
      </c>
      <c r="O3677">
        <v>1</v>
      </c>
      <c r="P3677">
        <v>720</v>
      </c>
      <c r="Q3677" t="s">
        <v>50</v>
      </c>
      <c r="R3677">
        <v>0</v>
      </c>
      <c r="S3677" t="s">
        <v>613</v>
      </c>
      <c r="T3677" s="4"/>
      <c r="U3677" s="4"/>
    </row>
    <row r="3678" spans="1:21" x14ac:dyDescent="0.2">
      <c r="A3678" t="s">
        <v>1745</v>
      </c>
      <c r="B3678" t="s">
        <v>8227</v>
      </c>
      <c r="C3678" t="s">
        <v>8228</v>
      </c>
      <c r="H3678">
        <v>85</v>
      </c>
      <c r="J3678" t="s">
        <v>420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480</v>
      </c>
      <c r="Q3678" t="s">
        <v>50</v>
      </c>
      <c r="R3678">
        <v>0</v>
      </c>
      <c r="S3678" t="s">
        <v>57</v>
      </c>
      <c r="T3678" s="4"/>
      <c r="U3678" s="4"/>
    </row>
    <row r="3679" spans="1:21" x14ac:dyDescent="0.2">
      <c r="A3679" t="s">
        <v>1745</v>
      </c>
      <c r="B3679" t="s">
        <v>8229</v>
      </c>
      <c r="C3679" t="s">
        <v>8230</v>
      </c>
      <c r="H3679">
        <v>86</v>
      </c>
      <c r="J3679" t="s">
        <v>420</v>
      </c>
      <c r="K3679">
        <v>960</v>
      </c>
      <c r="L3679">
        <v>0</v>
      </c>
      <c r="M3679">
        <v>0</v>
      </c>
      <c r="N3679">
        <v>960</v>
      </c>
      <c r="O3679">
        <v>2</v>
      </c>
      <c r="P3679">
        <v>480</v>
      </c>
      <c r="Q3679" t="s">
        <v>50</v>
      </c>
      <c r="R3679">
        <v>0</v>
      </c>
      <c r="S3679" t="s">
        <v>1162</v>
      </c>
      <c r="T3679" s="4"/>
      <c r="U3679" s="4"/>
    </row>
    <row r="3680" spans="1:21" x14ac:dyDescent="0.2">
      <c r="A3680" t="s">
        <v>1745</v>
      </c>
      <c r="B3680" t="s">
        <v>8231</v>
      </c>
      <c r="C3680" t="s">
        <v>8232</v>
      </c>
      <c r="H3680">
        <v>87</v>
      </c>
      <c r="J3680" t="s">
        <v>420</v>
      </c>
      <c r="K3680">
        <v>40</v>
      </c>
      <c r="L3680">
        <v>0</v>
      </c>
      <c r="M3680">
        <v>0</v>
      </c>
      <c r="N3680">
        <v>40</v>
      </c>
      <c r="O3680">
        <v>1</v>
      </c>
      <c r="P3680">
        <v>40</v>
      </c>
      <c r="Q3680" t="s">
        <v>44</v>
      </c>
      <c r="R3680">
        <v>0</v>
      </c>
      <c r="S3680" t="s">
        <v>45</v>
      </c>
      <c r="T3680" s="4"/>
      <c r="U3680" s="4"/>
    </row>
    <row r="3681" spans="1:21" x14ac:dyDescent="0.2">
      <c r="A3681" t="s">
        <v>1745</v>
      </c>
      <c r="B3681" t="s">
        <v>8233</v>
      </c>
      <c r="C3681" t="s">
        <v>8234</v>
      </c>
      <c r="H3681">
        <v>88</v>
      </c>
      <c r="J3681" t="s">
        <v>420</v>
      </c>
      <c r="K3681">
        <v>2880</v>
      </c>
      <c r="L3681">
        <v>0</v>
      </c>
      <c r="M3681">
        <v>0</v>
      </c>
      <c r="N3681">
        <v>2880</v>
      </c>
      <c r="O3681">
        <v>6</v>
      </c>
      <c r="P3681">
        <v>480</v>
      </c>
      <c r="Q3681" t="s">
        <v>50</v>
      </c>
      <c r="R3681">
        <v>0</v>
      </c>
      <c r="S3681" t="s">
        <v>1274</v>
      </c>
      <c r="T3681" s="4"/>
      <c r="U3681" s="4"/>
    </row>
    <row r="3682" spans="1:21" x14ac:dyDescent="0.2">
      <c r="A3682" t="s">
        <v>1745</v>
      </c>
      <c r="B3682" t="s">
        <v>8235</v>
      </c>
      <c r="C3682" t="s">
        <v>8236</v>
      </c>
      <c r="H3682">
        <v>89</v>
      </c>
      <c r="J3682" t="s">
        <v>420</v>
      </c>
      <c r="K3682">
        <v>240</v>
      </c>
      <c r="L3682">
        <v>0</v>
      </c>
      <c r="M3682">
        <v>0</v>
      </c>
      <c r="N3682">
        <v>240</v>
      </c>
      <c r="O3682">
        <v>6</v>
      </c>
      <c r="P3682">
        <v>40</v>
      </c>
      <c r="Q3682" t="s">
        <v>44</v>
      </c>
      <c r="R3682">
        <v>0</v>
      </c>
      <c r="S3682" t="s">
        <v>2204</v>
      </c>
      <c r="T3682" s="4"/>
      <c r="U3682" s="4"/>
    </row>
    <row r="3683" spans="1:21" x14ac:dyDescent="0.2">
      <c r="A3683" t="s">
        <v>1745</v>
      </c>
      <c r="B3683" t="s">
        <v>8237</v>
      </c>
      <c r="C3683" t="s">
        <v>8238</v>
      </c>
      <c r="H3683">
        <v>90</v>
      </c>
      <c r="J3683" t="s">
        <v>420</v>
      </c>
      <c r="K3683">
        <v>240</v>
      </c>
      <c r="L3683">
        <v>0</v>
      </c>
      <c r="M3683">
        <v>0</v>
      </c>
      <c r="N3683">
        <v>240</v>
      </c>
      <c r="O3683">
        <v>3</v>
      </c>
      <c r="P3683">
        <v>80</v>
      </c>
      <c r="Q3683" t="s">
        <v>50</v>
      </c>
      <c r="R3683">
        <v>0</v>
      </c>
      <c r="S3683" t="s">
        <v>623</v>
      </c>
      <c r="T3683" s="4"/>
      <c r="U3683" s="4"/>
    </row>
    <row r="3684" spans="1:21" x14ac:dyDescent="0.2">
      <c r="A3684" t="s">
        <v>1745</v>
      </c>
      <c r="B3684" t="s">
        <v>8239</v>
      </c>
      <c r="C3684" t="s">
        <v>8240</v>
      </c>
      <c r="H3684">
        <v>91</v>
      </c>
      <c r="J3684" t="s">
        <v>420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1200</v>
      </c>
      <c r="Q3684" t="s">
        <v>50</v>
      </c>
      <c r="R3684">
        <v>0</v>
      </c>
      <c r="S3684" t="s">
        <v>57</v>
      </c>
      <c r="T3684" s="4"/>
      <c r="U3684" s="4"/>
    </row>
    <row r="3685" spans="1:21" x14ac:dyDescent="0.2">
      <c r="A3685" t="s">
        <v>1745</v>
      </c>
      <c r="B3685" t="s">
        <v>8241</v>
      </c>
      <c r="C3685" t="s">
        <v>8242</v>
      </c>
      <c r="H3685">
        <v>92</v>
      </c>
      <c r="J3685" t="s">
        <v>420</v>
      </c>
      <c r="K3685">
        <v>1920</v>
      </c>
      <c r="L3685">
        <v>0</v>
      </c>
      <c r="M3685">
        <v>0</v>
      </c>
      <c r="N3685">
        <v>1920</v>
      </c>
      <c r="O3685">
        <v>2</v>
      </c>
      <c r="P3685">
        <v>960</v>
      </c>
      <c r="Q3685" t="s">
        <v>50</v>
      </c>
      <c r="R3685">
        <v>0</v>
      </c>
      <c r="S3685" t="s">
        <v>1162</v>
      </c>
      <c r="T3685" s="4"/>
      <c r="U3685" s="4"/>
    </row>
    <row r="3686" spans="1:21" x14ac:dyDescent="0.2">
      <c r="A3686" t="s">
        <v>1745</v>
      </c>
      <c r="B3686" t="s">
        <v>8243</v>
      </c>
      <c r="H3686">
        <v>93</v>
      </c>
      <c r="I3686" t="s">
        <v>8244</v>
      </c>
      <c r="J3686" t="s">
        <v>2068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720</v>
      </c>
      <c r="Q3686" t="s">
        <v>50</v>
      </c>
      <c r="R3686">
        <v>0</v>
      </c>
      <c r="S3686" t="s">
        <v>57</v>
      </c>
      <c r="T3686" s="4"/>
      <c r="U3686" s="4"/>
    </row>
    <row r="3687" spans="1:21" x14ac:dyDescent="0.2">
      <c r="A3687" t="s">
        <v>1745</v>
      </c>
      <c r="B3687" t="s">
        <v>8245</v>
      </c>
      <c r="H3687">
        <v>94</v>
      </c>
      <c r="I3687" t="s">
        <v>5413</v>
      </c>
      <c r="J3687" t="s">
        <v>2068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480</v>
      </c>
      <c r="Q3687" t="s">
        <v>50</v>
      </c>
      <c r="R3687">
        <v>0</v>
      </c>
      <c r="S3687" t="s">
        <v>57</v>
      </c>
      <c r="T3687" s="4"/>
      <c r="U3687" s="4"/>
    </row>
    <row r="3688" spans="1:21" x14ac:dyDescent="0.2">
      <c r="A3688" t="s">
        <v>1745</v>
      </c>
      <c r="B3688" t="s">
        <v>8246</v>
      </c>
      <c r="H3688">
        <v>95</v>
      </c>
      <c r="I3688" t="s">
        <v>5413</v>
      </c>
      <c r="J3688" t="s">
        <v>2068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360</v>
      </c>
      <c r="Q3688" t="s">
        <v>50</v>
      </c>
      <c r="R3688">
        <v>0</v>
      </c>
      <c r="S3688" t="s">
        <v>57</v>
      </c>
      <c r="T3688" s="4"/>
      <c r="U3688" s="4"/>
    </row>
    <row r="3689" spans="1:21" x14ac:dyDescent="0.2">
      <c r="A3689" t="s">
        <v>1745</v>
      </c>
      <c r="B3689" t="s">
        <v>8247</v>
      </c>
      <c r="H3689">
        <v>96</v>
      </c>
      <c r="I3689" t="s">
        <v>8244</v>
      </c>
      <c r="J3689" t="s">
        <v>2068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240</v>
      </c>
      <c r="Q3689" t="s">
        <v>50</v>
      </c>
      <c r="R3689">
        <v>0</v>
      </c>
      <c r="S3689" t="s">
        <v>57</v>
      </c>
      <c r="T3689" s="4"/>
      <c r="U3689" s="4"/>
    </row>
    <row r="3690" spans="1:21" x14ac:dyDescent="0.2">
      <c r="A3690" t="s">
        <v>1745</v>
      </c>
      <c r="B3690" t="s">
        <v>8248</v>
      </c>
      <c r="C3690" t="s">
        <v>8249</v>
      </c>
      <c r="H3690">
        <v>97</v>
      </c>
      <c r="J3690" t="s">
        <v>420</v>
      </c>
      <c r="K3690">
        <v>40</v>
      </c>
      <c r="L3690">
        <v>0</v>
      </c>
      <c r="M3690">
        <v>0</v>
      </c>
      <c r="N3690">
        <v>40</v>
      </c>
      <c r="O3690">
        <v>2</v>
      </c>
      <c r="P3690">
        <v>20</v>
      </c>
      <c r="Q3690" t="s">
        <v>44</v>
      </c>
      <c r="R3690">
        <v>0</v>
      </c>
      <c r="S3690" t="s">
        <v>450</v>
      </c>
      <c r="T3690" s="4"/>
      <c r="U3690" s="4"/>
    </row>
    <row r="3691" spans="1:21" x14ac:dyDescent="0.2">
      <c r="A3691" t="s">
        <v>1745</v>
      </c>
      <c r="B3691" t="s">
        <v>8250</v>
      </c>
      <c r="C3691" t="s">
        <v>8251</v>
      </c>
      <c r="H3691">
        <v>98</v>
      </c>
      <c r="J3691" t="s">
        <v>420</v>
      </c>
      <c r="K3691">
        <v>720</v>
      </c>
      <c r="L3691">
        <v>0</v>
      </c>
      <c r="M3691">
        <v>0</v>
      </c>
      <c r="N3691">
        <v>720</v>
      </c>
      <c r="O3691">
        <v>3</v>
      </c>
      <c r="P3691">
        <v>240</v>
      </c>
      <c r="Q3691" t="s">
        <v>50</v>
      </c>
      <c r="R3691">
        <v>0</v>
      </c>
      <c r="S3691" t="s">
        <v>623</v>
      </c>
      <c r="T3691" s="4"/>
      <c r="U3691" s="4"/>
    </row>
    <row r="3692" spans="1:21" x14ac:dyDescent="0.2">
      <c r="A3692" t="s">
        <v>1745</v>
      </c>
      <c r="B3692" t="s">
        <v>8252</v>
      </c>
      <c r="C3692" t="s">
        <v>8253</v>
      </c>
      <c r="H3692">
        <v>99</v>
      </c>
      <c r="J3692" t="s">
        <v>420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240</v>
      </c>
      <c r="Q3692" t="s">
        <v>50</v>
      </c>
      <c r="R3692">
        <v>0</v>
      </c>
      <c r="S3692" t="s">
        <v>57</v>
      </c>
      <c r="T3692" s="4"/>
      <c r="U3692" s="4"/>
    </row>
    <row r="3693" spans="1:21" x14ac:dyDescent="0.2">
      <c r="A3693" t="s">
        <v>1745</v>
      </c>
      <c r="B3693" t="s">
        <v>8254</v>
      </c>
      <c r="C3693" t="s">
        <v>8255</v>
      </c>
      <c r="H3693">
        <v>100</v>
      </c>
      <c r="J3693" t="s">
        <v>420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40</v>
      </c>
      <c r="Q3693" t="s">
        <v>44</v>
      </c>
      <c r="R3693">
        <v>0</v>
      </c>
      <c r="S3693" t="s">
        <v>94</v>
      </c>
      <c r="T3693" s="4"/>
      <c r="U3693" s="4"/>
    </row>
    <row r="3694" spans="1:21" x14ac:dyDescent="0.2">
      <c r="A3694" t="s">
        <v>1745</v>
      </c>
      <c r="B3694" t="s">
        <v>8256</v>
      </c>
      <c r="C3694" t="s">
        <v>8257</v>
      </c>
      <c r="H3694">
        <v>101</v>
      </c>
      <c r="J3694" t="s">
        <v>420</v>
      </c>
      <c r="K3694">
        <v>640</v>
      </c>
      <c r="L3694">
        <v>0</v>
      </c>
      <c r="M3694">
        <v>0</v>
      </c>
      <c r="N3694">
        <v>640</v>
      </c>
      <c r="O3694">
        <v>16</v>
      </c>
      <c r="P3694">
        <v>40</v>
      </c>
      <c r="Q3694" t="s">
        <v>44</v>
      </c>
      <c r="R3694">
        <v>0</v>
      </c>
      <c r="S3694" t="s">
        <v>3686</v>
      </c>
      <c r="T3694" s="4"/>
      <c r="U3694" s="4"/>
    </row>
    <row r="3695" spans="1:21" x14ac:dyDescent="0.2">
      <c r="A3695" t="s">
        <v>1745</v>
      </c>
      <c r="B3695" t="s">
        <v>8258</v>
      </c>
      <c r="C3695" t="s">
        <v>8259</v>
      </c>
      <c r="H3695">
        <v>102</v>
      </c>
      <c r="J3695" t="s">
        <v>420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60</v>
      </c>
      <c r="Q3695" t="s">
        <v>44</v>
      </c>
      <c r="R3695">
        <v>0</v>
      </c>
      <c r="S3695" t="s">
        <v>94</v>
      </c>
      <c r="T3695" s="4"/>
      <c r="U3695" s="4"/>
    </row>
    <row r="3696" spans="1:21" x14ac:dyDescent="0.2">
      <c r="A3696" t="s">
        <v>1745</v>
      </c>
      <c r="B3696" t="s">
        <v>8260</v>
      </c>
      <c r="C3696" t="s">
        <v>8261</v>
      </c>
      <c r="H3696">
        <v>103</v>
      </c>
      <c r="J3696" t="s">
        <v>420</v>
      </c>
      <c r="K3696">
        <v>40</v>
      </c>
      <c r="L3696">
        <v>0</v>
      </c>
      <c r="M3696">
        <v>0</v>
      </c>
      <c r="N3696">
        <v>40</v>
      </c>
      <c r="O3696">
        <v>1</v>
      </c>
      <c r="P3696">
        <v>40</v>
      </c>
      <c r="Q3696" t="s">
        <v>44</v>
      </c>
      <c r="R3696">
        <v>0</v>
      </c>
      <c r="S3696" t="s">
        <v>45</v>
      </c>
      <c r="T3696" s="4"/>
      <c r="U3696" s="4"/>
    </row>
    <row r="3697" spans="1:21" x14ac:dyDescent="0.2">
      <c r="A3697" t="s">
        <v>1745</v>
      </c>
      <c r="B3697" t="s">
        <v>8262</v>
      </c>
      <c r="C3697" t="s">
        <v>8263</v>
      </c>
      <c r="H3697">
        <v>104</v>
      </c>
      <c r="J3697" t="s">
        <v>420</v>
      </c>
      <c r="K3697">
        <v>200</v>
      </c>
      <c r="L3697">
        <v>0</v>
      </c>
      <c r="M3697">
        <v>3</v>
      </c>
      <c r="N3697">
        <v>197</v>
      </c>
      <c r="O3697">
        <v>4</v>
      </c>
      <c r="P3697">
        <v>40</v>
      </c>
      <c r="Q3697" t="s">
        <v>44</v>
      </c>
      <c r="R3697">
        <v>37</v>
      </c>
      <c r="S3697" t="s">
        <v>8264</v>
      </c>
      <c r="T3697" s="4"/>
      <c r="U3697" s="4"/>
    </row>
    <row r="3698" spans="1:21" x14ac:dyDescent="0.2">
      <c r="A3698" t="s">
        <v>1745</v>
      </c>
      <c r="B3698" t="s">
        <v>8265</v>
      </c>
      <c r="C3698" t="s">
        <v>8266</v>
      </c>
      <c r="H3698">
        <v>105</v>
      </c>
      <c r="J3698" t="s">
        <v>420</v>
      </c>
      <c r="K3698">
        <v>80</v>
      </c>
      <c r="L3698">
        <v>0</v>
      </c>
      <c r="M3698">
        <v>0</v>
      </c>
      <c r="N3698">
        <v>80</v>
      </c>
      <c r="O3698">
        <v>2</v>
      </c>
      <c r="P3698">
        <v>40</v>
      </c>
      <c r="Q3698" t="s">
        <v>44</v>
      </c>
      <c r="R3698">
        <v>0</v>
      </c>
      <c r="S3698" t="s">
        <v>450</v>
      </c>
      <c r="T3698" s="4"/>
      <c r="U3698" s="4"/>
    </row>
    <row r="3699" spans="1:21" x14ac:dyDescent="0.2">
      <c r="A3699" t="s">
        <v>1745</v>
      </c>
      <c r="B3699" t="s">
        <v>8267</v>
      </c>
      <c r="C3699" t="s">
        <v>8268</v>
      </c>
      <c r="H3699">
        <v>106</v>
      </c>
      <c r="J3699" t="s">
        <v>420</v>
      </c>
      <c r="K3699">
        <v>120</v>
      </c>
      <c r="L3699">
        <v>0</v>
      </c>
      <c r="M3699">
        <v>0</v>
      </c>
      <c r="N3699">
        <v>120</v>
      </c>
      <c r="O3699">
        <v>3</v>
      </c>
      <c r="P3699">
        <v>40</v>
      </c>
      <c r="Q3699" t="s">
        <v>44</v>
      </c>
      <c r="R3699">
        <v>0</v>
      </c>
      <c r="S3699" t="s">
        <v>2182</v>
      </c>
      <c r="T3699" s="4"/>
      <c r="U3699" s="4"/>
    </row>
    <row r="3700" spans="1:21" x14ac:dyDescent="0.2">
      <c r="A3700" t="s">
        <v>1745</v>
      </c>
      <c r="B3700" t="s">
        <v>8269</v>
      </c>
      <c r="C3700" t="s">
        <v>8270</v>
      </c>
      <c r="H3700">
        <v>107</v>
      </c>
      <c r="J3700" t="s">
        <v>420</v>
      </c>
      <c r="K3700">
        <v>60</v>
      </c>
      <c r="L3700">
        <v>0</v>
      </c>
      <c r="M3700">
        <v>0</v>
      </c>
      <c r="N3700">
        <v>60</v>
      </c>
      <c r="O3700">
        <v>2</v>
      </c>
      <c r="P3700">
        <v>30</v>
      </c>
      <c r="Q3700" t="s">
        <v>44</v>
      </c>
      <c r="R3700">
        <v>0</v>
      </c>
      <c r="S3700" t="s">
        <v>450</v>
      </c>
      <c r="T3700" s="4"/>
      <c r="U3700" s="4"/>
    </row>
    <row r="3701" spans="1:21" x14ac:dyDescent="0.2">
      <c r="A3701" t="s">
        <v>1745</v>
      </c>
      <c r="B3701" t="s">
        <v>8271</v>
      </c>
      <c r="C3701" t="s">
        <v>8272</v>
      </c>
      <c r="H3701">
        <v>108</v>
      </c>
      <c r="J3701" t="s">
        <v>420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30</v>
      </c>
      <c r="Q3701" t="s">
        <v>44</v>
      </c>
      <c r="R3701">
        <v>0</v>
      </c>
      <c r="S3701" t="s">
        <v>94</v>
      </c>
      <c r="T3701" s="4"/>
      <c r="U3701" s="4"/>
    </row>
    <row r="3702" spans="1:21" x14ac:dyDescent="0.2">
      <c r="A3702" t="s">
        <v>1745</v>
      </c>
      <c r="B3702" t="s">
        <v>8273</v>
      </c>
      <c r="C3702" t="s">
        <v>8274</v>
      </c>
      <c r="H3702">
        <v>109</v>
      </c>
      <c r="J3702" t="s">
        <v>420</v>
      </c>
      <c r="K3702">
        <v>90</v>
      </c>
      <c r="L3702">
        <v>0</v>
      </c>
      <c r="M3702">
        <v>0</v>
      </c>
      <c r="N3702">
        <v>90</v>
      </c>
      <c r="O3702">
        <v>3</v>
      </c>
      <c r="P3702">
        <v>30</v>
      </c>
      <c r="Q3702" t="s">
        <v>44</v>
      </c>
      <c r="R3702">
        <v>0</v>
      </c>
      <c r="S3702" t="s">
        <v>2182</v>
      </c>
      <c r="T3702" s="4"/>
      <c r="U3702" s="4"/>
    </row>
    <row r="3703" spans="1:21" x14ac:dyDescent="0.2">
      <c r="A3703" t="s">
        <v>1745</v>
      </c>
      <c r="B3703" t="s">
        <v>8275</v>
      </c>
      <c r="C3703" t="s">
        <v>8276</v>
      </c>
      <c r="H3703">
        <v>110</v>
      </c>
      <c r="J3703" t="s">
        <v>420</v>
      </c>
      <c r="K3703">
        <v>120</v>
      </c>
      <c r="L3703">
        <v>0</v>
      </c>
      <c r="M3703">
        <v>0</v>
      </c>
      <c r="N3703">
        <v>120</v>
      </c>
      <c r="O3703">
        <v>4</v>
      </c>
      <c r="P3703">
        <v>30</v>
      </c>
      <c r="Q3703" t="s">
        <v>44</v>
      </c>
      <c r="R3703">
        <v>0</v>
      </c>
      <c r="S3703" t="s">
        <v>2063</v>
      </c>
      <c r="T3703" s="4"/>
      <c r="U3703" s="4"/>
    </row>
    <row r="3704" spans="1:21" x14ac:dyDescent="0.2">
      <c r="A3704" t="s">
        <v>1745</v>
      </c>
      <c r="B3704" t="s">
        <v>8277</v>
      </c>
      <c r="C3704" t="s">
        <v>8278</v>
      </c>
      <c r="D3704" t="s">
        <v>66</v>
      </c>
      <c r="E3704" t="s">
        <v>8279</v>
      </c>
      <c r="F3704" t="s">
        <v>2066</v>
      </c>
      <c r="H3704">
        <v>111</v>
      </c>
      <c r="I3704" t="s">
        <v>8280</v>
      </c>
      <c r="J3704" t="s">
        <v>2068</v>
      </c>
      <c r="K3704">
        <v>2657</v>
      </c>
      <c r="L3704">
        <v>0</v>
      </c>
      <c r="M3704">
        <v>130</v>
      </c>
      <c r="N3704">
        <v>2527</v>
      </c>
      <c r="O3704">
        <v>42</v>
      </c>
      <c r="P3704">
        <v>60</v>
      </c>
      <c r="Q3704" t="s">
        <v>44</v>
      </c>
      <c r="R3704">
        <v>7</v>
      </c>
      <c r="S3704" t="s">
        <v>4140</v>
      </c>
      <c r="T3704" s="4">
        <v>45365</v>
      </c>
      <c r="U3704" s="4"/>
    </row>
    <row r="3705" spans="1:21" x14ac:dyDescent="0.2">
      <c r="A3705" t="s">
        <v>1745</v>
      </c>
      <c r="B3705" t="s">
        <v>8281</v>
      </c>
      <c r="C3705" t="s">
        <v>8282</v>
      </c>
      <c r="D3705" t="s">
        <v>945</v>
      </c>
      <c r="E3705" t="s">
        <v>8279</v>
      </c>
      <c r="F3705" t="s">
        <v>2066</v>
      </c>
      <c r="H3705">
        <v>112</v>
      </c>
      <c r="I3705" t="s">
        <v>8283</v>
      </c>
      <c r="J3705" t="s">
        <v>2068</v>
      </c>
      <c r="K3705">
        <v>1827.916667</v>
      </c>
      <c r="L3705">
        <v>0</v>
      </c>
      <c r="M3705">
        <v>43</v>
      </c>
      <c r="N3705">
        <v>1784.916667</v>
      </c>
      <c r="O3705">
        <v>44</v>
      </c>
      <c r="P3705">
        <v>40</v>
      </c>
      <c r="Q3705" t="s">
        <v>44</v>
      </c>
      <c r="R3705">
        <v>25</v>
      </c>
      <c r="S3705" t="s">
        <v>8284</v>
      </c>
      <c r="T3705" s="4">
        <v>45365</v>
      </c>
      <c r="U3705" s="4"/>
    </row>
    <row r="3706" spans="1:21" x14ac:dyDescent="0.2">
      <c r="A3706" t="s">
        <v>1745</v>
      </c>
      <c r="B3706" t="s">
        <v>8285</v>
      </c>
      <c r="C3706" t="s">
        <v>8286</v>
      </c>
      <c r="D3706" t="s">
        <v>749</v>
      </c>
      <c r="E3706" t="s">
        <v>8279</v>
      </c>
      <c r="F3706" t="s">
        <v>2066</v>
      </c>
      <c r="H3706">
        <v>113</v>
      </c>
      <c r="I3706" t="s">
        <v>8287</v>
      </c>
      <c r="J3706" t="s">
        <v>2068</v>
      </c>
      <c r="K3706">
        <v>1938</v>
      </c>
      <c r="L3706">
        <v>0</v>
      </c>
      <c r="M3706">
        <v>61</v>
      </c>
      <c r="N3706">
        <v>1877</v>
      </c>
      <c r="O3706">
        <v>62</v>
      </c>
      <c r="P3706">
        <v>30</v>
      </c>
      <c r="Q3706" t="s">
        <v>44</v>
      </c>
      <c r="R3706">
        <v>17</v>
      </c>
      <c r="S3706" t="s">
        <v>8288</v>
      </c>
      <c r="T3706" s="4">
        <v>45365</v>
      </c>
      <c r="U3706" s="4"/>
    </row>
    <row r="3707" spans="1:21" x14ac:dyDescent="0.2">
      <c r="A3707" t="s">
        <v>1745</v>
      </c>
      <c r="B3707" t="s">
        <v>8289</v>
      </c>
      <c r="C3707" t="s">
        <v>8290</v>
      </c>
      <c r="D3707" t="s">
        <v>66</v>
      </c>
      <c r="E3707" t="s">
        <v>8291</v>
      </c>
      <c r="F3707" t="s">
        <v>2066</v>
      </c>
      <c r="H3707">
        <v>114</v>
      </c>
      <c r="J3707" t="s">
        <v>2068</v>
      </c>
      <c r="K3707">
        <v>-1</v>
      </c>
      <c r="L3707">
        <v>0</v>
      </c>
      <c r="M3707">
        <v>78</v>
      </c>
      <c r="N3707">
        <v>-79</v>
      </c>
      <c r="O3707">
        <v>-1</v>
      </c>
      <c r="P3707">
        <v>60</v>
      </c>
      <c r="Q3707" t="s">
        <v>44</v>
      </c>
      <c r="R3707">
        <v>-19</v>
      </c>
      <c r="S3707" t="s">
        <v>8292</v>
      </c>
      <c r="T3707" s="4">
        <v>45372</v>
      </c>
      <c r="U3707" s="4"/>
    </row>
    <row r="3708" spans="1:21" x14ac:dyDescent="0.2">
      <c r="A3708" t="s">
        <v>1745</v>
      </c>
      <c r="B3708" t="s">
        <v>8293</v>
      </c>
      <c r="C3708" t="s">
        <v>8294</v>
      </c>
      <c r="D3708" t="s">
        <v>945</v>
      </c>
      <c r="E3708" t="s">
        <v>8291</v>
      </c>
      <c r="F3708" t="s">
        <v>2066</v>
      </c>
      <c r="H3708">
        <v>115</v>
      </c>
      <c r="J3708" t="s">
        <v>2068</v>
      </c>
      <c r="K3708">
        <v>-4</v>
      </c>
      <c r="L3708">
        <v>0</v>
      </c>
      <c r="M3708">
        <v>58</v>
      </c>
      <c r="N3708">
        <v>-62</v>
      </c>
      <c r="O3708">
        <v>-1</v>
      </c>
      <c r="P3708">
        <v>40</v>
      </c>
      <c r="Q3708" t="s">
        <v>44</v>
      </c>
      <c r="R3708">
        <v>-22</v>
      </c>
      <c r="S3708" t="s">
        <v>8295</v>
      </c>
      <c r="T3708" s="4">
        <v>45372</v>
      </c>
      <c r="U3708" s="4"/>
    </row>
    <row r="3709" spans="1:21" x14ac:dyDescent="0.2">
      <c r="A3709" t="s">
        <v>1745</v>
      </c>
      <c r="B3709" t="s">
        <v>8296</v>
      </c>
      <c r="C3709" t="s">
        <v>8297</v>
      </c>
      <c r="D3709" t="s">
        <v>749</v>
      </c>
      <c r="E3709" t="s">
        <v>8291</v>
      </c>
      <c r="F3709" t="s">
        <v>2066</v>
      </c>
      <c r="H3709">
        <v>116</v>
      </c>
      <c r="J3709" t="s">
        <v>2068</v>
      </c>
      <c r="K3709">
        <v>-8</v>
      </c>
      <c r="L3709">
        <v>0</v>
      </c>
      <c r="M3709">
        <v>79</v>
      </c>
      <c r="N3709">
        <v>-87</v>
      </c>
      <c r="O3709">
        <v>-2</v>
      </c>
      <c r="P3709">
        <v>30</v>
      </c>
      <c r="Q3709" t="s">
        <v>44</v>
      </c>
      <c r="R3709">
        <v>-27</v>
      </c>
      <c r="S3709" t="s">
        <v>8298</v>
      </c>
      <c r="T3709" s="4">
        <v>45372</v>
      </c>
      <c r="U3709" s="4"/>
    </row>
    <row r="3710" spans="1:21" x14ac:dyDescent="0.2">
      <c r="A3710" t="s">
        <v>1745</v>
      </c>
      <c r="B3710" t="s">
        <v>8299</v>
      </c>
      <c r="C3710" t="s">
        <v>8300</v>
      </c>
      <c r="D3710" t="s">
        <v>66</v>
      </c>
      <c r="E3710" t="s">
        <v>8301</v>
      </c>
      <c r="F3710" t="s">
        <v>2066</v>
      </c>
      <c r="H3710">
        <v>117</v>
      </c>
      <c r="J3710" t="s">
        <v>2068</v>
      </c>
      <c r="K3710">
        <v>0</v>
      </c>
      <c r="L3710">
        <v>0</v>
      </c>
      <c r="M3710">
        <v>4</v>
      </c>
      <c r="N3710">
        <v>-4</v>
      </c>
      <c r="O3710">
        <v>0</v>
      </c>
      <c r="P3710">
        <v>60</v>
      </c>
      <c r="Q3710" t="s">
        <v>44</v>
      </c>
      <c r="R3710">
        <v>-4</v>
      </c>
      <c r="S3710" t="s">
        <v>3837</v>
      </c>
      <c r="T3710" s="4">
        <v>45372</v>
      </c>
      <c r="U3710" s="4"/>
    </row>
    <row r="3711" spans="1:21" x14ac:dyDescent="0.2">
      <c r="A3711" t="s">
        <v>1745</v>
      </c>
      <c r="B3711" t="s">
        <v>8302</v>
      </c>
      <c r="C3711" t="s">
        <v>8303</v>
      </c>
      <c r="D3711" t="s">
        <v>945</v>
      </c>
      <c r="E3711" t="s">
        <v>8301</v>
      </c>
      <c r="F3711" t="s">
        <v>2066</v>
      </c>
      <c r="H3711">
        <v>118</v>
      </c>
      <c r="J3711" t="s">
        <v>2068</v>
      </c>
      <c r="K3711">
        <v>-2</v>
      </c>
      <c r="L3711">
        <v>0</v>
      </c>
      <c r="M3711">
        <v>3</v>
      </c>
      <c r="N3711">
        <v>-5</v>
      </c>
      <c r="O3711">
        <v>0</v>
      </c>
      <c r="P3711">
        <v>40</v>
      </c>
      <c r="Q3711" t="s">
        <v>44</v>
      </c>
      <c r="R3711">
        <v>-5</v>
      </c>
      <c r="S3711" t="s">
        <v>4169</v>
      </c>
      <c r="T3711" s="4">
        <v>45372</v>
      </c>
      <c r="U3711" s="4"/>
    </row>
    <row r="3712" spans="1:21" x14ac:dyDescent="0.2">
      <c r="A3712" t="s">
        <v>1745</v>
      </c>
      <c r="B3712" t="s">
        <v>8304</v>
      </c>
      <c r="C3712" t="s">
        <v>8305</v>
      </c>
      <c r="D3712" t="s">
        <v>749</v>
      </c>
      <c r="E3712" t="s">
        <v>8301</v>
      </c>
      <c r="F3712" t="s">
        <v>2066</v>
      </c>
      <c r="H3712">
        <v>119</v>
      </c>
      <c r="J3712" t="s">
        <v>2068</v>
      </c>
      <c r="K3712">
        <v>0</v>
      </c>
      <c r="L3712">
        <v>0</v>
      </c>
      <c r="M3712">
        <v>1</v>
      </c>
      <c r="N3712">
        <v>-1</v>
      </c>
      <c r="O3712">
        <v>0</v>
      </c>
      <c r="P3712">
        <v>30</v>
      </c>
      <c r="Q3712" t="s">
        <v>44</v>
      </c>
      <c r="R3712">
        <v>-1</v>
      </c>
      <c r="S3712" t="s">
        <v>932</v>
      </c>
      <c r="T3712" s="4">
        <v>45372</v>
      </c>
      <c r="U3712" s="4"/>
    </row>
    <row r="3713" spans="1:21" x14ac:dyDescent="0.2">
      <c r="A3713" t="s">
        <v>1745</v>
      </c>
      <c r="B3713" t="s">
        <v>8306</v>
      </c>
      <c r="C3713" t="s">
        <v>8307</v>
      </c>
      <c r="D3713" t="s">
        <v>66</v>
      </c>
      <c r="E3713" t="s">
        <v>4960</v>
      </c>
      <c r="F3713" t="s">
        <v>2066</v>
      </c>
      <c r="H3713">
        <v>120</v>
      </c>
      <c r="J3713" t="s">
        <v>2068</v>
      </c>
      <c r="K3713">
        <v>-3</v>
      </c>
      <c r="L3713">
        <v>0</v>
      </c>
      <c r="M3713">
        <v>66</v>
      </c>
      <c r="N3713">
        <v>-69</v>
      </c>
      <c r="O3713">
        <v>-1</v>
      </c>
      <c r="P3713">
        <v>60</v>
      </c>
      <c r="Q3713" t="s">
        <v>44</v>
      </c>
      <c r="R3713">
        <v>-9</v>
      </c>
      <c r="S3713" t="s">
        <v>8308</v>
      </c>
      <c r="T3713" s="4">
        <v>45372</v>
      </c>
      <c r="U3713" s="4"/>
    </row>
    <row r="3714" spans="1:21" x14ac:dyDescent="0.2">
      <c r="A3714" t="s">
        <v>1745</v>
      </c>
      <c r="B3714" t="s">
        <v>8309</v>
      </c>
      <c r="C3714" t="s">
        <v>8310</v>
      </c>
      <c r="D3714" t="s">
        <v>945</v>
      </c>
      <c r="E3714" t="s">
        <v>4960</v>
      </c>
      <c r="F3714" t="s">
        <v>2066</v>
      </c>
      <c r="H3714">
        <v>121</v>
      </c>
      <c r="J3714" t="s">
        <v>2068</v>
      </c>
      <c r="K3714">
        <v>-1</v>
      </c>
      <c r="L3714">
        <v>0</v>
      </c>
      <c r="M3714">
        <v>36</v>
      </c>
      <c r="N3714">
        <v>-37</v>
      </c>
      <c r="O3714">
        <v>0</v>
      </c>
      <c r="P3714">
        <v>40</v>
      </c>
      <c r="Q3714" t="s">
        <v>44</v>
      </c>
      <c r="R3714">
        <v>-37</v>
      </c>
      <c r="S3714" t="s">
        <v>8311</v>
      </c>
      <c r="T3714" s="4">
        <v>45372</v>
      </c>
      <c r="U3714" s="4"/>
    </row>
    <row r="3715" spans="1:21" x14ac:dyDescent="0.2">
      <c r="A3715" t="s">
        <v>1745</v>
      </c>
      <c r="B3715" t="s">
        <v>8312</v>
      </c>
      <c r="C3715" t="s">
        <v>8313</v>
      </c>
      <c r="D3715" t="s">
        <v>749</v>
      </c>
      <c r="E3715" t="s">
        <v>4960</v>
      </c>
      <c r="F3715" t="s">
        <v>2066</v>
      </c>
      <c r="H3715">
        <v>122</v>
      </c>
      <c r="J3715" t="s">
        <v>2068</v>
      </c>
      <c r="K3715">
        <v>0</v>
      </c>
      <c r="L3715">
        <v>0</v>
      </c>
      <c r="M3715">
        <v>48</v>
      </c>
      <c r="N3715">
        <v>-48</v>
      </c>
      <c r="O3715">
        <v>-1</v>
      </c>
      <c r="P3715">
        <v>30</v>
      </c>
      <c r="Q3715" t="s">
        <v>44</v>
      </c>
      <c r="R3715">
        <v>-18</v>
      </c>
      <c r="S3715" t="s">
        <v>8314</v>
      </c>
      <c r="T3715" s="4">
        <v>45372</v>
      </c>
      <c r="U3715" s="4"/>
    </row>
    <row r="3716" spans="1:21" x14ac:dyDescent="0.2">
      <c r="A3716" t="s">
        <v>1745</v>
      </c>
      <c r="B3716" t="s">
        <v>8315</v>
      </c>
      <c r="H3716">
        <v>123</v>
      </c>
      <c r="I3716" t="s">
        <v>7140</v>
      </c>
      <c r="J3716" t="s">
        <v>2068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720</v>
      </c>
      <c r="Q3716" t="s">
        <v>50</v>
      </c>
      <c r="R3716">
        <v>0</v>
      </c>
      <c r="S3716" t="s">
        <v>57</v>
      </c>
      <c r="T3716" s="4"/>
      <c r="U3716" s="4"/>
    </row>
    <row r="3717" spans="1:21" x14ac:dyDescent="0.2">
      <c r="A3717" t="s">
        <v>1745</v>
      </c>
      <c r="B3717" t="s">
        <v>8316</v>
      </c>
      <c r="H3717">
        <v>124</v>
      </c>
      <c r="I3717" t="s">
        <v>5574</v>
      </c>
      <c r="J3717" t="s">
        <v>2068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720</v>
      </c>
      <c r="Q3717" t="s">
        <v>50</v>
      </c>
      <c r="R3717">
        <v>0</v>
      </c>
      <c r="S3717" t="s">
        <v>57</v>
      </c>
      <c r="T3717" s="4"/>
      <c r="U3717" s="4"/>
    </row>
    <row r="3718" spans="1:21" x14ac:dyDescent="0.2">
      <c r="A3718" t="s">
        <v>1745</v>
      </c>
      <c r="B3718" t="s">
        <v>8317</v>
      </c>
      <c r="C3718" t="s">
        <v>8318</v>
      </c>
      <c r="H3718">
        <v>125</v>
      </c>
      <c r="I3718" t="s">
        <v>2437</v>
      </c>
      <c r="J3718" t="s">
        <v>2068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720</v>
      </c>
      <c r="Q3718" t="s">
        <v>50</v>
      </c>
      <c r="R3718">
        <v>0</v>
      </c>
      <c r="S3718" t="s">
        <v>57</v>
      </c>
      <c r="T3718" s="4"/>
      <c r="U3718" s="4"/>
    </row>
    <row r="3719" spans="1:21" x14ac:dyDescent="0.2">
      <c r="A3719" t="s">
        <v>1745</v>
      </c>
      <c r="B3719" t="s">
        <v>8319</v>
      </c>
      <c r="C3719" t="s">
        <v>8320</v>
      </c>
      <c r="F3719" t="s">
        <v>2066</v>
      </c>
      <c r="H3719">
        <v>126</v>
      </c>
      <c r="I3719" t="s">
        <v>2067</v>
      </c>
      <c r="J3719" t="s">
        <v>2068</v>
      </c>
      <c r="K3719">
        <v>480</v>
      </c>
      <c r="L3719">
        <v>0</v>
      </c>
      <c r="M3719">
        <v>0</v>
      </c>
      <c r="N3719">
        <v>480</v>
      </c>
      <c r="O3719">
        <v>1</v>
      </c>
      <c r="P3719">
        <v>480</v>
      </c>
      <c r="Q3719" t="s">
        <v>50</v>
      </c>
      <c r="R3719">
        <v>0</v>
      </c>
      <c r="S3719" t="s">
        <v>613</v>
      </c>
      <c r="T3719" s="4"/>
      <c r="U3719" s="4"/>
    </row>
    <row r="3720" spans="1:21" x14ac:dyDescent="0.2">
      <c r="A3720" t="s">
        <v>1745</v>
      </c>
      <c r="B3720" t="s">
        <v>8321</v>
      </c>
      <c r="C3720" t="s">
        <v>8322</v>
      </c>
      <c r="F3720" t="s">
        <v>2066</v>
      </c>
      <c r="H3720">
        <v>127</v>
      </c>
      <c r="I3720" t="s">
        <v>2437</v>
      </c>
      <c r="J3720" t="s">
        <v>2068</v>
      </c>
      <c r="K3720">
        <v>1440</v>
      </c>
      <c r="L3720">
        <v>0</v>
      </c>
      <c r="M3720">
        <v>0</v>
      </c>
      <c r="N3720">
        <v>1440</v>
      </c>
      <c r="O3720">
        <v>2</v>
      </c>
      <c r="P3720">
        <v>720</v>
      </c>
      <c r="Q3720" t="s">
        <v>50</v>
      </c>
      <c r="R3720">
        <v>0</v>
      </c>
      <c r="S3720" t="s">
        <v>1162</v>
      </c>
      <c r="T3720" s="4"/>
      <c r="U3720" s="4"/>
    </row>
    <row r="3721" spans="1:21" x14ac:dyDescent="0.2">
      <c r="A3721" t="s">
        <v>1745</v>
      </c>
      <c r="B3721" t="s">
        <v>8323</v>
      </c>
      <c r="C3721" t="s">
        <v>8324</v>
      </c>
      <c r="H3721">
        <v>128</v>
      </c>
      <c r="J3721" t="s">
        <v>420</v>
      </c>
      <c r="K3721">
        <v>1200</v>
      </c>
      <c r="L3721">
        <v>0</v>
      </c>
      <c r="M3721">
        <v>0</v>
      </c>
      <c r="N3721">
        <v>1200</v>
      </c>
      <c r="O3721">
        <v>2</v>
      </c>
      <c r="P3721">
        <v>600</v>
      </c>
      <c r="Q3721" t="s">
        <v>50</v>
      </c>
      <c r="R3721">
        <v>0</v>
      </c>
      <c r="S3721" t="s">
        <v>1162</v>
      </c>
      <c r="T3721" s="4"/>
      <c r="U3721" s="4"/>
    </row>
    <row r="3722" spans="1:21" x14ac:dyDescent="0.2">
      <c r="A3722" t="s">
        <v>1745</v>
      </c>
      <c r="B3722" t="s">
        <v>8325</v>
      </c>
      <c r="C3722" t="s">
        <v>8326</v>
      </c>
      <c r="H3722">
        <v>129</v>
      </c>
      <c r="J3722" t="s">
        <v>420</v>
      </c>
      <c r="K3722">
        <v>100</v>
      </c>
      <c r="L3722">
        <v>0</v>
      </c>
      <c r="M3722">
        <v>0</v>
      </c>
      <c r="N3722">
        <v>100</v>
      </c>
      <c r="O3722">
        <v>2</v>
      </c>
      <c r="P3722">
        <v>50</v>
      </c>
      <c r="Q3722" t="s">
        <v>44</v>
      </c>
      <c r="R3722">
        <v>0</v>
      </c>
      <c r="S3722" t="s">
        <v>450</v>
      </c>
      <c r="T3722" s="4"/>
      <c r="U3722" s="4"/>
    </row>
    <row r="3723" spans="1:21" x14ac:dyDescent="0.2">
      <c r="A3723" t="s">
        <v>1745</v>
      </c>
      <c r="B3723" t="s">
        <v>8327</v>
      </c>
      <c r="C3723" t="s">
        <v>8328</v>
      </c>
      <c r="H3723">
        <v>130</v>
      </c>
      <c r="J3723" t="s">
        <v>420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360</v>
      </c>
      <c r="Q3723" t="s">
        <v>50</v>
      </c>
      <c r="R3723">
        <v>0</v>
      </c>
      <c r="S3723" t="s">
        <v>57</v>
      </c>
      <c r="T3723" s="4"/>
      <c r="U3723" s="4"/>
    </row>
    <row r="3724" spans="1:21" x14ac:dyDescent="0.2">
      <c r="A3724" t="s">
        <v>1745</v>
      </c>
      <c r="B3724" t="s">
        <v>8329</v>
      </c>
      <c r="C3724" t="s">
        <v>8330</v>
      </c>
      <c r="H3724">
        <v>131</v>
      </c>
      <c r="J3724" t="s">
        <v>420</v>
      </c>
      <c r="K3724">
        <v>720</v>
      </c>
      <c r="L3724">
        <v>0</v>
      </c>
      <c r="M3724">
        <v>0</v>
      </c>
      <c r="N3724">
        <v>720</v>
      </c>
      <c r="O3724">
        <v>2</v>
      </c>
      <c r="P3724">
        <v>360</v>
      </c>
      <c r="Q3724" t="s">
        <v>50</v>
      </c>
      <c r="R3724">
        <v>0</v>
      </c>
      <c r="S3724" t="s">
        <v>1162</v>
      </c>
      <c r="T3724" s="4"/>
      <c r="U3724" s="4"/>
    </row>
    <row r="3725" spans="1:21" x14ac:dyDescent="0.2">
      <c r="A3725" t="s">
        <v>1745</v>
      </c>
      <c r="B3725" t="s">
        <v>8331</v>
      </c>
      <c r="C3725" t="s">
        <v>8332</v>
      </c>
      <c r="H3725">
        <v>132</v>
      </c>
      <c r="J3725" t="s">
        <v>420</v>
      </c>
      <c r="K3725">
        <v>720</v>
      </c>
      <c r="L3725">
        <v>0</v>
      </c>
      <c r="M3725">
        <v>0</v>
      </c>
      <c r="N3725">
        <v>720</v>
      </c>
      <c r="O3725">
        <v>2</v>
      </c>
      <c r="P3725">
        <v>360</v>
      </c>
      <c r="Q3725" t="s">
        <v>50</v>
      </c>
      <c r="R3725">
        <v>0</v>
      </c>
      <c r="S3725" t="s">
        <v>1162</v>
      </c>
      <c r="T3725" s="4"/>
      <c r="U3725" s="4"/>
    </row>
    <row r="3726" spans="1:21" x14ac:dyDescent="0.2">
      <c r="A3726" t="s">
        <v>1745</v>
      </c>
      <c r="B3726" t="s">
        <v>8333</v>
      </c>
      <c r="C3726" t="s">
        <v>8334</v>
      </c>
      <c r="H3726">
        <v>133</v>
      </c>
      <c r="J3726" t="s">
        <v>420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480</v>
      </c>
      <c r="Q3726" t="s">
        <v>50</v>
      </c>
      <c r="R3726">
        <v>0</v>
      </c>
      <c r="S3726" t="s">
        <v>57</v>
      </c>
      <c r="T3726" s="4"/>
      <c r="U3726" s="4"/>
    </row>
    <row r="3727" spans="1:21" x14ac:dyDescent="0.2">
      <c r="A3727" t="s">
        <v>1745</v>
      </c>
      <c r="B3727" t="s">
        <v>8335</v>
      </c>
      <c r="C3727" t="s">
        <v>8336</v>
      </c>
      <c r="H3727">
        <v>134</v>
      </c>
      <c r="J3727" t="s">
        <v>420</v>
      </c>
      <c r="K3727">
        <v>4800</v>
      </c>
      <c r="L3727">
        <v>0</v>
      </c>
      <c r="M3727">
        <v>0</v>
      </c>
      <c r="N3727">
        <v>4800</v>
      </c>
      <c r="O3727">
        <v>10</v>
      </c>
      <c r="P3727">
        <v>480</v>
      </c>
      <c r="Q3727" t="s">
        <v>50</v>
      </c>
      <c r="R3727">
        <v>0</v>
      </c>
      <c r="S3727" t="s">
        <v>1618</v>
      </c>
      <c r="T3727" s="4"/>
      <c r="U3727" s="4"/>
    </row>
    <row r="3728" spans="1:21" x14ac:dyDescent="0.2">
      <c r="A3728" t="s">
        <v>1745</v>
      </c>
      <c r="B3728" t="s">
        <v>8337</v>
      </c>
      <c r="C3728" t="s">
        <v>8338</v>
      </c>
      <c r="H3728">
        <v>135</v>
      </c>
      <c r="J3728" t="s">
        <v>420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480</v>
      </c>
      <c r="Q3728" t="s">
        <v>50</v>
      </c>
      <c r="R3728">
        <v>0</v>
      </c>
      <c r="S3728" t="s">
        <v>57</v>
      </c>
      <c r="T3728" s="4"/>
      <c r="U3728" s="4"/>
    </row>
    <row r="3729" spans="1:21" x14ac:dyDescent="0.2">
      <c r="A3729" t="s">
        <v>1745</v>
      </c>
      <c r="B3729" t="s">
        <v>8339</v>
      </c>
      <c r="C3729" t="s">
        <v>8340</v>
      </c>
      <c r="H3729">
        <v>136</v>
      </c>
      <c r="I3729" t="s">
        <v>8341</v>
      </c>
      <c r="J3729" t="s">
        <v>420</v>
      </c>
      <c r="K3729">
        <v>120</v>
      </c>
      <c r="L3729">
        <v>0</v>
      </c>
      <c r="M3729">
        <v>0</v>
      </c>
      <c r="N3729">
        <v>120</v>
      </c>
      <c r="O3729">
        <v>1</v>
      </c>
      <c r="P3729">
        <v>120</v>
      </c>
      <c r="Q3729" t="s">
        <v>44</v>
      </c>
      <c r="R3729">
        <v>0</v>
      </c>
      <c r="S3729" t="s">
        <v>45</v>
      </c>
      <c r="T3729" s="4"/>
      <c r="U3729" s="4"/>
    </row>
    <row r="3730" spans="1:21" x14ac:dyDescent="0.2">
      <c r="A3730" t="s">
        <v>1745</v>
      </c>
      <c r="B3730" t="s">
        <v>8342</v>
      </c>
      <c r="C3730" t="s">
        <v>8343</v>
      </c>
      <c r="H3730">
        <v>137</v>
      </c>
      <c r="J3730" t="s">
        <v>420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50</v>
      </c>
      <c r="Q3730" t="s">
        <v>44</v>
      </c>
      <c r="R3730">
        <v>0</v>
      </c>
      <c r="S3730" t="s">
        <v>94</v>
      </c>
      <c r="T3730" s="4"/>
      <c r="U3730" s="4"/>
    </row>
    <row r="3731" spans="1:21" x14ac:dyDescent="0.2">
      <c r="A3731" t="s">
        <v>1745</v>
      </c>
      <c r="B3731" t="s">
        <v>8344</v>
      </c>
      <c r="C3731" t="s">
        <v>8345</v>
      </c>
      <c r="H3731">
        <v>138</v>
      </c>
      <c r="J3731" t="s">
        <v>420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50</v>
      </c>
      <c r="Q3731" t="s">
        <v>44</v>
      </c>
      <c r="R3731">
        <v>0</v>
      </c>
      <c r="S3731" t="s">
        <v>94</v>
      </c>
      <c r="T3731" s="4"/>
      <c r="U3731" s="4"/>
    </row>
    <row r="3732" spans="1:21" x14ac:dyDescent="0.2">
      <c r="A3732" t="s">
        <v>1745</v>
      </c>
      <c r="B3732" t="s">
        <v>8346</v>
      </c>
      <c r="C3732" t="s">
        <v>8347</v>
      </c>
      <c r="H3732">
        <v>139</v>
      </c>
      <c r="J3732" t="s">
        <v>420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40</v>
      </c>
      <c r="Q3732" t="s">
        <v>44</v>
      </c>
      <c r="R3732">
        <v>0</v>
      </c>
      <c r="S3732" t="s">
        <v>94</v>
      </c>
      <c r="T3732" s="4"/>
      <c r="U3732" s="4"/>
    </row>
    <row r="3733" spans="1:21" x14ac:dyDescent="0.2">
      <c r="A3733" t="s">
        <v>1745</v>
      </c>
      <c r="B3733" t="s">
        <v>8348</v>
      </c>
      <c r="C3733" t="s">
        <v>8349</v>
      </c>
      <c r="H3733">
        <v>140</v>
      </c>
      <c r="J3733" t="s">
        <v>420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40</v>
      </c>
      <c r="Q3733" t="s">
        <v>44</v>
      </c>
      <c r="R3733">
        <v>0</v>
      </c>
      <c r="S3733" t="s">
        <v>94</v>
      </c>
      <c r="T3733" s="4"/>
      <c r="U3733" s="4"/>
    </row>
    <row r="3734" spans="1:21" x14ac:dyDescent="0.2">
      <c r="A3734" t="s">
        <v>1745</v>
      </c>
      <c r="B3734" t="s">
        <v>8350</v>
      </c>
      <c r="C3734" t="s">
        <v>8351</v>
      </c>
      <c r="D3734" t="s">
        <v>8352</v>
      </c>
      <c r="F3734" t="s">
        <v>48</v>
      </c>
      <c r="H3734">
        <v>141</v>
      </c>
      <c r="I3734" t="s">
        <v>8341</v>
      </c>
      <c r="J3734" t="s">
        <v>420</v>
      </c>
      <c r="K3734">
        <v>95</v>
      </c>
      <c r="L3734">
        <v>0</v>
      </c>
      <c r="M3734">
        <v>0</v>
      </c>
      <c r="N3734">
        <v>95</v>
      </c>
      <c r="O3734">
        <v>0</v>
      </c>
      <c r="P3734">
        <v>100</v>
      </c>
      <c r="Q3734" t="s">
        <v>44</v>
      </c>
      <c r="R3734">
        <v>95</v>
      </c>
      <c r="S3734" t="s">
        <v>8353</v>
      </c>
      <c r="T3734" s="4">
        <v>45355</v>
      </c>
      <c r="U3734" s="4"/>
    </row>
    <row r="3735" spans="1:21" x14ac:dyDescent="0.2">
      <c r="A3735" t="s">
        <v>1745</v>
      </c>
      <c r="B3735" t="s">
        <v>8354</v>
      </c>
      <c r="C3735" t="s">
        <v>8355</v>
      </c>
      <c r="D3735" t="s">
        <v>8356</v>
      </c>
      <c r="E3735" t="s">
        <v>861</v>
      </c>
      <c r="F3735" t="s">
        <v>48</v>
      </c>
      <c r="H3735">
        <v>142</v>
      </c>
      <c r="J3735" t="s">
        <v>420</v>
      </c>
      <c r="K3735">
        <v>-12</v>
      </c>
      <c r="L3735">
        <v>0</v>
      </c>
      <c r="M3735">
        <v>0</v>
      </c>
      <c r="N3735">
        <v>-12</v>
      </c>
      <c r="O3735">
        <v>0</v>
      </c>
      <c r="P3735">
        <v>50</v>
      </c>
      <c r="Q3735" t="s">
        <v>44</v>
      </c>
      <c r="R3735">
        <v>-12</v>
      </c>
      <c r="S3735" t="s">
        <v>3844</v>
      </c>
      <c r="T3735" s="4">
        <v>45366</v>
      </c>
      <c r="U3735" s="4"/>
    </row>
    <row r="3736" spans="1:21" x14ac:dyDescent="0.2">
      <c r="A3736" t="s">
        <v>1745</v>
      </c>
      <c r="B3736" t="s">
        <v>8357</v>
      </c>
      <c r="C3736" t="s">
        <v>8358</v>
      </c>
      <c r="D3736" t="s">
        <v>8356</v>
      </c>
      <c r="E3736" t="s">
        <v>857</v>
      </c>
      <c r="F3736" t="s">
        <v>48</v>
      </c>
      <c r="H3736">
        <v>143</v>
      </c>
      <c r="J3736" t="s">
        <v>420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50</v>
      </c>
      <c r="Q3736" t="s">
        <v>44</v>
      </c>
      <c r="R3736">
        <v>0</v>
      </c>
      <c r="S3736" t="s">
        <v>94</v>
      </c>
      <c r="T3736" s="4">
        <v>45366</v>
      </c>
      <c r="U3736" s="4"/>
    </row>
    <row r="3737" spans="1:21" x14ac:dyDescent="0.2">
      <c r="A3737" t="s">
        <v>1745</v>
      </c>
      <c r="B3737" t="s">
        <v>8359</v>
      </c>
      <c r="C3737" t="s">
        <v>8360</v>
      </c>
      <c r="H3737">
        <v>144</v>
      </c>
      <c r="J3737" t="s">
        <v>420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10</v>
      </c>
      <c r="Q3737" t="s">
        <v>44</v>
      </c>
      <c r="R3737">
        <v>0</v>
      </c>
      <c r="S3737" t="s">
        <v>94</v>
      </c>
      <c r="T3737" s="4"/>
      <c r="U3737" s="4"/>
    </row>
    <row r="3738" spans="1:21" x14ac:dyDescent="0.2">
      <c r="A3738" t="s">
        <v>1745</v>
      </c>
      <c r="B3738" t="s">
        <v>8361</v>
      </c>
      <c r="C3738" t="s">
        <v>8362</v>
      </c>
      <c r="H3738">
        <v>145</v>
      </c>
      <c r="J3738" t="s">
        <v>420</v>
      </c>
      <c r="K3738">
        <v>20</v>
      </c>
      <c r="L3738">
        <v>0</v>
      </c>
      <c r="M3738">
        <v>0</v>
      </c>
      <c r="N3738">
        <v>20</v>
      </c>
      <c r="O3738">
        <v>2</v>
      </c>
      <c r="P3738">
        <v>10</v>
      </c>
      <c r="Q3738" t="s">
        <v>44</v>
      </c>
      <c r="R3738">
        <v>0</v>
      </c>
      <c r="S3738" t="s">
        <v>450</v>
      </c>
      <c r="T3738" s="4"/>
      <c r="U3738" s="4"/>
    </row>
    <row r="3739" spans="1:21" x14ac:dyDescent="0.2">
      <c r="A3739" t="s">
        <v>1745</v>
      </c>
      <c r="B3739" t="s">
        <v>8363</v>
      </c>
      <c r="C3739" t="s">
        <v>8364</v>
      </c>
      <c r="H3739">
        <v>146</v>
      </c>
      <c r="J3739" t="s">
        <v>420</v>
      </c>
      <c r="K3739">
        <v>0</v>
      </c>
      <c r="L3739">
        <v>0</v>
      </c>
      <c r="M3739">
        <v>1</v>
      </c>
      <c r="N3739">
        <v>-1</v>
      </c>
      <c r="O3739">
        <v>0</v>
      </c>
      <c r="P3739">
        <v>10</v>
      </c>
      <c r="Q3739" t="s">
        <v>44</v>
      </c>
      <c r="R3739">
        <v>-1</v>
      </c>
      <c r="S3739" t="s">
        <v>932</v>
      </c>
      <c r="T3739" s="4"/>
      <c r="U3739" s="4"/>
    </row>
    <row r="3740" spans="1:21" x14ac:dyDescent="0.2">
      <c r="A3740" t="s">
        <v>1745</v>
      </c>
      <c r="B3740" t="s">
        <v>8365</v>
      </c>
      <c r="C3740" t="s">
        <v>8366</v>
      </c>
      <c r="D3740" t="s">
        <v>749</v>
      </c>
      <c r="F3740" t="s">
        <v>48</v>
      </c>
      <c r="H3740">
        <v>147</v>
      </c>
      <c r="I3740" t="s">
        <v>4723</v>
      </c>
      <c r="J3740" t="s">
        <v>420</v>
      </c>
      <c r="K3740">
        <v>490</v>
      </c>
      <c r="L3740">
        <v>0</v>
      </c>
      <c r="M3740">
        <v>0</v>
      </c>
      <c r="N3740">
        <v>490</v>
      </c>
      <c r="O3740">
        <v>16</v>
      </c>
      <c r="P3740">
        <v>30</v>
      </c>
      <c r="Q3740" t="s">
        <v>44</v>
      </c>
      <c r="R3740">
        <v>10</v>
      </c>
      <c r="S3740" t="s">
        <v>8367</v>
      </c>
      <c r="T3740" s="4">
        <v>45364</v>
      </c>
      <c r="U3740" s="4"/>
    </row>
    <row r="3741" spans="1:21" x14ac:dyDescent="0.2">
      <c r="A3741" t="s">
        <v>1745</v>
      </c>
      <c r="B3741" t="s">
        <v>8368</v>
      </c>
      <c r="C3741" t="s">
        <v>8369</v>
      </c>
      <c r="D3741" t="s">
        <v>66</v>
      </c>
      <c r="F3741" t="s">
        <v>48</v>
      </c>
      <c r="H3741">
        <v>148</v>
      </c>
      <c r="J3741" t="s">
        <v>420</v>
      </c>
      <c r="K3741">
        <v>-5</v>
      </c>
      <c r="L3741">
        <v>0</v>
      </c>
      <c r="M3741">
        <v>0</v>
      </c>
      <c r="N3741">
        <v>-5</v>
      </c>
      <c r="O3741">
        <v>0</v>
      </c>
      <c r="P3741">
        <v>45</v>
      </c>
      <c r="Q3741" t="s">
        <v>44</v>
      </c>
      <c r="R3741">
        <v>-5</v>
      </c>
      <c r="S3741" t="s">
        <v>4169</v>
      </c>
      <c r="T3741" s="4">
        <v>45364</v>
      </c>
      <c r="U3741" s="4"/>
    </row>
    <row r="3742" spans="1:21" x14ac:dyDescent="0.2">
      <c r="A3742" t="s">
        <v>1745</v>
      </c>
      <c r="B3742" t="s">
        <v>8370</v>
      </c>
      <c r="C3742" t="s">
        <v>8371</v>
      </c>
      <c r="D3742" t="s">
        <v>945</v>
      </c>
      <c r="F3742" t="s">
        <v>48</v>
      </c>
      <c r="H3742">
        <v>149</v>
      </c>
      <c r="J3742" t="s">
        <v>420</v>
      </c>
      <c r="K3742">
        <v>378</v>
      </c>
      <c r="L3742">
        <v>0</v>
      </c>
      <c r="M3742">
        <v>13</v>
      </c>
      <c r="N3742">
        <v>365</v>
      </c>
      <c r="O3742">
        <v>9</v>
      </c>
      <c r="P3742">
        <v>40</v>
      </c>
      <c r="Q3742" t="s">
        <v>44</v>
      </c>
      <c r="R3742">
        <v>5</v>
      </c>
      <c r="S3742" t="s">
        <v>8372</v>
      </c>
      <c r="T3742" s="4">
        <v>45364</v>
      </c>
      <c r="U3742" s="4"/>
    </row>
    <row r="3743" spans="1:21" x14ac:dyDescent="0.2">
      <c r="A3743" t="s">
        <v>1745</v>
      </c>
      <c r="B3743" t="s">
        <v>8373</v>
      </c>
      <c r="C3743" t="s">
        <v>8374</v>
      </c>
      <c r="H3743">
        <v>150</v>
      </c>
      <c r="J3743" t="s">
        <v>420</v>
      </c>
      <c r="K3743">
        <v>720</v>
      </c>
      <c r="L3743">
        <v>0</v>
      </c>
      <c r="M3743">
        <v>0</v>
      </c>
      <c r="N3743">
        <v>720</v>
      </c>
      <c r="O3743">
        <v>2</v>
      </c>
      <c r="P3743">
        <v>360</v>
      </c>
      <c r="Q3743" t="s">
        <v>50</v>
      </c>
      <c r="R3743">
        <v>0</v>
      </c>
      <c r="S3743" t="s">
        <v>1162</v>
      </c>
      <c r="T3743" s="4"/>
      <c r="U3743" s="4"/>
    </row>
    <row r="3744" spans="1:21" x14ac:dyDescent="0.2">
      <c r="A3744" t="s">
        <v>1745</v>
      </c>
      <c r="B3744" t="s">
        <v>8375</v>
      </c>
      <c r="C3744" t="s">
        <v>8376</v>
      </c>
      <c r="H3744">
        <v>151</v>
      </c>
      <c r="J3744" t="s">
        <v>420</v>
      </c>
      <c r="K3744">
        <v>540</v>
      </c>
      <c r="L3744">
        <v>0</v>
      </c>
      <c r="M3744">
        <v>0</v>
      </c>
      <c r="N3744">
        <v>540</v>
      </c>
      <c r="O3744">
        <v>18</v>
      </c>
      <c r="P3744">
        <v>30</v>
      </c>
      <c r="Q3744" t="s">
        <v>44</v>
      </c>
      <c r="R3744">
        <v>0</v>
      </c>
      <c r="S3744" t="s">
        <v>8377</v>
      </c>
      <c r="T3744" s="4"/>
      <c r="U3744" s="4"/>
    </row>
    <row r="3745" spans="1:21" x14ac:dyDescent="0.2">
      <c r="A3745" t="s">
        <v>1745</v>
      </c>
      <c r="B3745" t="s">
        <v>8378</v>
      </c>
      <c r="C3745" t="s">
        <v>8379</v>
      </c>
      <c r="H3745">
        <v>152</v>
      </c>
      <c r="J3745" t="s">
        <v>420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50</v>
      </c>
      <c r="Q3745" t="s">
        <v>44</v>
      </c>
      <c r="R3745">
        <v>0</v>
      </c>
      <c r="S3745" t="s">
        <v>94</v>
      </c>
      <c r="T3745" s="4"/>
      <c r="U3745" s="4"/>
    </row>
    <row r="3746" spans="1:21" x14ac:dyDescent="0.2">
      <c r="A3746" t="s">
        <v>1745</v>
      </c>
      <c r="B3746" t="s">
        <v>8380</v>
      </c>
      <c r="C3746" t="s">
        <v>8381</v>
      </c>
      <c r="H3746">
        <v>153</v>
      </c>
      <c r="J3746" t="s">
        <v>420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40</v>
      </c>
      <c r="Q3746" t="s">
        <v>44</v>
      </c>
      <c r="R3746">
        <v>0</v>
      </c>
      <c r="S3746" t="s">
        <v>94</v>
      </c>
      <c r="T3746" s="4"/>
      <c r="U3746" s="4"/>
    </row>
    <row r="3747" spans="1:21" x14ac:dyDescent="0.2">
      <c r="A3747" t="s">
        <v>1745</v>
      </c>
      <c r="B3747" t="s">
        <v>8382</v>
      </c>
      <c r="C3747" t="s">
        <v>8383</v>
      </c>
      <c r="H3747">
        <v>154</v>
      </c>
      <c r="I3747" t="s">
        <v>2827</v>
      </c>
      <c r="J3747" t="s">
        <v>420</v>
      </c>
      <c r="K3747">
        <v>560</v>
      </c>
      <c r="L3747">
        <v>0</v>
      </c>
      <c r="M3747">
        <v>1</v>
      </c>
      <c r="N3747">
        <v>559</v>
      </c>
      <c r="O3747">
        <v>13</v>
      </c>
      <c r="P3747">
        <v>40</v>
      </c>
      <c r="Q3747" t="s">
        <v>44</v>
      </c>
      <c r="R3747">
        <v>39</v>
      </c>
      <c r="S3747" t="s">
        <v>8384</v>
      </c>
      <c r="T3747" s="4"/>
      <c r="U3747" s="4"/>
    </row>
    <row r="3748" spans="1:21" x14ac:dyDescent="0.2">
      <c r="A3748" t="s">
        <v>1745</v>
      </c>
      <c r="B3748" t="s">
        <v>8385</v>
      </c>
      <c r="C3748" t="s">
        <v>8386</v>
      </c>
      <c r="H3748">
        <v>155</v>
      </c>
      <c r="J3748" t="s">
        <v>420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40</v>
      </c>
      <c r="Q3748" t="s">
        <v>44</v>
      </c>
      <c r="R3748">
        <v>0</v>
      </c>
      <c r="S3748" t="s">
        <v>94</v>
      </c>
      <c r="T3748" s="4"/>
      <c r="U3748" s="4"/>
    </row>
    <row r="3749" spans="1:21" x14ac:dyDescent="0.2">
      <c r="A3749" t="s">
        <v>1745</v>
      </c>
      <c r="B3749" t="s">
        <v>8387</v>
      </c>
      <c r="C3749" t="s">
        <v>8388</v>
      </c>
      <c r="H3749">
        <v>156</v>
      </c>
      <c r="J3749" t="s">
        <v>420</v>
      </c>
      <c r="K3749">
        <v>200</v>
      </c>
      <c r="L3749">
        <v>0</v>
      </c>
      <c r="M3749">
        <v>0</v>
      </c>
      <c r="N3749">
        <v>200</v>
      </c>
      <c r="O3749">
        <v>5</v>
      </c>
      <c r="P3749">
        <v>40</v>
      </c>
      <c r="Q3749" t="s">
        <v>44</v>
      </c>
      <c r="R3749">
        <v>0</v>
      </c>
      <c r="S3749" t="s">
        <v>230</v>
      </c>
      <c r="T3749" s="4"/>
      <c r="U3749" s="4"/>
    </row>
    <row r="3750" spans="1:21" x14ac:dyDescent="0.2">
      <c r="A3750" t="s">
        <v>1745</v>
      </c>
      <c r="B3750" t="s">
        <v>8389</v>
      </c>
      <c r="C3750" t="s">
        <v>8390</v>
      </c>
      <c r="H3750">
        <v>157</v>
      </c>
      <c r="J3750" t="s">
        <v>420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40</v>
      </c>
      <c r="Q3750" t="s">
        <v>44</v>
      </c>
      <c r="R3750">
        <v>0</v>
      </c>
      <c r="S3750" t="s">
        <v>94</v>
      </c>
      <c r="T3750" s="4"/>
      <c r="U3750" s="4"/>
    </row>
    <row r="3751" spans="1:21" x14ac:dyDescent="0.2">
      <c r="A3751" t="s">
        <v>1745</v>
      </c>
      <c r="B3751" t="s">
        <v>8391</v>
      </c>
      <c r="C3751" t="s">
        <v>8392</v>
      </c>
      <c r="H3751">
        <v>158</v>
      </c>
      <c r="J3751" t="s">
        <v>420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40</v>
      </c>
      <c r="Q3751" t="s">
        <v>44</v>
      </c>
      <c r="R3751">
        <v>0</v>
      </c>
      <c r="S3751" t="s">
        <v>94</v>
      </c>
      <c r="T3751" s="4"/>
      <c r="U3751" s="4"/>
    </row>
    <row r="3752" spans="1:21" x14ac:dyDescent="0.2">
      <c r="A3752" t="s">
        <v>1745</v>
      </c>
      <c r="B3752" t="s">
        <v>8393</v>
      </c>
      <c r="C3752" t="s">
        <v>8394</v>
      </c>
      <c r="H3752">
        <v>159</v>
      </c>
      <c r="J3752" t="s">
        <v>420</v>
      </c>
      <c r="K3752">
        <v>40</v>
      </c>
      <c r="L3752">
        <v>0</v>
      </c>
      <c r="M3752">
        <v>0</v>
      </c>
      <c r="N3752">
        <v>40</v>
      </c>
      <c r="O3752">
        <v>1</v>
      </c>
      <c r="P3752">
        <v>40</v>
      </c>
      <c r="Q3752" t="s">
        <v>44</v>
      </c>
      <c r="R3752">
        <v>0</v>
      </c>
      <c r="S3752" t="s">
        <v>45</v>
      </c>
      <c r="T3752" s="4"/>
      <c r="U3752" s="4"/>
    </row>
    <row r="3753" spans="1:21" x14ac:dyDescent="0.2">
      <c r="A3753" t="s">
        <v>1745</v>
      </c>
      <c r="B3753" t="s">
        <v>8395</v>
      </c>
      <c r="C3753" t="s">
        <v>8396</v>
      </c>
      <c r="H3753">
        <v>160</v>
      </c>
      <c r="J3753" t="s">
        <v>420</v>
      </c>
      <c r="K3753">
        <v>600</v>
      </c>
      <c r="L3753">
        <v>0</v>
      </c>
      <c r="M3753">
        <v>0</v>
      </c>
      <c r="N3753">
        <v>600</v>
      </c>
      <c r="O3753">
        <v>2</v>
      </c>
      <c r="P3753">
        <v>300</v>
      </c>
      <c r="Q3753" t="s">
        <v>50</v>
      </c>
      <c r="R3753">
        <v>0</v>
      </c>
      <c r="S3753" t="s">
        <v>1162</v>
      </c>
      <c r="T3753" s="4"/>
      <c r="U3753" s="4"/>
    </row>
    <row r="3754" spans="1:21" x14ac:dyDescent="0.2">
      <c r="A3754" t="s">
        <v>1745</v>
      </c>
      <c r="B3754" t="s">
        <v>8397</v>
      </c>
      <c r="C3754" t="s">
        <v>8398</v>
      </c>
      <c r="H3754">
        <v>161</v>
      </c>
      <c r="J3754" t="s">
        <v>420</v>
      </c>
      <c r="K3754">
        <v>500</v>
      </c>
      <c r="L3754">
        <v>0</v>
      </c>
      <c r="M3754">
        <v>0</v>
      </c>
      <c r="N3754">
        <v>500</v>
      </c>
      <c r="O3754">
        <v>2</v>
      </c>
      <c r="P3754">
        <v>250</v>
      </c>
      <c r="Q3754" t="s">
        <v>50</v>
      </c>
      <c r="R3754">
        <v>0</v>
      </c>
      <c r="S3754" t="s">
        <v>1162</v>
      </c>
      <c r="T3754" s="4"/>
      <c r="U3754" s="4"/>
    </row>
    <row r="3755" spans="1:21" x14ac:dyDescent="0.2">
      <c r="A3755" t="s">
        <v>1745</v>
      </c>
      <c r="B3755" t="s">
        <v>8399</v>
      </c>
      <c r="C3755" t="s">
        <v>8400</v>
      </c>
      <c r="H3755">
        <v>162</v>
      </c>
      <c r="J3755" t="s">
        <v>420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180</v>
      </c>
      <c r="Q3755" t="s">
        <v>50</v>
      </c>
      <c r="R3755">
        <v>0</v>
      </c>
      <c r="S3755" t="s">
        <v>57</v>
      </c>
      <c r="T3755" s="4"/>
      <c r="U3755" s="4"/>
    </row>
    <row r="3756" spans="1:21" x14ac:dyDescent="0.2">
      <c r="A3756" t="s">
        <v>1745</v>
      </c>
      <c r="B3756" t="s">
        <v>8401</v>
      </c>
      <c r="C3756" t="s">
        <v>8402</v>
      </c>
      <c r="H3756">
        <v>163</v>
      </c>
      <c r="J3756" t="s">
        <v>420</v>
      </c>
      <c r="K3756">
        <v>3456</v>
      </c>
      <c r="L3756">
        <v>0</v>
      </c>
      <c r="M3756">
        <v>0</v>
      </c>
      <c r="N3756">
        <v>3456</v>
      </c>
      <c r="O3756">
        <v>12</v>
      </c>
      <c r="P3756">
        <v>288</v>
      </c>
      <c r="Q3756" t="s">
        <v>50</v>
      </c>
      <c r="R3756">
        <v>0</v>
      </c>
      <c r="S3756" t="s">
        <v>2365</v>
      </c>
      <c r="T3756" s="4"/>
      <c r="U3756" s="4"/>
    </row>
    <row r="3757" spans="1:21" x14ac:dyDescent="0.2">
      <c r="A3757" t="s">
        <v>1745</v>
      </c>
      <c r="B3757" t="s">
        <v>8403</v>
      </c>
      <c r="C3757" t="s">
        <v>8404</v>
      </c>
      <c r="H3757">
        <v>164</v>
      </c>
      <c r="J3757" t="s">
        <v>420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10</v>
      </c>
      <c r="Q3757" t="s">
        <v>44</v>
      </c>
      <c r="R3757">
        <v>0</v>
      </c>
      <c r="S3757" t="s">
        <v>94</v>
      </c>
      <c r="T3757" s="4"/>
      <c r="U3757" s="4"/>
    </row>
    <row r="3758" spans="1:21" x14ac:dyDescent="0.2">
      <c r="A3758" t="s">
        <v>1745</v>
      </c>
      <c r="B3758" t="s">
        <v>8405</v>
      </c>
      <c r="C3758" t="s">
        <v>8406</v>
      </c>
      <c r="H3758">
        <v>165</v>
      </c>
      <c r="J3758" t="s">
        <v>420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10</v>
      </c>
      <c r="Q3758" t="s">
        <v>44</v>
      </c>
      <c r="R3758">
        <v>0</v>
      </c>
      <c r="S3758" t="s">
        <v>94</v>
      </c>
      <c r="T3758" s="4"/>
      <c r="U3758" s="4"/>
    </row>
    <row r="3759" spans="1:21" x14ac:dyDescent="0.2">
      <c r="A3759" t="s">
        <v>1745</v>
      </c>
      <c r="B3759" t="s">
        <v>8407</v>
      </c>
      <c r="C3759" t="s">
        <v>8408</v>
      </c>
      <c r="H3759">
        <v>166</v>
      </c>
      <c r="I3759" t="s">
        <v>2827</v>
      </c>
      <c r="J3759" t="s">
        <v>420</v>
      </c>
      <c r="K3759">
        <v>60</v>
      </c>
      <c r="L3759">
        <v>0</v>
      </c>
      <c r="M3759">
        <v>1</v>
      </c>
      <c r="N3759">
        <v>59</v>
      </c>
      <c r="O3759">
        <v>1</v>
      </c>
      <c r="P3759">
        <v>30</v>
      </c>
      <c r="Q3759" t="s">
        <v>44</v>
      </c>
      <c r="R3759">
        <v>29</v>
      </c>
      <c r="S3759" t="s">
        <v>8409</v>
      </c>
      <c r="T3759" s="4"/>
      <c r="U3759" s="4"/>
    </row>
    <row r="3760" spans="1:21" x14ac:dyDescent="0.2">
      <c r="A3760" t="s">
        <v>1745</v>
      </c>
      <c r="B3760" t="s">
        <v>8410</v>
      </c>
      <c r="C3760" t="s">
        <v>8411</v>
      </c>
      <c r="D3760" t="s">
        <v>8412</v>
      </c>
      <c r="F3760" t="s">
        <v>48</v>
      </c>
      <c r="H3760">
        <v>167</v>
      </c>
      <c r="I3760" t="s">
        <v>8413</v>
      </c>
      <c r="J3760" t="s">
        <v>420</v>
      </c>
      <c r="K3760">
        <v>175</v>
      </c>
      <c r="L3760">
        <v>0</v>
      </c>
      <c r="M3760">
        <v>23</v>
      </c>
      <c r="N3760">
        <v>152</v>
      </c>
      <c r="O3760">
        <v>15</v>
      </c>
      <c r="P3760">
        <v>10</v>
      </c>
      <c r="Q3760" t="s">
        <v>44</v>
      </c>
      <c r="R3760">
        <v>2</v>
      </c>
      <c r="S3760" t="s">
        <v>8414</v>
      </c>
      <c r="T3760" s="4">
        <v>45370</v>
      </c>
      <c r="U3760" s="4"/>
    </row>
    <row r="3761" spans="1:21" x14ac:dyDescent="0.2">
      <c r="A3761" t="s">
        <v>1745</v>
      </c>
      <c r="B3761" t="s">
        <v>8415</v>
      </c>
      <c r="C3761" t="s">
        <v>8416</v>
      </c>
      <c r="D3761" t="s">
        <v>8417</v>
      </c>
      <c r="F3761" t="s">
        <v>48</v>
      </c>
      <c r="H3761">
        <v>168</v>
      </c>
      <c r="J3761" t="s">
        <v>420</v>
      </c>
      <c r="K3761">
        <v>87</v>
      </c>
      <c r="L3761">
        <v>0</v>
      </c>
      <c r="M3761">
        <v>13</v>
      </c>
      <c r="N3761">
        <v>74</v>
      </c>
      <c r="O3761">
        <v>7</v>
      </c>
      <c r="P3761">
        <v>10</v>
      </c>
      <c r="Q3761" t="s">
        <v>44</v>
      </c>
      <c r="R3761">
        <v>4</v>
      </c>
      <c r="S3761" t="s">
        <v>8418</v>
      </c>
      <c r="T3761" s="4">
        <v>45356</v>
      </c>
      <c r="U3761" s="4">
        <v>45380</v>
      </c>
    </row>
    <row r="3762" spans="1:21" x14ac:dyDescent="0.2">
      <c r="A3762" t="s">
        <v>1745</v>
      </c>
      <c r="B3762" t="s">
        <v>8419</v>
      </c>
      <c r="C3762" t="s">
        <v>8420</v>
      </c>
      <c r="D3762" t="s">
        <v>8421</v>
      </c>
      <c r="F3762" t="s">
        <v>48</v>
      </c>
      <c r="H3762">
        <v>169</v>
      </c>
      <c r="J3762" t="s">
        <v>420</v>
      </c>
      <c r="K3762">
        <v>106</v>
      </c>
      <c r="L3762">
        <v>0</v>
      </c>
      <c r="M3762">
        <v>8</v>
      </c>
      <c r="N3762">
        <v>98</v>
      </c>
      <c r="O3762">
        <v>9</v>
      </c>
      <c r="P3762">
        <v>10</v>
      </c>
      <c r="Q3762" t="s">
        <v>44</v>
      </c>
      <c r="R3762">
        <v>8</v>
      </c>
      <c r="S3762" t="s">
        <v>8422</v>
      </c>
      <c r="T3762" s="4">
        <v>45356</v>
      </c>
      <c r="U3762" s="4">
        <v>45380</v>
      </c>
    </row>
    <row r="3763" spans="1:21" x14ac:dyDescent="0.2">
      <c r="A3763" t="s">
        <v>1745</v>
      </c>
      <c r="B3763" t="s">
        <v>8423</v>
      </c>
      <c r="C3763" t="s">
        <v>8424</v>
      </c>
      <c r="H3763">
        <v>170</v>
      </c>
      <c r="J3763" t="s">
        <v>420</v>
      </c>
      <c r="K3763">
        <v>0</v>
      </c>
      <c r="M3763">
        <v>0</v>
      </c>
      <c r="N3763">
        <v>0</v>
      </c>
      <c r="O3763">
        <v>0</v>
      </c>
      <c r="P3763">
        <v>120</v>
      </c>
      <c r="Q3763" t="s">
        <v>50</v>
      </c>
      <c r="R3763">
        <v>0</v>
      </c>
      <c r="S3763" t="s">
        <v>57</v>
      </c>
      <c r="T3763" s="4"/>
      <c r="U3763" s="4"/>
    </row>
    <row r="3764" spans="1:21" x14ac:dyDescent="0.2">
      <c r="A3764" t="s">
        <v>1745</v>
      </c>
      <c r="B3764" t="s">
        <v>8425</v>
      </c>
      <c r="C3764" t="s">
        <v>8426</v>
      </c>
      <c r="D3764" t="s">
        <v>8427</v>
      </c>
      <c r="F3764" t="s">
        <v>48</v>
      </c>
      <c r="H3764">
        <v>171</v>
      </c>
      <c r="J3764" t="s">
        <v>420</v>
      </c>
      <c r="K3764">
        <v>50.5</v>
      </c>
      <c r="L3764">
        <v>0</v>
      </c>
      <c r="M3764">
        <v>0</v>
      </c>
      <c r="N3764">
        <v>50.5</v>
      </c>
      <c r="O3764">
        <v>5</v>
      </c>
      <c r="P3764">
        <v>10</v>
      </c>
      <c r="Q3764" t="s">
        <v>44</v>
      </c>
      <c r="R3764">
        <v>1</v>
      </c>
      <c r="S3764" t="s">
        <v>8428</v>
      </c>
      <c r="T3764" s="4"/>
      <c r="U3764" s="4">
        <v>45380</v>
      </c>
    </row>
    <row r="3765" spans="1:21" x14ac:dyDescent="0.2">
      <c r="A3765" t="s">
        <v>1745</v>
      </c>
      <c r="B3765" t="s">
        <v>8429</v>
      </c>
      <c r="C3765" t="s">
        <v>8430</v>
      </c>
      <c r="D3765" t="s">
        <v>8431</v>
      </c>
      <c r="F3765" t="s">
        <v>48</v>
      </c>
      <c r="H3765">
        <v>172</v>
      </c>
      <c r="J3765" t="s">
        <v>420</v>
      </c>
      <c r="K3765">
        <v>5</v>
      </c>
      <c r="L3765">
        <v>0</v>
      </c>
      <c r="M3765">
        <v>10</v>
      </c>
      <c r="N3765">
        <v>-5</v>
      </c>
      <c r="O3765">
        <v>0</v>
      </c>
      <c r="P3765">
        <v>10</v>
      </c>
      <c r="Q3765" t="s">
        <v>44</v>
      </c>
      <c r="R3765">
        <v>-5</v>
      </c>
      <c r="S3765" t="s">
        <v>4169</v>
      </c>
      <c r="T3765" s="4">
        <v>45356</v>
      </c>
      <c r="U3765" s="4"/>
    </row>
    <row r="3766" spans="1:21" x14ac:dyDescent="0.2">
      <c r="A3766" t="s">
        <v>1745</v>
      </c>
      <c r="B3766" t="s">
        <v>8432</v>
      </c>
      <c r="C3766" t="s">
        <v>8433</v>
      </c>
      <c r="H3766">
        <v>173</v>
      </c>
      <c r="J3766" t="s">
        <v>420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120</v>
      </c>
      <c r="Q3766" t="s">
        <v>50</v>
      </c>
      <c r="R3766">
        <v>0</v>
      </c>
      <c r="S3766" t="s">
        <v>57</v>
      </c>
      <c r="T3766" s="4"/>
      <c r="U3766" s="4"/>
    </row>
    <row r="3767" spans="1:21" x14ac:dyDescent="0.2">
      <c r="A3767" t="s">
        <v>1745</v>
      </c>
      <c r="B3767" t="s">
        <v>8434</v>
      </c>
      <c r="C3767" t="s">
        <v>8435</v>
      </c>
      <c r="H3767">
        <v>174</v>
      </c>
      <c r="J3767" t="s">
        <v>420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120</v>
      </c>
      <c r="Q3767" t="s">
        <v>50</v>
      </c>
      <c r="R3767">
        <v>0</v>
      </c>
      <c r="S3767" t="s">
        <v>57</v>
      </c>
      <c r="T3767" s="4"/>
      <c r="U3767" s="4"/>
    </row>
    <row r="3768" spans="1:21" x14ac:dyDescent="0.2">
      <c r="A3768" t="s">
        <v>1745</v>
      </c>
      <c r="B3768" t="s">
        <v>8436</v>
      </c>
      <c r="C3768" t="s">
        <v>8437</v>
      </c>
      <c r="H3768">
        <v>175</v>
      </c>
      <c r="J3768" t="s">
        <v>420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10</v>
      </c>
      <c r="Q3768" t="s">
        <v>44</v>
      </c>
      <c r="R3768">
        <v>0</v>
      </c>
      <c r="S3768" t="s">
        <v>94</v>
      </c>
      <c r="T3768" s="4"/>
      <c r="U3768" s="4"/>
    </row>
    <row r="3769" spans="1:21" x14ac:dyDescent="0.2">
      <c r="A3769" t="s">
        <v>1745</v>
      </c>
      <c r="B3769" t="s">
        <v>8438</v>
      </c>
      <c r="C3769" t="s">
        <v>8439</v>
      </c>
      <c r="H3769">
        <v>176</v>
      </c>
      <c r="J3769" t="s">
        <v>420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10</v>
      </c>
      <c r="Q3769" t="s">
        <v>44</v>
      </c>
      <c r="R3769">
        <v>0</v>
      </c>
      <c r="S3769" t="s">
        <v>94</v>
      </c>
      <c r="T3769" s="4"/>
      <c r="U3769" s="4"/>
    </row>
    <row r="3770" spans="1:21" x14ac:dyDescent="0.2">
      <c r="A3770" t="s">
        <v>1745</v>
      </c>
      <c r="B3770" t="s">
        <v>8440</v>
      </c>
      <c r="C3770" t="s">
        <v>8441</v>
      </c>
      <c r="H3770">
        <v>177</v>
      </c>
      <c r="J3770" t="s">
        <v>420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10</v>
      </c>
      <c r="Q3770" t="s">
        <v>44</v>
      </c>
      <c r="R3770">
        <v>0</v>
      </c>
      <c r="S3770" t="s">
        <v>94</v>
      </c>
      <c r="T3770" s="4"/>
      <c r="U3770" s="4"/>
    </row>
    <row r="3771" spans="1:21" x14ac:dyDescent="0.2">
      <c r="A3771" t="s">
        <v>1745</v>
      </c>
      <c r="B3771" t="s">
        <v>8442</v>
      </c>
      <c r="C3771" t="s">
        <v>8443</v>
      </c>
      <c r="H3771">
        <v>178</v>
      </c>
      <c r="J3771" t="s">
        <v>420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10</v>
      </c>
      <c r="Q3771" t="s">
        <v>44</v>
      </c>
      <c r="R3771">
        <v>0</v>
      </c>
      <c r="S3771" t="s">
        <v>94</v>
      </c>
      <c r="T3771" s="4"/>
      <c r="U3771" s="4"/>
    </row>
    <row r="3772" spans="1:21" x14ac:dyDescent="0.2">
      <c r="A3772" t="s">
        <v>1745</v>
      </c>
      <c r="B3772" t="s">
        <v>8444</v>
      </c>
      <c r="C3772" t="s">
        <v>8445</v>
      </c>
      <c r="H3772">
        <v>179</v>
      </c>
      <c r="J3772" t="s">
        <v>420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10</v>
      </c>
      <c r="Q3772" t="s">
        <v>44</v>
      </c>
      <c r="R3772">
        <v>0</v>
      </c>
      <c r="S3772" t="s">
        <v>94</v>
      </c>
      <c r="T3772" s="4"/>
      <c r="U3772" s="4"/>
    </row>
    <row r="3773" spans="1:21" x14ac:dyDescent="0.2">
      <c r="A3773" t="s">
        <v>1745</v>
      </c>
      <c r="B3773" t="s">
        <v>8446</v>
      </c>
      <c r="C3773" t="s">
        <v>8447</v>
      </c>
      <c r="H3773">
        <v>180</v>
      </c>
      <c r="J3773" t="s">
        <v>420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20</v>
      </c>
      <c r="Q3773" t="s">
        <v>44</v>
      </c>
      <c r="R3773">
        <v>0</v>
      </c>
      <c r="S3773" t="s">
        <v>94</v>
      </c>
      <c r="T3773" s="4"/>
      <c r="U3773" s="4"/>
    </row>
    <row r="3774" spans="1:21" x14ac:dyDescent="0.2">
      <c r="A3774" t="s">
        <v>1745</v>
      </c>
      <c r="B3774" t="s">
        <v>8448</v>
      </c>
      <c r="C3774" t="s">
        <v>8449</v>
      </c>
      <c r="H3774">
        <v>181</v>
      </c>
      <c r="J3774" t="s">
        <v>420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10</v>
      </c>
      <c r="Q3774" t="s">
        <v>44</v>
      </c>
      <c r="R3774">
        <v>0</v>
      </c>
      <c r="S3774" t="s">
        <v>94</v>
      </c>
      <c r="T3774" s="4"/>
      <c r="U3774" s="4"/>
    </row>
    <row r="3775" spans="1:21" x14ac:dyDescent="0.2">
      <c r="A3775" t="s">
        <v>1745</v>
      </c>
      <c r="B3775" t="s">
        <v>8450</v>
      </c>
      <c r="C3775" t="s">
        <v>8451</v>
      </c>
      <c r="H3775">
        <v>182</v>
      </c>
      <c r="J3775" t="s">
        <v>420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10</v>
      </c>
      <c r="Q3775" t="s">
        <v>44</v>
      </c>
      <c r="R3775">
        <v>0</v>
      </c>
      <c r="S3775" t="s">
        <v>94</v>
      </c>
      <c r="T3775" s="4"/>
      <c r="U3775" s="4"/>
    </row>
    <row r="3776" spans="1:21" x14ac:dyDescent="0.2">
      <c r="A3776" t="s">
        <v>1745</v>
      </c>
      <c r="B3776" t="s">
        <v>8452</v>
      </c>
      <c r="C3776" t="s">
        <v>8453</v>
      </c>
      <c r="H3776">
        <v>183</v>
      </c>
      <c r="J3776" t="s">
        <v>420</v>
      </c>
      <c r="K3776">
        <v>300</v>
      </c>
      <c r="L3776">
        <v>0</v>
      </c>
      <c r="M3776">
        <v>3</v>
      </c>
      <c r="N3776">
        <v>297</v>
      </c>
      <c r="O3776">
        <v>14</v>
      </c>
      <c r="P3776">
        <v>20</v>
      </c>
      <c r="Q3776" t="s">
        <v>44</v>
      </c>
      <c r="R3776">
        <v>17</v>
      </c>
      <c r="S3776" t="s">
        <v>8454</v>
      </c>
      <c r="T3776" s="4"/>
      <c r="U3776" s="4"/>
    </row>
    <row r="3777" spans="1:21" x14ac:dyDescent="0.2">
      <c r="A3777" t="s">
        <v>1745</v>
      </c>
      <c r="B3777" t="s">
        <v>8455</v>
      </c>
      <c r="C3777" t="s">
        <v>8456</v>
      </c>
      <c r="H3777">
        <v>184</v>
      </c>
      <c r="J3777" t="s">
        <v>420</v>
      </c>
      <c r="K3777">
        <v>150</v>
      </c>
      <c r="L3777">
        <v>0</v>
      </c>
      <c r="M3777">
        <v>0</v>
      </c>
      <c r="N3777">
        <v>150</v>
      </c>
      <c r="O3777">
        <v>3</v>
      </c>
      <c r="P3777">
        <v>50</v>
      </c>
      <c r="Q3777" t="s">
        <v>44</v>
      </c>
      <c r="R3777">
        <v>0</v>
      </c>
      <c r="S3777" t="s">
        <v>2182</v>
      </c>
      <c r="T3777" s="4"/>
      <c r="U3777" s="4"/>
    </row>
    <row r="3778" spans="1:21" x14ac:dyDescent="0.2">
      <c r="A3778" t="s">
        <v>1745</v>
      </c>
      <c r="B3778" t="s">
        <v>8457</v>
      </c>
      <c r="C3778" t="s">
        <v>8458</v>
      </c>
      <c r="F3778" t="s">
        <v>2066</v>
      </c>
      <c r="H3778">
        <v>185</v>
      </c>
      <c r="I3778" t="s">
        <v>2067</v>
      </c>
      <c r="J3778" t="s">
        <v>2068</v>
      </c>
      <c r="K3778">
        <v>2520</v>
      </c>
      <c r="L3778">
        <v>0</v>
      </c>
      <c r="M3778">
        <v>0</v>
      </c>
      <c r="N3778">
        <v>2520</v>
      </c>
      <c r="O3778">
        <v>7</v>
      </c>
      <c r="P3778">
        <v>360</v>
      </c>
      <c r="Q3778" t="s">
        <v>50</v>
      </c>
      <c r="R3778">
        <v>0</v>
      </c>
      <c r="S3778" t="s">
        <v>2331</v>
      </c>
      <c r="T3778" s="4"/>
      <c r="U3778" s="4"/>
    </row>
    <row r="3779" spans="1:21" x14ac:dyDescent="0.2">
      <c r="A3779" t="s">
        <v>1745</v>
      </c>
      <c r="B3779" t="s">
        <v>8459</v>
      </c>
      <c r="C3779" t="s">
        <v>8460</v>
      </c>
      <c r="H3779">
        <v>186</v>
      </c>
      <c r="J3779" t="s">
        <v>420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40</v>
      </c>
      <c r="Q3779" t="s">
        <v>44</v>
      </c>
      <c r="R3779">
        <v>0</v>
      </c>
      <c r="S3779" t="s">
        <v>94</v>
      </c>
      <c r="T3779" s="4"/>
      <c r="U3779" s="4"/>
    </row>
    <row r="3780" spans="1:21" x14ac:dyDescent="0.2">
      <c r="A3780" t="s">
        <v>1745</v>
      </c>
      <c r="B3780" t="s">
        <v>8461</v>
      </c>
      <c r="C3780" t="s">
        <v>8462</v>
      </c>
      <c r="F3780" t="s">
        <v>2066</v>
      </c>
      <c r="H3780">
        <v>187</v>
      </c>
      <c r="I3780" t="s">
        <v>2067</v>
      </c>
      <c r="J3780" t="s">
        <v>2068</v>
      </c>
      <c r="K3780">
        <v>29</v>
      </c>
      <c r="L3780">
        <v>0</v>
      </c>
      <c r="M3780">
        <v>7</v>
      </c>
      <c r="N3780">
        <v>22</v>
      </c>
      <c r="O3780">
        <v>0</v>
      </c>
      <c r="P3780">
        <v>30</v>
      </c>
      <c r="Q3780" t="s">
        <v>44</v>
      </c>
      <c r="R3780">
        <v>22</v>
      </c>
      <c r="S3780" t="s">
        <v>848</v>
      </c>
      <c r="T3780" s="4"/>
      <c r="U3780" s="4"/>
    </row>
    <row r="3781" spans="1:21" x14ac:dyDescent="0.2">
      <c r="A3781" t="s">
        <v>1745</v>
      </c>
      <c r="B3781" t="s">
        <v>8463</v>
      </c>
      <c r="C3781" t="s">
        <v>8464</v>
      </c>
      <c r="H3781">
        <v>188</v>
      </c>
      <c r="J3781" t="s">
        <v>420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20</v>
      </c>
      <c r="Q3781" t="s">
        <v>44</v>
      </c>
      <c r="R3781">
        <v>0</v>
      </c>
      <c r="S3781" t="s">
        <v>94</v>
      </c>
      <c r="T3781" s="4"/>
      <c r="U3781" s="4"/>
    </row>
    <row r="3782" spans="1:21" x14ac:dyDescent="0.2">
      <c r="A3782" t="s">
        <v>1745</v>
      </c>
      <c r="B3782" t="s">
        <v>8465</v>
      </c>
      <c r="C3782" t="s">
        <v>8466</v>
      </c>
      <c r="H3782">
        <v>189</v>
      </c>
      <c r="J3782" t="s">
        <v>420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40</v>
      </c>
      <c r="Q3782" t="s">
        <v>44</v>
      </c>
      <c r="R3782">
        <v>0</v>
      </c>
      <c r="S3782" t="s">
        <v>94</v>
      </c>
      <c r="T3782" s="4"/>
      <c r="U3782" s="4"/>
    </row>
    <row r="3783" spans="1:21" x14ac:dyDescent="0.2">
      <c r="A3783" t="s">
        <v>1745</v>
      </c>
      <c r="B3783" t="s">
        <v>8467</v>
      </c>
      <c r="C3783" t="s">
        <v>8468</v>
      </c>
      <c r="F3783" t="s">
        <v>2066</v>
      </c>
      <c r="H3783">
        <v>190</v>
      </c>
      <c r="I3783" t="s">
        <v>2067</v>
      </c>
      <c r="J3783" t="s">
        <v>2068</v>
      </c>
      <c r="K3783">
        <v>2160</v>
      </c>
      <c r="L3783">
        <v>0</v>
      </c>
      <c r="M3783">
        <v>24</v>
      </c>
      <c r="N3783">
        <v>2136</v>
      </c>
      <c r="O3783">
        <v>5</v>
      </c>
      <c r="P3783">
        <v>360</v>
      </c>
      <c r="Q3783" t="s">
        <v>50</v>
      </c>
      <c r="R3783">
        <v>336</v>
      </c>
      <c r="S3783" t="s">
        <v>8469</v>
      </c>
      <c r="T3783" s="4"/>
      <c r="U3783" s="4"/>
    </row>
    <row r="3784" spans="1:21" x14ac:dyDescent="0.2">
      <c r="A3784" t="s">
        <v>1745</v>
      </c>
      <c r="B3784" t="s">
        <v>8470</v>
      </c>
      <c r="C3784" t="s">
        <v>8471</v>
      </c>
      <c r="H3784">
        <v>191</v>
      </c>
      <c r="J3784" t="s">
        <v>420</v>
      </c>
      <c r="K3784">
        <v>1080</v>
      </c>
      <c r="L3784">
        <v>0</v>
      </c>
      <c r="M3784">
        <v>72</v>
      </c>
      <c r="N3784">
        <v>1008</v>
      </c>
      <c r="O3784">
        <v>2</v>
      </c>
      <c r="P3784">
        <v>360</v>
      </c>
      <c r="Q3784" t="s">
        <v>50</v>
      </c>
      <c r="R3784">
        <v>288</v>
      </c>
      <c r="S3784" t="s">
        <v>8472</v>
      </c>
      <c r="T3784" s="4"/>
      <c r="U3784" s="4"/>
    </row>
    <row r="3785" spans="1:21" x14ac:dyDescent="0.2">
      <c r="A3785" t="s">
        <v>1745</v>
      </c>
      <c r="B3785" t="s">
        <v>8473</v>
      </c>
      <c r="C3785" t="s">
        <v>8474</v>
      </c>
      <c r="H3785">
        <v>192</v>
      </c>
      <c r="J3785" t="s">
        <v>420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20</v>
      </c>
      <c r="Q3785" t="s">
        <v>44</v>
      </c>
      <c r="R3785">
        <v>0</v>
      </c>
      <c r="S3785" t="s">
        <v>94</v>
      </c>
      <c r="T3785" s="4"/>
      <c r="U3785" s="4"/>
    </row>
    <row r="3786" spans="1:21" x14ac:dyDescent="0.2">
      <c r="A3786" t="s">
        <v>1745</v>
      </c>
      <c r="B3786" t="s">
        <v>8475</v>
      </c>
      <c r="C3786" t="s">
        <v>8476</v>
      </c>
      <c r="H3786">
        <v>193</v>
      </c>
      <c r="J3786" t="s">
        <v>420</v>
      </c>
      <c r="K3786">
        <v>0</v>
      </c>
      <c r="L3786">
        <v>0</v>
      </c>
      <c r="M3786">
        <v>0</v>
      </c>
      <c r="N3786">
        <v>0</v>
      </c>
      <c r="O3786" t="e">
        <v>#DIV/0!</v>
      </c>
      <c r="P3786">
        <v>0</v>
      </c>
      <c r="R3786" t="e">
        <v>#DIV/0!</v>
      </c>
      <c r="S3786" t="e">
        <v>#DIV/0!</v>
      </c>
      <c r="T3786" s="4"/>
      <c r="U3786" s="4"/>
    </row>
    <row r="3787" spans="1:21" x14ac:dyDescent="0.2">
      <c r="A3787" t="s">
        <v>1745</v>
      </c>
      <c r="B3787" t="s">
        <v>8477</v>
      </c>
      <c r="C3787" t="s">
        <v>8478</v>
      </c>
      <c r="H3787">
        <v>194</v>
      </c>
      <c r="J3787" t="s">
        <v>420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360</v>
      </c>
      <c r="Q3787" t="s">
        <v>50</v>
      </c>
      <c r="R3787">
        <v>0</v>
      </c>
      <c r="S3787" t="s">
        <v>57</v>
      </c>
      <c r="T3787" s="4"/>
      <c r="U3787" s="4"/>
    </row>
    <row r="3788" spans="1:21" x14ac:dyDescent="0.2">
      <c r="A3788" t="s">
        <v>1745</v>
      </c>
      <c r="B3788" t="s">
        <v>8479</v>
      </c>
      <c r="C3788" t="s">
        <v>8480</v>
      </c>
      <c r="H3788">
        <v>195</v>
      </c>
      <c r="J3788" t="s">
        <v>420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360</v>
      </c>
      <c r="Q3788" t="s">
        <v>50</v>
      </c>
      <c r="R3788">
        <v>0</v>
      </c>
      <c r="S3788" t="s">
        <v>57</v>
      </c>
      <c r="T3788" s="4"/>
      <c r="U3788" s="4"/>
    </row>
    <row r="3789" spans="1:21" x14ac:dyDescent="0.2">
      <c r="A3789" t="s">
        <v>1745</v>
      </c>
      <c r="B3789" t="s">
        <v>8481</v>
      </c>
      <c r="C3789" t="s">
        <v>8482</v>
      </c>
      <c r="H3789">
        <v>196</v>
      </c>
      <c r="J3789" t="s">
        <v>420</v>
      </c>
      <c r="K3789">
        <v>1440</v>
      </c>
      <c r="L3789">
        <v>0</v>
      </c>
      <c r="M3789">
        <v>0</v>
      </c>
      <c r="N3789">
        <v>1440</v>
      </c>
      <c r="O3789">
        <v>4</v>
      </c>
      <c r="P3789">
        <v>360</v>
      </c>
      <c r="Q3789" t="s">
        <v>50</v>
      </c>
      <c r="R3789">
        <v>0</v>
      </c>
      <c r="S3789" t="s">
        <v>2071</v>
      </c>
      <c r="T3789" s="4"/>
      <c r="U3789" s="4"/>
    </row>
    <row r="3790" spans="1:21" x14ac:dyDescent="0.2">
      <c r="A3790" t="s">
        <v>1745</v>
      </c>
      <c r="B3790" t="s">
        <v>8483</v>
      </c>
      <c r="C3790" t="s">
        <v>8484</v>
      </c>
      <c r="H3790">
        <v>197</v>
      </c>
      <c r="J3790" t="s">
        <v>420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30</v>
      </c>
      <c r="Q3790" t="s">
        <v>44</v>
      </c>
      <c r="R3790">
        <v>0</v>
      </c>
      <c r="S3790" t="s">
        <v>94</v>
      </c>
      <c r="T3790" s="4"/>
      <c r="U3790" s="4"/>
    </row>
    <row r="3791" spans="1:21" x14ac:dyDescent="0.2">
      <c r="A3791" t="s">
        <v>1745</v>
      </c>
      <c r="B3791" t="s">
        <v>8485</v>
      </c>
      <c r="C3791" t="s">
        <v>8486</v>
      </c>
      <c r="H3791">
        <v>198</v>
      </c>
      <c r="J3791" t="s">
        <v>420</v>
      </c>
      <c r="K3791">
        <v>-30</v>
      </c>
      <c r="L3791">
        <v>0</v>
      </c>
      <c r="M3791">
        <v>0</v>
      </c>
      <c r="N3791">
        <v>-30</v>
      </c>
      <c r="O3791">
        <v>-1</v>
      </c>
      <c r="P3791">
        <v>30</v>
      </c>
      <c r="Q3791" t="s">
        <v>44</v>
      </c>
      <c r="R3791">
        <v>0</v>
      </c>
      <c r="S3791" t="s">
        <v>1492</v>
      </c>
      <c r="T3791" s="4"/>
      <c r="U3791" s="4"/>
    </row>
    <row r="3792" spans="1:21" x14ac:dyDescent="0.2">
      <c r="A3792" t="s">
        <v>1745</v>
      </c>
      <c r="B3792" t="s">
        <v>8487</v>
      </c>
      <c r="C3792" t="s">
        <v>8488</v>
      </c>
      <c r="H3792">
        <v>199</v>
      </c>
      <c r="J3792" t="s">
        <v>420</v>
      </c>
      <c r="K3792">
        <v>1440</v>
      </c>
      <c r="L3792">
        <v>0</v>
      </c>
      <c r="M3792">
        <v>0</v>
      </c>
      <c r="N3792">
        <v>1440</v>
      </c>
      <c r="O3792">
        <v>3</v>
      </c>
      <c r="P3792">
        <v>480</v>
      </c>
      <c r="Q3792" t="s">
        <v>50</v>
      </c>
      <c r="R3792">
        <v>0</v>
      </c>
      <c r="S3792" t="s">
        <v>623</v>
      </c>
      <c r="T3792" s="4"/>
      <c r="U3792" s="4"/>
    </row>
    <row r="3793" spans="1:21" x14ac:dyDescent="0.2">
      <c r="A3793" t="s">
        <v>1745</v>
      </c>
      <c r="B3793" t="s">
        <v>8489</v>
      </c>
      <c r="C3793" t="s">
        <v>8490</v>
      </c>
      <c r="H3793">
        <v>200</v>
      </c>
      <c r="I3793" t="s">
        <v>5413</v>
      </c>
      <c r="J3793" t="s">
        <v>2068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480</v>
      </c>
      <c r="Q3793" t="s">
        <v>50</v>
      </c>
      <c r="R3793">
        <v>0</v>
      </c>
      <c r="S3793" t="s">
        <v>57</v>
      </c>
      <c r="T3793" s="4"/>
      <c r="U3793" s="4"/>
    </row>
    <row r="3794" spans="1:21" x14ac:dyDescent="0.2">
      <c r="A3794" t="s">
        <v>1745</v>
      </c>
      <c r="B3794" t="s">
        <v>8491</v>
      </c>
      <c r="C3794" t="s">
        <v>8492</v>
      </c>
      <c r="H3794">
        <v>201</v>
      </c>
      <c r="J3794" t="s">
        <v>420</v>
      </c>
      <c r="K3794">
        <v>6000</v>
      </c>
      <c r="L3794">
        <v>0</v>
      </c>
      <c r="M3794">
        <v>0</v>
      </c>
      <c r="N3794">
        <v>6000</v>
      </c>
      <c r="O3794">
        <v>5</v>
      </c>
      <c r="P3794">
        <v>1200</v>
      </c>
      <c r="Q3794" t="s">
        <v>50</v>
      </c>
      <c r="R3794">
        <v>0</v>
      </c>
      <c r="S3794" t="s">
        <v>1175</v>
      </c>
      <c r="T3794" s="4"/>
      <c r="U3794" s="4"/>
    </row>
    <row r="3795" spans="1:21" x14ac:dyDescent="0.2">
      <c r="A3795" t="s">
        <v>1745</v>
      </c>
      <c r="B3795" t="s">
        <v>8493</v>
      </c>
      <c r="C3795" t="s">
        <v>8494</v>
      </c>
      <c r="H3795">
        <v>202</v>
      </c>
      <c r="J3795" t="s">
        <v>420</v>
      </c>
      <c r="K3795">
        <v>0</v>
      </c>
      <c r="L3795">
        <v>0</v>
      </c>
      <c r="M3795">
        <v>24</v>
      </c>
      <c r="N3795">
        <v>-24</v>
      </c>
      <c r="O3795">
        <v>0</v>
      </c>
      <c r="P3795">
        <v>120</v>
      </c>
      <c r="Q3795" t="s">
        <v>50</v>
      </c>
      <c r="R3795">
        <v>-24</v>
      </c>
      <c r="S3795" t="s">
        <v>2221</v>
      </c>
      <c r="T3795" s="4"/>
      <c r="U3795" s="4"/>
    </row>
    <row r="3796" spans="1:21" x14ac:dyDescent="0.2">
      <c r="A3796" t="s">
        <v>1745</v>
      </c>
      <c r="B3796" t="s">
        <v>8495</v>
      </c>
      <c r="C3796" t="s">
        <v>8496</v>
      </c>
      <c r="H3796">
        <v>203</v>
      </c>
      <c r="J3796" t="s">
        <v>420</v>
      </c>
      <c r="K3796">
        <v>360</v>
      </c>
      <c r="L3796">
        <v>0</v>
      </c>
      <c r="M3796">
        <v>0</v>
      </c>
      <c r="N3796">
        <v>360</v>
      </c>
      <c r="O3796">
        <v>3</v>
      </c>
      <c r="P3796">
        <v>120</v>
      </c>
      <c r="Q3796" t="s">
        <v>50</v>
      </c>
      <c r="R3796">
        <v>0</v>
      </c>
      <c r="S3796" t="s">
        <v>623</v>
      </c>
      <c r="T3796" s="4"/>
      <c r="U3796" s="4"/>
    </row>
    <row r="3797" spans="1:21" x14ac:dyDescent="0.2">
      <c r="A3797" t="s">
        <v>1745</v>
      </c>
      <c r="B3797" t="s">
        <v>8497</v>
      </c>
      <c r="C3797" t="s">
        <v>8498</v>
      </c>
      <c r="H3797">
        <v>204</v>
      </c>
      <c r="J3797" t="s">
        <v>420</v>
      </c>
      <c r="K3797">
        <v>200</v>
      </c>
      <c r="L3797">
        <v>0</v>
      </c>
      <c r="M3797">
        <v>12</v>
      </c>
      <c r="N3797">
        <v>188</v>
      </c>
      <c r="O3797">
        <v>0</v>
      </c>
      <c r="P3797">
        <v>200</v>
      </c>
      <c r="Q3797" t="s">
        <v>50</v>
      </c>
      <c r="R3797">
        <v>188</v>
      </c>
      <c r="S3797" t="s">
        <v>8499</v>
      </c>
      <c r="T3797" s="4"/>
      <c r="U3797" s="4"/>
    </row>
    <row r="3798" spans="1:21" x14ac:dyDescent="0.2">
      <c r="A3798" t="s">
        <v>1745</v>
      </c>
      <c r="B3798" t="s">
        <v>8500</v>
      </c>
      <c r="C3798" t="s">
        <v>8501</v>
      </c>
      <c r="H3798">
        <v>205</v>
      </c>
      <c r="J3798" t="s">
        <v>420</v>
      </c>
      <c r="K3798">
        <v>1440</v>
      </c>
      <c r="L3798">
        <v>0</v>
      </c>
      <c r="M3798">
        <v>0</v>
      </c>
      <c r="N3798">
        <v>1440</v>
      </c>
      <c r="O3798">
        <v>4</v>
      </c>
      <c r="P3798">
        <v>360</v>
      </c>
      <c r="Q3798" t="s">
        <v>50</v>
      </c>
      <c r="R3798">
        <v>0</v>
      </c>
      <c r="S3798" t="s">
        <v>2071</v>
      </c>
      <c r="T3798" s="4"/>
      <c r="U3798" s="4"/>
    </row>
    <row r="3799" spans="1:21" x14ac:dyDescent="0.2">
      <c r="A3799" t="s">
        <v>1745</v>
      </c>
      <c r="B3799" t="s">
        <v>8502</v>
      </c>
      <c r="C3799" t="s">
        <v>8503</v>
      </c>
      <c r="H3799">
        <v>206</v>
      </c>
      <c r="J3799" t="s">
        <v>420</v>
      </c>
      <c r="K3799">
        <v>3240</v>
      </c>
      <c r="L3799">
        <v>0</v>
      </c>
      <c r="M3799">
        <v>0</v>
      </c>
      <c r="N3799">
        <v>3240</v>
      </c>
      <c r="O3799">
        <v>9</v>
      </c>
      <c r="P3799">
        <v>360</v>
      </c>
      <c r="Q3799" t="s">
        <v>50</v>
      </c>
      <c r="R3799">
        <v>0</v>
      </c>
      <c r="S3799" t="s">
        <v>1277</v>
      </c>
      <c r="T3799" s="4"/>
      <c r="U3799" s="4"/>
    </row>
    <row r="3800" spans="1:21" x14ac:dyDescent="0.2">
      <c r="A3800" t="s">
        <v>1745</v>
      </c>
      <c r="B3800" t="s">
        <v>8504</v>
      </c>
      <c r="C3800" t="s">
        <v>8505</v>
      </c>
      <c r="H3800">
        <v>207</v>
      </c>
      <c r="J3800" t="s">
        <v>420</v>
      </c>
      <c r="K3800">
        <v>1080</v>
      </c>
      <c r="L3800">
        <v>0</v>
      </c>
      <c r="M3800">
        <v>0</v>
      </c>
      <c r="N3800">
        <v>1080</v>
      </c>
      <c r="O3800">
        <v>3</v>
      </c>
      <c r="P3800">
        <v>360</v>
      </c>
      <c r="Q3800" t="s">
        <v>50</v>
      </c>
      <c r="R3800">
        <v>0</v>
      </c>
      <c r="S3800" t="s">
        <v>623</v>
      </c>
      <c r="T3800" s="4"/>
      <c r="U3800" s="4"/>
    </row>
    <row r="3801" spans="1:21" x14ac:dyDescent="0.2">
      <c r="A3801" t="s">
        <v>1745</v>
      </c>
      <c r="B3801" t="s">
        <v>8506</v>
      </c>
      <c r="C3801" t="s">
        <v>8507</v>
      </c>
      <c r="H3801">
        <v>208</v>
      </c>
      <c r="J3801" t="s">
        <v>420</v>
      </c>
      <c r="K3801">
        <v>1440</v>
      </c>
      <c r="L3801">
        <v>0</v>
      </c>
      <c r="M3801">
        <v>0</v>
      </c>
      <c r="N3801">
        <v>1440</v>
      </c>
      <c r="O3801">
        <v>4</v>
      </c>
      <c r="P3801">
        <v>360</v>
      </c>
      <c r="Q3801" t="s">
        <v>50</v>
      </c>
      <c r="R3801">
        <v>0</v>
      </c>
      <c r="S3801" t="s">
        <v>2071</v>
      </c>
      <c r="T3801" s="4"/>
      <c r="U3801" s="4"/>
    </row>
    <row r="3802" spans="1:21" x14ac:dyDescent="0.2">
      <c r="A3802" t="s">
        <v>1745</v>
      </c>
      <c r="B3802" t="s">
        <v>8508</v>
      </c>
      <c r="C3802" t="s">
        <v>8509</v>
      </c>
      <c r="F3802" t="s">
        <v>48</v>
      </c>
      <c r="G3802" t="s">
        <v>8510</v>
      </c>
      <c r="H3802">
        <v>209</v>
      </c>
      <c r="J3802" t="s">
        <v>420</v>
      </c>
      <c r="K3802">
        <v>389</v>
      </c>
      <c r="L3802">
        <v>0</v>
      </c>
      <c r="M3802">
        <v>4</v>
      </c>
      <c r="N3802">
        <v>385</v>
      </c>
      <c r="O3802">
        <v>12</v>
      </c>
      <c r="P3802">
        <v>30</v>
      </c>
      <c r="Q3802" t="s">
        <v>44</v>
      </c>
      <c r="R3802">
        <v>25</v>
      </c>
      <c r="S3802" t="s">
        <v>8511</v>
      </c>
      <c r="T3802" s="4">
        <v>45370</v>
      </c>
      <c r="U3802" s="4"/>
    </row>
    <row r="3803" spans="1:21" x14ac:dyDescent="0.2">
      <c r="A3803" t="s">
        <v>1745</v>
      </c>
      <c r="B3803" t="s">
        <v>8512</v>
      </c>
      <c r="C3803" t="s">
        <v>8513</v>
      </c>
      <c r="H3803">
        <v>210</v>
      </c>
      <c r="J3803" t="s">
        <v>420</v>
      </c>
      <c r="K3803">
        <v>1080</v>
      </c>
      <c r="L3803">
        <v>0</v>
      </c>
      <c r="M3803">
        <v>12</v>
      </c>
      <c r="N3803">
        <v>1068</v>
      </c>
      <c r="O3803">
        <v>2</v>
      </c>
      <c r="P3803">
        <v>360</v>
      </c>
      <c r="Q3803" t="s">
        <v>50</v>
      </c>
      <c r="R3803">
        <v>348</v>
      </c>
      <c r="S3803" t="s">
        <v>8514</v>
      </c>
      <c r="T3803" s="4"/>
      <c r="U3803" s="4"/>
    </row>
    <row r="3804" spans="1:21" x14ac:dyDescent="0.2">
      <c r="A3804" t="s">
        <v>1745</v>
      </c>
      <c r="B3804" t="s">
        <v>8515</v>
      </c>
      <c r="C3804" t="s">
        <v>8516</v>
      </c>
      <c r="H3804">
        <v>211</v>
      </c>
      <c r="J3804" t="s">
        <v>420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360</v>
      </c>
      <c r="Q3804" t="s">
        <v>50</v>
      </c>
      <c r="R3804">
        <v>0</v>
      </c>
      <c r="S3804" t="s">
        <v>57</v>
      </c>
      <c r="T3804" s="4"/>
      <c r="U3804" s="4"/>
    </row>
    <row r="3805" spans="1:21" x14ac:dyDescent="0.2">
      <c r="A3805" t="s">
        <v>1745</v>
      </c>
      <c r="B3805" t="s">
        <v>8517</v>
      </c>
      <c r="C3805" t="s">
        <v>8518</v>
      </c>
      <c r="H3805">
        <v>212</v>
      </c>
      <c r="J3805" t="s">
        <v>420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360</v>
      </c>
      <c r="Q3805" t="s">
        <v>50</v>
      </c>
      <c r="R3805">
        <v>0</v>
      </c>
      <c r="S3805" t="s">
        <v>57</v>
      </c>
      <c r="T3805" s="4"/>
      <c r="U3805" s="4"/>
    </row>
    <row r="3806" spans="1:21" x14ac:dyDescent="0.2">
      <c r="A3806" t="s">
        <v>1745</v>
      </c>
      <c r="B3806" t="s">
        <v>8519</v>
      </c>
      <c r="C3806" t="s">
        <v>8520</v>
      </c>
      <c r="H3806">
        <v>213</v>
      </c>
      <c r="J3806" t="s">
        <v>420</v>
      </c>
      <c r="K3806">
        <v>2880</v>
      </c>
      <c r="L3806">
        <v>0</v>
      </c>
      <c r="M3806">
        <v>12</v>
      </c>
      <c r="N3806">
        <v>2868</v>
      </c>
      <c r="O3806">
        <v>5</v>
      </c>
      <c r="P3806">
        <v>480</v>
      </c>
      <c r="Q3806" t="s">
        <v>50</v>
      </c>
      <c r="R3806">
        <v>468</v>
      </c>
      <c r="S3806" t="s">
        <v>8521</v>
      </c>
      <c r="T3806" s="4"/>
      <c r="U3806" s="4"/>
    </row>
    <row r="3807" spans="1:21" x14ac:dyDescent="0.2">
      <c r="A3807" t="s">
        <v>1745</v>
      </c>
      <c r="B3807" t="s">
        <v>8522</v>
      </c>
      <c r="C3807" t="s">
        <v>8523</v>
      </c>
      <c r="H3807">
        <v>214</v>
      </c>
      <c r="J3807" t="s">
        <v>420</v>
      </c>
      <c r="K3807">
        <v>16800</v>
      </c>
      <c r="L3807">
        <v>0</v>
      </c>
      <c r="M3807">
        <v>0</v>
      </c>
      <c r="N3807">
        <v>16800</v>
      </c>
      <c r="O3807">
        <v>35</v>
      </c>
      <c r="P3807">
        <v>480</v>
      </c>
      <c r="Q3807" t="s">
        <v>50</v>
      </c>
      <c r="R3807">
        <v>0</v>
      </c>
      <c r="S3807" t="s">
        <v>3106</v>
      </c>
      <c r="T3807" s="4"/>
      <c r="U3807" s="4"/>
    </row>
    <row r="3808" spans="1:21" x14ac:dyDescent="0.2">
      <c r="A3808" t="s">
        <v>1745</v>
      </c>
      <c r="B3808" t="s">
        <v>8524</v>
      </c>
      <c r="C3808" t="s">
        <v>8525</v>
      </c>
      <c r="H3808">
        <v>215</v>
      </c>
      <c r="J3808" t="s">
        <v>420</v>
      </c>
      <c r="K3808">
        <v>960</v>
      </c>
      <c r="L3808">
        <v>0</v>
      </c>
      <c r="M3808">
        <v>24</v>
      </c>
      <c r="N3808">
        <v>936</v>
      </c>
      <c r="O3808">
        <v>1</v>
      </c>
      <c r="P3808">
        <v>480</v>
      </c>
      <c r="Q3808" t="s">
        <v>50</v>
      </c>
      <c r="R3808">
        <v>456</v>
      </c>
      <c r="S3808" t="s">
        <v>8526</v>
      </c>
      <c r="T3808" s="4"/>
      <c r="U3808" s="4"/>
    </row>
    <row r="3809" spans="1:21" x14ac:dyDescent="0.2">
      <c r="A3809" t="s">
        <v>1745</v>
      </c>
      <c r="B3809" t="s">
        <v>8527</v>
      </c>
      <c r="C3809" t="s">
        <v>8528</v>
      </c>
      <c r="H3809">
        <v>216</v>
      </c>
      <c r="J3809" t="s">
        <v>420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480</v>
      </c>
      <c r="Q3809" t="s">
        <v>50</v>
      </c>
      <c r="R3809">
        <v>0</v>
      </c>
      <c r="S3809" t="s">
        <v>57</v>
      </c>
      <c r="T3809" s="4"/>
      <c r="U3809" s="4"/>
    </row>
    <row r="3810" spans="1:21" x14ac:dyDescent="0.2">
      <c r="A3810" t="s">
        <v>1745</v>
      </c>
      <c r="B3810" t="s">
        <v>8529</v>
      </c>
      <c r="C3810" t="s">
        <v>8530</v>
      </c>
      <c r="H3810">
        <v>217</v>
      </c>
      <c r="J3810" t="s">
        <v>420</v>
      </c>
      <c r="K3810">
        <v>60</v>
      </c>
      <c r="L3810">
        <v>0</v>
      </c>
      <c r="M3810">
        <v>0</v>
      </c>
      <c r="N3810">
        <v>60</v>
      </c>
      <c r="O3810">
        <v>2</v>
      </c>
      <c r="P3810">
        <v>30</v>
      </c>
      <c r="Q3810" t="s">
        <v>44</v>
      </c>
      <c r="R3810">
        <v>0</v>
      </c>
      <c r="S3810" t="s">
        <v>450</v>
      </c>
      <c r="T3810" s="4"/>
      <c r="U3810" s="4"/>
    </row>
    <row r="3811" spans="1:21" x14ac:dyDescent="0.2">
      <c r="A3811" t="s">
        <v>1745</v>
      </c>
      <c r="B3811" t="s">
        <v>8531</v>
      </c>
      <c r="C3811" t="s">
        <v>8532</v>
      </c>
      <c r="H3811">
        <v>218</v>
      </c>
      <c r="J3811" t="s">
        <v>420</v>
      </c>
      <c r="K3811">
        <v>45</v>
      </c>
      <c r="L3811">
        <v>0</v>
      </c>
      <c r="M3811">
        <v>0</v>
      </c>
      <c r="N3811">
        <v>45</v>
      </c>
      <c r="O3811">
        <v>3</v>
      </c>
      <c r="P3811">
        <v>15</v>
      </c>
      <c r="Q3811" t="s">
        <v>44</v>
      </c>
      <c r="R3811">
        <v>0</v>
      </c>
      <c r="S3811" t="s">
        <v>2182</v>
      </c>
      <c r="T3811" s="4"/>
      <c r="U3811" s="4"/>
    </row>
    <row r="3812" spans="1:21" x14ac:dyDescent="0.2">
      <c r="A3812" t="s">
        <v>1745</v>
      </c>
      <c r="B3812" t="s">
        <v>8533</v>
      </c>
      <c r="C3812" t="s">
        <v>8534</v>
      </c>
      <c r="H3812">
        <v>219</v>
      </c>
      <c r="J3812" t="s">
        <v>420</v>
      </c>
      <c r="K3812">
        <v>720</v>
      </c>
      <c r="L3812">
        <v>0</v>
      </c>
      <c r="M3812">
        <v>0</v>
      </c>
      <c r="N3812">
        <v>720</v>
      </c>
      <c r="O3812">
        <v>6</v>
      </c>
      <c r="P3812">
        <v>120</v>
      </c>
      <c r="Q3812" t="s">
        <v>50</v>
      </c>
      <c r="R3812">
        <v>0</v>
      </c>
      <c r="S3812" t="s">
        <v>1274</v>
      </c>
      <c r="T3812" s="4"/>
      <c r="U3812" s="4"/>
    </row>
    <row r="3813" spans="1:21" x14ac:dyDescent="0.2">
      <c r="A3813" t="s">
        <v>1745</v>
      </c>
      <c r="B3813" t="s">
        <v>8535</v>
      </c>
      <c r="C3813" t="s">
        <v>8536</v>
      </c>
      <c r="H3813">
        <v>220</v>
      </c>
      <c r="J3813" t="s">
        <v>420</v>
      </c>
      <c r="K3813">
        <v>11024</v>
      </c>
      <c r="L3813">
        <v>0</v>
      </c>
      <c r="M3813">
        <v>0</v>
      </c>
      <c r="N3813">
        <v>11024</v>
      </c>
      <c r="O3813">
        <v>13</v>
      </c>
      <c r="P3813">
        <v>848</v>
      </c>
      <c r="Q3813" t="s">
        <v>50</v>
      </c>
      <c r="R3813">
        <v>0</v>
      </c>
      <c r="S3813" t="s">
        <v>2310</v>
      </c>
      <c r="T3813" s="4"/>
      <c r="U3813" s="4"/>
    </row>
    <row r="3814" spans="1:21" x14ac:dyDescent="0.2">
      <c r="A3814" t="s">
        <v>1745</v>
      </c>
      <c r="B3814" t="s">
        <v>8537</v>
      </c>
      <c r="C3814" t="s">
        <v>8538</v>
      </c>
      <c r="H3814">
        <v>221</v>
      </c>
      <c r="J3814" t="s">
        <v>420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336</v>
      </c>
      <c r="Q3814" t="s">
        <v>50</v>
      </c>
      <c r="R3814">
        <v>0</v>
      </c>
      <c r="S3814" t="s">
        <v>57</v>
      </c>
      <c r="T3814" s="4"/>
      <c r="U3814" s="4"/>
    </row>
    <row r="3815" spans="1:21" x14ac:dyDescent="0.2">
      <c r="A3815" t="s">
        <v>1745</v>
      </c>
      <c r="B3815" t="s">
        <v>8539</v>
      </c>
      <c r="C3815" t="s">
        <v>8540</v>
      </c>
      <c r="H3815">
        <v>222</v>
      </c>
      <c r="J3815" t="s">
        <v>420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576</v>
      </c>
      <c r="Q3815" t="s">
        <v>50</v>
      </c>
      <c r="R3815">
        <v>0</v>
      </c>
      <c r="S3815" t="s">
        <v>57</v>
      </c>
      <c r="T3815" s="4"/>
      <c r="U3815" s="4"/>
    </row>
    <row r="3816" spans="1:21" x14ac:dyDescent="0.2">
      <c r="A3816" t="s">
        <v>1745</v>
      </c>
      <c r="B3816" t="s">
        <v>8541</v>
      </c>
      <c r="C3816" t="s">
        <v>8542</v>
      </c>
      <c r="H3816">
        <v>223</v>
      </c>
      <c r="J3816" t="s">
        <v>420</v>
      </c>
      <c r="K3816">
        <v>1150</v>
      </c>
      <c r="L3816">
        <v>0</v>
      </c>
      <c r="M3816">
        <v>0</v>
      </c>
      <c r="N3816">
        <v>1150</v>
      </c>
      <c r="O3816">
        <v>23</v>
      </c>
      <c r="P3816">
        <v>50</v>
      </c>
      <c r="Q3816" t="s">
        <v>44</v>
      </c>
      <c r="R3816">
        <v>0</v>
      </c>
      <c r="S3816" t="s">
        <v>8543</v>
      </c>
      <c r="T3816" s="4"/>
      <c r="U3816" s="4"/>
    </row>
    <row r="3817" spans="1:21" x14ac:dyDescent="0.2">
      <c r="A3817" t="s">
        <v>1745</v>
      </c>
      <c r="B3817" t="s">
        <v>8544</v>
      </c>
      <c r="C3817" t="s">
        <v>8545</v>
      </c>
      <c r="F3817" t="s">
        <v>2066</v>
      </c>
      <c r="H3817">
        <v>224</v>
      </c>
      <c r="I3817" t="s">
        <v>5590</v>
      </c>
      <c r="J3817" t="s">
        <v>2068</v>
      </c>
      <c r="K3817">
        <v>2400</v>
      </c>
      <c r="L3817">
        <v>0</v>
      </c>
      <c r="M3817">
        <v>0</v>
      </c>
      <c r="N3817">
        <v>2400</v>
      </c>
      <c r="O3817">
        <v>5</v>
      </c>
      <c r="P3817">
        <v>480</v>
      </c>
      <c r="Q3817" t="s">
        <v>50</v>
      </c>
      <c r="R3817">
        <v>0</v>
      </c>
      <c r="S3817" t="s">
        <v>1175</v>
      </c>
      <c r="T3817" s="4"/>
      <c r="U3817" s="4"/>
    </row>
    <row r="3818" spans="1:21" x14ac:dyDescent="0.2">
      <c r="A3818" t="s">
        <v>1745</v>
      </c>
      <c r="B3818" t="s">
        <v>8546</v>
      </c>
      <c r="C3818" t="s">
        <v>8547</v>
      </c>
      <c r="F3818" t="s">
        <v>2066</v>
      </c>
      <c r="H3818">
        <v>225</v>
      </c>
      <c r="I3818" t="s">
        <v>2437</v>
      </c>
      <c r="J3818" t="s">
        <v>2068</v>
      </c>
      <c r="K3818">
        <v>1440</v>
      </c>
      <c r="L3818">
        <v>0</v>
      </c>
      <c r="M3818">
        <v>0</v>
      </c>
      <c r="N3818">
        <v>1440</v>
      </c>
      <c r="O3818">
        <v>2</v>
      </c>
      <c r="P3818">
        <v>720</v>
      </c>
      <c r="Q3818" t="s">
        <v>50</v>
      </c>
      <c r="R3818">
        <v>0</v>
      </c>
      <c r="S3818" t="s">
        <v>1162</v>
      </c>
      <c r="T3818" s="4"/>
      <c r="U3818" s="4"/>
    </row>
    <row r="3819" spans="1:21" x14ac:dyDescent="0.2">
      <c r="A3819" t="s">
        <v>1745</v>
      </c>
      <c r="B3819" t="s">
        <v>8548</v>
      </c>
      <c r="C3819" t="s">
        <v>8549</v>
      </c>
      <c r="F3819" t="s">
        <v>2066</v>
      </c>
      <c r="H3819">
        <v>226</v>
      </c>
      <c r="I3819" t="s">
        <v>5590</v>
      </c>
      <c r="J3819" t="s">
        <v>2068</v>
      </c>
      <c r="K3819">
        <v>4320</v>
      </c>
      <c r="L3819">
        <v>0</v>
      </c>
      <c r="M3819">
        <v>0</v>
      </c>
      <c r="N3819">
        <v>4320</v>
      </c>
      <c r="O3819">
        <v>6</v>
      </c>
      <c r="P3819">
        <v>720</v>
      </c>
      <c r="Q3819" t="s">
        <v>50</v>
      </c>
      <c r="R3819">
        <v>0</v>
      </c>
      <c r="S3819" t="s">
        <v>1274</v>
      </c>
      <c r="T3819" s="4"/>
      <c r="U3819" s="4"/>
    </row>
    <row r="3820" spans="1:21" x14ac:dyDescent="0.2">
      <c r="A3820" t="s">
        <v>1745</v>
      </c>
      <c r="B3820" t="s">
        <v>8550</v>
      </c>
      <c r="C3820" t="s">
        <v>8551</v>
      </c>
      <c r="F3820" t="s">
        <v>2066</v>
      </c>
      <c r="H3820">
        <v>227</v>
      </c>
      <c r="I3820" t="s">
        <v>2437</v>
      </c>
      <c r="J3820" t="s">
        <v>2068</v>
      </c>
      <c r="K3820">
        <v>1440</v>
      </c>
      <c r="L3820">
        <v>0</v>
      </c>
      <c r="M3820">
        <v>48</v>
      </c>
      <c r="N3820">
        <v>1392</v>
      </c>
      <c r="O3820">
        <v>2</v>
      </c>
      <c r="P3820">
        <v>480</v>
      </c>
      <c r="Q3820" t="s">
        <v>50</v>
      </c>
      <c r="R3820">
        <v>432</v>
      </c>
      <c r="S3820" t="s">
        <v>8552</v>
      </c>
      <c r="T3820" s="4"/>
      <c r="U3820" s="4"/>
    </row>
    <row r="3821" spans="1:21" x14ac:dyDescent="0.2">
      <c r="A3821" t="s">
        <v>1745</v>
      </c>
      <c r="B3821" t="s">
        <v>8553</v>
      </c>
      <c r="C3821" t="s">
        <v>8554</v>
      </c>
      <c r="F3821" t="s">
        <v>2066</v>
      </c>
      <c r="H3821">
        <v>228</v>
      </c>
      <c r="I3821" t="s">
        <v>5590</v>
      </c>
      <c r="J3821" t="s">
        <v>2068</v>
      </c>
      <c r="K3821">
        <v>2880</v>
      </c>
      <c r="L3821">
        <v>0</v>
      </c>
      <c r="M3821">
        <v>0</v>
      </c>
      <c r="N3821">
        <v>2880</v>
      </c>
      <c r="O3821">
        <v>6</v>
      </c>
      <c r="P3821">
        <v>480</v>
      </c>
      <c r="Q3821" t="s">
        <v>50</v>
      </c>
      <c r="R3821">
        <v>0</v>
      </c>
      <c r="S3821" t="s">
        <v>1274</v>
      </c>
      <c r="T3821" s="4"/>
      <c r="U3821" s="4"/>
    </row>
    <row r="3822" spans="1:21" x14ac:dyDescent="0.2">
      <c r="A3822" t="s">
        <v>1745</v>
      </c>
      <c r="B3822" t="s">
        <v>8555</v>
      </c>
      <c r="C3822" t="s">
        <v>8556</v>
      </c>
      <c r="F3822" t="s">
        <v>2066</v>
      </c>
      <c r="H3822">
        <v>229</v>
      </c>
      <c r="I3822" t="s">
        <v>2437</v>
      </c>
      <c r="J3822" t="s">
        <v>2068</v>
      </c>
      <c r="K3822">
        <v>2160</v>
      </c>
      <c r="L3822">
        <v>0</v>
      </c>
      <c r="M3822">
        <v>0</v>
      </c>
      <c r="N3822">
        <v>2160</v>
      </c>
      <c r="O3822">
        <v>3</v>
      </c>
      <c r="P3822">
        <v>720</v>
      </c>
      <c r="Q3822" t="s">
        <v>50</v>
      </c>
      <c r="R3822">
        <v>0</v>
      </c>
      <c r="S3822" t="s">
        <v>623</v>
      </c>
      <c r="T3822" s="4"/>
      <c r="U3822" s="4"/>
    </row>
    <row r="3823" spans="1:21" x14ac:dyDescent="0.2">
      <c r="A3823" t="s">
        <v>1745</v>
      </c>
      <c r="B3823" t="s">
        <v>8557</v>
      </c>
      <c r="C3823" t="s">
        <v>8558</v>
      </c>
      <c r="F3823" t="s">
        <v>2066</v>
      </c>
      <c r="H3823">
        <v>230</v>
      </c>
      <c r="I3823" t="s">
        <v>5590</v>
      </c>
      <c r="J3823" t="s">
        <v>2068</v>
      </c>
      <c r="K3823">
        <v>5040</v>
      </c>
      <c r="L3823">
        <v>0</v>
      </c>
      <c r="M3823">
        <v>0</v>
      </c>
      <c r="N3823">
        <v>5040</v>
      </c>
      <c r="O3823">
        <v>7</v>
      </c>
      <c r="P3823">
        <v>720</v>
      </c>
      <c r="Q3823" t="s">
        <v>50</v>
      </c>
      <c r="R3823">
        <v>0</v>
      </c>
      <c r="S3823" t="s">
        <v>2331</v>
      </c>
      <c r="T3823" s="4"/>
      <c r="U3823" s="4"/>
    </row>
    <row r="3824" spans="1:21" x14ac:dyDescent="0.2">
      <c r="A3824" t="s">
        <v>1745</v>
      </c>
      <c r="B3824" t="s">
        <v>8559</v>
      </c>
      <c r="C3824" t="s">
        <v>8560</v>
      </c>
      <c r="F3824" t="s">
        <v>2066</v>
      </c>
      <c r="H3824">
        <v>231</v>
      </c>
      <c r="I3824" t="s">
        <v>2437</v>
      </c>
      <c r="J3824" t="s">
        <v>2068</v>
      </c>
      <c r="K3824">
        <v>480</v>
      </c>
      <c r="L3824">
        <v>0</v>
      </c>
      <c r="M3824">
        <v>0</v>
      </c>
      <c r="N3824">
        <v>480</v>
      </c>
      <c r="O3824">
        <v>1</v>
      </c>
      <c r="P3824">
        <v>480</v>
      </c>
      <c r="Q3824" t="s">
        <v>50</v>
      </c>
      <c r="R3824">
        <v>0</v>
      </c>
      <c r="S3824" t="s">
        <v>613</v>
      </c>
      <c r="T3824" s="4"/>
      <c r="U3824" s="4"/>
    </row>
    <row r="3825" spans="1:21" x14ac:dyDescent="0.2">
      <c r="A3825" t="s">
        <v>1745</v>
      </c>
      <c r="B3825" t="s">
        <v>8561</v>
      </c>
      <c r="C3825" t="s">
        <v>8562</v>
      </c>
      <c r="F3825" t="s">
        <v>2066</v>
      </c>
      <c r="H3825">
        <v>232</v>
      </c>
      <c r="I3825" t="s">
        <v>5590</v>
      </c>
      <c r="J3825" t="s">
        <v>2068</v>
      </c>
      <c r="K3825">
        <v>960</v>
      </c>
      <c r="L3825">
        <v>0</v>
      </c>
      <c r="M3825">
        <v>0</v>
      </c>
      <c r="N3825">
        <v>960</v>
      </c>
      <c r="O3825">
        <v>2</v>
      </c>
      <c r="P3825">
        <v>480</v>
      </c>
      <c r="Q3825" t="s">
        <v>50</v>
      </c>
      <c r="R3825">
        <v>0</v>
      </c>
      <c r="S3825" t="s">
        <v>1162</v>
      </c>
      <c r="T3825" s="4"/>
      <c r="U3825" s="4"/>
    </row>
    <row r="3826" spans="1:21" x14ac:dyDescent="0.2">
      <c r="A3826" t="s">
        <v>1745</v>
      </c>
      <c r="B3826" t="s">
        <v>8563</v>
      </c>
      <c r="C3826" t="s">
        <v>8564</v>
      </c>
      <c r="F3826" t="s">
        <v>2066</v>
      </c>
      <c r="H3826">
        <v>233</v>
      </c>
      <c r="I3826" t="s">
        <v>2437</v>
      </c>
      <c r="J3826" t="s">
        <v>2068</v>
      </c>
      <c r="K3826">
        <v>720</v>
      </c>
      <c r="L3826">
        <v>0</v>
      </c>
      <c r="M3826">
        <v>0</v>
      </c>
      <c r="N3826">
        <v>720</v>
      </c>
      <c r="O3826">
        <v>1</v>
      </c>
      <c r="P3826">
        <v>720</v>
      </c>
      <c r="Q3826" t="s">
        <v>50</v>
      </c>
      <c r="R3826">
        <v>0</v>
      </c>
      <c r="S3826" t="s">
        <v>613</v>
      </c>
      <c r="T3826" s="4"/>
      <c r="U3826" s="4"/>
    </row>
    <row r="3827" spans="1:21" x14ac:dyDescent="0.2">
      <c r="A3827" t="s">
        <v>1745</v>
      </c>
      <c r="B3827" t="s">
        <v>8565</v>
      </c>
      <c r="C3827" t="s">
        <v>8566</v>
      </c>
      <c r="F3827" t="s">
        <v>2066</v>
      </c>
      <c r="H3827">
        <v>234</v>
      </c>
      <c r="I3827" t="s">
        <v>5590</v>
      </c>
      <c r="J3827" t="s">
        <v>2068</v>
      </c>
      <c r="K3827">
        <v>5040</v>
      </c>
      <c r="L3827">
        <v>0</v>
      </c>
      <c r="M3827">
        <v>0</v>
      </c>
      <c r="N3827">
        <v>5040</v>
      </c>
      <c r="O3827">
        <v>7</v>
      </c>
      <c r="P3827">
        <v>720</v>
      </c>
      <c r="Q3827" t="s">
        <v>50</v>
      </c>
      <c r="R3827">
        <v>0</v>
      </c>
      <c r="S3827" t="s">
        <v>2331</v>
      </c>
      <c r="T3827" s="4"/>
      <c r="U3827" s="4"/>
    </row>
    <row r="3828" spans="1:21" x14ac:dyDescent="0.2">
      <c r="A3828" t="s">
        <v>1745</v>
      </c>
      <c r="B3828" t="s">
        <v>8567</v>
      </c>
      <c r="C3828" t="s">
        <v>8568</v>
      </c>
      <c r="H3828">
        <v>235</v>
      </c>
      <c r="I3828" t="s">
        <v>5590</v>
      </c>
      <c r="J3828" t="s">
        <v>2068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360</v>
      </c>
      <c r="Q3828" t="s">
        <v>50</v>
      </c>
      <c r="R3828">
        <v>0</v>
      </c>
      <c r="S3828" t="s">
        <v>57</v>
      </c>
      <c r="T3828" s="4"/>
      <c r="U3828" s="4"/>
    </row>
    <row r="3829" spans="1:21" x14ac:dyDescent="0.2">
      <c r="A3829" t="s">
        <v>1745</v>
      </c>
      <c r="B3829" t="s">
        <v>8569</v>
      </c>
      <c r="C3829" t="s">
        <v>8570</v>
      </c>
      <c r="F3829" t="s">
        <v>2066</v>
      </c>
      <c r="H3829">
        <v>236</v>
      </c>
      <c r="I3829" t="s">
        <v>5590</v>
      </c>
      <c r="J3829" t="s">
        <v>2068</v>
      </c>
      <c r="K3829">
        <v>1080</v>
      </c>
      <c r="L3829">
        <v>0</v>
      </c>
      <c r="M3829">
        <v>0</v>
      </c>
      <c r="N3829">
        <v>1080</v>
      </c>
      <c r="O3829">
        <v>3</v>
      </c>
      <c r="P3829">
        <v>360</v>
      </c>
      <c r="Q3829" t="s">
        <v>50</v>
      </c>
      <c r="R3829">
        <v>0</v>
      </c>
      <c r="S3829" t="s">
        <v>623</v>
      </c>
      <c r="T3829" s="4"/>
      <c r="U3829" s="4"/>
    </row>
    <row r="3830" spans="1:21" x14ac:dyDescent="0.2">
      <c r="A3830" t="s">
        <v>1745</v>
      </c>
      <c r="B3830" t="s">
        <v>8571</v>
      </c>
      <c r="C3830" t="s">
        <v>8572</v>
      </c>
      <c r="F3830" t="s">
        <v>2066</v>
      </c>
      <c r="H3830">
        <v>237</v>
      </c>
      <c r="I3830" t="s">
        <v>2437</v>
      </c>
      <c r="J3830" t="s">
        <v>2068</v>
      </c>
      <c r="K3830">
        <v>960</v>
      </c>
      <c r="L3830">
        <v>0</v>
      </c>
      <c r="M3830">
        <v>0</v>
      </c>
      <c r="N3830">
        <v>960</v>
      </c>
      <c r="O3830">
        <v>2</v>
      </c>
      <c r="P3830">
        <v>480</v>
      </c>
      <c r="Q3830" t="s">
        <v>50</v>
      </c>
      <c r="R3830">
        <v>0</v>
      </c>
      <c r="S3830" t="s">
        <v>1162</v>
      </c>
      <c r="T3830" s="4"/>
      <c r="U3830" s="4"/>
    </row>
    <row r="3831" spans="1:21" x14ac:dyDescent="0.2">
      <c r="A3831" t="s">
        <v>1745</v>
      </c>
      <c r="B3831" t="s">
        <v>8573</v>
      </c>
      <c r="C3831" t="s">
        <v>8574</v>
      </c>
      <c r="F3831" t="s">
        <v>2066</v>
      </c>
      <c r="H3831">
        <v>238</v>
      </c>
      <c r="I3831" t="s">
        <v>5590</v>
      </c>
      <c r="J3831" t="s">
        <v>2068</v>
      </c>
      <c r="K3831">
        <v>2400</v>
      </c>
      <c r="L3831">
        <v>0</v>
      </c>
      <c r="M3831">
        <v>0</v>
      </c>
      <c r="N3831">
        <v>2400</v>
      </c>
      <c r="O3831">
        <v>5</v>
      </c>
      <c r="P3831">
        <v>480</v>
      </c>
      <c r="Q3831" t="s">
        <v>50</v>
      </c>
      <c r="R3831">
        <v>0</v>
      </c>
      <c r="S3831" t="s">
        <v>1175</v>
      </c>
      <c r="T3831" s="4"/>
      <c r="U3831" s="4"/>
    </row>
    <row r="3832" spans="1:21" x14ac:dyDescent="0.2">
      <c r="A3832" t="s">
        <v>1745</v>
      </c>
      <c r="B3832" t="s">
        <v>8575</v>
      </c>
      <c r="C3832" t="s">
        <v>8576</v>
      </c>
      <c r="F3832" t="s">
        <v>2066</v>
      </c>
      <c r="H3832">
        <v>239</v>
      </c>
      <c r="I3832" t="s">
        <v>2437</v>
      </c>
      <c r="J3832" t="s">
        <v>2068</v>
      </c>
      <c r="K3832">
        <v>2880</v>
      </c>
      <c r="L3832">
        <v>0</v>
      </c>
      <c r="M3832">
        <v>12</v>
      </c>
      <c r="N3832">
        <v>2868</v>
      </c>
      <c r="O3832">
        <v>3</v>
      </c>
      <c r="P3832">
        <v>720</v>
      </c>
      <c r="Q3832" t="s">
        <v>50</v>
      </c>
      <c r="R3832">
        <v>708</v>
      </c>
      <c r="S3832" t="s">
        <v>8577</v>
      </c>
      <c r="T3832" s="4"/>
      <c r="U3832" s="4"/>
    </row>
    <row r="3833" spans="1:21" x14ac:dyDescent="0.2">
      <c r="A3833" t="s">
        <v>1745</v>
      </c>
      <c r="B3833" t="s">
        <v>8578</v>
      </c>
      <c r="C3833" t="s">
        <v>8579</v>
      </c>
      <c r="F3833" t="s">
        <v>2066</v>
      </c>
      <c r="H3833">
        <v>240</v>
      </c>
      <c r="I3833" t="s">
        <v>5590</v>
      </c>
      <c r="J3833" t="s">
        <v>2068</v>
      </c>
      <c r="K3833">
        <v>2880</v>
      </c>
      <c r="L3833">
        <v>0</v>
      </c>
      <c r="M3833">
        <v>0</v>
      </c>
      <c r="N3833">
        <v>2880</v>
      </c>
      <c r="O3833">
        <v>4</v>
      </c>
      <c r="P3833">
        <v>720</v>
      </c>
      <c r="Q3833" t="s">
        <v>50</v>
      </c>
      <c r="R3833">
        <v>0</v>
      </c>
      <c r="S3833" t="s">
        <v>2071</v>
      </c>
      <c r="T3833" s="4"/>
      <c r="U3833" s="4"/>
    </row>
    <row r="3834" spans="1:21" x14ac:dyDescent="0.2">
      <c r="A3834" t="s">
        <v>1745</v>
      </c>
      <c r="B3834" t="s">
        <v>8580</v>
      </c>
      <c r="C3834" t="s">
        <v>8581</v>
      </c>
      <c r="F3834" t="s">
        <v>2066</v>
      </c>
      <c r="H3834">
        <v>241</v>
      </c>
      <c r="I3834" t="s">
        <v>2437</v>
      </c>
      <c r="J3834" t="s">
        <v>2068</v>
      </c>
      <c r="K3834">
        <v>1920</v>
      </c>
      <c r="L3834">
        <v>0</v>
      </c>
      <c r="M3834">
        <v>0</v>
      </c>
      <c r="N3834">
        <v>1920</v>
      </c>
      <c r="O3834">
        <v>4</v>
      </c>
      <c r="P3834">
        <v>480</v>
      </c>
      <c r="Q3834" t="s">
        <v>50</v>
      </c>
      <c r="R3834">
        <v>0</v>
      </c>
      <c r="S3834" t="s">
        <v>2071</v>
      </c>
      <c r="T3834" s="4"/>
      <c r="U3834" s="4"/>
    </row>
    <row r="3835" spans="1:21" x14ac:dyDescent="0.2">
      <c r="A3835" t="s">
        <v>1745</v>
      </c>
      <c r="B3835" t="s">
        <v>8582</v>
      </c>
      <c r="C3835" t="s">
        <v>8583</v>
      </c>
      <c r="F3835" t="s">
        <v>2066</v>
      </c>
      <c r="H3835">
        <v>242</v>
      </c>
      <c r="I3835" t="s">
        <v>5590</v>
      </c>
      <c r="J3835" t="s">
        <v>2068</v>
      </c>
      <c r="K3835">
        <v>4320</v>
      </c>
      <c r="L3835">
        <v>0</v>
      </c>
      <c r="M3835">
        <v>0</v>
      </c>
      <c r="N3835">
        <v>4320</v>
      </c>
      <c r="O3835">
        <v>9</v>
      </c>
      <c r="P3835">
        <v>480</v>
      </c>
      <c r="Q3835" t="s">
        <v>50</v>
      </c>
      <c r="R3835">
        <v>0</v>
      </c>
      <c r="S3835" t="s">
        <v>1277</v>
      </c>
      <c r="T3835" s="4"/>
      <c r="U3835" s="4"/>
    </row>
    <row r="3836" spans="1:21" x14ac:dyDescent="0.2">
      <c r="A3836" t="s">
        <v>1745</v>
      </c>
      <c r="B3836" t="s">
        <v>8584</v>
      </c>
      <c r="C3836" t="s">
        <v>8585</v>
      </c>
      <c r="F3836" t="s">
        <v>2066</v>
      </c>
      <c r="H3836">
        <v>243</v>
      </c>
      <c r="I3836" t="s">
        <v>2437</v>
      </c>
      <c r="J3836" t="s">
        <v>2068</v>
      </c>
      <c r="K3836">
        <v>2880</v>
      </c>
      <c r="L3836">
        <v>0</v>
      </c>
      <c r="M3836">
        <v>0</v>
      </c>
      <c r="N3836">
        <v>2880</v>
      </c>
      <c r="O3836">
        <v>4</v>
      </c>
      <c r="P3836">
        <v>720</v>
      </c>
      <c r="Q3836" t="s">
        <v>50</v>
      </c>
      <c r="R3836">
        <v>0</v>
      </c>
      <c r="S3836" t="s">
        <v>2071</v>
      </c>
      <c r="T3836" s="4"/>
      <c r="U3836" s="4"/>
    </row>
    <row r="3837" spans="1:21" x14ac:dyDescent="0.2">
      <c r="A3837" t="s">
        <v>1745</v>
      </c>
      <c r="B3837" t="s">
        <v>8586</v>
      </c>
      <c r="C3837" t="s">
        <v>8587</v>
      </c>
      <c r="F3837" t="s">
        <v>2066</v>
      </c>
      <c r="H3837">
        <v>244</v>
      </c>
      <c r="I3837" t="s">
        <v>5590</v>
      </c>
      <c r="J3837" t="s">
        <v>2068</v>
      </c>
      <c r="K3837">
        <v>6480</v>
      </c>
      <c r="L3837">
        <v>0</v>
      </c>
      <c r="M3837">
        <v>0</v>
      </c>
      <c r="N3837">
        <v>6480</v>
      </c>
      <c r="O3837">
        <v>9</v>
      </c>
      <c r="P3837">
        <v>720</v>
      </c>
      <c r="Q3837" t="s">
        <v>50</v>
      </c>
      <c r="R3837">
        <v>0</v>
      </c>
      <c r="S3837" t="s">
        <v>1277</v>
      </c>
      <c r="T3837" s="4"/>
      <c r="U3837" s="4"/>
    </row>
    <row r="3838" spans="1:21" x14ac:dyDescent="0.2">
      <c r="A3838" t="s">
        <v>1745</v>
      </c>
      <c r="B3838" t="s">
        <v>8588</v>
      </c>
      <c r="C3838" t="s">
        <v>8589</v>
      </c>
      <c r="F3838" t="s">
        <v>2066</v>
      </c>
      <c r="H3838">
        <v>245</v>
      </c>
      <c r="I3838" t="s">
        <v>5590</v>
      </c>
      <c r="J3838" t="s">
        <v>2068</v>
      </c>
      <c r="K3838">
        <v>960</v>
      </c>
      <c r="L3838">
        <v>0</v>
      </c>
      <c r="M3838">
        <v>0</v>
      </c>
      <c r="N3838">
        <v>960</v>
      </c>
      <c r="O3838">
        <v>2</v>
      </c>
      <c r="P3838">
        <v>480</v>
      </c>
      <c r="Q3838" t="s">
        <v>50</v>
      </c>
      <c r="R3838">
        <v>0</v>
      </c>
      <c r="S3838" t="s">
        <v>1162</v>
      </c>
      <c r="T3838" s="4"/>
      <c r="U3838" s="4"/>
    </row>
    <row r="3839" spans="1:21" x14ac:dyDescent="0.2">
      <c r="A3839" t="s">
        <v>1745</v>
      </c>
      <c r="B3839" t="s">
        <v>8590</v>
      </c>
      <c r="C3839" t="s">
        <v>8591</v>
      </c>
      <c r="H3839">
        <v>246</v>
      </c>
      <c r="I3839" t="s">
        <v>2437</v>
      </c>
      <c r="J3839" t="s">
        <v>2068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720</v>
      </c>
      <c r="Q3839" t="s">
        <v>50</v>
      </c>
      <c r="R3839">
        <v>0</v>
      </c>
      <c r="S3839" t="s">
        <v>57</v>
      </c>
      <c r="T3839" s="4"/>
      <c r="U3839" s="4"/>
    </row>
    <row r="3840" spans="1:21" x14ac:dyDescent="0.2">
      <c r="A3840" t="s">
        <v>1745</v>
      </c>
      <c r="B3840" t="s">
        <v>8592</v>
      </c>
      <c r="C3840" t="s">
        <v>8593</v>
      </c>
      <c r="F3840" t="s">
        <v>2066</v>
      </c>
      <c r="H3840">
        <v>247</v>
      </c>
      <c r="I3840" t="s">
        <v>5590</v>
      </c>
      <c r="J3840" t="s">
        <v>2068</v>
      </c>
      <c r="K3840">
        <v>2160</v>
      </c>
      <c r="L3840">
        <v>0</v>
      </c>
      <c r="M3840">
        <v>0</v>
      </c>
      <c r="N3840">
        <v>2160</v>
      </c>
      <c r="O3840">
        <v>3</v>
      </c>
      <c r="P3840">
        <v>720</v>
      </c>
      <c r="Q3840" t="s">
        <v>50</v>
      </c>
      <c r="R3840">
        <v>0</v>
      </c>
      <c r="S3840" t="s">
        <v>623</v>
      </c>
      <c r="T3840" s="4"/>
      <c r="U3840" s="4"/>
    </row>
    <row r="3841" spans="1:21" x14ac:dyDescent="0.2">
      <c r="A3841" t="s">
        <v>1745</v>
      </c>
      <c r="B3841" t="s">
        <v>8594</v>
      </c>
      <c r="C3841" t="s">
        <v>8595</v>
      </c>
      <c r="F3841" t="s">
        <v>2066</v>
      </c>
      <c r="H3841">
        <v>248</v>
      </c>
      <c r="I3841" t="s">
        <v>5590</v>
      </c>
      <c r="J3841" t="s">
        <v>2068</v>
      </c>
      <c r="K3841">
        <v>3840</v>
      </c>
      <c r="L3841">
        <v>0</v>
      </c>
      <c r="M3841">
        <v>0</v>
      </c>
      <c r="N3841">
        <v>3840</v>
      </c>
      <c r="O3841">
        <v>8</v>
      </c>
      <c r="P3841">
        <v>480</v>
      </c>
      <c r="Q3841" t="s">
        <v>50</v>
      </c>
      <c r="R3841">
        <v>0</v>
      </c>
      <c r="S3841" t="s">
        <v>2618</v>
      </c>
      <c r="T3841" s="4"/>
      <c r="U3841" s="4"/>
    </row>
    <row r="3842" spans="1:21" x14ac:dyDescent="0.2">
      <c r="A3842" t="s">
        <v>1745</v>
      </c>
      <c r="B3842" t="s">
        <v>8596</v>
      </c>
      <c r="C3842" t="s">
        <v>8597</v>
      </c>
      <c r="F3842" t="s">
        <v>2066</v>
      </c>
      <c r="H3842">
        <v>249</v>
      </c>
      <c r="I3842" t="s">
        <v>5590</v>
      </c>
      <c r="J3842" t="s">
        <v>2068</v>
      </c>
      <c r="K3842">
        <v>720</v>
      </c>
      <c r="L3842">
        <v>0</v>
      </c>
      <c r="M3842">
        <v>0</v>
      </c>
      <c r="N3842">
        <v>720</v>
      </c>
      <c r="O3842">
        <v>2</v>
      </c>
      <c r="P3842">
        <v>360</v>
      </c>
      <c r="Q3842" t="s">
        <v>50</v>
      </c>
      <c r="R3842">
        <v>0</v>
      </c>
      <c r="S3842" t="s">
        <v>1162</v>
      </c>
      <c r="T3842" s="4"/>
      <c r="U3842" s="4"/>
    </row>
    <row r="3843" spans="1:21" x14ac:dyDescent="0.2">
      <c r="A3843" t="s">
        <v>1745</v>
      </c>
      <c r="B3843" t="s">
        <v>8598</v>
      </c>
      <c r="C3843" t="s">
        <v>8599</v>
      </c>
      <c r="H3843">
        <v>250</v>
      </c>
      <c r="I3843" t="s">
        <v>5590</v>
      </c>
      <c r="J3843" t="s">
        <v>2068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360</v>
      </c>
      <c r="Q3843" t="s">
        <v>50</v>
      </c>
      <c r="R3843">
        <v>0</v>
      </c>
      <c r="S3843" t="s">
        <v>57</v>
      </c>
      <c r="T3843" s="4"/>
      <c r="U3843" s="4"/>
    </row>
    <row r="3844" spans="1:21" x14ac:dyDescent="0.2">
      <c r="A3844" t="s">
        <v>1745</v>
      </c>
      <c r="B3844" t="s">
        <v>8600</v>
      </c>
      <c r="C3844" t="s">
        <v>8601</v>
      </c>
      <c r="D3844" t="s">
        <v>66</v>
      </c>
      <c r="F3844" t="s">
        <v>2066</v>
      </c>
      <c r="G3844" t="s">
        <v>8602</v>
      </c>
      <c r="H3844">
        <v>251</v>
      </c>
      <c r="J3844" t="s">
        <v>2068</v>
      </c>
      <c r="K3844">
        <v>554</v>
      </c>
      <c r="L3844">
        <v>0</v>
      </c>
      <c r="M3844">
        <v>174</v>
      </c>
      <c r="N3844">
        <v>380</v>
      </c>
      <c r="O3844">
        <v>6</v>
      </c>
      <c r="P3844">
        <v>60</v>
      </c>
      <c r="Q3844" t="s">
        <v>44</v>
      </c>
      <c r="R3844">
        <v>20</v>
      </c>
      <c r="S3844" t="s">
        <v>8603</v>
      </c>
      <c r="T3844" s="4">
        <v>45365</v>
      </c>
      <c r="U3844" s="4"/>
    </row>
    <row r="3845" spans="1:21" x14ac:dyDescent="0.2">
      <c r="A3845" t="s">
        <v>1745</v>
      </c>
      <c r="B3845" t="s">
        <v>8604</v>
      </c>
      <c r="C3845" t="s">
        <v>8605</v>
      </c>
      <c r="D3845" t="s">
        <v>945</v>
      </c>
      <c r="F3845" t="s">
        <v>2066</v>
      </c>
      <c r="G3845" t="s">
        <v>8606</v>
      </c>
      <c r="H3845">
        <v>252</v>
      </c>
      <c r="I3845" t="s">
        <v>3801</v>
      </c>
      <c r="J3845" t="s">
        <v>2068</v>
      </c>
      <c r="K3845">
        <v>441</v>
      </c>
      <c r="L3845">
        <v>0</v>
      </c>
      <c r="M3845">
        <v>147</v>
      </c>
      <c r="N3845">
        <v>294</v>
      </c>
      <c r="O3845">
        <v>7</v>
      </c>
      <c r="P3845">
        <v>40</v>
      </c>
      <c r="Q3845" t="s">
        <v>44</v>
      </c>
      <c r="R3845">
        <v>14</v>
      </c>
      <c r="S3845" t="s">
        <v>8607</v>
      </c>
      <c r="T3845" s="4">
        <v>45365</v>
      </c>
      <c r="U3845" s="4"/>
    </row>
    <row r="3846" spans="1:21" x14ac:dyDescent="0.2">
      <c r="A3846" t="s">
        <v>1745</v>
      </c>
      <c r="B3846" t="s">
        <v>8608</v>
      </c>
      <c r="C3846" t="s">
        <v>8609</v>
      </c>
      <c r="D3846" t="s">
        <v>749</v>
      </c>
      <c r="F3846" t="s">
        <v>2066</v>
      </c>
      <c r="G3846" t="s">
        <v>8610</v>
      </c>
      <c r="H3846">
        <v>253</v>
      </c>
      <c r="J3846" t="s">
        <v>420</v>
      </c>
      <c r="K3846">
        <v>-60</v>
      </c>
      <c r="L3846">
        <v>0</v>
      </c>
      <c r="M3846">
        <v>1.5</v>
      </c>
      <c r="N3846">
        <v>-61.5</v>
      </c>
      <c r="O3846">
        <v>0</v>
      </c>
      <c r="P3846" t="s">
        <v>254</v>
      </c>
      <c r="Q3846" t="s">
        <v>44</v>
      </c>
      <c r="R3846">
        <v>-62</v>
      </c>
      <c r="S3846" t="s">
        <v>8611</v>
      </c>
      <c r="T3846" s="4">
        <v>45366</v>
      </c>
      <c r="U3846" s="4"/>
    </row>
    <row r="3847" spans="1:21" x14ac:dyDescent="0.2">
      <c r="A3847" t="s">
        <v>1745</v>
      </c>
      <c r="B3847" t="s">
        <v>8612</v>
      </c>
      <c r="C3847" t="s">
        <v>8613</v>
      </c>
      <c r="D3847" t="s">
        <v>536</v>
      </c>
      <c r="F3847" t="s">
        <v>2066</v>
      </c>
      <c r="G3847" t="s">
        <v>8614</v>
      </c>
      <c r="H3847">
        <v>254</v>
      </c>
      <c r="J3847" t="s">
        <v>2068</v>
      </c>
      <c r="K3847">
        <v>386</v>
      </c>
      <c r="L3847">
        <v>0</v>
      </c>
      <c r="M3847">
        <v>68</v>
      </c>
      <c r="N3847">
        <v>318</v>
      </c>
      <c r="O3847">
        <v>15</v>
      </c>
      <c r="P3847">
        <v>20</v>
      </c>
      <c r="Q3847" t="s">
        <v>44</v>
      </c>
      <c r="R3847">
        <v>18</v>
      </c>
      <c r="S3847" t="s">
        <v>8615</v>
      </c>
      <c r="T3847" s="4">
        <v>45365</v>
      </c>
      <c r="U3847" s="4"/>
    </row>
    <row r="3848" spans="1:21" x14ac:dyDescent="0.2">
      <c r="A3848" t="s">
        <v>1745</v>
      </c>
      <c r="B3848" t="s">
        <v>8616</v>
      </c>
      <c r="H3848">
        <v>255</v>
      </c>
      <c r="J3848" t="s">
        <v>420</v>
      </c>
      <c r="K3848">
        <v>480</v>
      </c>
      <c r="L3848">
        <v>0</v>
      </c>
      <c r="M3848">
        <v>0</v>
      </c>
      <c r="N3848">
        <v>480</v>
      </c>
      <c r="O3848">
        <v>2</v>
      </c>
      <c r="P3848">
        <v>240</v>
      </c>
      <c r="Q3848" t="s">
        <v>50</v>
      </c>
      <c r="R3848">
        <v>0</v>
      </c>
      <c r="S3848" t="s">
        <v>1162</v>
      </c>
      <c r="T3848" s="4"/>
      <c r="U3848" s="4"/>
    </row>
    <row r="3849" spans="1:21" x14ac:dyDescent="0.2">
      <c r="A3849" t="s">
        <v>1745</v>
      </c>
      <c r="B3849" t="s">
        <v>8617</v>
      </c>
      <c r="H3849">
        <v>256</v>
      </c>
      <c r="J3849" t="s">
        <v>420</v>
      </c>
      <c r="K3849">
        <v>1440</v>
      </c>
      <c r="L3849">
        <v>0</v>
      </c>
      <c r="M3849">
        <v>0</v>
      </c>
      <c r="N3849">
        <v>1440</v>
      </c>
      <c r="O3849">
        <v>6</v>
      </c>
      <c r="P3849">
        <v>240</v>
      </c>
      <c r="Q3849" t="s">
        <v>50</v>
      </c>
      <c r="R3849">
        <v>0</v>
      </c>
      <c r="S3849" t="s">
        <v>1274</v>
      </c>
      <c r="T3849" s="4"/>
      <c r="U3849" s="4"/>
    </row>
    <row r="3850" spans="1:21" x14ac:dyDescent="0.2">
      <c r="A3850" t="s">
        <v>1745</v>
      </c>
      <c r="B3850" t="s">
        <v>8618</v>
      </c>
      <c r="H3850">
        <v>257</v>
      </c>
      <c r="J3850" t="s">
        <v>420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240</v>
      </c>
      <c r="Q3850" t="s">
        <v>50</v>
      </c>
      <c r="R3850">
        <v>0</v>
      </c>
      <c r="S3850" t="s">
        <v>57</v>
      </c>
      <c r="T3850" s="4"/>
      <c r="U3850" s="4"/>
    </row>
    <row r="3851" spans="1:21" x14ac:dyDescent="0.2">
      <c r="A3851" t="s">
        <v>1745</v>
      </c>
      <c r="B3851" t="s">
        <v>8619</v>
      </c>
      <c r="H3851">
        <v>258</v>
      </c>
      <c r="J3851" t="s">
        <v>420</v>
      </c>
      <c r="K3851">
        <v>240</v>
      </c>
      <c r="L3851">
        <v>0</v>
      </c>
      <c r="M3851">
        <v>0</v>
      </c>
      <c r="N3851">
        <v>240</v>
      </c>
      <c r="O3851">
        <v>1</v>
      </c>
      <c r="P3851">
        <v>240</v>
      </c>
      <c r="Q3851" t="s">
        <v>50</v>
      </c>
      <c r="R3851">
        <v>0</v>
      </c>
      <c r="S3851" t="s">
        <v>613</v>
      </c>
      <c r="T3851" s="4"/>
      <c r="U3851" s="4"/>
    </row>
    <row r="3852" spans="1:21" x14ac:dyDescent="0.2">
      <c r="A3852" t="s">
        <v>1745</v>
      </c>
      <c r="B3852" t="s">
        <v>8620</v>
      </c>
      <c r="H3852">
        <v>259</v>
      </c>
      <c r="J3852" t="s">
        <v>420</v>
      </c>
      <c r="K3852">
        <v>720</v>
      </c>
      <c r="L3852">
        <v>0</v>
      </c>
      <c r="M3852">
        <v>0</v>
      </c>
      <c r="N3852">
        <v>720</v>
      </c>
      <c r="O3852">
        <v>1</v>
      </c>
      <c r="P3852">
        <v>720</v>
      </c>
      <c r="Q3852" t="s">
        <v>50</v>
      </c>
      <c r="R3852">
        <v>0</v>
      </c>
      <c r="S3852" t="s">
        <v>613</v>
      </c>
      <c r="T3852" s="4"/>
      <c r="U3852" s="4"/>
    </row>
    <row r="3853" spans="1:21" x14ac:dyDescent="0.2">
      <c r="A3853" t="s">
        <v>1745</v>
      </c>
      <c r="B3853" t="s">
        <v>8621</v>
      </c>
      <c r="H3853">
        <v>260</v>
      </c>
      <c r="J3853" t="s">
        <v>420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720</v>
      </c>
      <c r="Q3853" t="s">
        <v>50</v>
      </c>
      <c r="R3853">
        <v>0</v>
      </c>
      <c r="S3853" t="s">
        <v>57</v>
      </c>
      <c r="T3853" s="4"/>
      <c r="U3853" s="4"/>
    </row>
    <row r="3854" spans="1:21" x14ac:dyDescent="0.2">
      <c r="A3854" t="s">
        <v>1745</v>
      </c>
      <c r="B3854" t="s">
        <v>8622</v>
      </c>
      <c r="H3854">
        <v>261</v>
      </c>
      <c r="J3854" t="s">
        <v>420</v>
      </c>
      <c r="K3854">
        <v>3600</v>
      </c>
      <c r="L3854">
        <v>0</v>
      </c>
      <c r="M3854">
        <v>0</v>
      </c>
      <c r="N3854">
        <v>3600</v>
      </c>
      <c r="O3854">
        <v>5</v>
      </c>
      <c r="P3854">
        <v>720</v>
      </c>
      <c r="Q3854" t="s">
        <v>50</v>
      </c>
      <c r="R3854">
        <v>0</v>
      </c>
      <c r="S3854" t="s">
        <v>1175</v>
      </c>
      <c r="T3854" s="4"/>
      <c r="U3854" s="4"/>
    </row>
    <row r="3855" spans="1:21" x14ac:dyDescent="0.2">
      <c r="A3855" t="s">
        <v>1745</v>
      </c>
      <c r="B3855" t="s">
        <v>8623</v>
      </c>
      <c r="H3855">
        <v>262</v>
      </c>
      <c r="J3855" t="s">
        <v>420</v>
      </c>
      <c r="K3855">
        <v>720</v>
      </c>
      <c r="L3855">
        <v>0</v>
      </c>
      <c r="M3855">
        <v>0</v>
      </c>
      <c r="N3855">
        <v>720</v>
      </c>
      <c r="O3855">
        <v>1</v>
      </c>
      <c r="P3855">
        <v>720</v>
      </c>
      <c r="Q3855" t="s">
        <v>50</v>
      </c>
      <c r="R3855">
        <v>0</v>
      </c>
      <c r="S3855" t="s">
        <v>613</v>
      </c>
      <c r="T3855" s="4"/>
      <c r="U3855" s="4"/>
    </row>
    <row r="3856" spans="1:21" x14ac:dyDescent="0.2">
      <c r="A3856" t="s">
        <v>1745</v>
      </c>
      <c r="B3856" t="s">
        <v>8624</v>
      </c>
      <c r="H3856">
        <v>263</v>
      </c>
      <c r="J3856" t="s">
        <v>420</v>
      </c>
      <c r="K3856">
        <v>2160</v>
      </c>
      <c r="L3856">
        <v>0</v>
      </c>
      <c r="M3856">
        <v>0</v>
      </c>
      <c r="N3856">
        <v>2160</v>
      </c>
      <c r="O3856">
        <v>3</v>
      </c>
      <c r="P3856">
        <v>720</v>
      </c>
      <c r="Q3856" t="s">
        <v>50</v>
      </c>
      <c r="R3856">
        <v>0</v>
      </c>
      <c r="S3856" t="s">
        <v>623</v>
      </c>
      <c r="T3856" s="4"/>
      <c r="U3856" s="4"/>
    </row>
    <row r="3857" spans="1:21" x14ac:dyDescent="0.2">
      <c r="A3857" t="s">
        <v>1745</v>
      </c>
      <c r="B3857" t="s">
        <v>8625</v>
      </c>
      <c r="H3857">
        <v>264</v>
      </c>
      <c r="J3857" t="s">
        <v>420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720</v>
      </c>
      <c r="Q3857" t="s">
        <v>50</v>
      </c>
      <c r="R3857">
        <v>0</v>
      </c>
      <c r="S3857" t="s">
        <v>57</v>
      </c>
      <c r="T3857" s="4"/>
      <c r="U3857" s="4"/>
    </row>
    <row r="3858" spans="1:21" x14ac:dyDescent="0.2">
      <c r="A3858" t="s">
        <v>1745</v>
      </c>
      <c r="B3858" t="s">
        <v>8626</v>
      </c>
      <c r="C3858" t="s">
        <v>8627</v>
      </c>
      <c r="H3858">
        <v>265</v>
      </c>
      <c r="J3858" t="s">
        <v>420</v>
      </c>
      <c r="K3858">
        <v>610</v>
      </c>
      <c r="L3858">
        <v>0</v>
      </c>
      <c r="M3858">
        <v>0</v>
      </c>
      <c r="N3858">
        <v>610</v>
      </c>
      <c r="O3858">
        <v>4</v>
      </c>
      <c r="P3858">
        <v>130</v>
      </c>
      <c r="Q3858" t="s">
        <v>50</v>
      </c>
      <c r="R3858">
        <v>90</v>
      </c>
      <c r="S3858" t="s">
        <v>6687</v>
      </c>
      <c r="T3858" s="4"/>
      <c r="U3858" s="4"/>
    </row>
    <row r="3859" spans="1:21" x14ac:dyDescent="0.2">
      <c r="A3859" t="s">
        <v>1745</v>
      </c>
      <c r="B3859" t="s">
        <v>8628</v>
      </c>
      <c r="C3859" t="s">
        <v>8629</v>
      </c>
      <c r="H3859">
        <v>267</v>
      </c>
      <c r="J3859" t="s">
        <v>420</v>
      </c>
      <c r="K3859">
        <v>1328</v>
      </c>
      <c r="L3859">
        <v>0</v>
      </c>
      <c r="M3859">
        <v>0</v>
      </c>
      <c r="N3859">
        <v>1328</v>
      </c>
      <c r="O3859">
        <v>16</v>
      </c>
      <c r="P3859">
        <v>83</v>
      </c>
      <c r="Q3859" t="s">
        <v>50</v>
      </c>
      <c r="R3859">
        <v>0</v>
      </c>
      <c r="S3859" t="s">
        <v>2644</v>
      </c>
      <c r="T3859" s="4"/>
      <c r="U3859" s="4"/>
    </row>
    <row r="3860" spans="1:21" x14ac:dyDescent="0.2">
      <c r="A3860" t="s">
        <v>1745</v>
      </c>
      <c r="B3860" t="s">
        <v>8630</v>
      </c>
      <c r="C3860" t="s">
        <v>8631</v>
      </c>
      <c r="H3860">
        <v>273</v>
      </c>
      <c r="J3860" t="s">
        <v>420</v>
      </c>
      <c r="K3860">
        <v>5899</v>
      </c>
      <c r="L3860">
        <v>0</v>
      </c>
      <c r="M3860">
        <v>0</v>
      </c>
      <c r="N3860">
        <v>5899</v>
      </c>
      <c r="O3860">
        <v>31</v>
      </c>
      <c r="P3860">
        <v>186</v>
      </c>
      <c r="Q3860" t="s">
        <v>50</v>
      </c>
      <c r="R3860">
        <v>133</v>
      </c>
      <c r="S3860" t="s">
        <v>8632</v>
      </c>
      <c r="T3860" s="4"/>
      <c r="U3860" s="4"/>
    </row>
    <row r="3861" spans="1:21" x14ac:dyDescent="0.2">
      <c r="A3861" t="s">
        <v>1745</v>
      </c>
      <c r="B3861" t="s">
        <v>8633</v>
      </c>
      <c r="C3861" t="s">
        <v>8634</v>
      </c>
      <c r="H3861">
        <v>284</v>
      </c>
      <c r="J3861" t="s">
        <v>420</v>
      </c>
      <c r="K3861">
        <v>5940</v>
      </c>
      <c r="L3861">
        <v>0</v>
      </c>
      <c r="M3861">
        <v>0</v>
      </c>
      <c r="N3861">
        <v>5940</v>
      </c>
      <c r="O3861">
        <v>99</v>
      </c>
      <c r="P3861">
        <v>60</v>
      </c>
      <c r="Q3861" t="s">
        <v>50</v>
      </c>
      <c r="R3861">
        <v>0</v>
      </c>
      <c r="S3861" t="s">
        <v>8635</v>
      </c>
      <c r="T3861" s="4"/>
      <c r="U3861" s="4"/>
    </row>
    <row r="3862" spans="1:21" x14ac:dyDescent="0.2">
      <c r="A3862" t="s">
        <v>1745</v>
      </c>
      <c r="B3862" t="s">
        <v>8636</v>
      </c>
      <c r="C3862" t="s">
        <v>8637</v>
      </c>
      <c r="H3862">
        <v>289</v>
      </c>
      <c r="J3862" t="s">
        <v>420</v>
      </c>
      <c r="K3862">
        <v>910</v>
      </c>
      <c r="L3862">
        <v>0</v>
      </c>
      <c r="M3862">
        <v>0</v>
      </c>
      <c r="N3862">
        <v>910</v>
      </c>
      <c r="O3862">
        <v>4</v>
      </c>
      <c r="P3862">
        <v>200</v>
      </c>
      <c r="Q3862" t="s">
        <v>50</v>
      </c>
      <c r="R3862">
        <v>110</v>
      </c>
      <c r="S3862" t="s">
        <v>8638</v>
      </c>
      <c r="T3862" s="4"/>
      <c r="U3862" s="4"/>
    </row>
    <row r="3863" spans="1:21" x14ac:dyDescent="0.2">
      <c r="A3863" t="s">
        <v>1745</v>
      </c>
      <c r="B3863" t="s">
        <v>8639</v>
      </c>
      <c r="C3863" t="s">
        <v>8640</v>
      </c>
      <c r="H3863">
        <v>291</v>
      </c>
      <c r="J3863" t="s">
        <v>420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600</v>
      </c>
      <c r="Q3863" t="s">
        <v>50</v>
      </c>
      <c r="R3863">
        <v>0</v>
      </c>
      <c r="S3863" t="s">
        <v>57</v>
      </c>
      <c r="T3863" s="4"/>
      <c r="U3863" s="4"/>
    </row>
    <row r="3864" spans="1:21" x14ac:dyDescent="0.2">
      <c r="A3864" t="s">
        <v>1745</v>
      </c>
      <c r="B3864" t="s">
        <v>8641</v>
      </c>
      <c r="C3864" t="s">
        <v>8642</v>
      </c>
      <c r="H3864">
        <v>292</v>
      </c>
      <c r="J3864" t="s">
        <v>420</v>
      </c>
      <c r="K3864">
        <v>320</v>
      </c>
      <c r="L3864">
        <v>0</v>
      </c>
      <c r="M3864">
        <v>0</v>
      </c>
      <c r="N3864">
        <v>320</v>
      </c>
      <c r="O3864">
        <v>8</v>
      </c>
      <c r="P3864">
        <v>40</v>
      </c>
      <c r="Q3864" t="s">
        <v>44</v>
      </c>
      <c r="R3864">
        <v>0</v>
      </c>
      <c r="S3864" t="s">
        <v>2298</v>
      </c>
      <c r="T3864" s="4"/>
      <c r="U3864" s="4"/>
    </row>
    <row r="3865" spans="1:21" x14ac:dyDescent="0.2">
      <c r="A3865" t="s">
        <v>1745</v>
      </c>
      <c r="B3865" t="s">
        <v>8643</v>
      </c>
      <c r="C3865" t="s">
        <v>8644</v>
      </c>
      <c r="H3865">
        <v>293</v>
      </c>
      <c r="J3865" t="s">
        <v>420</v>
      </c>
      <c r="K3865">
        <v>150</v>
      </c>
      <c r="L3865">
        <v>0</v>
      </c>
      <c r="M3865">
        <v>0</v>
      </c>
      <c r="N3865">
        <v>150</v>
      </c>
      <c r="O3865">
        <v>5</v>
      </c>
      <c r="P3865">
        <v>30</v>
      </c>
      <c r="Q3865" t="s">
        <v>44</v>
      </c>
      <c r="R3865">
        <v>0</v>
      </c>
      <c r="S3865" t="s">
        <v>230</v>
      </c>
      <c r="T3865" s="4"/>
      <c r="U3865" s="4"/>
    </row>
    <row r="3866" spans="1:21" x14ac:dyDescent="0.2">
      <c r="A3866" t="s">
        <v>1745</v>
      </c>
      <c r="B3866" t="s">
        <v>8645</v>
      </c>
      <c r="C3866" t="s">
        <v>8646</v>
      </c>
      <c r="H3866">
        <v>294</v>
      </c>
      <c r="J3866" t="s">
        <v>420</v>
      </c>
      <c r="K3866">
        <v>5760</v>
      </c>
      <c r="L3866">
        <v>0</v>
      </c>
      <c r="M3866">
        <v>0</v>
      </c>
      <c r="N3866">
        <v>5760</v>
      </c>
      <c r="O3866">
        <v>12</v>
      </c>
      <c r="P3866">
        <v>480</v>
      </c>
      <c r="Q3866" t="s">
        <v>50</v>
      </c>
      <c r="R3866">
        <v>0</v>
      </c>
      <c r="S3866" t="s">
        <v>2365</v>
      </c>
      <c r="T3866" s="4"/>
      <c r="U3866" s="4"/>
    </row>
    <row r="3867" spans="1:21" x14ac:dyDescent="0.2">
      <c r="A3867" t="s">
        <v>1745</v>
      </c>
      <c r="B3867" t="s">
        <v>8647</v>
      </c>
      <c r="C3867" t="s">
        <v>8648</v>
      </c>
      <c r="H3867">
        <v>295</v>
      </c>
      <c r="J3867" t="s">
        <v>420</v>
      </c>
      <c r="K3867">
        <v>8640</v>
      </c>
      <c r="L3867">
        <v>0</v>
      </c>
      <c r="M3867">
        <v>0</v>
      </c>
      <c r="N3867">
        <v>8640</v>
      </c>
      <c r="O3867">
        <v>18</v>
      </c>
      <c r="P3867">
        <v>480</v>
      </c>
      <c r="Q3867" t="s">
        <v>50</v>
      </c>
      <c r="R3867">
        <v>0</v>
      </c>
      <c r="S3867" t="s">
        <v>1393</v>
      </c>
      <c r="T3867" s="4"/>
      <c r="U3867" s="4"/>
    </row>
    <row r="3868" spans="1:21" x14ac:dyDescent="0.2">
      <c r="A3868" t="s">
        <v>1745</v>
      </c>
      <c r="B3868" t="s">
        <v>8649</v>
      </c>
      <c r="C3868" t="s">
        <v>8650</v>
      </c>
      <c r="H3868">
        <v>296</v>
      </c>
      <c r="J3868" t="s">
        <v>420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60</v>
      </c>
      <c r="Q3868" t="s">
        <v>44</v>
      </c>
      <c r="R3868">
        <v>0</v>
      </c>
      <c r="S3868" t="s">
        <v>94</v>
      </c>
      <c r="T3868" s="4"/>
      <c r="U3868" s="4"/>
    </row>
    <row r="3869" spans="1:21" x14ac:dyDescent="0.2">
      <c r="A3869" t="s">
        <v>1745</v>
      </c>
      <c r="B3869" t="s">
        <v>8651</v>
      </c>
      <c r="C3869" t="s">
        <v>8652</v>
      </c>
      <c r="H3869">
        <v>297</v>
      </c>
      <c r="J3869" t="s">
        <v>420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50</v>
      </c>
      <c r="Q3869" t="s">
        <v>44</v>
      </c>
      <c r="R3869">
        <v>0</v>
      </c>
      <c r="S3869" t="s">
        <v>94</v>
      </c>
      <c r="T3869" s="4"/>
      <c r="U3869" s="4"/>
    </row>
    <row r="3870" spans="1:21" x14ac:dyDescent="0.2">
      <c r="A3870" t="s">
        <v>1745</v>
      </c>
      <c r="B3870" t="s">
        <v>8653</v>
      </c>
      <c r="C3870" t="s">
        <v>8654</v>
      </c>
      <c r="D3870" t="s">
        <v>66</v>
      </c>
      <c r="E3870" t="s">
        <v>6191</v>
      </c>
      <c r="F3870" t="s">
        <v>48</v>
      </c>
      <c r="G3870" t="s">
        <v>8655</v>
      </c>
      <c r="H3870">
        <v>298</v>
      </c>
      <c r="J3870" t="s">
        <v>420</v>
      </c>
      <c r="K3870">
        <v>48</v>
      </c>
      <c r="L3870">
        <v>0</v>
      </c>
      <c r="M3870">
        <v>0</v>
      </c>
      <c r="N3870">
        <v>48</v>
      </c>
      <c r="O3870">
        <v>0</v>
      </c>
      <c r="P3870">
        <v>50</v>
      </c>
      <c r="Q3870" t="s">
        <v>44</v>
      </c>
      <c r="R3870">
        <v>48</v>
      </c>
      <c r="S3870" t="s">
        <v>386</v>
      </c>
      <c r="T3870" s="4">
        <v>45372</v>
      </c>
      <c r="U3870" s="4"/>
    </row>
    <row r="3871" spans="1:21" x14ac:dyDescent="0.2">
      <c r="A3871" t="s">
        <v>1745</v>
      </c>
      <c r="B3871" t="s">
        <v>8656</v>
      </c>
      <c r="C3871" t="s">
        <v>8657</v>
      </c>
      <c r="H3871">
        <v>299</v>
      </c>
      <c r="J3871" t="s">
        <v>420</v>
      </c>
      <c r="K3871">
        <v>70</v>
      </c>
      <c r="L3871">
        <v>0</v>
      </c>
      <c r="M3871">
        <v>0</v>
      </c>
      <c r="N3871">
        <v>70</v>
      </c>
      <c r="O3871">
        <v>7</v>
      </c>
      <c r="P3871">
        <v>10</v>
      </c>
      <c r="Q3871" t="s">
        <v>44</v>
      </c>
      <c r="R3871">
        <v>0</v>
      </c>
      <c r="S3871" t="s">
        <v>227</v>
      </c>
      <c r="T3871" s="4"/>
      <c r="U3871" s="4"/>
    </row>
    <row r="3872" spans="1:21" x14ac:dyDescent="0.2">
      <c r="A3872" t="s">
        <v>1745</v>
      </c>
      <c r="B3872" t="s">
        <v>8658</v>
      </c>
      <c r="C3872" t="s">
        <v>8659</v>
      </c>
      <c r="H3872">
        <v>300</v>
      </c>
      <c r="J3872" t="s">
        <v>420</v>
      </c>
      <c r="K3872">
        <v>144</v>
      </c>
      <c r="L3872">
        <v>0</v>
      </c>
      <c r="M3872">
        <v>0</v>
      </c>
      <c r="N3872">
        <v>144</v>
      </c>
      <c r="O3872">
        <v>4</v>
      </c>
      <c r="P3872">
        <v>36</v>
      </c>
      <c r="Q3872" t="s">
        <v>796</v>
      </c>
      <c r="R3872">
        <v>0</v>
      </c>
      <c r="S3872" t="s">
        <v>884</v>
      </c>
      <c r="T3872" s="4"/>
      <c r="U3872" s="4"/>
    </row>
    <row r="3873" spans="1:21" x14ac:dyDescent="0.2">
      <c r="A3873" t="s">
        <v>1745</v>
      </c>
      <c r="B3873" t="s">
        <v>8660</v>
      </c>
      <c r="C3873" t="s">
        <v>8661</v>
      </c>
      <c r="H3873">
        <v>301</v>
      </c>
      <c r="J3873" t="s">
        <v>420</v>
      </c>
      <c r="K3873">
        <v>720</v>
      </c>
      <c r="L3873">
        <v>0</v>
      </c>
      <c r="M3873">
        <v>0</v>
      </c>
      <c r="N3873">
        <v>720</v>
      </c>
      <c r="O3873">
        <v>2</v>
      </c>
      <c r="P3873">
        <v>360</v>
      </c>
      <c r="Q3873" t="s">
        <v>50</v>
      </c>
      <c r="R3873">
        <v>0</v>
      </c>
      <c r="S3873" t="s">
        <v>1162</v>
      </c>
      <c r="T3873" s="4"/>
      <c r="U3873" s="4"/>
    </row>
    <row r="3874" spans="1:21" x14ac:dyDescent="0.2">
      <c r="A3874" t="s">
        <v>1745</v>
      </c>
      <c r="B3874" t="s">
        <v>8662</v>
      </c>
      <c r="C3874" t="s">
        <v>8663</v>
      </c>
      <c r="H3874">
        <v>302</v>
      </c>
      <c r="J3874" t="s">
        <v>420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360</v>
      </c>
      <c r="Q3874" t="s">
        <v>50</v>
      </c>
      <c r="R3874">
        <v>0</v>
      </c>
      <c r="S3874" t="s">
        <v>57</v>
      </c>
      <c r="T3874" s="4"/>
      <c r="U3874" s="4"/>
    </row>
    <row r="3875" spans="1:21" x14ac:dyDescent="0.2">
      <c r="A3875" t="s">
        <v>1745</v>
      </c>
      <c r="B3875" t="s">
        <v>8664</v>
      </c>
      <c r="C3875" t="s">
        <v>8665</v>
      </c>
      <c r="H3875">
        <v>303</v>
      </c>
      <c r="J3875" t="s">
        <v>420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360</v>
      </c>
      <c r="Q3875" t="s">
        <v>50</v>
      </c>
      <c r="R3875">
        <v>0</v>
      </c>
      <c r="S3875" t="s">
        <v>57</v>
      </c>
      <c r="T3875" s="4"/>
      <c r="U3875" s="4"/>
    </row>
    <row r="3876" spans="1:21" x14ac:dyDescent="0.2">
      <c r="A3876" t="s">
        <v>1745</v>
      </c>
      <c r="B3876" t="s">
        <v>8666</v>
      </c>
      <c r="C3876" t="s">
        <v>8667</v>
      </c>
      <c r="H3876">
        <v>304</v>
      </c>
      <c r="J3876" t="s">
        <v>420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360</v>
      </c>
      <c r="Q3876" t="s">
        <v>50</v>
      </c>
      <c r="R3876">
        <v>0</v>
      </c>
      <c r="S3876" t="s">
        <v>57</v>
      </c>
      <c r="T3876" s="4"/>
      <c r="U3876" s="4"/>
    </row>
    <row r="3877" spans="1:21" x14ac:dyDescent="0.2">
      <c r="A3877" t="s">
        <v>1745</v>
      </c>
      <c r="B3877" t="s">
        <v>8668</v>
      </c>
      <c r="C3877" t="s">
        <v>8669</v>
      </c>
      <c r="H3877">
        <v>305</v>
      </c>
      <c r="J3877" t="s">
        <v>420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360</v>
      </c>
      <c r="Q3877" t="s">
        <v>50</v>
      </c>
      <c r="R3877">
        <v>0</v>
      </c>
      <c r="S3877" t="s">
        <v>57</v>
      </c>
      <c r="T3877" s="4"/>
      <c r="U3877" s="4"/>
    </row>
    <row r="3878" spans="1:21" x14ac:dyDescent="0.2">
      <c r="A3878" t="s">
        <v>1745</v>
      </c>
      <c r="B3878" t="s">
        <v>8670</v>
      </c>
      <c r="C3878" t="s">
        <v>8671</v>
      </c>
      <c r="H3878">
        <v>306</v>
      </c>
      <c r="J3878" t="s">
        <v>420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240</v>
      </c>
      <c r="Q3878" t="s">
        <v>50</v>
      </c>
      <c r="R3878">
        <v>0</v>
      </c>
      <c r="S3878" t="s">
        <v>57</v>
      </c>
      <c r="T3878" s="4"/>
      <c r="U3878" s="4"/>
    </row>
    <row r="3879" spans="1:21" x14ac:dyDescent="0.2">
      <c r="A3879" t="s">
        <v>1745</v>
      </c>
      <c r="B3879" t="s">
        <v>8672</v>
      </c>
      <c r="C3879" t="s">
        <v>8673</v>
      </c>
      <c r="H3879">
        <v>307</v>
      </c>
      <c r="J3879" t="s">
        <v>420</v>
      </c>
      <c r="K3879">
        <v>1800</v>
      </c>
      <c r="L3879">
        <v>0</v>
      </c>
      <c r="M3879">
        <v>0</v>
      </c>
      <c r="N3879">
        <v>1800</v>
      </c>
      <c r="O3879">
        <v>5</v>
      </c>
      <c r="P3879">
        <v>360</v>
      </c>
      <c r="Q3879" t="s">
        <v>50</v>
      </c>
      <c r="R3879">
        <v>0</v>
      </c>
      <c r="S3879" t="s">
        <v>1175</v>
      </c>
      <c r="T3879" s="4"/>
      <c r="U3879" s="4"/>
    </row>
    <row r="3880" spans="1:21" x14ac:dyDescent="0.2">
      <c r="A3880" t="s">
        <v>1745</v>
      </c>
      <c r="B3880" t="s">
        <v>8674</v>
      </c>
      <c r="C3880" t="s">
        <v>8675</v>
      </c>
      <c r="H3880">
        <v>308</v>
      </c>
      <c r="J3880" t="s">
        <v>420</v>
      </c>
      <c r="K3880">
        <v>90</v>
      </c>
      <c r="L3880">
        <v>0</v>
      </c>
      <c r="M3880">
        <v>0</v>
      </c>
      <c r="N3880">
        <v>90</v>
      </c>
      <c r="O3880">
        <v>3</v>
      </c>
      <c r="P3880">
        <v>30</v>
      </c>
      <c r="Q3880" t="s">
        <v>61</v>
      </c>
      <c r="R3880">
        <v>0</v>
      </c>
      <c r="S3880" t="s">
        <v>1670</v>
      </c>
      <c r="T3880" s="4"/>
      <c r="U3880" s="4"/>
    </row>
    <row r="3881" spans="1:21" x14ac:dyDescent="0.2">
      <c r="A3881" t="s">
        <v>1745</v>
      </c>
      <c r="B3881" t="s">
        <v>8676</v>
      </c>
      <c r="C3881" t="s">
        <v>8677</v>
      </c>
      <c r="H3881">
        <v>309</v>
      </c>
      <c r="J3881" t="s">
        <v>420</v>
      </c>
      <c r="K3881">
        <v>40</v>
      </c>
      <c r="L3881">
        <v>0</v>
      </c>
      <c r="M3881">
        <v>0</v>
      </c>
      <c r="N3881">
        <v>40</v>
      </c>
      <c r="O3881">
        <v>2</v>
      </c>
      <c r="P3881">
        <v>20</v>
      </c>
      <c r="Q3881" t="s">
        <v>61</v>
      </c>
      <c r="R3881">
        <v>0</v>
      </c>
      <c r="S3881" t="s">
        <v>62</v>
      </c>
      <c r="T3881" s="4"/>
      <c r="U3881" s="4"/>
    </row>
    <row r="3882" spans="1:21" x14ac:dyDescent="0.2">
      <c r="A3882" t="s">
        <v>1745</v>
      </c>
      <c r="B3882" t="s">
        <v>8678</v>
      </c>
      <c r="C3882" t="s">
        <v>8679</v>
      </c>
      <c r="H3882">
        <v>310</v>
      </c>
      <c r="J3882" t="s">
        <v>420</v>
      </c>
      <c r="K3882">
        <v>360</v>
      </c>
      <c r="L3882">
        <v>0</v>
      </c>
      <c r="M3882">
        <v>0</v>
      </c>
      <c r="N3882">
        <v>360</v>
      </c>
      <c r="O3882">
        <v>4</v>
      </c>
      <c r="P3882">
        <v>90</v>
      </c>
      <c r="Q3882" t="s">
        <v>61</v>
      </c>
      <c r="R3882">
        <v>0</v>
      </c>
      <c r="S3882" t="s">
        <v>2257</v>
      </c>
      <c r="T3882" s="4"/>
      <c r="U3882" s="4"/>
    </row>
    <row r="3883" spans="1:21" x14ac:dyDescent="0.2">
      <c r="A3883" t="s">
        <v>1745</v>
      </c>
      <c r="B3883" t="s">
        <v>8680</v>
      </c>
      <c r="C3883" t="s">
        <v>8681</v>
      </c>
      <c r="H3883">
        <v>311</v>
      </c>
      <c r="J3883" t="s">
        <v>420</v>
      </c>
      <c r="K3883">
        <v>270</v>
      </c>
      <c r="L3883">
        <v>0</v>
      </c>
      <c r="M3883">
        <v>0</v>
      </c>
      <c r="N3883">
        <v>270</v>
      </c>
      <c r="O3883">
        <v>3</v>
      </c>
      <c r="P3883">
        <v>90</v>
      </c>
      <c r="Q3883" t="s">
        <v>44</v>
      </c>
      <c r="R3883">
        <v>0</v>
      </c>
      <c r="S3883" t="s">
        <v>2182</v>
      </c>
      <c r="T3883" s="4"/>
      <c r="U3883" s="4"/>
    </row>
    <row r="3884" spans="1:21" x14ac:dyDescent="0.2">
      <c r="A3884" t="s">
        <v>1745</v>
      </c>
      <c r="B3884" t="s">
        <v>8682</v>
      </c>
      <c r="C3884" t="s">
        <v>8683</v>
      </c>
      <c r="D3884" t="s">
        <v>66</v>
      </c>
      <c r="E3884" t="s">
        <v>4960</v>
      </c>
      <c r="F3884" t="s">
        <v>2066</v>
      </c>
      <c r="G3884" t="s">
        <v>8684</v>
      </c>
      <c r="H3884">
        <v>312</v>
      </c>
      <c r="I3884" t="s">
        <v>2437</v>
      </c>
      <c r="J3884" t="s">
        <v>2068</v>
      </c>
      <c r="K3884">
        <v>116</v>
      </c>
      <c r="L3884">
        <v>0</v>
      </c>
      <c r="M3884">
        <v>0</v>
      </c>
      <c r="N3884">
        <v>116</v>
      </c>
      <c r="O3884">
        <v>1</v>
      </c>
      <c r="P3884">
        <v>60</v>
      </c>
      <c r="Q3884" t="s">
        <v>44</v>
      </c>
      <c r="R3884">
        <v>56</v>
      </c>
      <c r="S3884" t="s">
        <v>8685</v>
      </c>
      <c r="T3884" s="4">
        <v>45355</v>
      </c>
      <c r="U3884" s="4"/>
    </row>
    <row r="3885" spans="1:21" x14ac:dyDescent="0.2">
      <c r="A3885" t="s">
        <v>1745</v>
      </c>
      <c r="B3885" t="s">
        <v>8686</v>
      </c>
      <c r="C3885" t="s">
        <v>8687</v>
      </c>
      <c r="F3885" t="s">
        <v>2066</v>
      </c>
      <c r="H3885">
        <v>313</v>
      </c>
      <c r="I3885" t="s">
        <v>2067</v>
      </c>
      <c r="J3885" t="s">
        <v>2068</v>
      </c>
      <c r="K3885">
        <v>960</v>
      </c>
      <c r="L3885">
        <v>0</v>
      </c>
      <c r="M3885">
        <v>0</v>
      </c>
      <c r="N3885">
        <v>960</v>
      </c>
      <c r="O3885">
        <v>2</v>
      </c>
      <c r="P3885">
        <v>480</v>
      </c>
      <c r="Q3885" t="s">
        <v>50</v>
      </c>
      <c r="R3885">
        <v>0</v>
      </c>
      <c r="S3885" t="s">
        <v>1162</v>
      </c>
      <c r="T3885" s="4"/>
      <c r="U3885" s="4"/>
    </row>
    <row r="3886" spans="1:21" x14ac:dyDescent="0.2">
      <c r="A3886" t="s">
        <v>1745</v>
      </c>
      <c r="B3886" t="s">
        <v>8688</v>
      </c>
      <c r="C3886" t="s">
        <v>8689</v>
      </c>
      <c r="H3886">
        <v>314</v>
      </c>
      <c r="J3886" t="s">
        <v>420</v>
      </c>
      <c r="K3886">
        <v>400</v>
      </c>
      <c r="L3886">
        <v>0</v>
      </c>
      <c r="M3886">
        <v>0</v>
      </c>
      <c r="N3886">
        <v>400</v>
      </c>
      <c r="O3886">
        <v>4</v>
      </c>
      <c r="P3886">
        <v>100</v>
      </c>
      <c r="Q3886" t="s">
        <v>44</v>
      </c>
      <c r="R3886">
        <v>0</v>
      </c>
      <c r="S3886" t="s">
        <v>2063</v>
      </c>
      <c r="T3886" s="4"/>
      <c r="U3886" s="4"/>
    </row>
    <row r="3887" spans="1:21" x14ac:dyDescent="0.2">
      <c r="A3887" t="s">
        <v>1745</v>
      </c>
      <c r="B3887" t="s">
        <v>8690</v>
      </c>
      <c r="C3887" t="s">
        <v>8691</v>
      </c>
      <c r="H3887">
        <v>315</v>
      </c>
      <c r="J3887" t="s">
        <v>420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35</v>
      </c>
      <c r="Q3887" t="s">
        <v>44</v>
      </c>
      <c r="R3887">
        <v>0</v>
      </c>
      <c r="S3887" t="s">
        <v>94</v>
      </c>
      <c r="T3887" s="4"/>
      <c r="U3887" s="4"/>
    </row>
    <row r="3888" spans="1:21" x14ac:dyDescent="0.2">
      <c r="A3888" t="s">
        <v>1745</v>
      </c>
      <c r="B3888" t="s">
        <v>8692</v>
      </c>
      <c r="C3888" t="s">
        <v>8693</v>
      </c>
      <c r="H3888">
        <v>316</v>
      </c>
      <c r="J3888" t="s">
        <v>420</v>
      </c>
      <c r="K3888">
        <v>320</v>
      </c>
      <c r="L3888">
        <v>0</v>
      </c>
      <c r="M3888">
        <v>0</v>
      </c>
      <c r="N3888">
        <v>320</v>
      </c>
      <c r="O3888">
        <v>4</v>
      </c>
      <c r="P3888">
        <v>80</v>
      </c>
      <c r="Q3888" t="s">
        <v>44</v>
      </c>
      <c r="R3888">
        <v>0</v>
      </c>
      <c r="S3888" t="s">
        <v>2063</v>
      </c>
      <c r="T3888" s="4"/>
      <c r="U3888" s="4"/>
    </row>
    <row r="3889" spans="1:21" x14ac:dyDescent="0.2">
      <c r="A3889" t="s">
        <v>1745</v>
      </c>
      <c r="B3889" t="s">
        <v>8694</v>
      </c>
      <c r="C3889" t="s">
        <v>8695</v>
      </c>
      <c r="H3889">
        <v>317</v>
      </c>
      <c r="J3889" t="s">
        <v>420</v>
      </c>
      <c r="K3889">
        <v>50</v>
      </c>
      <c r="L3889">
        <v>0</v>
      </c>
      <c r="M3889">
        <v>0</v>
      </c>
      <c r="N3889">
        <v>50</v>
      </c>
      <c r="O3889">
        <v>1</v>
      </c>
      <c r="P3889">
        <v>50</v>
      </c>
      <c r="Q3889" t="s">
        <v>44</v>
      </c>
      <c r="R3889">
        <v>0</v>
      </c>
      <c r="S3889" t="s">
        <v>45</v>
      </c>
      <c r="T3889" s="4"/>
      <c r="U3889" s="4"/>
    </row>
    <row r="3890" spans="1:21" x14ac:dyDescent="0.2">
      <c r="A3890" t="s">
        <v>1745</v>
      </c>
      <c r="B3890" t="s">
        <v>8696</v>
      </c>
      <c r="C3890" t="s">
        <v>8697</v>
      </c>
      <c r="H3890">
        <v>318</v>
      </c>
      <c r="J3890" t="s">
        <v>420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25</v>
      </c>
      <c r="Q3890" t="s">
        <v>44</v>
      </c>
      <c r="R3890">
        <v>0</v>
      </c>
      <c r="S3890" t="s">
        <v>94</v>
      </c>
      <c r="T3890" s="4"/>
      <c r="U3890" s="4"/>
    </row>
    <row r="3891" spans="1:21" x14ac:dyDescent="0.2">
      <c r="A3891" t="s">
        <v>1745</v>
      </c>
      <c r="B3891" t="s">
        <v>8698</v>
      </c>
      <c r="C3891" t="s">
        <v>8699</v>
      </c>
      <c r="H3891">
        <v>319</v>
      </c>
      <c r="J3891" t="s">
        <v>420</v>
      </c>
      <c r="K3891">
        <v>110</v>
      </c>
      <c r="L3891">
        <v>0</v>
      </c>
      <c r="M3891">
        <v>0</v>
      </c>
      <c r="N3891">
        <v>110</v>
      </c>
      <c r="O3891">
        <v>5</v>
      </c>
      <c r="P3891">
        <v>22</v>
      </c>
      <c r="Q3891" t="s">
        <v>44</v>
      </c>
      <c r="R3891">
        <v>0</v>
      </c>
      <c r="S3891" t="s">
        <v>230</v>
      </c>
      <c r="T3891" s="4"/>
      <c r="U3891" s="4"/>
    </row>
    <row r="3892" spans="1:21" x14ac:dyDescent="0.2">
      <c r="A3892" t="s">
        <v>1745</v>
      </c>
      <c r="B3892" t="s">
        <v>8700</v>
      </c>
      <c r="C3892" t="s">
        <v>8701</v>
      </c>
      <c r="H3892">
        <v>320</v>
      </c>
      <c r="J3892" t="s">
        <v>420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85</v>
      </c>
      <c r="Q3892" t="s">
        <v>44</v>
      </c>
      <c r="R3892">
        <v>0</v>
      </c>
      <c r="S3892" t="s">
        <v>94</v>
      </c>
      <c r="T3892" s="4"/>
      <c r="U3892" s="4"/>
    </row>
    <row r="3893" spans="1:21" x14ac:dyDescent="0.2">
      <c r="A3893" t="s">
        <v>1745</v>
      </c>
      <c r="B3893" t="s">
        <v>8702</v>
      </c>
      <c r="C3893" t="s">
        <v>8703</v>
      </c>
      <c r="H3893">
        <v>321</v>
      </c>
      <c r="J3893" t="s">
        <v>420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100</v>
      </c>
      <c r="Q3893" t="s">
        <v>44</v>
      </c>
      <c r="R3893">
        <v>0</v>
      </c>
      <c r="S3893" t="s">
        <v>94</v>
      </c>
      <c r="T3893" s="4"/>
      <c r="U3893" s="4"/>
    </row>
    <row r="3894" spans="1:21" x14ac:dyDescent="0.2">
      <c r="A3894" t="s">
        <v>1745</v>
      </c>
      <c r="B3894" t="s">
        <v>8704</v>
      </c>
      <c r="C3894" t="s">
        <v>8705</v>
      </c>
      <c r="H3894">
        <v>322</v>
      </c>
      <c r="J3894" t="s">
        <v>420</v>
      </c>
      <c r="K3894">
        <v>0</v>
      </c>
      <c r="L3894">
        <v>0</v>
      </c>
      <c r="M3894">
        <v>2</v>
      </c>
      <c r="N3894">
        <v>-2</v>
      </c>
      <c r="O3894">
        <v>0</v>
      </c>
      <c r="P3894">
        <v>50</v>
      </c>
      <c r="Q3894" t="s">
        <v>44</v>
      </c>
      <c r="R3894">
        <v>-2</v>
      </c>
      <c r="S3894" t="s">
        <v>1504</v>
      </c>
      <c r="T3894" s="4"/>
      <c r="U3894" s="4"/>
    </row>
    <row r="3895" spans="1:21" x14ac:dyDescent="0.2">
      <c r="A3895" t="s">
        <v>1745</v>
      </c>
      <c r="B3895" t="s">
        <v>8706</v>
      </c>
      <c r="C3895" t="s">
        <v>8707</v>
      </c>
      <c r="H3895">
        <v>323</v>
      </c>
      <c r="J3895" t="s">
        <v>420</v>
      </c>
      <c r="K3895">
        <v>200</v>
      </c>
      <c r="L3895">
        <v>0</v>
      </c>
      <c r="M3895">
        <v>0</v>
      </c>
      <c r="N3895">
        <v>200</v>
      </c>
      <c r="O3895">
        <v>4</v>
      </c>
      <c r="P3895">
        <v>50</v>
      </c>
      <c r="Q3895" t="s">
        <v>44</v>
      </c>
      <c r="R3895">
        <v>0</v>
      </c>
      <c r="S3895" t="s">
        <v>2063</v>
      </c>
      <c r="T3895" s="4"/>
      <c r="U3895" s="4"/>
    </row>
    <row r="3896" spans="1:21" x14ac:dyDescent="0.2">
      <c r="A3896" t="s">
        <v>1745</v>
      </c>
      <c r="B3896" t="s">
        <v>8708</v>
      </c>
      <c r="C3896" t="s">
        <v>8709</v>
      </c>
      <c r="H3896">
        <v>324</v>
      </c>
      <c r="J3896" t="s">
        <v>420</v>
      </c>
      <c r="K3896">
        <v>960</v>
      </c>
      <c r="L3896">
        <v>0</v>
      </c>
      <c r="M3896">
        <v>0</v>
      </c>
      <c r="N3896">
        <v>960</v>
      </c>
      <c r="O3896">
        <v>4</v>
      </c>
      <c r="P3896">
        <v>240</v>
      </c>
      <c r="Q3896" t="s">
        <v>50</v>
      </c>
      <c r="R3896">
        <v>0</v>
      </c>
      <c r="S3896" t="s">
        <v>2071</v>
      </c>
      <c r="T3896" s="4"/>
      <c r="U3896" s="4"/>
    </row>
    <row r="3897" spans="1:21" x14ac:dyDescent="0.2">
      <c r="A3897" t="s">
        <v>1745</v>
      </c>
      <c r="B3897" t="s">
        <v>8710</v>
      </c>
      <c r="C3897" t="s">
        <v>8711</v>
      </c>
      <c r="H3897">
        <v>325</v>
      </c>
      <c r="J3897" t="s">
        <v>420</v>
      </c>
      <c r="K3897">
        <v>4500</v>
      </c>
      <c r="L3897">
        <v>0</v>
      </c>
      <c r="M3897">
        <v>0</v>
      </c>
      <c r="N3897">
        <v>4500</v>
      </c>
      <c r="O3897">
        <v>45</v>
      </c>
      <c r="P3897">
        <v>100</v>
      </c>
      <c r="Q3897" t="s">
        <v>44</v>
      </c>
      <c r="R3897">
        <v>0</v>
      </c>
      <c r="S3897" t="s">
        <v>4524</v>
      </c>
      <c r="T3897" s="4"/>
      <c r="U3897" s="4"/>
    </row>
    <row r="3898" spans="1:21" x14ac:dyDescent="0.2">
      <c r="A3898" t="s">
        <v>1745</v>
      </c>
      <c r="B3898" t="s">
        <v>8712</v>
      </c>
      <c r="C3898" t="s">
        <v>8713</v>
      </c>
      <c r="H3898">
        <v>326</v>
      </c>
      <c r="J3898" t="s">
        <v>420</v>
      </c>
      <c r="K3898">
        <v>436</v>
      </c>
      <c r="L3898">
        <v>0</v>
      </c>
      <c r="M3898">
        <v>0</v>
      </c>
      <c r="N3898">
        <v>436</v>
      </c>
      <c r="O3898">
        <v>2</v>
      </c>
      <c r="P3898">
        <v>218</v>
      </c>
      <c r="Q3898" t="s">
        <v>796</v>
      </c>
      <c r="R3898">
        <v>0</v>
      </c>
      <c r="S3898" t="s">
        <v>8714</v>
      </c>
      <c r="T3898" s="4"/>
      <c r="U3898" s="4"/>
    </row>
    <row r="3899" spans="1:21" x14ac:dyDescent="0.2">
      <c r="A3899" t="s">
        <v>1745</v>
      </c>
      <c r="B3899" t="s">
        <v>8715</v>
      </c>
      <c r="C3899" t="s">
        <v>8716</v>
      </c>
      <c r="H3899">
        <v>327</v>
      </c>
      <c r="J3899" t="s">
        <v>420</v>
      </c>
      <c r="K3899">
        <v>400</v>
      </c>
      <c r="L3899">
        <v>0</v>
      </c>
      <c r="M3899">
        <v>0</v>
      </c>
      <c r="N3899">
        <v>400</v>
      </c>
      <c r="O3899">
        <v>16</v>
      </c>
      <c r="P3899">
        <v>25</v>
      </c>
      <c r="Q3899" t="s">
        <v>44</v>
      </c>
      <c r="R3899">
        <v>0</v>
      </c>
      <c r="S3899" t="s">
        <v>3686</v>
      </c>
      <c r="T3899" s="4"/>
      <c r="U3899" s="4"/>
    </row>
    <row r="3900" spans="1:21" x14ac:dyDescent="0.2">
      <c r="A3900" t="s">
        <v>1745</v>
      </c>
      <c r="B3900" t="s">
        <v>8717</v>
      </c>
      <c r="C3900" t="s">
        <v>8718</v>
      </c>
      <c r="H3900">
        <v>328</v>
      </c>
      <c r="J3900" t="s">
        <v>420</v>
      </c>
      <c r="K3900">
        <v>60</v>
      </c>
      <c r="L3900">
        <v>0</v>
      </c>
      <c r="M3900">
        <v>0</v>
      </c>
      <c r="N3900">
        <v>60</v>
      </c>
      <c r="O3900">
        <v>1</v>
      </c>
      <c r="P3900">
        <v>60</v>
      </c>
      <c r="Q3900" t="s">
        <v>44</v>
      </c>
      <c r="R3900">
        <v>0</v>
      </c>
      <c r="S3900" t="s">
        <v>45</v>
      </c>
      <c r="T3900" s="4"/>
      <c r="U3900" s="4"/>
    </row>
    <row r="3901" spans="1:21" x14ac:dyDescent="0.2">
      <c r="A3901" t="s">
        <v>1745</v>
      </c>
      <c r="B3901" t="s">
        <v>8719</v>
      </c>
      <c r="C3901" t="s">
        <v>8720</v>
      </c>
      <c r="H3901">
        <v>329</v>
      </c>
      <c r="J3901" t="s">
        <v>420</v>
      </c>
      <c r="K3901">
        <v>100</v>
      </c>
      <c r="L3901">
        <v>0</v>
      </c>
      <c r="M3901">
        <v>0</v>
      </c>
      <c r="N3901">
        <v>100</v>
      </c>
      <c r="O3901">
        <v>2</v>
      </c>
      <c r="P3901">
        <v>50</v>
      </c>
      <c r="Q3901" t="s">
        <v>44</v>
      </c>
      <c r="R3901">
        <v>0</v>
      </c>
      <c r="S3901" t="s">
        <v>450</v>
      </c>
      <c r="T3901" s="4"/>
      <c r="U3901" s="4"/>
    </row>
    <row r="3902" spans="1:21" x14ac:dyDescent="0.2">
      <c r="A3902" t="s">
        <v>1745</v>
      </c>
      <c r="B3902" t="s">
        <v>8721</v>
      </c>
      <c r="C3902" t="s">
        <v>8722</v>
      </c>
      <c r="F3902" t="s">
        <v>48</v>
      </c>
      <c r="H3902">
        <v>330</v>
      </c>
      <c r="J3902" t="s">
        <v>420</v>
      </c>
      <c r="K3902">
        <v>178</v>
      </c>
      <c r="L3902">
        <v>0</v>
      </c>
      <c r="M3902">
        <v>5</v>
      </c>
      <c r="N3902">
        <v>173</v>
      </c>
      <c r="O3902">
        <v>2</v>
      </c>
      <c r="P3902">
        <v>60</v>
      </c>
      <c r="Q3902" t="s">
        <v>44</v>
      </c>
      <c r="R3902">
        <v>53</v>
      </c>
      <c r="S3902" t="s">
        <v>8723</v>
      </c>
      <c r="T3902" s="4">
        <v>45364</v>
      </c>
      <c r="U3902" s="4"/>
    </row>
    <row r="3903" spans="1:21" x14ac:dyDescent="0.2">
      <c r="A3903" t="s">
        <v>1745</v>
      </c>
      <c r="B3903" t="s">
        <v>8724</v>
      </c>
      <c r="C3903" t="s">
        <v>8725</v>
      </c>
      <c r="H3903">
        <v>331</v>
      </c>
      <c r="J3903" t="s">
        <v>420</v>
      </c>
      <c r="K3903">
        <v>450</v>
      </c>
      <c r="L3903">
        <v>0</v>
      </c>
      <c r="M3903">
        <v>3</v>
      </c>
      <c r="N3903">
        <v>447</v>
      </c>
      <c r="O3903">
        <v>4</v>
      </c>
      <c r="P3903">
        <v>90</v>
      </c>
      <c r="Q3903" t="s">
        <v>44</v>
      </c>
      <c r="R3903">
        <v>87</v>
      </c>
      <c r="S3903" t="s">
        <v>8726</v>
      </c>
      <c r="T3903" s="4"/>
      <c r="U3903" s="4"/>
    </row>
    <row r="3904" spans="1:21" x14ac:dyDescent="0.2">
      <c r="A3904" t="s">
        <v>1745</v>
      </c>
      <c r="B3904" t="s">
        <v>8727</v>
      </c>
      <c r="C3904" t="s">
        <v>8728</v>
      </c>
      <c r="H3904">
        <v>332</v>
      </c>
      <c r="J3904" t="s">
        <v>420</v>
      </c>
      <c r="K3904">
        <v>700</v>
      </c>
      <c r="L3904">
        <v>0</v>
      </c>
      <c r="M3904">
        <v>0</v>
      </c>
      <c r="N3904">
        <v>700</v>
      </c>
      <c r="O3904">
        <v>7</v>
      </c>
      <c r="P3904">
        <v>100</v>
      </c>
      <c r="Q3904" t="s">
        <v>44</v>
      </c>
      <c r="R3904">
        <v>0</v>
      </c>
      <c r="S3904" t="s">
        <v>227</v>
      </c>
      <c r="T3904" s="4"/>
      <c r="U3904" s="4"/>
    </row>
    <row r="3905" spans="1:21" x14ac:dyDescent="0.2">
      <c r="A3905" t="s">
        <v>1745</v>
      </c>
      <c r="B3905" t="s">
        <v>8729</v>
      </c>
      <c r="C3905" t="s">
        <v>8730</v>
      </c>
      <c r="H3905">
        <v>333</v>
      </c>
      <c r="J3905" t="s">
        <v>420</v>
      </c>
      <c r="K3905">
        <v>1000</v>
      </c>
      <c r="L3905">
        <v>0</v>
      </c>
      <c r="M3905">
        <v>0</v>
      </c>
      <c r="N3905">
        <v>1000</v>
      </c>
      <c r="O3905">
        <v>1</v>
      </c>
      <c r="P3905">
        <v>1000</v>
      </c>
      <c r="Q3905" t="s">
        <v>50</v>
      </c>
      <c r="R3905">
        <v>0</v>
      </c>
      <c r="S3905" t="s">
        <v>613</v>
      </c>
      <c r="T3905" s="4"/>
      <c r="U3905" s="4"/>
    </row>
    <row r="3906" spans="1:21" x14ac:dyDescent="0.2">
      <c r="A3906" t="s">
        <v>1745</v>
      </c>
      <c r="B3906" t="s">
        <v>8731</v>
      </c>
      <c r="C3906" t="s">
        <v>8732</v>
      </c>
      <c r="H3906">
        <v>334</v>
      </c>
      <c r="J3906" t="s">
        <v>420</v>
      </c>
      <c r="K3906">
        <v>400</v>
      </c>
      <c r="L3906">
        <v>0</v>
      </c>
      <c r="M3906">
        <v>0</v>
      </c>
      <c r="N3906">
        <v>400</v>
      </c>
      <c r="O3906">
        <v>4</v>
      </c>
      <c r="P3906">
        <v>100</v>
      </c>
      <c r="Q3906" t="s">
        <v>44</v>
      </c>
      <c r="R3906">
        <v>0</v>
      </c>
      <c r="S3906" t="s">
        <v>2063</v>
      </c>
      <c r="T3906" s="4"/>
      <c r="U3906" s="4"/>
    </row>
    <row r="3907" spans="1:21" x14ac:dyDescent="0.2">
      <c r="A3907" t="s">
        <v>1745</v>
      </c>
      <c r="B3907" t="s">
        <v>8733</v>
      </c>
      <c r="C3907" t="s">
        <v>8734</v>
      </c>
      <c r="F3907" t="s">
        <v>8735</v>
      </c>
      <c r="G3907" t="s">
        <v>8736</v>
      </c>
      <c r="H3907">
        <v>335</v>
      </c>
      <c r="J3907" t="s">
        <v>420</v>
      </c>
      <c r="K3907">
        <v>1195</v>
      </c>
      <c r="L3907">
        <v>0</v>
      </c>
      <c r="M3907">
        <v>0</v>
      </c>
      <c r="N3907">
        <v>1195</v>
      </c>
      <c r="O3907">
        <v>11</v>
      </c>
      <c r="P3907">
        <v>100</v>
      </c>
      <c r="Q3907" t="s">
        <v>44</v>
      </c>
      <c r="R3907">
        <v>95</v>
      </c>
      <c r="S3907" t="s">
        <v>8737</v>
      </c>
      <c r="T3907" s="4">
        <v>45355</v>
      </c>
      <c r="U3907" s="4"/>
    </row>
    <row r="3908" spans="1:21" x14ac:dyDescent="0.2">
      <c r="A3908" t="s">
        <v>1745</v>
      </c>
      <c r="B3908" t="s">
        <v>8738</v>
      </c>
      <c r="C3908" t="s">
        <v>8739</v>
      </c>
      <c r="H3908">
        <v>336</v>
      </c>
      <c r="J3908" t="s">
        <v>420</v>
      </c>
      <c r="K3908">
        <v>240</v>
      </c>
      <c r="L3908">
        <v>0</v>
      </c>
      <c r="M3908">
        <v>0</v>
      </c>
      <c r="N3908">
        <v>240</v>
      </c>
      <c r="O3908">
        <v>4</v>
      </c>
      <c r="P3908">
        <v>50</v>
      </c>
      <c r="Q3908" t="s">
        <v>44</v>
      </c>
      <c r="R3908">
        <v>40</v>
      </c>
      <c r="S3908" t="s">
        <v>8740</v>
      </c>
      <c r="T3908" s="4"/>
      <c r="U3908" s="4"/>
    </row>
    <row r="3909" spans="1:21" x14ac:dyDescent="0.2">
      <c r="A3909" t="s">
        <v>1745</v>
      </c>
      <c r="B3909" t="s">
        <v>8741</v>
      </c>
      <c r="C3909" t="s">
        <v>8742</v>
      </c>
      <c r="H3909">
        <v>338</v>
      </c>
      <c r="J3909" t="s">
        <v>420</v>
      </c>
      <c r="K3909">
        <v>180</v>
      </c>
      <c r="L3909">
        <v>0</v>
      </c>
      <c r="M3909">
        <v>0</v>
      </c>
      <c r="N3909">
        <v>180</v>
      </c>
      <c r="O3909">
        <v>3</v>
      </c>
      <c r="P3909">
        <v>60</v>
      </c>
      <c r="Q3909" t="s">
        <v>44</v>
      </c>
      <c r="R3909">
        <v>0</v>
      </c>
      <c r="S3909" t="s">
        <v>2182</v>
      </c>
      <c r="T3909" s="4"/>
      <c r="U3909" s="4"/>
    </row>
    <row r="3910" spans="1:21" x14ac:dyDescent="0.2">
      <c r="A3910" t="s">
        <v>1745</v>
      </c>
      <c r="B3910" t="s">
        <v>8743</v>
      </c>
      <c r="C3910" t="s">
        <v>8744</v>
      </c>
      <c r="H3910">
        <v>339</v>
      </c>
      <c r="J3910" t="s">
        <v>420</v>
      </c>
      <c r="K3910">
        <v>150</v>
      </c>
      <c r="L3910">
        <v>0</v>
      </c>
      <c r="M3910">
        <v>0</v>
      </c>
      <c r="N3910">
        <v>150</v>
      </c>
      <c r="O3910">
        <v>3</v>
      </c>
      <c r="P3910">
        <v>50</v>
      </c>
      <c r="Q3910" t="s">
        <v>44</v>
      </c>
      <c r="R3910">
        <v>0</v>
      </c>
      <c r="S3910" t="s">
        <v>2182</v>
      </c>
      <c r="T3910" s="4"/>
      <c r="U3910" s="4"/>
    </row>
    <row r="3911" spans="1:21" x14ac:dyDescent="0.2">
      <c r="A3911" t="s">
        <v>1745</v>
      </c>
      <c r="B3911" t="s">
        <v>8745</v>
      </c>
      <c r="C3911" t="s">
        <v>8746</v>
      </c>
      <c r="H3911">
        <v>340</v>
      </c>
      <c r="J3911" t="s">
        <v>420</v>
      </c>
      <c r="K3911">
        <v>360</v>
      </c>
      <c r="L3911">
        <v>0</v>
      </c>
      <c r="M3911">
        <v>0</v>
      </c>
      <c r="N3911">
        <v>360</v>
      </c>
      <c r="O3911">
        <v>3</v>
      </c>
      <c r="P3911">
        <v>120</v>
      </c>
      <c r="Q3911" t="s">
        <v>44</v>
      </c>
      <c r="R3911">
        <v>0</v>
      </c>
      <c r="S3911" t="s">
        <v>2182</v>
      </c>
      <c r="T3911" s="4"/>
      <c r="U3911" s="4"/>
    </row>
    <row r="3912" spans="1:21" x14ac:dyDescent="0.2">
      <c r="A3912" t="s">
        <v>1745</v>
      </c>
      <c r="B3912" t="s">
        <v>8747</v>
      </c>
      <c r="C3912" t="s">
        <v>8748</v>
      </c>
      <c r="H3912">
        <v>341</v>
      </c>
      <c r="J3912" t="s">
        <v>420</v>
      </c>
      <c r="K3912">
        <v>200</v>
      </c>
      <c r="L3912">
        <v>0</v>
      </c>
      <c r="M3912">
        <v>18</v>
      </c>
      <c r="N3912">
        <v>182</v>
      </c>
      <c r="O3912">
        <v>4</v>
      </c>
      <c r="P3912">
        <v>40</v>
      </c>
      <c r="Q3912" t="s">
        <v>44</v>
      </c>
      <c r="R3912">
        <v>22</v>
      </c>
      <c r="S3912" t="s">
        <v>8749</v>
      </c>
      <c r="T3912" s="4"/>
      <c r="U3912" s="4"/>
    </row>
    <row r="3913" spans="1:21" x14ac:dyDescent="0.2">
      <c r="A3913" t="s">
        <v>1745</v>
      </c>
      <c r="B3913" t="s">
        <v>8750</v>
      </c>
      <c r="C3913" t="s">
        <v>8751</v>
      </c>
      <c r="H3913">
        <v>342</v>
      </c>
      <c r="J3913" t="s">
        <v>420</v>
      </c>
      <c r="K3913">
        <v>900</v>
      </c>
      <c r="L3913">
        <v>0</v>
      </c>
      <c r="M3913">
        <v>0</v>
      </c>
      <c r="N3913">
        <v>900</v>
      </c>
      <c r="O3913">
        <v>3</v>
      </c>
      <c r="P3913">
        <v>300</v>
      </c>
      <c r="Q3913" t="s">
        <v>50</v>
      </c>
      <c r="R3913">
        <v>0</v>
      </c>
      <c r="S3913" t="s">
        <v>623</v>
      </c>
      <c r="T3913" s="4"/>
      <c r="U3913" s="4"/>
    </row>
    <row r="3914" spans="1:21" x14ac:dyDescent="0.2">
      <c r="A3914" t="s">
        <v>1745</v>
      </c>
      <c r="B3914" t="s">
        <v>8752</v>
      </c>
      <c r="C3914" t="s">
        <v>8753</v>
      </c>
      <c r="H3914">
        <v>343</v>
      </c>
      <c r="J3914" t="s">
        <v>420</v>
      </c>
      <c r="K3914">
        <v>1200</v>
      </c>
      <c r="L3914">
        <v>0</v>
      </c>
      <c r="M3914">
        <v>0</v>
      </c>
      <c r="N3914">
        <v>1200</v>
      </c>
      <c r="O3914">
        <v>2</v>
      </c>
      <c r="P3914">
        <v>600</v>
      </c>
      <c r="Q3914" t="s">
        <v>50</v>
      </c>
      <c r="R3914">
        <v>0</v>
      </c>
      <c r="S3914" t="s">
        <v>1162</v>
      </c>
      <c r="T3914" s="4"/>
      <c r="U3914" s="4"/>
    </row>
    <row r="3915" spans="1:21" x14ac:dyDescent="0.2">
      <c r="A3915" t="s">
        <v>1745</v>
      </c>
      <c r="B3915" t="s">
        <v>8754</v>
      </c>
      <c r="C3915" t="s">
        <v>8755</v>
      </c>
      <c r="H3915">
        <v>344</v>
      </c>
      <c r="J3915" t="s">
        <v>420</v>
      </c>
      <c r="K3915">
        <v>40</v>
      </c>
      <c r="L3915">
        <v>0</v>
      </c>
      <c r="M3915">
        <v>0</v>
      </c>
      <c r="N3915">
        <v>40</v>
      </c>
      <c r="O3915">
        <v>1</v>
      </c>
      <c r="P3915">
        <v>40</v>
      </c>
      <c r="Q3915" t="s">
        <v>44</v>
      </c>
      <c r="R3915">
        <v>0</v>
      </c>
      <c r="S3915" t="s">
        <v>45</v>
      </c>
      <c r="T3915" s="4"/>
      <c r="U3915" s="4"/>
    </row>
    <row r="3916" spans="1:21" x14ac:dyDescent="0.2">
      <c r="A3916" t="s">
        <v>1745</v>
      </c>
      <c r="B3916" t="s">
        <v>8756</v>
      </c>
      <c r="C3916" t="s">
        <v>8757</v>
      </c>
      <c r="H3916">
        <v>345</v>
      </c>
      <c r="J3916" t="s">
        <v>420</v>
      </c>
      <c r="K3916">
        <v>330</v>
      </c>
      <c r="L3916">
        <v>0</v>
      </c>
      <c r="M3916">
        <v>0</v>
      </c>
      <c r="N3916">
        <v>330</v>
      </c>
      <c r="O3916">
        <v>4</v>
      </c>
      <c r="P3916">
        <v>70</v>
      </c>
      <c r="Q3916" t="s">
        <v>44</v>
      </c>
      <c r="R3916">
        <v>50</v>
      </c>
      <c r="S3916" t="s">
        <v>8758</v>
      </c>
      <c r="T3916" s="4"/>
      <c r="U3916" s="4"/>
    </row>
    <row r="3917" spans="1:21" x14ac:dyDescent="0.2">
      <c r="A3917" t="s">
        <v>1745</v>
      </c>
      <c r="B3917" t="s">
        <v>8759</v>
      </c>
      <c r="C3917" t="s">
        <v>8760</v>
      </c>
      <c r="H3917">
        <v>347</v>
      </c>
      <c r="J3917" t="s">
        <v>420</v>
      </c>
      <c r="K3917">
        <v>300</v>
      </c>
      <c r="L3917">
        <v>0</v>
      </c>
      <c r="M3917">
        <v>0</v>
      </c>
      <c r="N3917">
        <v>300</v>
      </c>
      <c r="O3917">
        <v>5</v>
      </c>
      <c r="P3917">
        <v>60</v>
      </c>
      <c r="Q3917" t="s">
        <v>44</v>
      </c>
      <c r="R3917">
        <v>0</v>
      </c>
      <c r="S3917" t="s">
        <v>230</v>
      </c>
      <c r="T3917" s="4"/>
      <c r="U3917" s="4"/>
    </row>
    <row r="3918" spans="1:21" x14ac:dyDescent="0.2">
      <c r="A3918" t="s">
        <v>1745</v>
      </c>
      <c r="B3918" t="s">
        <v>8761</v>
      </c>
      <c r="C3918" t="s">
        <v>8762</v>
      </c>
      <c r="H3918">
        <v>348</v>
      </c>
      <c r="J3918" t="s">
        <v>420</v>
      </c>
      <c r="K3918">
        <v>480</v>
      </c>
      <c r="L3918">
        <v>0</v>
      </c>
      <c r="M3918">
        <v>0</v>
      </c>
      <c r="N3918">
        <v>480</v>
      </c>
      <c r="O3918">
        <v>8</v>
      </c>
      <c r="P3918">
        <v>60</v>
      </c>
      <c r="Q3918" t="s">
        <v>44</v>
      </c>
      <c r="R3918">
        <v>0</v>
      </c>
      <c r="S3918" t="s">
        <v>2298</v>
      </c>
      <c r="T3918" s="4"/>
      <c r="U3918" s="4"/>
    </row>
    <row r="3919" spans="1:21" x14ac:dyDescent="0.2">
      <c r="A3919" t="s">
        <v>1745</v>
      </c>
      <c r="B3919" t="s">
        <v>8763</v>
      </c>
      <c r="C3919" t="s">
        <v>8764</v>
      </c>
      <c r="H3919">
        <v>349</v>
      </c>
      <c r="J3919" t="s">
        <v>420</v>
      </c>
      <c r="K3919">
        <v>1500</v>
      </c>
      <c r="L3919">
        <v>0</v>
      </c>
      <c r="M3919">
        <v>0</v>
      </c>
      <c r="N3919">
        <v>1500</v>
      </c>
      <c r="O3919">
        <v>3</v>
      </c>
      <c r="P3919">
        <v>500</v>
      </c>
      <c r="Q3919" t="s">
        <v>796</v>
      </c>
      <c r="R3919">
        <v>0</v>
      </c>
      <c r="S3919" t="s">
        <v>8765</v>
      </c>
      <c r="T3919" s="4"/>
      <c r="U3919" s="4"/>
    </row>
    <row r="3920" spans="1:21" x14ac:dyDescent="0.2">
      <c r="A3920" t="s">
        <v>1745</v>
      </c>
      <c r="B3920" t="s">
        <v>8766</v>
      </c>
      <c r="C3920" t="s">
        <v>8767</v>
      </c>
      <c r="F3920" t="s">
        <v>2066</v>
      </c>
      <c r="H3920">
        <v>350</v>
      </c>
      <c r="I3920" t="s">
        <v>5413</v>
      </c>
      <c r="J3920" t="s">
        <v>2068</v>
      </c>
      <c r="K3920">
        <v>2160</v>
      </c>
      <c r="L3920">
        <v>0</v>
      </c>
      <c r="M3920">
        <v>0</v>
      </c>
      <c r="N3920">
        <v>2160</v>
      </c>
      <c r="O3920">
        <v>6</v>
      </c>
      <c r="P3920">
        <v>360</v>
      </c>
      <c r="Q3920" t="s">
        <v>50</v>
      </c>
      <c r="R3920">
        <v>0</v>
      </c>
      <c r="S3920" t="s">
        <v>1274</v>
      </c>
      <c r="T3920" s="4"/>
      <c r="U3920" s="4"/>
    </row>
    <row r="3921" spans="1:21" x14ac:dyDescent="0.2">
      <c r="A3921" t="s">
        <v>1745</v>
      </c>
      <c r="B3921" t="s">
        <v>8768</v>
      </c>
      <c r="C3921" t="s">
        <v>8769</v>
      </c>
      <c r="H3921">
        <v>351</v>
      </c>
      <c r="I3921" t="s">
        <v>2437</v>
      </c>
      <c r="J3921" t="s">
        <v>2068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480</v>
      </c>
      <c r="Q3921" t="s">
        <v>50</v>
      </c>
      <c r="R3921">
        <v>0</v>
      </c>
      <c r="S3921" t="s">
        <v>57</v>
      </c>
      <c r="T3921" s="4"/>
      <c r="U3921" s="4"/>
    </row>
    <row r="3922" spans="1:21" x14ac:dyDescent="0.2">
      <c r="A3922" t="s">
        <v>1745</v>
      </c>
      <c r="B3922" t="s">
        <v>8770</v>
      </c>
      <c r="C3922" t="s">
        <v>8771</v>
      </c>
      <c r="H3922">
        <v>352</v>
      </c>
      <c r="I3922" t="s">
        <v>2437</v>
      </c>
      <c r="J3922" t="s">
        <v>2068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720</v>
      </c>
      <c r="Q3922" t="s">
        <v>50</v>
      </c>
      <c r="R3922">
        <v>0</v>
      </c>
      <c r="S3922" t="s">
        <v>57</v>
      </c>
      <c r="T3922" s="4"/>
      <c r="U3922" s="4"/>
    </row>
    <row r="3923" spans="1:21" x14ac:dyDescent="0.2">
      <c r="A3923" t="s">
        <v>1745</v>
      </c>
      <c r="B3923" t="s">
        <v>8772</v>
      </c>
      <c r="C3923" t="s">
        <v>8773</v>
      </c>
      <c r="F3923" t="s">
        <v>2066</v>
      </c>
      <c r="H3923">
        <v>353</v>
      </c>
      <c r="I3923" t="s">
        <v>2437</v>
      </c>
      <c r="J3923" t="s">
        <v>2068</v>
      </c>
      <c r="K3923">
        <v>79</v>
      </c>
      <c r="L3923">
        <v>0</v>
      </c>
      <c r="M3923">
        <v>1</v>
      </c>
      <c r="N3923">
        <v>78</v>
      </c>
      <c r="O3923">
        <v>1</v>
      </c>
      <c r="P3923">
        <v>40</v>
      </c>
      <c r="Q3923" t="s">
        <v>44</v>
      </c>
      <c r="R3923">
        <v>38</v>
      </c>
      <c r="S3923" t="s">
        <v>8094</v>
      </c>
      <c r="T3923" s="4">
        <v>45372</v>
      </c>
      <c r="U3923" s="4"/>
    </row>
    <row r="3924" spans="1:21" x14ac:dyDescent="0.2">
      <c r="A3924" t="s">
        <v>1745</v>
      </c>
      <c r="B3924" t="s">
        <v>8774</v>
      </c>
      <c r="C3924" t="s">
        <v>8775</v>
      </c>
      <c r="F3924" t="s">
        <v>2066</v>
      </c>
      <c r="H3924">
        <v>354</v>
      </c>
      <c r="I3924" t="s">
        <v>2437</v>
      </c>
      <c r="J3924" t="s">
        <v>2068</v>
      </c>
      <c r="K3924">
        <v>1440</v>
      </c>
      <c r="L3924">
        <v>0</v>
      </c>
      <c r="M3924">
        <v>0</v>
      </c>
      <c r="N3924">
        <v>1440</v>
      </c>
      <c r="O3924">
        <v>2</v>
      </c>
      <c r="P3924">
        <v>720</v>
      </c>
      <c r="Q3924" t="s">
        <v>50</v>
      </c>
      <c r="R3924">
        <v>0</v>
      </c>
      <c r="S3924" t="s">
        <v>1162</v>
      </c>
      <c r="T3924" s="4"/>
      <c r="U3924" s="4"/>
    </row>
    <row r="3925" spans="1:21" x14ac:dyDescent="0.2">
      <c r="A3925" t="s">
        <v>1745</v>
      </c>
      <c r="B3925" t="s">
        <v>8776</v>
      </c>
      <c r="C3925" t="s">
        <v>8777</v>
      </c>
      <c r="H3925">
        <v>355</v>
      </c>
      <c r="I3925" t="s">
        <v>2437</v>
      </c>
      <c r="J3925" t="s">
        <v>2068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720</v>
      </c>
      <c r="Q3925" t="s">
        <v>50</v>
      </c>
      <c r="R3925">
        <v>0</v>
      </c>
      <c r="S3925" t="s">
        <v>57</v>
      </c>
      <c r="T3925" s="4"/>
      <c r="U3925" s="4"/>
    </row>
    <row r="3926" spans="1:21" x14ac:dyDescent="0.2">
      <c r="A3926" t="s">
        <v>1745</v>
      </c>
      <c r="B3926" t="s">
        <v>8778</v>
      </c>
      <c r="C3926" t="s">
        <v>8779</v>
      </c>
      <c r="H3926">
        <v>356</v>
      </c>
      <c r="J3926" t="s">
        <v>420</v>
      </c>
      <c r="K3926">
        <v>80</v>
      </c>
      <c r="L3926">
        <v>0</v>
      </c>
      <c r="M3926">
        <v>0</v>
      </c>
      <c r="N3926">
        <v>80</v>
      </c>
      <c r="O3926">
        <v>2</v>
      </c>
      <c r="P3926">
        <v>40</v>
      </c>
      <c r="Q3926" t="s">
        <v>44</v>
      </c>
      <c r="R3926">
        <v>0</v>
      </c>
      <c r="S3926" t="s">
        <v>450</v>
      </c>
      <c r="T3926" s="4"/>
      <c r="U3926" s="4"/>
    </row>
    <row r="3927" spans="1:21" x14ac:dyDescent="0.2">
      <c r="A3927" t="s">
        <v>1745</v>
      </c>
      <c r="B3927" t="s">
        <v>8780</v>
      </c>
      <c r="C3927" t="s">
        <v>8781</v>
      </c>
      <c r="H3927">
        <v>357</v>
      </c>
      <c r="J3927" t="s">
        <v>420</v>
      </c>
      <c r="K3927">
        <v>60</v>
      </c>
      <c r="L3927">
        <v>0</v>
      </c>
      <c r="M3927">
        <v>0</v>
      </c>
      <c r="N3927">
        <v>60</v>
      </c>
      <c r="O3927">
        <v>2</v>
      </c>
      <c r="P3927">
        <v>30</v>
      </c>
      <c r="Q3927" t="s">
        <v>44</v>
      </c>
      <c r="R3927">
        <v>0</v>
      </c>
      <c r="S3927" t="s">
        <v>450</v>
      </c>
      <c r="T3927" s="4"/>
      <c r="U3927" s="4"/>
    </row>
    <row r="3928" spans="1:21" x14ac:dyDescent="0.2">
      <c r="A3928" t="s">
        <v>1745</v>
      </c>
      <c r="B3928" t="s">
        <v>8782</v>
      </c>
      <c r="C3928" t="s">
        <v>8783</v>
      </c>
      <c r="H3928">
        <v>358</v>
      </c>
      <c r="J3928" t="s">
        <v>420</v>
      </c>
      <c r="K3928">
        <v>0</v>
      </c>
      <c r="L3928">
        <v>0</v>
      </c>
      <c r="M3928">
        <v>0</v>
      </c>
      <c r="N3928">
        <v>0</v>
      </c>
      <c r="O3928" t="e">
        <v>#DIV/0!</v>
      </c>
      <c r="P3928">
        <v>0</v>
      </c>
      <c r="R3928" t="e">
        <v>#DIV/0!</v>
      </c>
      <c r="S3928" t="e">
        <v>#DIV/0!</v>
      </c>
      <c r="T3928" s="4"/>
      <c r="U3928" s="4"/>
    </row>
    <row r="3929" spans="1:21" x14ac:dyDescent="0.2">
      <c r="A3929" t="s">
        <v>1745</v>
      </c>
      <c r="B3929" t="s">
        <v>8784</v>
      </c>
      <c r="C3929" t="s">
        <v>8785</v>
      </c>
      <c r="F3929" t="s">
        <v>2066</v>
      </c>
      <c r="H3929">
        <v>359</v>
      </c>
      <c r="I3929" t="s">
        <v>2437</v>
      </c>
      <c r="J3929" t="s">
        <v>2068</v>
      </c>
      <c r="K3929">
        <v>1440</v>
      </c>
      <c r="L3929">
        <v>0</v>
      </c>
      <c r="M3929">
        <v>36</v>
      </c>
      <c r="N3929">
        <v>1404</v>
      </c>
      <c r="O3929">
        <v>2</v>
      </c>
      <c r="P3929">
        <v>480</v>
      </c>
      <c r="Q3929" t="s">
        <v>50</v>
      </c>
      <c r="R3929">
        <v>444</v>
      </c>
      <c r="S3929" t="s">
        <v>8786</v>
      </c>
      <c r="T3929" s="4"/>
      <c r="U3929" s="4"/>
    </row>
    <row r="3930" spans="1:21" x14ac:dyDescent="0.2">
      <c r="A3930" t="s">
        <v>1745</v>
      </c>
      <c r="B3930" t="s">
        <v>8787</v>
      </c>
      <c r="C3930" t="s">
        <v>8788</v>
      </c>
      <c r="D3930" t="s">
        <v>66</v>
      </c>
      <c r="F3930" t="s">
        <v>2066</v>
      </c>
      <c r="G3930" t="s">
        <v>8789</v>
      </c>
      <c r="H3930">
        <v>360</v>
      </c>
      <c r="I3930" t="s">
        <v>2437</v>
      </c>
      <c r="J3930" t="s">
        <v>2068</v>
      </c>
      <c r="K3930">
        <v>116</v>
      </c>
      <c r="L3930">
        <v>0</v>
      </c>
      <c r="M3930">
        <v>0</v>
      </c>
      <c r="N3930">
        <v>116</v>
      </c>
      <c r="O3930">
        <v>1</v>
      </c>
      <c r="P3930">
        <v>60</v>
      </c>
      <c r="Q3930" t="s">
        <v>44</v>
      </c>
      <c r="R3930">
        <v>56</v>
      </c>
      <c r="S3930" t="s">
        <v>8685</v>
      </c>
      <c r="T3930" s="4">
        <v>45355</v>
      </c>
      <c r="U3930" s="4"/>
    </row>
    <row r="3931" spans="1:21" x14ac:dyDescent="0.2">
      <c r="A3931" t="s">
        <v>1745</v>
      </c>
      <c r="B3931" t="s">
        <v>8790</v>
      </c>
      <c r="C3931" t="s">
        <v>8791</v>
      </c>
      <c r="F3931" t="s">
        <v>2066</v>
      </c>
      <c r="H3931">
        <v>361</v>
      </c>
      <c r="I3931" t="s">
        <v>2437</v>
      </c>
      <c r="J3931" t="s">
        <v>2068</v>
      </c>
      <c r="K3931">
        <v>2160</v>
      </c>
      <c r="L3931">
        <v>0</v>
      </c>
      <c r="M3931">
        <v>0</v>
      </c>
      <c r="N3931">
        <v>2160</v>
      </c>
      <c r="O3931">
        <v>3</v>
      </c>
      <c r="P3931">
        <v>720</v>
      </c>
      <c r="Q3931" t="s">
        <v>50</v>
      </c>
      <c r="R3931">
        <v>0</v>
      </c>
      <c r="S3931" t="s">
        <v>623</v>
      </c>
      <c r="T3931" s="4"/>
      <c r="U3931" s="4"/>
    </row>
    <row r="3932" spans="1:21" x14ac:dyDescent="0.2">
      <c r="A3932" t="s">
        <v>1745</v>
      </c>
      <c r="B3932" t="s">
        <v>8792</v>
      </c>
      <c r="C3932" t="s">
        <v>8793</v>
      </c>
      <c r="H3932">
        <v>362</v>
      </c>
      <c r="I3932" t="s">
        <v>2082</v>
      </c>
      <c r="J3932" t="s">
        <v>2068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720</v>
      </c>
      <c r="Q3932" t="s">
        <v>50</v>
      </c>
      <c r="R3932">
        <v>0</v>
      </c>
      <c r="S3932" t="s">
        <v>57</v>
      </c>
      <c r="T3932" s="4"/>
      <c r="U3932" s="4"/>
    </row>
    <row r="3933" spans="1:21" x14ac:dyDescent="0.2">
      <c r="A3933" t="s">
        <v>1745</v>
      </c>
      <c r="B3933" t="s">
        <v>8794</v>
      </c>
      <c r="C3933" t="s">
        <v>8795</v>
      </c>
      <c r="F3933" t="s">
        <v>2066</v>
      </c>
      <c r="H3933">
        <v>363</v>
      </c>
      <c r="I3933" t="s">
        <v>2082</v>
      </c>
      <c r="J3933" t="s">
        <v>2068</v>
      </c>
      <c r="K3933">
        <v>1920</v>
      </c>
      <c r="L3933">
        <v>0</v>
      </c>
      <c r="M3933">
        <v>0</v>
      </c>
      <c r="N3933">
        <v>1920</v>
      </c>
      <c r="O3933">
        <v>4</v>
      </c>
      <c r="P3933">
        <v>480</v>
      </c>
      <c r="Q3933" t="s">
        <v>50</v>
      </c>
      <c r="R3933">
        <v>0</v>
      </c>
      <c r="S3933" t="s">
        <v>2071</v>
      </c>
      <c r="T3933" s="4"/>
      <c r="U3933" s="4"/>
    </row>
    <row r="3934" spans="1:21" x14ac:dyDescent="0.2">
      <c r="A3934" t="s">
        <v>1745</v>
      </c>
      <c r="B3934" t="s">
        <v>8796</v>
      </c>
      <c r="C3934" t="s">
        <v>8797</v>
      </c>
      <c r="F3934" t="s">
        <v>2066</v>
      </c>
      <c r="H3934">
        <v>364</v>
      </c>
      <c r="I3934" t="s">
        <v>2082</v>
      </c>
      <c r="J3934" t="s">
        <v>2068</v>
      </c>
      <c r="K3934">
        <v>1440</v>
      </c>
      <c r="L3934">
        <v>0</v>
      </c>
      <c r="M3934">
        <v>0</v>
      </c>
      <c r="N3934">
        <v>1440</v>
      </c>
      <c r="O3934">
        <v>3</v>
      </c>
      <c r="P3934">
        <v>480</v>
      </c>
      <c r="Q3934" t="s">
        <v>50</v>
      </c>
      <c r="R3934">
        <v>0</v>
      </c>
      <c r="S3934" t="s">
        <v>623</v>
      </c>
      <c r="T3934" s="4"/>
      <c r="U3934" s="4"/>
    </row>
    <row r="3935" spans="1:21" x14ac:dyDescent="0.2">
      <c r="A3935" t="s">
        <v>1745</v>
      </c>
      <c r="B3935" t="s">
        <v>8798</v>
      </c>
      <c r="C3935" t="s">
        <v>8799</v>
      </c>
      <c r="F3935" t="s">
        <v>2066</v>
      </c>
      <c r="H3935">
        <v>365</v>
      </c>
      <c r="I3935" t="s">
        <v>2082</v>
      </c>
      <c r="J3935" t="s">
        <v>2068</v>
      </c>
      <c r="K3935">
        <v>1440</v>
      </c>
      <c r="L3935">
        <v>0</v>
      </c>
      <c r="M3935">
        <v>0</v>
      </c>
      <c r="N3935">
        <v>1440</v>
      </c>
      <c r="O3935">
        <v>3</v>
      </c>
      <c r="P3935">
        <v>480</v>
      </c>
      <c r="Q3935" t="s">
        <v>50</v>
      </c>
      <c r="R3935">
        <v>0</v>
      </c>
      <c r="S3935" t="s">
        <v>623</v>
      </c>
      <c r="T3935" s="4"/>
      <c r="U3935" s="4"/>
    </row>
    <row r="3936" spans="1:21" x14ac:dyDescent="0.2">
      <c r="A3936" t="s">
        <v>1745</v>
      </c>
      <c r="B3936" t="s">
        <v>8800</v>
      </c>
      <c r="C3936" t="s">
        <v>8801</v>
      </c>
      <c r="H3936">
        <v>366</v>
      </c>
      <c r="I3936" t="s">
        <v>5590</v>
      </c>
      <c r="J3936" t="s">
        <v>2068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480</v>
      </c>
      <c r="Q3936" t="s">
        <v>50</v>
      </c>
      <c r="R3936">
        <v>0</v>
      </c>
      <c r="S3936" t="s">
        <v>57</v>
      </c>
      <c r="T3936" s="4"/>
      <c r="U3936" s="4"/>
    </row>
    <row r="3937" spans="1:21" x14ac:dyDescent="0.2">
      <c r="A3937" t="s">
        <v>1745</v>
      </c>
      <c r="B3937" t="s">
        <v>8802</v>
      </c>
      <c r="C3937" t="s">
        <v>8803</v>
      </c>
      <c r="F3937" t="s">
        <v>2066</v>
      </c>
      <c r="H3937">
        <v>367</v>
      </c>
      <c r="I3937" t="s">
        <v>2082</v>
      </c>
      <c r="J3937" t="s">
        <v>2068</v>
      </c>
      <c r="K3937">
        <v>1440</v>
      </c>
      <c r="L3937">
        <v>0</v>
      </c>
      <c r="M3937">
        <v>0</v>
      </c>
      <c r="N3937">
        <v>1440</v>
      </c>
      <c r="O3937">
        <v>3</v>
      </c>
      <c r="P3937">
        <v>480</v>
      </c>
      <c r="Q3937" t="s">
        <v>50</v>
      </c>
      <c r="R3937">
        <v>0</v>
      </c>
      <c r="S3937" t="s">
        <v>623</v>
      </c>
      <c r="T3937" s="4"/>
      <c r="U3937" s="4"/>
    </row>
    <row r="3938" spans="1:21" x14ac:dyDescent="0.2">
      <c r="A3938" t="s">
        <v>1745</v>
      </c>
      <c r="B3938" t="s">
        <v>8804</v>
      </c>
      <c r="C3938" t="s">
        <v>8805</v>
      </c>
      <c r="H3938">
        <v>368</v>
      </c>
      <c r="I3938" t="s">
        <v>5590</v>
      </c>
      <c r="J3938" t="s">
        <v>2068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480</v>
      </c>
      <c r="Q3938" t="s">
        <v>50</v>
      </c>
      <c r="R3938">
        <v>0</v>
      </c>
      <c r="S3938" t="s">
        <v>57</v>
      </c>
      <c r="T3938" s="4"/>
      <c r="U3938" s="4"/>
    </row>
    <row r="3939" spans="1:21" x14ac:dyDescent="0.2">
      <c r="A3939" t="s">
        <v>1745</v>
      </c>
      <c r="B3939" t="s">
        <v>8806</v>
      </c>
      <c r="C3939" t="s">
        <v>8807</v>
      </c>
      <c r="H3939">
        <v>369</v>
      </c>
      <c r="I3939" t="s">
        <v>5590</v>
      </c>
      <c r="J3939" t="s">
        <v>2068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480</v>
      </c>
      <c r="Q3939" t="s">
        <v>50</v>
      </c>
      <c r="R3939">
        <v>0</v>
      </c>
      <c r="S3939" t="s">
        <v>57</v>
      </c>
      <c r="T3939" s="4"/>
      <c r="U3939" s="4"/>
    </row>
    <row r="3940" spans="1:21" x14ac:dyDescent="0.2">
      <c r="A3940" t="s">
        <v>1745</v>
      </c>
      <c r="B3940" t="s">
        <v>8808</v>
      </c>
      <c r="C3940" t="s">
        <v>8809</v>
      </c>
      <c r="F3940" t="s">
        <v>2066</v>
      </c>
      <c r="H3940">
        <v>370</v>
      </c>
      <c r="I3940" t="s">
        <v>2082</v>
      </c>
      <c r="J3940" t="s">
        <v>2068</v>
      </c>
      <c r="K3940">
        <v>960</v>
      </c>
      <c r="L3940">
        <v>0</v>
      </c>
      <c r="M3940">
        <v>0</v>
      </c>
      <c r="N3940">
        <v>960</v>
      </c>
      <c r="O3940">
        <v>2</v>
      </c>
      <c r="P3940">
        <v>480</v>
      </c>
      <c r="Q3940" t="s">
        <v>50</v>
      </c>
      <c r="R3940">
        <v>0</v>
      </c>
      <c r="S3940" t="s">
        <v>1162</v>
      </c>
      <c r="T3940" s="4"/>
      <c r="U3940" s="4"/>
    </row>
    <row r="3941" spans="1:21" x14ac:dyDescent="0.2">
      <c r="A3941" t="s">
        <v>1745</v>
      </c>
      <c r="B3941" t="s">
        <v>8810</v>
      </c>
      <c r="C3941" t="s">
        <v>8811</v>
      </c>
      <c r="F3941" t="s">
        <v>2066</v>
      </c>
      <c r="H3941">
        <v>371</v>
      </c>
      <c r="I3941" t="s">
        <v>2082</v>
      </c>
      <c r="J3941" t="s">
        <v>2068</v>
      </c>
      <c r="K3941">
        <v>960</v>
      </c>
      <c r="L3941">
        <v>0</v>
      </c>
      <c r="M3941">
        <v>0</v>
      </c>
      <c r="N3941">
        <v>960</v>
      </c>
      <c r="O3941">
        <v>2</v>
      </c>
      <c r="P3941">
        <v>480</v>
      </c>
      <c r="Q3941" t="s">
        <v>50</v>
      </c>
      <c r="R3941">
        <v>0</v>
      </c>
      <c r="S3941" t="s">
        <v>1162</v>
      </c>
      <c r="T3941" s="4"/>
      <c r="U3941" s="4"/>
    </row>
    <row r="3942" spans="1:21" x14ac:dyDescent="0.2">
      <c r="A3942" t="s">
        <v>1745</v>
      </c>
      <c r="B3942" t="s">
        <v>8812</v>
      </c>
      <c r="C3942" t="s">
        <v>8813</v>
      </c>
      <c r="H3942">
        <v>372</v>
      </c>
      <c r="I3942" t="s">
        <v>2067</v>
      </c>
      <c r="J3942" t="s">
        <v>2068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480</v>
      </c>
      <c r="Q3942" t="s">
        <v>50</v>
      </c>
      <c r="R3942">
        <v>0</v>
      </c>
      <c r="S3942" t="s">
        <v>57</v>
      </c>
      <c r="T3942" s="4"/>
      <c r="U3942" s="4"/>
    </row>
    <row r="3943" spans="1:21" x14ac:dyDescent="0.2">
      <c r="A3943" t="s">
        <v>1745</v>
      </c>
      <c r="B3943" t="s">
        <v>8814</v>
      </c>
      <c r="C3943" t="s">
        <v>8815</v>
      </c>
      <c r="H3943">
        <v>373</v>
      </c>
      <c r="I3943" t="s">
        <v>2067</v>
      </c>
      <c r="J3943" t="s">
        <v>2068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480</v>
      </c>
      <c r="Q3943" t="s">
        <v>50</v>
      </c>
      <c r="R3943">
        <v>0</v>
      </c>
      <c r="S3943" t="s">
        <v>57</v>
      </c>
      <c r="T3943" s="4"/>
      <c r="U3943" s="4"/>
    </row>
    <row r="3944" spans="1:21" x14ac:dyDescent="0.2">
      <c r="A3944" t="s">
        <v>1745</v>
      </c>
      <c r="B3944" t="s">
        <v>8816</v>
      </c>
      <c r="C3944" t="s">
        <v>8817</v>
      </c>
      <c r="H3944">
        <v>374</v>
      </c>
      <c r="I3944" t="s">
        <v>2067</v>
      </c>
      <c r="J3944" t="s">
        <v>2068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480</v>
      </c>
      <c r="Q3944" t="s">
        <v>50</v>
      </c>
      <c r="R3944">
        <v>0</v>
      </c>
      <c r="S3944" t="s">
        <v>57</v>
      </c>
      <c r="T3944" s="4"/>
      <c r="U3944" s="4"/>
    </row>
    <row r="3945" spans="1:21" x14ac:dyDescent="0.2">
      <c r="A3945" t="s">
        <v>1745</v>
      </c>
      <c r="B3945" t="s">
        <v>8818</v>
      </c>
      <c r="C3945" t="s">
        <v>8819</v>
      </c>
      <c r="H3945">
        <v>376</v>
      </c>
      <c r="I3945" t="s">
        <v>2067</v>
      </c>
      <c r="J3945" t="s">
        <v>2068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720</v>
      </c>
      <c r="Q3945" t="s">
        <v>50</v>
      </c>
      <c r="R3945">
        <v>0</v>
      </c>
      <c r="S3945" t="s">
        <v>57</v>
      </c>
      <c r="T3945" s="4"/>
      <c r="U3945" s="4"/>
    </row>
    <row r="3946" spans="1:21" x14ac:dyDescent="0.2">
      <c r="A3946" t="s">
        <v>1745</v>
      </c>
      <c r="B3946" t="s">
        <v>8820</v>
      </c>
      <c r="C3946" t="s">
        <v>8821</v>
      </c>
      <c r="H3946">
        <v>377</v>
      </c>
      <c r="J3946" t="s">
        <v>420</v>
      </c>
      <c r="K3946">
        <v>1200</v>
      </c>
      <c r="L3946">
        <v>0</v>
      </c>
      <c r="M3946">
        <v>0</v>
      </c>
      <c r="N3946">
        <v>1200</v>
      </c>
      <c r="O3946">
        <v>5</v>
      </c>
      <c r="P3946">
        <v>240</v>
      </c>
      <c r="Q3946" t="s">
        <v>50</v>
      </c>
      <c r="R3946">
        <v>0</v>
      </c>
      <c r="S3946" t="s">
        <v>1175</v>
      </c>
      <c r="T3946" s="4"/>
      <c r="U3946" s="4"/>
    </row>
    <row r="3947" spans="1:21" x14ac:dyDescent="0.2">
      <c r="A3947" t="s">
        <v>1745</v>
      </c>
      <c r="B3947" t="s">
        <v>8822</v>
      </c>
      <c r="C3947" t="s">
        <v>8823</v>
      </c>
      <c r="H3947">
        <v>378</v>
      </c>
      <c r="J3947" t="s">
        <v>420</v>
      </c>
      <c r="K3947">
        <v>1440</v>
      </c>
      <c r="L3947">
        <v>0</v>
      </c>
      <c r="M3947">
        <v>0</v>
      </c>
      <c r="N3947">
        <v>1440</v>
      </c>
      <c r="O3947">
        <v>6</v>
      </c>
      <c r="P3947">
        <v>240</v>
      </c>
      <c r="Q3947" t="s">
        <v>50</v>
      </c>
      <c r="R3947">
        <v>0</v>
      </c>
      <c r="S3947" t="s">
        <v>1274</v>
      </c>
      <c r="T3947" s="4"/>
      <c r="U3947" s="4"/>
    </row>
    <row r="3948" spans="1:21" x14ac:dyDescent="0.2">
      <c r="A3948" t="s">
        <v>1745</v>
      </c>
      <c r="B3948" t="s">
        <v>8824</v>
      </c>
      <c r="C3948" t="s">
        <v>8825</v>
      </c>
      <c r="H3948">
        <v>379</v>
      </c>
      <c r="J3948" t="s">
        <v>420</v>
      </c>
      <c r="K3948">
        <v>20</v>
      </c>
      <c r="L3948">
        <v>0</v>
      </c>
      <c r="M3948">
        <v>0</v>
      </c>
      <c r="N3948">
        <v>20</v>
      </c>
      <c r="O3948">
        <v>1</v>
      </c>
      <c r="P3948">
        <v>20</v>
      </c>
      <c r="Q3948" t="s">
        <v>44</v>
      </c>
      <c r="R3948">
        <v>0</v>
      </c>
      <c r="S3948" t="s">
        <v>45</v>
      </c>
      <c r="T3948" s="4"/>
      <c r="U3948" s="4"/>
    </row>
    <row r="3949" spans="1:21" x14ac:dyDescent="0.2">
      <c r="A3949" t="s">
        <v>1745</v>
      </c>
      <c r="B3949" t="s">
        <v>8826</v>
      </c>
      <c r="C3949">
        <v>380</v>
      </c>
      <c r="H3949">
        <v>380</v>
      </c>
      <c r="J3949" t="s">
        <v>420</v>
      </c>
      <c r="K3949">
        <v>50</v>
      </c>
      <c r="L3949">
        <v>0</v>
      </c>
      <c r="M3949">
        <v>0</v>
      </c>
      <c r="N3949">
        <v>50</v>
      </c>
      <c r="O3949">
        <v>1</v>
      </c>
      <c r="P3949">
        <v>50</v>
      </c>
      <c r="Q3949" t="s">
        <v>44</v>
      </c>
      <c r="R3949">
        <v>0</v>
      </c>
      <c r="S3949" t="s">
        <v>45</v>
      </c>
      <c r="T3949" s="4"/>
      <c r="U3949" s="4"/>
    </row>
    <row r="3950" spans="1:21" x14ac:dyDescent="0.2">
      <c r="A3950" t="s">
        <v>1745</v>
      </c>
      <c r="B3950" t="s">
        <v>8827</v>
      </c>
      <c r="C3950" t="s">
        <v>8828</v>
      </c>
      <c r="H3950">
        <v>381</v>
      </c>
      <c r="I3950" t="s">
        <v>2827</v>
      </c>
      <c r="J3950" t="s">
        <v>420</v>
      </c>
      <c r="K3950">
        <v>50</v>
      </c>
      <c r="L3950">
        <v>0</v>
      </c>
      <c r="M3950">
        <v>19</v>
      </c>
      <c r="N3950">
        <v>31</v>
      </c>
      <c r="O3950">
        <v>3</v>
      </c>
      <c r="P3950">
        <v>10</v>
      </c>
      <c r="Q3950" t="s">
        <v>44</v>
      </c>
      <c r="R3950">
        <v>1</v>
      </c>
      <c r="S3950" t="s">
        <v>8829</v>
      </c>
      <c r="T3950" s="4"/>
      <c r="U3950" s="4"/>
    </row>
    <row r="3951" spans="1:21" x14ac:dyDescent="0.2">
      <c r="A3951" t="s">
        <v>1769</v>
      </c>
      <c r="B3951" t="s">
        <v>8830</v>
      </c>
      <c r="C3951" t="s">
        <v>8831</v>
      </c>
      <c r="D3951" t="s">
        <v>8832</v>
      </c>
      <c r="F3951" t="s">
        <v>48</v>
      </c>
      <c r="H3951">
        <v>1</v>
      </c>
      <c r="J3951" t="s">
        <v>420</v>
      </c>
      <c r="K3951">
        <v>7450</v>
      </c>
      <c r="L3951">
        <v>0</v>
      </c>
      <c r="M3951">
        <v>0</v>
      </c>
      <c r="N3951">
        <v>7450</v>
      </c>
      <c r="O3951">
        <v>3</v>
      </c>
      <c r="P3951">
        <v>2000</v>
      </c>
      <c r="Q3951" t="s">
        <v>50</v>
      </c>
      <c r="R3951">
        <v>1450</v>
      </c>
      <c r="S3951" t="s">
        <v>8833</v>
      </c>
      <c r="T3951" s="4">
        <v>45356</v>
      </c>
      <c r="U3951" s="4">
        <v>45380</v>
      </c>
    </row>
    <row r="3952" spans="1:21" x14ac:dyDescent="0.2">
      <c r="A3952" t="s">
        <v>1775</v>
      </c>
      <c r="B3952" t="s">
        <v>8834</v>
      </c>
      <c r="C3952" t="s">
        <v>8835</v>
      </c>
      <c r="F3952" t="s">
        <v>2066</v>
      </c>
      <c r="G3952">
        <v>9458</v>
      </c>
      <c r="H3952">
        <v>10</v>
      </c>
      <c r="I3952" t="s">
        <v>2404</v>
      </c>
      <c r="J3952" t="s">
        <v>2068</v>
      </c>
      <c r="K3952">
        <v>862</v>
      </c>
      <c r="L3952">
        <v>0</v>
      </c>
      <c r="M3952">
        <v>27</v>
      </c>
      <c r="N3952">
        <v>835</v>
      </c>
      <c r="O3952">
        <v>8</v>
      </c>
      <c r="P3952">
        <v>96</v>
      </c>
      <c r="Q3952" t="s">
        <v>44</v>
      </c>
      <c r="R3952">
        <v>67</v>
      </c>
      <c r="S3952" t="s">
        <v>8836</v>
      </c>
      <c r="T3952" s="4">
        <v>45364</v>
      </c>
      <c r="U3952" s="4"/>
    </row>
    <row r="3953" spans="1:21" x14ac:dyDescent="0.2">
      <c r="A3953" t="s">
        <v>1775</v>
      </c>
      <c r="B3953" t="s">
        <v>8837</v>
      </c>
      <c r="C3953" t="s">
        <v>8838</v>
      </c>
      <c r="F3953" t="s">
        <v>2066</v>
      </c>
      <c r="G3953">
        <v>8522</v>
      </c>
      <c r="H3953">
        <v>11</v>
      </c>
      <c r="I3953" t="s">
        <v>3403</v>
      </c>
      <c r="J3953" t="s">
        <v>2068</v>
      </c>
      <c r="K3953">
        <v>142</v>
      </c>
      <c r="L3953">
        <v>0</v>
      </c>
      <c r="M3953">
        <v>6</v>
      </c>
      <c r="N3953">
        <v>136</v>
      </c>
      <c r="O3953">
        <v>2</v>
      </c>
      <c r="P3953">
        <v>48</v>
      </c>
      <c r="Q3953" t="s">
        <v>44</v>
      </c>
      <c r="R3953">
        <v>40</v>
      </c>
      <c r="S3953" t="s">
        <v>286</v>
      </c>
      <c r="T3953" s="4">
        <v>45364</v>
      </c>
      <c r="U3953" s="4"/>
    </row>
    <row r="3954" spans="1:21" x14ac:dyDescent="0.2">
      <c r="A3954" t="s">
        <v>1775</v>
      </c>
      <c r="B3954" t="s">
        <v>8839</v>
      </c>
      <c r="C3954" t="s">
        <v>8840</v>
      </c>
      <c r="F3954" t="s">
        <v>2066</v>
      </c>
      <c r="G3954">
        <v>8528</v>
      </c>
      <c r="H3954">
        <v>12</v>
      </c>
      <c r="I3954" t="s">
        <v>3403</v>
      </c>
      <c r="J3954" t="s">
        <v>2068</v>
      </c>
      <c r="K3954">
        <v>330</v>
      </c>
      <c r="L3954">
        <v>0</v>
      </c>
      <c r="M3954">
        <v>0</v>
      </c>
      <c r="N3954">
        <v>330</v>
      </c>
      <c r="O3954">
        <v>6</v>
      </c>
      <c r="P3954">
        <v>48</v>
      </c>
      <c r="Q3954" t="s">
        <v>44</v>
      </c>
      <c r="R3954">
        <v>42</v>
      </c>
      <c r="S3954" t="s">
        <v>8841</v>
      </c>
      <c r="T3954" s="4">
        <v>45364</v>
      </c>
      <c r="U3954" s="4"/>
    </row>
    <row r="3955" spans="1:21" x14ac:dyDescent="0.2">
      <c r="A3955" t="s">
        <v>1775</v>
      </c>
      <c r="B3955" t="s">
        <v>8842</v>
      </c>
      <c r="C3955" t="s">
        <v>8843</v>
      </c>
      <c r="F3955" t="s">
        <v>2066</v>
      </c>
      <c r="G3955">
        <v>9446</v>
      </c>
      <c r="H3955">
        <v>13</v>
      </c>
      <c r="I3955" t="s">
        <v>3403</v>
      </c>
      <c r="J3955" t="s">
        <v>2068</v>
      </c>
      <c r="K3955">
        <v>68</v>
      </c>
      <c r="L3955">
        <v>0</v>
      </c>
      <c r="M3955">
        <v>28</v>
      </c>
      <c r="N3955">
        <v>40</v>
      </c>
      <c r="O3955">
        <v>0</v>
      </c>
      <c r="P3955">
        <v>72</v>
      </c>
      <c r="Q3955" t="s">
        <v>44</v>
      </c>
      <c r="R3955">
        <v>40</v>
      </c>
      <c r="S3955" t="s">
        <v>8844</v>
      </c>
      <c r="T3955" s="4">
        <v>45364</v>
      </c>
      <c r="U3955" s="4"/>
    </row>
    <row r="3956" spans="1:21" x14ac:dyDescent="0.2">
      <c r="A3956" t="s">
        <v>1775</v>
      </c>
      <c r="B3956" t="s">
        <v>8845</v>
      </c>
      <c r="C3956" t="s">
        <v>8846</v>
      </c>
      <c r="F3956" t="s">
        <v>2066</v>
      </c>
      <c r="G3956">
        <v>8525</v>
      </c>
      <c r="H3956">
        <v>15</v>
      </c>
      <c r="I3956" t="s">
        <v>7140</v>
      </c>
      <c r="J3956" t="s">
        <v>2068</v>
      </c>
      <c r="K3956">
        <v>956</v>
      </c>
      <c r="L3956">
        <v>0</v>
      </c>
      <c r="M3956">
        <v>6</v>
      </c>
      <c r="N3956">
        <v>950</v>
      </c>
      <c r="O3956">
        <v>19</v>
      </c>
      <c r="P3956">
        <v>48</v>
      </c>
      <c r="Q3956" t="s">
        <v>44</v>
      </c>
      <c r="R3956">
        <v>38</v>
      </c>
      <c r="S3956" t="s">
        <v>8847</v>
      </c>
      <c r="T3956" s="4">
        <v>45364</v>
      </c>
      <c r="U3956" s="4"/>
    </row>
    <row r="3957" spans="1:21" x14ac:dyDescent="0.2">
      <c r="A3957" t="s">
        <v>1775</v>
      </c>
      <c r="B3957" t="s">
        <v>8848</v>
      </c>
      <c r="C3957" t="s">
        <v>8849</v>
      </c>
      <c r="F3957" t="s">
        <v>2066</v>
      </c>
      <c r="G3957" t="s">
        <v>8850</v>
      </c>
      <c r="H3957">
        <v>16</v>
      </c>
      <c r="I3957" t="s">
        <v>3403</v>
      </c>
      <c r="J3957" t="s">
        <v>2068</v>
      </c>
      <c r="K3957">
        <v>82</v>
      </c>
      <c r="L3957">
        <v>0</v>
      </c>
      <c r="M3957">
        <v>4</v>
      </c>
      <c r="N3957">
        <v>78</v>
      </c>
      <c r="O3957">
        <v>1</v>
      </c>
      <c r="P3957">
        <v>48</v>
      </c>
      <c r="Q3957" t="s">
        <v>44</v>
      </c>
      <c r="R3957">
        <v>30</v>
      </c>
      <c r="S3957" t="s">
        <v>8851</v>
      </c>
      <c r="T3957" s="4">
        <v>45364</v>
      </c>
      <c r="U3957" s="4"/>
    </row>
    <row r="3958" spans="1:21" x14ac:dyDescent="0.2">
      <c r="A3958" t="s">
        <v>1775</v>
      </c>
      <c r="B3958" t="s">
        <v>8852</v>
      </c>
      <c r="C3958" t="s">
        <v>8853</v>
      </c>
      <c r="F3958" t="s">
        <v>2066</v>
      </c>
      <c r="G3958">
        <v>8527</v>
      </c>
      <c r="H3958">
        <v>17</v>
      </c>
      <c r="I3958" t="s">
        <v>8854</v>
      </c>
      <c r="J3958" t="s">
        <v>2068</v>
      </c>
      <c r="K3958">
        <v>568</v>
      </c>
      <c r="L3958">
        <v>0</v>
      </c>
      <c r="M3958">
        <v>7</v>
      </c>
      <c r="N3958">
        <v>561</v>
      </c>
      <c r="O3958">
        <v>11</v>
      </c>
      <c r="P3958">
        <v>48</v>
      </c>
      <c r="Q3958" t="s">
        <v>44</v>
      </c>
      <c r="R3958">
        <v>33</v>
      </c>
      <c r="S3958" t="s">
        <v>8855</v>
      </c>
      <c r="T3958" s="4">
        <v>45364</v>
      </c>
      <c r="U3958" s="4"/>
    </row>
    <row r="3959" spans="1:21" x14ac:dyDescent="0.2">
      <c r="A3959" t="s">
        <v>1775</v>
      </c>
      <c r="B3959" t="s">
        <v>8856</v>
      </c>
      <c r="C3959" t="s">
        <v>8857</v>
      </c>
      <c r="F3959" t="s">
        <v>2066</v>
      </c>
      <c r="G3959">
        <v>8539</v>
      </c>
      <c r="H3959">
        <v>18</v>
      </c>
      <c r="I3959" t="s">
        <v>2340</v>
      </c>
      <c r="J3959" t="s">
        <v>2068</v>
      </c>
      <c r="K3959">
        <v>422</v>
      </c>
      <c r="L3959">
        <v>0</v>
      </c>
      <c r="M3959">
        <v>9</v>
      </c>
      <c r="N3959">
        <v>413</v>
      </c>
      <c r="O3959">
        <v>8</v>
      </c>
      <c r="P3959">
        <v>48</v>
      </c>
      <c r="Q3959" t="s">
        <v>44</v>
      </c>
      <c r="R3959">
        <v>29</v>
      </c>
      <c r="S3959" t="s">
        <v>8858</v>
      </c>
      <c r="T3959" s="4">
        <v>45364</v>
      </c>
      <c r="U3959" s="4"/>
    </row>
    <row r="3960" spans="1:21" x14ac:dyDescent="0.2">
      <c r="A3960" t="s">
        <v>1775</v>
      </c>
      <c r="B3960" t="s">
        <v>8859</v>
      </c>
      <c r="C3960" t="s">
        <v>8860</v>
      </c>
      <c r="F3960" t="s">
        <v>2066</v>
      </c>
      <c r="G3960">
        <v>9442</v>
      </c>
      <c r="H3960">
        <v>19</v>
      </c>
      <c r="I3960" t="s">
        <v>3403</v>
      </c>
      <c r="J3960" t="s">
        <v>2068</v>
      </c>
      <c r="K3960">
        <v>499</v>
      </c>
      <c r="L3960">
        <v>0</v>
      </c>
      <c r="M3960">
        <v>8</v>
      </c>
      <c r="N3960">
        <v>491</v>
      </c>
      <c r="O3960">
        <v>6</v>
      </c>
      <c r="P3960">
        <v>72</v>
      </c>
      <c r="Q3960" t="s">
        <v>44</v>
      </c>
      <c r="R3960">
        <v>59</v>
      </c>
      <c r="S3960" t="s">
        <v>8861</v>
      </c>
      <c r="T3960" s="4">
        <v>45364</v>
      </c>
      <c r="U3960" s="4"/>
    </row>
    <row r="3961" spans="1:21" x14ac:dyDescent="0.2">
      <c r="A3961" t="s">
        <v>1775</v>
      </c>
      <c r="B3961" t="s">
        <v>8862</v>
      </c>
      <c r="C3961" t="s">
        <v>8863</v>
      </c>
      <c r="F3961" t="s">
        <v>2066</v>
      </c>
      <c r="G3961">
        <v>9462</v>
      </c>
      <c r="H3961">
        <v>2</v>
      </c>
      <c r="J3961" t="s">
        <v>2068</v>
      </c>
      <c r="K3961">
        <v>851</v>
      </c>
      <c r="L3961">
        <v>0</v>
      </c>
      <c r="M3961">
        <v>27</v>
      </c>
      <c r="N3961">
        <v>824</v>
      </c>
      <c r="O3961">
        <v>8</v>
      </c>
      <c r="P3961">
        <v>96</v>
      </c>
      <c r="Q3961" t="s">
        <v>44</v>
      </c>
      <c r="R3961">
        <v>56</v>
      </c>
      <c r="S3961" t="s">
        <v>8864</v>
      </c>
      <c r="T3961" s="4">
        <v>45355</v>
      </c>
      <c r="U3961" s="4"/>
    </row>
    <row r="3962" spans="1:21" x14ac:dyDescent="0.2">
      <c r="A3962" t="s">
        <v>1775</v>
      </c>
      <c r="B3962" t="s">
        <v>8865</v>
      </c>
      <c r="C3962" t="s">
        <v>8866</v>
      </c>
      <c r="F3962" t="s">
        <v>2066</v>
      </c>
      <c r="G3962">
        <v>9459</v>
      </c>
      <c r="H3962">
        <v>20</v>
      </c>
      <c r="I3962" t="s">
        <v>3403</v>
      </c>
      <c r="J3962" t="s">
        <v>2068</v>
      </c>
      <c r="K3962">
        <v>572</v>
      </c>
      <c r="L3962">
        <v>0</v>
      </c>
      <c r="M3962">
        <v>28</v>
      </c>
      <c r="N3962">
        <v>544</v>
      </c>
      <c r="O3962">
        <v>5</v>
      </c>
      <c r="P3962">
        <v>96</v>
      </c>
      <c r="Q3962" t="s">
        <v>44</v>
      </c>
      <c r="R3962">
        <v>64</v>
      </c>
      <c r="S3962" t="s">
        <v>8867</v>
      </c>
      <c r="T3962" s="4">
        <v>45364</v>
      </c>
      <c r="U3962" s="4"/>
    </row>
    <row r="3963" spans="1:21" x14ac:dyDescent="0.2">
      <c r="A3963" t="s">
        <v>1775</v>
      </c>
      <c r="B3963" t="s">
        <v>8868</v>
      </c>
      <c r="C3963" t="s">
        <v>8869</v>
      </c>
      <c r="F3963" t="s">
        <v>2066</v>
      </c>
      <c r="G3963" t="s">
        <v>8870</v>
      </c>
      <c r="H3963">
        <v>21</v>
      </c>
      <c r="I3963" t="s">
        <v>3801</v>
      </c>
      <c r="J3963" t="s">
        <v>2068</v>
      </c>
      <c r="K3963">
        <v>1050</v>
      </c>
      <c r="L3963">
        <v>0</v>
      </c>
      <c r="M3963">
        <v>14</v>
      </c>
      <c r="N3963">
        <v>1036</v>
      </c>
      <c r="O3963">
        <v>21</v>
      </c>
      <c r="P3963">
        <v>48</v>
      </c>
      <c r="Q3963" t="s">
        <v>44</v>
      </c>
      <c r="R3963">
        <v>28</v>
      </c>
      <c r="S3963" t="s">
        <v>8871</v>
      </c>
      <c r="T3963" s="4">
        <v>45366</v>
      </c>
      <c r="U3963" s="4"/>
    </row>
    <row r="3964" spans="1:21" x14ac:dyDescent="0.2">
      <c r="A3964" t="s">
        <v>1775</v>
      </c>
      <c r="B3964" t="s">
        <v>8872</v>
      </c>
      <c r="C3964" t="s">
        <v>8873</v>
      </c>
      <c r="F3964" t="s">
        <v>2066</v>
      </c>
      <c r="G3964">
        <v>5031</v>
      </c>
      <c r="H3964">
        <v>22</v>
      </c>
      <c r="I3964" t="s">
        <v>2404</v>
      </c>
      <c r="J3964" t="s">
        <v>2068</v>
      </c>
      <c r="K3964">
        <v>15830</v>
      </c>
      <c r="L3964">
        <v>0</v>
      </c>
      <c r="M3964">
        <v>2</v>
      </c>
      <c r="N3964">
        <v>15828</v>
      </c>
      <c r="O3964">
        <v>263</v>
      </c>
      <c r="P3964">
        <v>60</v>
      </c>
      <c r="Q3964" t="s">
        <v>44</v>
      </c>
      <c r="R3964">
        <v>48</v>
      </c>
      <c r="S3964" t="s">
        <v>8874</v>
      </c>
      <c r="T3964" s="4">
        <v>45366</v>
      </c>
      <c r="U3964" s="4"/>
    </row>
    <row r="3965" spans="1:21" x14ac:dyDescent="0.2">
      <c r="A3965" t="s">
        <v>1775</v>
      </c>
      <c r="B3965" t="s">
        <v>8875</v>
      </c>
      <c r="C3965" t="s">
        <v>8876</v>
      </c>
      <c r="F3965" t="s">
        <v>2066</v>
      </c>
      <c r="G3965" t="s">
        <v>8877</v>
      </c>
      <c r="H3965">
        <v>23</v>
      </c>
      <c r="I3965" t="s">
        <v>2374</v>
      </c>
      <c r="J3965" t="s">
        <v>2068</v>
      </c>
      <c r="K3965">
        <v>0</v>
      </c>
      <c r="L3965">
        <v>0</v>
      </c>
      <c r="M3965">
        <v>21</v>
      </c>
      <c r="N3965">
        <v>-21</v>
      </c>
      <c r="O3965">
        <v>0</v>
      </c>
      <c r="P3965">
        <v>36</v>
      </c>
      <c r="Q3965" t="s">
        <v>44</v>
      </c>
      <c r="R3965">
        <v>-21</v>
      </c>
      <c r="S3965" t="s">
        <v>3859</v>
      </c>
      <c r="T3965" s="4">
        <v>45366</v>
      </c>
      <c r="U3965" s="4"/>
    </row>
    <row r="3966" spans="1:21" x14ac:dyDescent="0.2">
      <c r="A3966" t="s">
        <v>1775</v>
      </c>
      <c r="B3966" t="s">
        <v>8878</v>
      </c>
      <c r="C3966" t="s">
        <v>8879</v>
      </c>
      <c r="F3966" t="s">
        <v>2066</v>
      </c>
      <c r="G3966">
        <v>8557</v>
      </c>
      <c r="H3966">
        <v>24</v>
      </c>
      <c r="I3966" t="s">
        <v>3403</v>
      </c>
      <c r="J3966" t="s">
        <v>2068</v>
      </c>
      <c r="K3966">
        <v>236</v>
      </c>
      <c r="L3966">
        <v>0</v>
      </c>
      <c r="M3966">
        <v>0</v>
      </c>
      <c r="N3966">
        <v>236</v>
      </c>
      <c r="O3966">
        <v>4</v>
      </c>
      <c r="P3966">
        <v>48</v>
      </c>
      <c r="Q3966" t="s">
        <v>44</v>
      </c>
      <c r="R3966">
        <v>44</v>
      </c>
      <c r="S3966" t="s">
        <v>6562</v>
      </c>
      <c r="T3966" s="4">
        <v>45367</v>
      </c>
      <c r="U3966" s="4"/>
    </row>
    <row r="3967" spans="1:21" x14ac:dyDescent="0.2">
      <c r="A3967" t="s">
        <v>1775</v>
      </c>
      <c r="B3967" t="s">
        <v>8880</v>
      </c>
      <c r="C3967" t="s">
        <v>8881</v>
      </c>
      <c r="F3967" t="s">
        <v>2066</v>
      </c>
      <c r="G3967">
        <v>9304</v>
      </c>
      <c r="H3967">
        <v>25</v>
      </c>
      <c r="I3967" t="s">
        <v>2340</v>
      </c>
      <c r="J3967" t="s">
        <v>2068</v>
      </c>
      <c r="K3967">
        <v>286</v>
      </c>
      <c r="L3967">
        <v>0</v>
      </c>
      <c r="M3967">
        <v>28</v>
      </c>
      <c r="N3967">
        <v>258</v>
      </c>
      <c r="O3967">
        <v>3</v>
      </c>
      <c r="P3967">
        <v>72</v>
      </c>
      <c r="Q3967" t="s">
        <v>44</v>
      </c>
      <c r="R3967">
        <v>42</v>
      </c>
      <c r="S3967" t="s">
        <v>8882</v>
      </c>
      <c r="T3967" s="4">
        <v>45367</v>
      </c>
      <c r="U3967" s="4"/>
    </row>
    <row r="3968" spans="1:21" x14ac:dyDescent="0.2">
      <c r="A3968" t="s">
        <v>1775</v>
      </c>
      <c r="B3968" t="s">
        <v>8883</v>
      </c>
      <c r="C3968" t="s">
        <v>8884</v>
      </c>
      <c r="F3968" t="s">
        <v>2066</v>
      </c>
      <c r="G3968">
        <v>9458</v>
      </c>
      <c r="H3968">
        <v>26</v>
      </c>
      <c r="I3968" t="s">
        <v>2340</v>
      </c>
      <c r="J3968" t="s">
        <v>2068</v>
      </c>
      <c r="K3968">
        <v>190</v>
      </c>
      <c r="L3968">
        <v>0</v>
      </c>
      <c r="M3968">
        <v>2</v>
      </c>
      <c r="N3968">
        <v>188</v>
      </c>
      <c r="O3968">
        <v>1</v>
      </c>
      <c r="P3968">
        <v>96</v>
      </c>
      <c r="Q3968" t="s">
        <v>44</v>
      </c>
      <c r="R3968">
        <v>92</v>
      </c>
      <c r="S3968" t="s">
        <v>5671</v>
      </c>
      <c r="T3968" s="4">
        <v>45367</v>
      </c>
      <c r="U3968" s="4"/>
    </row>
    <row r="3969" spans="1:21" x14ac:dyDescent="0.2">
      <c r="A3969" t="s">
        <v>1775</v>
      </c>
      <c r="B3969" t="s">
        <v>8885</v>
      </c>
      <c r="C3969" t="s">
        <v>8886</v>
      </c>
      <c r="F3969" t="s">
        <v>2066</v>
      </c>
      <c r="G3969">
        <v>9461</v>
      </c>
      <c r="H3969">
        <v>27</v>
      </c>
      <c r="I3969" t="s">
        <v>3403</v>
      </c>
      <c r="J3969" t="s">
        <v>2068</v>
      </c>
      <c r="K3969">
        <v>662</v>
      </c>
      <c r="L3969">
        <v>0</v>
      </c>
      <c r="M3969">
        <v>29</v>
      </c>
      <c r="N3969">
        <v>633</v>
      </c>
      <c r="O3969">
        <v>6</v>
      </c>
      <c r="P3969">
        <v>96</v>
      </c>
      <c r="Q3969" t="s">
        <v>44</v>
      </c>
      <c r="R3969">
        <v>57</v>
      </c>
      <c r="S3969" t="s">
        <v>8887</v>
      </c>
      <c r="T3969" s="4">
        <v>45367</v>
      </c>
      <c r="U3969" s="4"/>
    </row>
    <row r="3970" spans="1:21" x14ac:dyDescent="0.2">
      <c r="A3970" t="s">
        <v>1775</v>
      </c>
      <c r="B3970" t="s">
        <v>8888</v>
      </c>
      <c r="C3970" t="s">
        <v>8889</v>
      </c>
      <c r="F3970" t="s">
        <v>2066</v>
      </c>
      <c r="G3970">
        <v>9480</v>
      </c>
      <c r="H3970">
        <v>28</v>
      </c>
      <c r="I3970" t="s">
        <v>3403</v>
      </c>
      <c r="J3970" t="s">
        <v>2068</v>
      </c>
      <c r="K3970">
        <v>214</v>
      </c>
      <c r="L3970">
        <v>0</v>
      </c>
      <c r="M3970">
        <v>6</v>
      </c>
      <c r="N3970">
        <v>208</v>
      </c>
      <c r="O3970">
        <v>2</v>
      </c>
      <c r="P3970">
        <v>72</v>
      </c>
      <c r="Q3970" t="s">
        <v>44</v>
      </c>
      <c r="R3970">
        <v>64</v>
      </c>
      <c r="S3970" t="s">
        <v>8890</v>
      </c>
      <c r="T3970" s="4">
        <v>45367</v>
      </c>
      <c r="U3970" s="4"/>
    </row>
    <row r="3971" spans="1:21" x14ac:dyDescent="0.2">
      <c r="A3971" t="s">
        <v>1775</v>
      </c>
      <c r="B3971" t="s">
        <v>8891</v>
      </c>
      <c r="C3971" t="s">
        <v>8892</v>
      </c>
      <c r="F3971" t="s">
        <v>2066</v>
      </c>
      <c r="G3971">
        <v>9443</v>
      </c>
      <c r="H3971">
        <v>29</v>
      </c>
      <c r="I3971" t="s">
        <v>3403</v>
      </c>
      <c r="J3971" t="s">
        <v>2068</v>
      </c>
      <c r="K3971">
        <v>430</v>
      </c>
      <c r="L3971">
        <v>0</v>
      </c>
      <c r="M3971">
        <v>0</v>
      </c>
      <c r="N3971">
        <v>430</v>
      </c>
      <c r="O3971">
        <v>5</v>
      </c>
      <c r="P3971">
        <v>72</v>
      </c>
      <c r="Q3971" t="s">
        <v>44</v>
      </c>
      <c r="R3971">
        <v>70</v>
      </c>
      <c r="S3971" t="s">
        <v>8893</v>
      </c>
      <c r="T3971" s="4">
        <v>45367</v>
      </c>
      <c r="U3971" s="4"/>
    </row>
    <row r="3972" spans="1:21" x14ac:dyDescent="0.2">
      <c r="A3972" t="s">
        <v>1775</v>
      </c>
      <c r="B3972" t="s">
        <v>8894</v>
      </c>
      <c r="C3972" t="s">
        <v>8895</v>
      </c>
      <c r="E3972" t="s">
        <v>4906</v>
      </c>
      <c r="F3972" t="s">
        <v>2066</v>
      </c>
      <c r="G3972">
        <v>831</v>
      </c>
      <c r="H3972">
        <v>3</v>
      </c>
      <c r="I3972" t="s">
        <v>2404</v>
      </c>
      <c r="J3972" t="s">
        <v>2068</v>
      </c>
      <c r="K3972">
        <v>34182</v>
      </c>
      <c r="L3972">
        <v>0</v>
      </c>
      <c r="M3972">
        <v>84</v>
      </c>
      <c r="N3972">
        <v>34098</v>
      </c>
      <c r="O3972">
        <v>16</v>
      </c>
      <c r="P3972">
        <v>2034</v>
      </c>
      <c r="Q3972" t="s">
        <v>50</v>
      </c>
      <c r="R3972">
        <v>1554</v>
      </c>
      <c r="S3972" t="s">
        <v>8896</v>
      </c>
      <c r="T3972" s="4">
        <v>45355</v>
      </c>
      <c r="U3972" s="4"/>
    </row>
    <row r="3973" spans="1:21" x14ac:dyDescent="0.2">
      <c r="A3973" t="s">
        <v>1775</v>
      </c>
      <c r="B3973" t="s">
        <v>8897</v>
      </c>
      <c r="C3973" t="s">
        <v>8898</v>
      </c>
      <c r="F3973" t="s">
        <v>2066</v>
      </c>
      <c r="G3973" t="s">
        <v>8899</v>
      </c>
      <c r="H3973">
        <v>31</v>
      </c>
      <c r="I3973" t="s">
        <v>2067</v>
      </c>
      <c r="J3973" t="s">
        <v>2068</v>
      </c>
      <c r="K3973">
        <v>70</v>
      </c>
      <c r="L3973">
        <v>0</v>
      </c>
      <c r="M3973">
        <v>0</v>
      </c>
      <c r="N3973">
        <v>70</v>
      </c>
      <c r="O3973">
        <v>0</v>
      </c>
      <c r="P3973">
        <v>72</v>
      </c>
      <c r="Q3973" t="s">
        <v>44</v>
      </c>
      <c r="R3973">
        <v>70</v>
      </c>
      <c r="S3973" t="s">
        <v>8900</v>
      </c>
      <c r="T3973" s="4">
        <v>45369</v>
      </c>
      <c r="U3973" s="4"/>
    </row>
    <row r="3974" spans="1:21" x14ac:dyDescent="0.2">
      <c r="A3974" t="s">
        <v>1775</v>
      </c>
      <c r="B3974" t="s">
        <v>8901</v>
      </c>
      <c r="C3974" t="s">
        <v>8902</v>
      </c>
      <c r="F3974" t="s">
        <v>2066</v>
      </c>
      <c r="G3974">
        <v>9473</v>
      </c>
      <c r="H3974">
        <v>32</v>
      </c>
      <c r="I3974" t="s">
        <v>3403</v>
      </c>
      <c r="J3974" t="s">
        <v>2068</v>
      </c>
      <c r="K3974">
        <v>430</v>
      </c>
      <c r="L3974">
        <v>0</v>
      </c>
      <c r="M3974">
        <v>6</v>
      </c>
      <c r="N3974">
        <v>424</v>
      </c>
      <c r="O3974">
        <v>5</v>
      </c>
      <c r="P3974">
        <v>72</v>
      </c>
      <c r="Q3974" t="s">
        <v>44</v>
      </c>
      <c r="R3974">
        <v>64</v>
      </c>
      <c r="S3974" t="s">
        <v>8867</v>
      </c>
      <c r="T3974" s="4">
        <v>45369</v>
      </c>
      <c r="U3974" s="4"/>
    </row>
    <row r="3975" spans="1:21" x14ac:dyDescent="0.2">
      <c r="A3975" t="s">
        <v>1775</v>
      </c>
      <c r="B3975" t="s">
        <v>8903</v>
      </c>
      <c r="C3975" t="s">
        <v>8904</v>
      </c>
      <c r="F3975" t="s">
        <v>2066</v>
      </c>
      <c r="G3975">
        <v>8017</v>
      </c>
      <c r="H3975">
        <v>33</v>
      </c>
      <c r="I3975" t="s">
        <v>3403</v>
      </c>
      <c r="J3975" t="s">
        <v>2068</v>
      </c>
      <c r="K3975">
        <v>94</v>
      </c>
      <c r="L3975">
        <v>0</v>
      </c>
      <c r="M3975">
        <v>0</v>
      </c>
      <c r="N3975">
        <v>94</v>
      </c>
      <c r="O3975">
        <v>1</v>
      </c>
      <c r="P3975">
        <v>48</v>
      </c>
      <c r="Q3975" t="s">
        <v>44</v>
      </c>
      <c r="R3975">
        <v>46</v>
      </c>
      <c r="S3975" t="s">
        <v>8148</v>
      </c>
      <c r="T3975" s="4">
        <v>45369</v>
      </c>
      <c r="U3975" s="4"/>
    </row>
    <row r="3976" spans="1:21" x14ac:dyDescent="0.2">
      <c r="A3976" t="s">
        <v>1775</v>
      </c>
      <c r="B3976" t="s">
        <v>8905</v>
      </c>
      <c r="C3976" t="s">
        <v>8906</v>
      </c>
      <c r="F3976" t="s">
        <v>2066</v>
      </c>
      <c r="G3976">
        <v>8546</v>
      </c>
      <c r="H3976">
        <v>35</v>
      </c>
      <c r="I3976" t="s">
        <v>3403</v>
      </c>
      <c r="J3976" t="s">
        <v>2068</v>
      </c>
      <c r="K3976">
        <v>378</v>
      </c>
      <c r="L3976">
        <v>0</v>
      </c>
      <c r="M3976">
        <v>6</v>
      </c>
      <c r="N3976">
        <v>372</v>
      </c>
      <c r="O3976">
        <v>7</v>
      </c>
      <c r="P3976">
        <v>48</v>
      </c>
      <c r="Q3976" t="s">
        <v>44</v>
      </c>
      <c r="R3976">
        <v>36</v>
      </c>
      <c r="S3976" t="s">
        <v>3252</v>
      </c>
      <c r="T3976" s="4">
        <v>45369</v>
      </c>
      <c r="U3976" s="4"/>
    </row>
    <row r="3977" spans="1:21" x14ac:dyDescent="0.2">
      <c r="A3977" t="s">
        <v>1775</v>
      </c>
      <c r="B3977" t="s">
        <v>8907</v>
      </c>
      <c r="C3977" t="s">
        <v>8908</v>
      </c>
      <c r="F3977" t="s">
        <v>2066</v>
      </c>
      <c r="G3977">
        <v>5037</v>
      </c>
      <c r="H3977">
        <v>36</v>
      </c>
      <c r="I3977" t="s">
        <v>7140</v>
      </c>
      <c r="J3977" t="s">
        <v>2068</v>
      </c>
      <c r="K3977">
        <v>1432</v>
      </c>
      <c r="L3977">
        <v>0</v>
      </c>
      <c r="M3977">
        <v>0</v>
      </c>
      <c r="N3977">
        <v>1432</v>
      </c>
      <c r="O3977">
        <v>23</v>
      </c>
      <c r="P3977">
        <v>60</v>
      </c>
      <c r="Q3977" t="s">
        <v>44</v>
      </c>
      <c r="R3977">
        <v>52</v>
      </c>
      <c r="S3977" t="s">
        <v>8909</v>
      </c>
      <c r="T3977" s="4">
        <v>45371</v>
      </c>
      <c r="U3977" s="4"/>
    </row>
    <row r="3978" spans="1:21" x14ac:dyDescent="0.2">
      <c r="A3978" t="s">
        <v>1775</v>
      </c>
      <c r="B3978" t="s">
        <v>8910</v>
      </c>
      <c r="C3978" t="s">
        <v>8911</v>
      </c>
      <c r="F3978" t="s">
        <v>2066</v>
      </c>
      <c r="G3978">
        <v>6080</v>
      </c>
      <c r="H3978">
        <v>4</v>
      </c>
      <c r="I3978" t="s">
        <v>7140</v>
      </c>
      <c r="J3978" t="s">
        <v>2068</v>
      </c>
      <c r="K3978">
        <v>1371</v>
      </c>
      <c r="L3978">
        <v>0</v>
      </c>
      <c r="M3978">
        <v>6</v>
      </c>
      <c r="N3978">
        <v>1365</v>
      </c>
      <c r="O3978">
        <v>22</v>
      </c>
      <c r="P3978">
        <v>60</v>
      </c>
      <c r="Q3978" t="s">
        <v>44</v>
      </c>
      <c r="R3978">
        <v>45</v>
      </c>
      <c r="S3978" t="s">
        <v>8912</v>
      </c>
      <c r="T3978" s="4">
        <v>45356</v>
      </c>
      <c r="U3978" s="4"/>
    </row>
    <row r="3979" spans="1:21" x14ac:dyDescent="0.2">
      <c r="A3979" t="s">
        <v>1775</v>
      </c>
      <c r="B3979" t="s">
        <v>8913</v>
      </c>
      <c r="C3979" t="s">
        <v>8914</v>
      </c>
      <c r="F3979" t="s">
        <v>2066</v>
      </c>
      <c r="G3979">
        <v>5026</v>
      </c>
      <c r="H3979">
        <v>5</v>
      </c>
      <c r="I3979" t="s">
        <v>2404</v>
      </c>
      <c r="J3979" t="s">
        <v>2068</v>
      </c>
      <c r="K3979">
        <v>1428</v>
      </c>
      <c r="L3979">
        <v>0</v>
      </c>
      <c r="M3979">
        <v>5</v>
      </c>
      <c r="N3979">
        <v>1423</v>
      </c>
      <c r="O3979">
        <v>23</v>
      </c>
      <c r="P3979">
        <v>60</v>
      </c>
      <c r="Q3979" t="s">
        <v>44</v>
      </c>
      <c r="R3979">
        <v>43</v>
      </c>
      <c r="S3979" t="s">
        <v>8915</v>
      </c>
      <c r="T3979" s="4">
        <v>45358</v>
      </c>
      <c r="U3979" s="4"/>
    </row>
    <row r="3980" spans="1:21" x14ac:dyDescent="0.2">
      <c r="A3980" t="s">
        <v>1775</v>
      </c>
      <c r="B3980" t="s">
        <v>8916</v>
      </c>
      <c r="C3980" t="s">
        <v>8917</v>
      </c>
      <c r="F3980" t="s">
        <v>2066</v>
      </c>
      <c r="G3980">
        <v>5039</v>
      </c>
      <c r="H3980">
        <v>6</v>
      </c>
      <c r="I3980" t="s">
        <v>2404</v>
      </c>
      <c r="J3980" t="s">
        <v>2068</v>
      </c>
      <c r="K3980">
        <v>1304</v>
      </c>
      <c r="L3980">
        <v>0</v>
      </c>
      <c r="M3980">
        <v>26</v>
      </c>
      <c r="N3980">
        <v>1278</v>
      </c>
      <c r="O3980">
        <v>21</v>
      </c>
      <c r="P3980">
        <v>60</v>
      </c>
      <c r="Q3980" t="s">
        <v>44</v>
      </c>
      <c r="R3980">
        <v>18</v>
      </c>
      <c r="S3980" t="s">
        <v>8918</v>
      </c>
      <c r="T3980" s="4">
        <v>45358</v>
      </c>
      <c r="U3980" s="4"/>
    </row>
    <row r="3981" spans="1:21" x14ac:dyDescent="0.2">
      <c r="A3981" t="s">
        <v>1775</v>
      </c>
      <c r="B3981" t="s">
        <v>8919</v>
      </c>
      <c r="C3981" t="s">
        <v>8920</v>
      </c>
      <c r="F3981" t="s">
        <v>2066</v>
      </c>
      <c r="G3981" t="s">
        <v>8921</v>
      </c>
      <c r="H3981">
        <v>7</v>
      </c>
      <c r="I3981" t="s">
        <v>3801</v>
      </c>
      <c r="J3981" t="s">
        <v>2068</v>
      </c>
      <c r="K3981">
        <v>3384</v>
      </c>
      <c r="L3981">
        <v>0</v>
      </c>
      <c r="M3981">
        <v>264</v>
      </c>
      <c r="N3981">
        <v>3120</v>
      </c>
      <c r="O3981">
        <v>7</v>
      </c>
      <c r="P3981">
        <v>432</v>
      </c>
      <c r="Q3981" t="s">
        <v>50</v>
      </c>
      <c r="R3981">
        <v>96</v>
      </c>
      <c r="S3981" t="s">
        <v>8922</v>
      </c>
      <c r="T3981" s="4">
        <v>45359</v>
      </c>
      <c r="U3981" s="4"/>
    </row>
    <row r="3982" spans="1:21" x14ac:dyDescent="0.2">
      <c r="A3982" t="s">
        <v>1775</v>
      </c>
      <c r="B3982" t="s">
        <v>8923</v>
      </c>
      <c r="C3982" t="s">
        <v>8924</v>
      </c>
      <c r="F3982" t="s">
        <v>2066</v>
      </c>
      <c r="G3982">
        <v>8538</v>
      </c>
      <c r="H3982">
        <v>9</v>
      </c>
      <c r="I3982" t="s">
        <v>2404</v>
      </c>
      <c r="J3982" t="s">
        <v>2068</v>
      </c>
      <c r="K3982">
        <v>142</v>
      </c>
      <c r="L3982">
        <v>0</v>
      </c>
      <c r="M3982">
        <v>7</v>
      </c>
      <c r="N3982">
        <v>135</v>
      </c>
      <c r="O3982">
        <v>2</v>
      </c>
      <c r="P3982">
        <v>48</v>
      </c>
      <c r="Q3982" t="s">
        <v>44</v>
      </c>
      <c r="R3982">
        <v>39</v>
      </c>
      <c r="S3982" t="s">
        <v>8925</v>
      </c>
      <c r="T3982" s="4">
        <v>45364</v>
      </c>
      <c r="U3982" s="4"/>
    </row>
    <row r="3983" spans="1:21" x14ac:dyDescent="0.2">
      <c r="A3983" t="s">
        <v>1775</v>
      </c>
      <c r="B3983" t="s">
        <v>8926</v>
      </c>
      <c r="C3983" t="s">
        <v>8927</v>
      </c>
      <c r="F3983" t="s">
        <v>3943</v>
      </c>
      <c r="G3983">
        <v>737</v>
      </c>
      <c r="H3983">
        <v>1</v>
      </c>
      <c r="J3983" t="s">
        <v>420</v>
      </c>
      <c r="K3983">
        <v>138</v>
      </c>
      <c r="M3983">
        <v>25</v>
      </c>
      <c r="N3983">
        <v>113</v>
      </c>
      <c r="O3983">
        <v>2</v>
      </c>
      <c r="P3983">
        <v>48</v>
      </c>
      <c r="Q3983" t="s">
        <v>44</v>
      </c>
      <c r="R3983">
        <v>17</v>
      </c>
      <c r="S3983" t="s">
        <v>8928</v>
      </c>
      <c r="T3983" s="4">
        <v>45355</v>
      </c>
      <c r="U3983" s="4"/>
    </row>
    <row r="3984" spans="1:21" x14ac:dyDescent="0.2">
      <c r="A3984" t="s">
        <v>1775</v>
      </c>
      <c r="B3984" t="s">
        <v>8929</v>
      </c>
      <c r="C3984" t="s">
        <v>8930</v>
      </c>
      <c r="D3984" t="s">
        <v>1708</v>
      </c>
      <c r="F3984" t="s">
        <v>48</v>
      </c>
      <c r="G3984">
        <v>7013</v>
      </c>
      <c r="H3984">
        <v>14</v>
      </c>
      <c r="J3984" t="s">
        <v>420</v>
      </c>
      <c r="K3984">
        <v>-12</v>
      </c>
      <c r="L3984">
        <v>0</v>
      </c>
      <c r="M3984">
        <v>0</v>
      </c>
      <c r="N3984">
        <v>-12</v>
      </c>
      <c r="O3984">
        <v>0</v>
      </c>
      <c r="P3984">
        <v>192</v>
      </c>
      <c r="Q3984" t="s">
        <v>44</v>
      </c>
      <c r="R3984">
        <v>-12</v>
      </c>
      <c r="S3984" t="s">
        <v>3844</v>
      </c>
      <c r="T3984" s="4">
        <v>45364</v>
      </c>
      <c r="U3984" s="4"/>
    </row>
    <row r="3985" spans="1:21" x14ac:dyDescent="0.2">
      <c r="A3985" t="s">
        <v>1775</v>
      </c>
      <c r="B3985" t="s">
        <v>8931</v>
      </c>
      <c r="C3985" t="s">
        <v>8932</v>
      </c>
      <c r="F3985" t="s">
        <v>48</v>
      </c>
      <c r="G3985">
        <v>347</v>
      </c>
      <c r="H3985">
        <v>30</v>
      </c>
      <c r="J3985" t="s">
        <v>420</v>
      </c>
      <c r="K3985">
        <v>286</v>
      </c>
      <c r="L3985">
        <v>0</v>
      </c>
      <c r="M3985">
        <v>0</v>
      </c>
      <c r="N3985">
        <v>286</v>
      </c>
      <c r="O3985">
        <v>7</v>
      </c>
      <c r="P3985">
        <v>36</v>
      </c>
      <c r="Q3985" t="s">
        <v>44</v>
      </c>
      <c r="R3985">
        <v>34</v>
      </c>
      <c r="S3985" t="s">
        <v>8933</v>
      </c>
      <c r="T3985" s="4">
        <v>45369</v>
      </c>
      <c r="U3985" s="4"/>
    </row>
    <row r="3986" spans="1:21" x14ac:dyDescent="0.2">
      <c r="A3986" t="s">
        <v>1775</v>
      </c>
      <c r="B3986" t="s">
        <v>8934</v>
      </c>
      <c r="C3986" t="s">
        <v>8935</v>
      </c>
      <c r="F3986" t="s">
        <v>48</v>
      </c>
      <c r="G3986" t="s">
        <v>8936</v>
      </c>
      <c r="H3986">
        <v>34</v>
      </c>
      <c r="J3986" t="s">
        <v>420</v>
      </c>
      <c r="K3986">
        <v>2231</v>
      </c>
      <c r="L3986">
        <v>0</v>
      </c>
      <c r="M3986">
        <v>0</v>
      </c>
      <c r="N3986">
        <v>2231</v>
      </c>
      <c r="O3986">
        <v>30</v>
      </c>
      <c r="P3986">
        <v>72</v>
      </c>
      <c r="Q3986" t="s">
        <v>44</v>
      </c>
      <c r="R3986">
        <v>71</v>
      </c>
      <c r="S3986" t="s">
        <v>8937</v>
      </c>
      <c r="T3986" s="4">
        <v>45369</v>
      </c>
      <c r="U3986" s="4"/>
    </row>
    <row r="3987" spans="1:21" x14ac:dyDescent="0.2">
      <c r="A3987" t="s">
        <v>1775</v>
      </c>
      <c r="B3987" t="s">
        <v>8938</v>
      </c>
      <c r="C3987" t="s">
        <v>8939</v>
      </c>
      <c r="F3987" t="s">
        <v>48</v>
      </c>
      <c r="G3987">
        <v>821</v>
      </c>
      <c r="H3987">
        <v>8</v>
      </c>
      <c r="J3987" t="s">
        <v>420</v>
      </c>
      <c r="K3987">
        <v>152</v>
      </c>
      <c r="L3987">
        <v>0</v>
      </c>
      <c r="M3987">
        <v>3</v>
      </c>
      <c r="N3987">
        <v>149</v>
      </c>
      <c r="O3987">
        <v>0</v>
      </c>
      <c r="P3987">
        <v>192</v>
      </c>
      <c r="Q3987" t="s">
        <v>44</v>
      </c>
      <c r="R3987">
        <v>149</v>
      </c>
      <c r="S3987" t="s">
        <v>8940</v>
      </c>
      <c r="T3987" s="4">
        <v>45364</v>
      </c>
      <c r="U3987" s="4"/>
    </row>
    <row r="3988" spans="1:21" x14ac:dyDescent="0.2">
      <c r="A3988" t="s">
        <v>1775</v>
      </c>
      <c r="B3988" t="s">
        <v>8941</v>
      </c>
      <c r="C3988" t="s">
        <v>8942</v>
      </c>
      <c r="F3988" t="s">
        <v>2066</v>
      </c>
      <c r="G3988">
        <v>8243</v>
      </c>
      <c r="H3988">
        <v>37</v>
      </c>
      <c r="I3988" t="s">
        <v>2404</v>
      </c>
      <c r="J3988" t="s">
        <v>2068</v>
      </c>
      <c r="K3988">
        <v>570</v>
      </c>
      <c r="L3988">
        <v>0</v>
      </c>
      <c r="M3988">
        <v>1</v>
      </c>
      <c r="N3988">
        <v>569</v>
      </c>
      <c r="O3988">
        <v>7</v>
      </c>
      <c r="P3988">
        <v>72</v>
      </c>
      <c r="Q3988" t="s">
        <v>44</v>
      </c>
      <c r="R3988">
        <v>65</v>
      </c>
      <c r="S3988" t="s">
        <v>8943</v>
      </c>
      <c r="T3988" s="4">
        <v>45372</v>
      </c>
      <c r="U3988" s="4"/>
    </row>
    <row r="3989" spans="1:21" x14ac:dyDescent="0.2">
      <c r="A3989" t="s">
        <v>1775</v>
      </c>
      <c r="B3989" t="s">
        <v>8944</v>
      </c>
      <c r="C3989" t="s">
        <v>8945</v>
      </c>
      <c r="F3989" t="s">
        <v>48</v>
      </c>
      <c r="G3989" t="s">
        <v>8946</v>
      </c>
      <c r="H3989">
        <v>38</v>
      </c>
      <c r="J3989" t="s">
        <v>420</v>
      </c>
      <c r="K3989">
        <v>426</v>
      </c>
      <c r="L3989">
        <v>0</v>
      </c>
      <c r="M3989">
        <v>0</v>
      </c>
      <c r="N3989">
        <v>426</v>
      </c>
      <c r="O3989">
        <v>8</v>
      </c>
      <c r="P3989">
        <v>48</v>
      </c>
      <c r="Q3989" t="s">
        <v>44</v>
      </c>
      <c r="R3989">
        <v>42</v>
      </c>
      <c r="S3989" t="s">
        <v>8947</v>
      </c>
      <c r="T3989" s="4">
        <v>45372</v>
      </c>
      <c r="U3989" s="4"/>
    </row>
    <row r="3990" spans="1:21" x14ac:dyDescent="0.2">
      <c r="A3990" t="s">
        <v>1775</v>
      </c>
      <c r="B3990" t="s">
        <v>8948</v>
      </c>
      <c r="C3990" t="s">
        <v>8949</v>
      </c>
      <c r="F3990" t="s">
        <v>3943</v>
      </c>
      <c r="G3990" t="s">
        <v>8950</v>
      </c>
      <c r="H3990">
        <v>39</v>
      </c>
      <c r="I3990" t="s">
        <v>6435</v>
      </c>
      <c r="J3990" t="s">
        <v>420</v>
      </c>
      <c r="M3990">
        <v>1</v>
      </c>
      <c r="N3990">
        <v>-1</v>
      </c>
      <c r="O3990">
        <v>0</v>
      </c>
      <c r="P3990">
        <v>30</v>
      </c>
      <c r="Q3990" t="s">
        <v>61</v>
      </c>
      <c r="R3990">
        <v>-1</v>
      </c>
      <c r="S3990" t="s">
        <v>2462</v>
      </c>
      <c r="T3990" s="4">
        <v>45406</v>
      </c>
      <c r="U3990" s="4"/>
    </row>
    <row r="3991" spans="1:21" x14ac:dyDescent="0.2">
      <c r="A3991" t="s">
        <v>1775</v>
      </c>
      <c r="B3991" t="s">
        <v>8951</v>
      </c>
      <c r="C3991" t="s">
        <v>8952</v>
      </c>
      <c r="F3991" t="s">
        <v>2066</v>
      </c>
      <c r="G3991" t="s">
        <v>8953</v>
      </c>
      <c r="H3991">
        <v>40</v>
      </c>
      <c r="I3991" t="s">
        <v>8854</v>
      </c>
      <c r="J3991" t="s">
        <v>2068</v>
      </c>
      <c r="L3991">
        <v>0</v>
      </c>
      <c r="M3991">
        <v>6</v>
      </c>
      <c r="N3991">
        <v>-6</v>
      </c>
      <c r="O3991">
        <v>0</v>
      </c>
      <c r="P3991">
        <v>96</v>
      </c>
      <c r="Q3991" t="s">
        <v>44</v>
      </c>
      <c r="R3991">
        <v>-6</v>
      </c>
      <c r="S3991" t="s">
        <v>3809</v>
      </c>
      <c r="T3991" s="4">
        <v>45406</v>
      </c>
      <c r="U3991" s="4"/>
    </row>
    <row r="3992" spans="1:21" x14ac:dyDescent="0.2">
      <c r="A3992" t="s">
        <v>1775</v>
      </c>
      <c r="B3992" t="s">
        <v>8954</v>
      </c>
      <c r="C3992" t="s">
        <v>8955</v>
      </c>
      <c r="F3992" t="s">
        <v>2066</v>
      </c>
      <c r="G3992" t="s">
        <v>8956</v>
      </c>
      <c r="H3992">
        <v>41</v>
      </c>
      <c r="I3992" t="s">
        <v>8854</v>
      </c>
      <c r="J3992" t="s">
        <v>2068</v>
      </c>
      <c r="L3992">
        <v>0</v>
      </c>
      <c r="M3992">
        <v>8</v>
      </c>
      <c r="N3992">
        <v>-8</v>
      </c>
      <c r="O3992">
        <v>0</v>
      </c>
      <c r="P3992">
        <v>96</v>
      </c>
      <c r="Q3992" t="s">
        <v>44</v>
      </c>
      <c r="R3992">
        <v>-8</v>
      </c>
      <c r="S3992" t="s">
        <v>6431</v>
      </c>
      <c r="T3992" s="4">
        <v>45406</v>
      </c>
      <c r="U3992" s="4"/>
    </row>
    <row r="3993" spans="1:21" x14ac:dyDescent="0.2">
      <c r="A3993" t="s">
        <v>8957</v>
      </c>
      <c r="B3993" t="s">
        <v>8958</v>
      </c>
      <c r="C3993" t="s">
        <v>8959</v>
      </c>
      <c r="F3993" t="s">
        <v>342</v>
      </c>
      <c r="G3993" t="s">
        <v>8960</v>
      </c>
      <c r="H3993">
        <v>2</v>
      </c>
      <c r="J3993" t="s">
        <v>420</v>
      </c>
      <c r="K3993">
        <v>-1</v>
      </c>
      <c r="L3993">
        <v>0</v>
      </c>
      <c r="M3993">
        <v>0</v>
      </c>
      <c r="N3993">
        <v>-1</v>
      </c>
      <c r="O3993">
        <v>0</v>
      </c>
      <c r="P3993">
        <v>20</v>
      </c>
      <c r="Q3993" t="s">
        <v>44</v>
      </c>
      <c r="R3993">
        <v>-1</v>
      </c>
      <c r="S3993" t="s">
        <v>932</v>
      </c>
      <c r="T3993" s="4"/>
      <c r="U3993" s="4"/>
    </row>
    <row r="3994" spans="1:21" x14ac:dyDescent="0.2">
      <c r="A3994" t="s">
        <v>8957</v>
      </c>
      <c r="B3994" t="s">
        <v>8961</v>
      </c>
      <c r="C3994" t="s">
        <v>8962</v>
      </c>
      <c r="F3994" t="s">
        <v>8963</v>
      </c>
      <c r="G3994" t="s">
        <v>8964</v>
      </c>
      <c r="H3994">
        <v>1</v>
      </c>
      <c r="J3994" t="s">
        <v>420</v>
      </c>
      <c r="K3994">
        <v>121.5</v>
      </c>
      <c r="L3994">
        <v>0</v>
      </c>
      <c r="M3994">
        <v>2</v>
      </c>
      <c r="N3994">
        <v>119.5</v>
      </c>
      <c r="O3994">
        <v>11</v>
      </c>
      <c r="P3994">
        <v>10</v>
      </c>
      <c r="Q3994" t="s">
        <v>44</v>
      </c>
      <c r="R3994">
        <v>10</v>
      </c>
      <c r="S3994" t="s">
        <v>8965</v>
      </c>
      <c r="T3994" s="4">
        <v>45351</v>
      </c>
      <c r="U3994" s="4"/>
    </row>
    <row r="3995" spans="1:21" x14ac:dyDescent="0.2">
      <c r="C3995" t="s">
        <v>8966</v>
      </c>
      <c r="J3995" t="s">
        <v>420</v>
      </c>
      <c r="O3995">
        <v>0</v>
      </c>
      <c r="P3995">
        <v>120</v>
      </c>
      <c r="Q3995" t="s">
        <v>44</v>
      </c>
      <c r="S3995" t="s">
        <v>8967</v>
      </c>
      <c r="T3995" s="4"/>
      <c r="U3995" s="4"/>
    </row>
    <row r="3996" spans="1:21" x14ac:dyDescent="0.2">
      <c r="C3996" t="s">
        <v>3059</v>
      </c>
      <c r="J3996" t="s">
        <v>420</v>
      </c>
      <c r="K3996">
        <v>90</v>
      </c>
      <c r="L3996">
        <v>0</v>
      </c>
      <c r="M3996">
        <v>0</v>
      </c>
      <c r="N3996">
        <v>90</v>
      </c>
      <c r="O3996">
        <v>5</v>
      </c>
      <c r="P3996">
        <v>18</v>
      </c>
      <c r="Q3996" t="s">
        <v>61</v>
      </c>
      <c r="R3996">
        <v>0</v>
      </c>
      <c r="S3996" t="s">
        <v>2726</v>
      </c>
      <c r="T3996" s="4"/>
      <c r="U3996" s="4"/>
    </row>
    <row r="3997" spans="1:21" x14ac:dyDescent="0.2">
      <c r="C3997" t="s">
        <v>8968</v>
      </c>
      <c r="J3997" t="s">
        <v>420</v>
      </c>
      <c r="K3997">
        <v>2112</v>
      </c>
      <c r="L3997">
        <v>0</v>
      </c>
      <c r="M3997">
        <v>0</v>
      </c>
      <c r="N3997">
        <v>2112</v>
      </c>
      <c r="O3997">
        <v>11</v>
      </c>
      <c r="P3997">
        <v>192</v>
      </c>
      <c r="Q3997" t="s">
        <v>44</v>
      </c>
      <c r="R3997">
        <v>0</v>
      </c>
      <c r="S3997" t="s">
        <v>312</v>
      </c>
      <c r="T3997" s="4"/>
      <c r="U3997" s="4"/>
    </row>
    <row r="3998" spans="1:21" x14ac:dyDescent="0.2">
      <c r="B3998" t="e">
        <v>#NAME?</v>
      </c>
      <c r="C3998" t="s">
        <v>8969</v>
      </c>
      <c r="D3998" t="s">
        <v>469</v>
      </c>
      <c r="F3998" t="s">
        <v>48</v>
      </c>
      <c r="J3998" t="s">
        <v>420</v>
      </c>
      <c r="K3998">
        <v>216</v>
      </c>
      <c r="L3998">
        <v>0</v>
      </c>
      <c r="M3998">
        <v>0</v>
      </c>
      <c r="N3998">
        <v>216</v>
      </c>
      <c r="O3998">
        <v>3</v>
      </c>
      <c r="P3998">
        <v>72</v>
      </c>
      <c r="Q3998" t="s">
        <v>50</v>
      </c>
      <c r="R3998">
        <v>0</v>
      </c>
      <c r="S3998" t="s">
        <v>623</v>
      </c>
      <c r="T3998" s="4"/>
      <c r="U3998" s="4"/>
    </row>
    <row r="3999" spans="1:21" x14ac:dyDescent="0.2">
      <c r="B3999" t="e">
        <v>#NAME?</v>
      </c>
      <c r="C3999" t="s">
        <v>8970</v>
      </c>
      <c r="E3999" t="s">
        <v>6335</v>
      </c>
      <c r="F3999" t="s">
        <v>48</v>
      </c>
      <c r="G3999">
        <v>76</v>
      </c>
      <c r="J3999" t="s">
        <v>420</v>
      </c>
      <c r="K3999">
        <v>3456</v>
      </c>
      <c r="L3999">
        <v>0</v>
      </c>
      <c r="M3999">
        <v>0</v>
      </c>
      <c r="N3999">
        <v>3456</v>
      </c>
      <c r="O3999">
        <v>9</v>
      </c>
      <c r="P3999">
        <v>384</v>
      </c>
      <c r="Q3999" t="s">
        <v>50</v>
      </c>
      <c r="R3999">
        <v>0</v>
      </c>
      <c r="S3999" t="s">
        <v>1277</v>
      </c>
      <c r="T3999" s="4"/>
      <c r="U3999" s="4"/>
    </row>
    <row r="4000" spans="1:21" x14ac:dyDescent="0.2">
      <c r="B4000" t="e">
        <v>#NAME?</v>
      </c>
      <c r="C4000" t="s">
        <v>8971</v>
      </c>
      <c r="D4000" t="s">
        <v>155</v>
      </c>
      <c r="F4000" t="s">
        <v>2066</v>
      </c>
      <c r="J4000" t="s">
        <v>420</v>
      </c>
      <c r="K4000">
        <v>36</v>
      </c>
      <c r="L4000">
        <v>0</v>
      </c>
      <c r="M4000">
        <v>0</v>
      </c>
      <c r="N4000">
        <v>36</v>
      </c>
      <c r="O4000">
        <v>1</v>
      </c>
      <c r="P4000">
        <v>36</v>
      </c>
      <c r="Q4000" t="s">
        <v>44</v>
      </c>
      <c r="R4000">
        <v>0</v>
      </c>
      <c r="S4000" t="s">
        <v>45</v>
      </c>
      <c r="T4000" s="4"/>
      <c r="U4000" s="4"/>
    </row>
    <row r="4001" spans="2:21" x14ac:dyDescent="0.2">
      <c r="B4001" t="s">
        <v>2827</v>
      </c>
      <c r="C4001" t="s">
        <v>8972</v>
      </c>
      <c r="J4001" t="s">
        <v>420</v>
      </c>
      <c r="K4001">
        <v>30</v>
      </c>
      <c r="L4001">
        <v>0</v>
      </c>
      <c r="M4001">
        <v>0</v>
      </c>
      <c r="N4001">
        <v>30</v>
      </c>
      <c r="O4001">
        <v>3</v>
      </c>
      <c r="P4001">
        <v>10</v>
      </c>
      <c r="Q4001" t="s">
        <v>44</v>
      </c>
      <c r="R4001">
        <v>0</v>
      </c>
      <c r="S4001" t="s">
        <v>2182</v>
      </c>
      <c r="T4001" s="4"/>
      <c r="U4001" s="4"/>
    </row>
    <row r="4002" spans="2:21" x14ac:dyDescent="0.2">
      <c r="B4002" t="s">
        <v>2827</v>
      </c>
      <c r="C4002" t="s">
        <v>8973</v>
      </c>
      <c r="J4002" t="s">
        <v>420</v>
      </c>
      <c r="K4002">
        <v>432</v>
      </c>
      <c r="L4002">
        <v>0</v>
      </c>
      <c r="M4002">
        <v>0</v>
      </c>
      <c r="N4002">
        <v>432</v>
      </c>
      <c r="O4002">
        <v>1</v>
      </c>
      <c r="P4002">
        <v>432</v>
      </c>
      <c r="Q4002" t="s">
        <v>50</v>
      </c>
      <c r="R4002">
        <v>0</v>
      </c>
      <c r="S4002" t="s">
        <v>613</v>
      </c>
      <c r="T4002" s="4"/>
      <c r="U4002" s="4"/>
    </row>
    <row r="4003" spans="2:21" x14ac:dyDescent="0.2">
      <c r="B4003" t="s">
        <v>2827</v>
      </c>
      <c r="C4003" t="s">
        <v>8974</v>
      </c>
      <c r="J4003" t="s">
        <v>420</v>
      </c>
      <c r="K4003">
        <v>720</v>
      </c>
      <c r="L4003">
        <v>0</v>
      </c>
      <c r="M4003">
        <v>0</v>
      </c>
      <c r="N4003">
        <v>720</v>
      </c>
      <c r="O4003">
        <v>3</v>
      </c>
      <c r="P4003">
        <v>240</v>
      </c>
      <c r="Q4003" t="s">
        <v>50</v>
      </c>
      <c r="R4003">
        <v>0</v>
      </c>
      <c r="S4003" t="s">
        <v>623</v>
      </c>
      <c r="T4003" s="4"/>
      <c r="U4003" s="4"/>
    </row>
    <row r="4004" spans="2:21" x14ac:dyDescent="0.2">
      <c r="B4004" t="s">
        <v>2827</v>
      </c>
      <c r="C4004" t="s">
        <v>8975</v>
      </c>
      <c r="J4004" t="s">
        <v>420</v>
      </c>
      <c r="K4004">
        <v>1440</v>
      </c>
      <c r="L4004">
        <v>0</v>
      </c>
      <c r="M4004">
        <v>0</v>
      </c>
      <c r="N4004">
        <v>1440</v>
      </c>
      <c r="O4004">
        <v>6</v>
      </c>
      <c r="P4004">
        <v>240</v>
      </c>
      <c r="Q4004" t="s">
        <v>50</v>
      </c>
      <c r="R4004">
        <v>0</v>
      </c>
      <c r="S4004" t="s">
        <v>1274</v>
      </c>
      <c r="T4004" s="4"/>
      <c r="U4004" s="4"/>
    </row>
    <row r="4005" spans="2:21" x14ac:dyDescent="0.2">
      <c r="B4005" t="s">
        <v>2827</v>
      </c>
      <c r="C4005" t="s">
        <v>8976</v>
      </c>
      <c r="J4005" t="s">
        <v>420</v>
      </c>
      <c r="K4005">
        <v>80</v>
      </c>
      <c r="L4005">
        <v>0</v>
      </c>
      <c r="M4005">
        <v>0</v>
      </c>
      <c r="N4005">
        <v>80</v>
      </c>
      <c r="O4005">
        <v>1</v>
      </c>
      <c r="P4005">
        <v>80</v>
      </c>
      <c r="Q4005" t="s">
        <v>50</v>
      </c>
      <c r="R4005">
        <v>0</v>
      </c>
      <c r="S4005" t="s">
        <v>613</v>
      </c>
      <c r="T4005" s="4"/>
      <c r="U4005" s="4"/>
    </row>
    <row r="4006" spans="2:21" x14ac:dyDescent="0.2">
      <c r="B4006" t="s">
        <v>2827</v>
      </c>
      <c r="C4006" t="s">
        <v>8977</v>
      </c>
      <c r="J4006" t="s">
        <v>420</v>
      </c>
      <c r="K4006">
        <v>2560</v>
      </c>
      <c r="L4006">
        <v>0</v>
      </c>
      <c r="M4006">
        <v>0</v>
      </c>
      <c r="N4006">
        <v>2560</v>
      </c>
      <c r="O4006">
        <v>8</v>
      </c>
      <c r="P4006">
        <v>320</v>
      </c>
      <c r="Q4006" t="s">
        <v>50</v>
      </c>
      <c r="R4006">
        <v>0</v>
      </c>
      <c r="S4006" t="s">
        <v>2618</v>
      </c>
      <c r="T4006" s="4"/>
      <c r="U4006" s="4"/>
    </row>
    <row r="4007" spans="2:21" x14ac:dyDescent="0.2">
      <c r="B4007" t="s">
        <v>2827</v>
      </c>
      <c r="C4007" t="s">
        <v>8978</v>
      </c>
      <c r="J4007" t="s">
        <v>420</v>
      </c>
      <c r="K4007">
        <v>960</v>
      </c>
      <c r="L4007">
        <v>0</v>
      </c>
      <c r="M4007">
        <v>0</v>
      </c>
      <c r="N4007">
        <v>960</v>
      </c>
      <c r="O4007">
        <v>3</v>
      </c>
      <c r="P4007">
        <v>320</v>
      </c>
      <c r="Q4007" t="s">
        <v>50</v>
      </c>
      <c r="R4007">
        <v>0</v>
      </c>
      <c r="S4007" t="s">
        <v>623</v>
      </c>
      <c r="T4007" s="4"/>
      <c r="U4007" s="4"/>
    </row>
    <row r="4008" spans="2:21" x14ac:dyDescent="0.2">
      <c r="B4008" t="s">
        <v>2827</v>
      </c>
      <c r="C4008" t="s">
        <v>8979</v>
      </c>
      <c r="J4008" t="s">
        <v>420</v>
      </c>
      <c r="K4008">
        <v>4800</v>
      </c>
      <c r="L4008">
        <v>0</v>
      </c>
      <c r="M4008">
        <v>0</v>
      </c>
      <c r="N4008">
        <v>4800</v>
      </c>
      <c r="O4008">
        <v>30</v>
      </c>
      <c r="P4008">
        <v>160</v>
      </c>
      <c r="Q4008" t="s">
        <v>50</v>
      </c>
      <c r="R4008">
        <v>0</v>
      </c>
      <c r="S4008" t="s">
        <v>4813</v>
      </c>
      <c r="T4008" s="4"/>
      <c r="U4008" s="4"/>
    </row>
    <row r="4009" spans="2:21" x14ac:dyDescent="0.2">
      <c r="B4009" t="s">
        <v>2827</v>
      </c>
      <c r="C4009" t="s">
        <v>8980</v>
      </c>
      <c r="J4009" t="s">
        <v>420</v>
      </c>
      <c r="K4009">
        <v>1008</v>
      </c>
      <c r="L4009">
        <v>0</v>
      </c>
      <c r="M4009">
        <v>0</v>
      </c>
      <c r="N4009">
        <v>1008</v>
      </c>
      <c r="O4009">
        <v>6</v>
      </c>
      <c r="P4009">
        <v>168</v>
      </c>
      <c r="Q4009" t="s">
        <v>50</v>
      </c>
      <c r="R4009">
        <v>0</v>
      </c>
      <c r="S4009" t="s">
        <v>1274</v>
      </c>
      <c r="T4009" s="4"/>
      <c r="U4009" s="4"/>
    </row>
    <row r="4010" spans="2:21" x14ac:dyDescent="0.2">
      <c r="B4010" t="s">
        <v>2827</v>
      </c>
      <c r="C4010" t="s">
        <v>8981</v>
      </c>
      <c r="J4010" t="s">
        <v>420</v>
      </c>
      <c r="K4010">
        <v>640</v>
      </c>
      <c r="L4010">
        <v>0</v>
      </c>
      <c r="M4010">
        <v>0</v>
      </c>
      <c r="N4010">
        <v>640</v>
      </c>
      <c r="O4010">
        <v>2</v>
      </c>
      <c r="P4010">
        <v>320</v>
      </c>
      <c r="Q4010" t="s">
        <v>50</v>
      </c>
      <c r="R4010">
        <v>0</v>
      </c>
      <c r="S4010" t="s">
        <v>1162</v>
      </c>
      <c r="T4010" s="4"/>
      <c r="U4010" s="4"/>
    </row>
    <row r="4011" spans="2:21" x14ac:dyDescent="0.2">
      <c r="B4011" t="s">
        <v>2827</v>
      </c>
      <c r="C4011" t="s">
        <v>8982</v>
      </c>
      <c r="J4011" t="s">
        <v>420</v>
      </c>
      <c r="K4011">
        <v>320</v>
      </c>
      <c r="L4011">
        <v>0</v>
      </c>
      <c r="M4011">
        <v>0</v>
      </c>
      <c r="N4011">
        <v>320</v>
      </c>
      <c r="O4011">
        <v>1</v>
      </c>
      <c r="P4011">
        <v>320</v>
      </c>
      <c r="Q4011" t="s">
        <v>50</v>
      </c>
      <c r="R4011">
        <v>0</v>
      </c>
      <c r="S4011" t="s">
        <v>613</v>
      </c>
      <c r="T4011" s="4"/>
      <c r="U4011" s="4"/>
    </row>
    <row r="4012" spans="2:21" x14ac:dyDescent="0.2">
      <c r="B4012" t="e">
        <v>#NAME?</v>
      </c>
      <c r="C4012" t="s">
        <v>8983</v>
      </c>
      <c r="F4012" t="s">
        <v>2066</v>
      </c>
      <c r="I4012" t="s">
        <v>2340</v>
      </c>
      <c r="J4012" t="s">
        <v>2068</v>
      </c>
      <c r="K4012">
        <v>1920</v>
      </c>
      <c r="L4012">
        <v>0</v>
      </c>
      <c r="M4012">
        <v>0</v>
      </c>
      <c r="N4012">
        <v>1920</v>
      </c>
      <c r="O4012">
        <v>4</v>
      </c>
      <c r="P4012">
        <v>480</v>
      </c>
      <c r="Q4012" t="s">
        <v>50</v>
      </c>
      <c r="R4012">
        <v>0</v>
      </c>
      <c r="S4012" t="s">
        <v>2071</v>
      </c>
      <c r="T4012" s="4"/>
      <c r="U4012" s="4"/>
    </row>
    <row r="4013" spans="2:21" x14ac:dyDescent="0.2">
      <c r="B4013" t="e">
        <v>#NAME?</v>
      </c>
      <c r="C4013" t="s">
        <v>8984</v>
      </c>
      <c r="F4013" t="s">
        <v>2066</v>
      </c>
      <c r="I4013" t="s">
        <v>2340</v>
      </c>
      <c r="J4013" t="s">
        <v>2068</v>
      </c>
      <c r="K4013">
        <v>3960</v>
      </c>
      <c r="L4013">
        <v>0</v>
      </c>
      <c r="M4013">
        <v>0</v>
      </c>
      <c r="N4013">
        <v>3960</v>
      </c>
      <c r="O4013">
        <v>5</v>
      </c>
      <c r="P4013">
        <v>792</v>
      </c>
      <c r="Q4013" t="s">
        <v>50</v>
      </c>
      <c r="R4013">
        <v>0</v>
      </c>
      <c r="S4013" t="s">
        <v>1175</v>
      </c>
      <c r="T4013" s="4"/>
      <c r="U4013" s="4"/>
    </row>
    <row r="4014" spans="2:21" x14ac:dyDescent="0.2">
      <c r="C4014" t="s">
        <v>8985</v>
      </c>
      <c r="F4014" t="s">
        <v>2066</v>
      </c>
      <c r="I4014" t="s">
        <v>6667</v>
      </c>
      <c r="J4014" t="s">
        <v>2068</v>
      </c>
      <c r="O4014">
        <v>0</v>
      </c>
      <c r="P4014">
        <v>96</v>
      </c>
      <c r="Q4014" t="s">
        <v>50</v>
      </c>
      <c r="S4014" t="s">
        <v>4078</v>
      </c>
      <c r="T4014" s="4"/>
      <c r="U4014" s="4"/>
    </row>
    <row r="4015" spans="2:21" x14ac:dyDescent="0.2">
      <c r="C4015" t="s">
        <v>8986</v>
      </c>
      <c r="P4015">
        <v>480</v>
      </c>
      <c r="Q4015" t="s">
        <v>50</v>
      </c>
      <c r="T4015" s="4"/>
      <c r="U4015" s="4"/>
    </row>
    <row r="4016" spans="2:21" x14ac:dyDescent="0.2">
      <c r="C4016" t="s">
        <v>8987</v>
      </c>
      <c r="J4016" t="s">
        <v>420</v>
      </c>
      <c r="O4016">
        <v>0</v>
      </c>
      <c r="P4016">
        <v>72</v>
      </c>
      <c r="Q4016" t="s">
        <v>50</v>
      </c>
      <c r="S4016" t="s">
        <v>4078</v>
      </c>
      <c r="T4016" s="4">
        <v>45366</v>
      </c>
      <c r="U4016" s="4"/>
    </row>
    <row r="4017" spans="3:21" x14ac:dyDescent="0.2">
      <c r="C4017" t="s">
        <v>8988</v>
      </c>
      <c r="J4017" t="s">
        <v>420</v>
      </c>
      <c r="O4017">
        <v>0</v>
      </c>
      <c r="P4017">
        <v>100</v>
      </c>
      <c r="Q4017" t="s">
        <v>44</v>
      </c>
      <c r="S4017" t="s">
        <v>8967</v>
      </c>
      <c r="T4017" s="4"/>
      <c r="U4017" s="4"/>
    </row>
    <row r="4018" spans="3:21" x14ac:dyDescent="0.2">
      <c r="C4018" t="s">
        <v>8989</v>
      </c>
      <c r="J4018" t="s">
        <v>420</v>
      </c>
      <c r="O4018">
        <v>0</v>
      </c>
      <c r="P4018">
        <v>18</v>
      </c>
      <c r="Q4018" t="s">
        <v>61</v>
      </c>
      <c r="S4018" t="s">
        <v>8990</v>
      </c>
      <c r="T4018" s="4"/>
      <c r="U4018" s="4"/>
    </row>
    <row r="4019" spans="3:21" x14ac:dyDescent="0.2">
      <c r="C4019" t="s">
        <v>8991</v>
      </c>
      <c r="J4019" t="s">
        <v>420</v>
      </c>
      <c r="O4019">
        <v>0</v>
      </c>
      <c r="P4019">
        <v>144</v>
      </c>
      <c r="Q4019" t="s">
        <v>44</v>
      </c>
      <c r="S4019" t="s">
        <v>8967</v>
      </c>
      <c r="T4019" s="4"/>
      <c r="U4019" s="4"/>
    </row>
    <row r="4020" spans="3:21" x14ac:dyDescent="0.2">
      <c r="C4020" t="s">
        <v>8992</v>
      </c>
      <c r="J4020" t="s">
        <v>420</v>
      </c>
      <c r="O4020">
        <v>0</v>
      </c>
      <c r="P4020">
        <v>48</v>
      </c>
      <c r="Q4020" t="s">
        <v>61</v>
      </c>
      <c r="S4020" t="s">
        <v>8990</v>
      </c>
      <c r="T4020" s="4"/>
      <c r="U4020" s="4"/>
    </row>
    <row r="4021" spans="3:21" x14ac:dyDescent="0.2">
      <c r="C4021" t="s">
        <v>8993</v>
      </c>
      <c r="J4021" t="s">
        <v>420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12</v>
      </c>
      <c r="Q4021" t="s">
        <v>44</v>
      </c>
      <c r="R4021">
        <v>0</v>
      </c>
      <c r="S4021" t="s">
        <v>94</v>
      </c>
      <c r="T4021" s="4"/>
      <c r="U4021" s="4"/>
    </row>
    <row r="4022" spans="3:21" x14ac:dyDescent="0.2">
      <c r="C4022" t="s">
        <v>8994</v>
      </c>
      <c r="J4022" t="s">
        <v>420</v>
      </c>
      <c r="K4022">
        <v>0</v>
      </c>
      <c r="L4022">
        <v>0</v>
      </c>
      <c r="M4022">
        <v>12</v>
      </c>
      <c r="N4022">
        <v>-12</v>
      </c>
      <c r="O4022">
        <v>0</v>
      </c>
      <c r="P4022">
        <v>120</v>
      </c>
      <c r="Q4022" t="s">
        <v>50</v>
      </c>
      <c r="R4022">
        <v>-12</v>
      </c>
      <c r="S4022" t="s">
        <v>1197</v>
      </c>
      <c r="T4022" s="4"/>
      <c r="U4022" s="4"/>
    </row>
    <row r="4023" spans="3:21" x14ac:dyDescent="0.2">
      <c r="C4023" t="s">
        <v>8995</v>
      </c>
      <c r="J4023" t="s">
        <v>420</v>
      </c>
      <c r="K4023">
        <v>0</v>
      </c>
      <c r="L4023">
        <v>0</v>
      </c>
      <c r="M4023">
        <v>12</v>
      </c>
      <c r="N4023">
        <v>-12</v>
      </c>
      <c r="O4023">
        <v>0</v>
      </c>
      <c r="P4023">
        <v>40</v>
      </c>
      <c r="Q4023" t="s">
        <v>50</v>
      </c>
      <c r="R4023">
        <v>-12</v>
      </c>
      <c r="S4023" t="s">
        <v>1197</v>
      </c>
      <c r="T4023" s="4"/>
      <c r="U4023" s="4"/>
    </row>
    <row r="4024" spans="3:21" x14ac:dyDescent="0.2">
      <c r="C4024" t="s">
        <v>8996</v>
      </c>
      <c r="J4024" t="s">
        <v>420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380</v>
      </c>
      <c r="Q4024" t="s">
        <v>50</v>
      </c>
      <c r="S4024" t="s">
        <v>4078</v>
      </c>
      <c r="T4024" s="4"/>
      <c r="U4024" s="4"/>
    </row>
    <row r="4025" spans="3:21" x14ac:dyDescent="0.2">
      <c r="C4025" t="s">
        <v>8997</v>
      </c>
      <c r="J4025" t="s">
        <v>420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240</v>
      </c>
      <c r="Q4025" t="s">
        <v>50</v>
      </c>
      <c r="S4025" t="s">
        <v>4078</v>
      </c>
      <c r="T4025" s="4"/>
      <c r="U4025" s="4"/>
    </row>
    <row r="4026" spans="3:21" x14ac:dyDescent="0.2">
      <c r="C4026" t="s">
        <v>8998</v>
      </c>
      <c r="J4026" t="s">
        <v>420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220</v>
      </c>
      <c r="Q4026" t="s">
        <v>50</v>
      </c>
      <c r="S4026" t="s">
        <v>4078</v>
      </c>
      <c r="T4026" s="4"/>
      <c r="U4026" s="4"/>
    </row>
    <row r="4027" spans="3:21" x14ac:dyDescent="0.2">
      <c r="C4027" t="s">
        <v>8999</v>
      </c>
      <c r="J4027" t="s">
        <v>420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180</v>
      </c>
      <c r="Q4027" t="s">
        <v>50</v>
      </c>
      <c r="S4027" t="s">
        <v>4078</v>
      </c>
      <c r="T4027" s="4"/>
      <c r="U4027" s="4"/>
    </row>
    <row r="4028" spans="3:21" x14ac:dyDescent="0.2">
      <c r="C4028" t="s">
        <v>9000</v>
      </c>
      <c r="J4028" t="s">
        <v>420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200</v>
      </c>
      <c r="Q4028" t="s">
        <v>50</v>
      </c>
      <c r="S4028" t="s">
        <v>4078</v>
      </c>
      <c r="T4028" s="4"/>
      <c r="U4028" s="4"/>
    </row>
    <row r="4029" spans="3:21" x14ac:dyDescent="0.2">
      <c r="C4029" t="s">
        <v>9001</v>
      </c>
      <c r="J4029" t="s">
        <v>420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135</v>
      </c>
      <c r="Q4029" t="s">
        <v>50</v>
      </c>
      <c r="S4029" t="s">
        <v>4078</v>
      </c>
      <c r="T4029" s="4"/>
      <c r="U4029" s="4"/>
    </row>
    <row r="4030" spans="3:21" x14ac:dyDescent="0.2">
      <c r="C4030" t="s">
        <v>9002</v>
      </c>
      <c r="J4030" t="s">
        <v>420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190</v>
      </c>
      <c r="Q4030" t="s">
        <v>50</v>
      </c>
      <c r="S4030" t="s">
        <v>4078</v>
      </c>
      <c r="T4030" s="4"/>
      <c r="U4030" s="4"/>
    </row>
    <row r="4031" spans="3:21" x14ac:dyDescent="0.2">
      <c r="C4031" t="s">
        <v>9003</v>
      </c>
      <c r="J4031" t="s">
        <v>420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100</v>
      </c>
      <c r="Q4031" t="s">
        <v>50</v>
      </c>
      <c r="S4031" t="s">
        <v>4078</v>
      </c>
      <c r="T4031" s="4"/>
      <c r="U4031" s="4"/>
    </row>
    <row r="4032" spans="3:21" x14ac:dyDescent="0.2">
      <c r="C4032" t="s">
        <v>9004</v>
      </c>
      <c r="J4032" t="s">
        <v>420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160</v>
      </c>
      <c r="Q4032" t="s">
        <v>50</v>
      </c>
      <c r="S4032" t="s">
        <v>4078</v>
      </c>
      <c r="T4032" s="4"/>
      <c r="U4032" s="4"/>
    </row>
    <row r="4033" spans="3:21" x14ac:dyDescent="0.2">
      <c r="C4033" t="s">
        <v>9005</v>
      </c>
      <c r="J4033" t="s">
        <v>420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160</v>
      </c>
      <c r="Q4033" t="s">
        <v>50</v>
      </c>
      <c r="S4033" t="s">
        <v>4078</v>
      </c>
      <c r="T4033" s="4"/>
      <c r="U4033" s="4"/>
    </row>
    <row r="4034" spans="3:21" x14ac:dyDescent="0.2">
      <c r="C4034" t="s">
        <v>9006</v>
      </c>
      <c r="J4034" t="s">
        <v>420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254</v>
      </c>
      <c r="Q4034" t="s">
        <v>50</v>
      </c>
      <c r="S4034" t="s">
        <v>4078</v>
      </c>
      <c r="T4034" s="4"/>
      <c r="U4034" s="4"/>
    </row>
    <row r="4035" spans="3:21" x14ac:dyDescent="0.2">
      <c r="C4035" t="s">
        <v>9007</v>
      </c>
      <c r="J4035" t="s">
        <v>420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144</v>
      </c>
      <c r="Q4035" t="s">
        <v>50</v>
      </c>
      <c r="S4035" t="s">
        <v>4078</v>
      </c>
      <c r="T4035" s="4"/>
      <c r="U4035" s="4"/>
    </row>
    <row r="4036" spans="3:21" x14ac:dyDescent="0.2">
      <c r="C4036" t="s">
        <v>9008</v>
      </c>
      <c r="J4036" t="s">
        <v>420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60</v>
      </c>
      <c r="Q4036" t="s">
        <v>50</v>
      </c>
      <c r="S4036" t="s">
        <v>4078</v>
      </c>
      <c r="T4036" s="4"/>
      <c r="U4036" s="4"/>
    </row>
    <row r="4037" spans="3:21" x14ac:dyDescent="0.2">
      <c r="C4037" t="s">
        <v>9009</v>
      </c>
      <c r="J4037" t="s">
        <v>420</v>
      </c>
      <c r="K4037">
        <v>0</v>
      </c>
      <c r="L4037">
        <v>0</v>
      </c>
      <c r="M4037">
        <v>12</v>
      </c>
      <c r="N4037">
        <v>-12</v>
      </c>
      <c r="O4037">
        <v>0</v>
      </c>
      <c r="P4037">
        <v>120</v>
      </c>
      <c r="Q4037" t="s">
        <v>50</v>
      </c>
      <c r="S4037" t="s">
        <v>4078</v>
      </c>
      <c r="T4037" s="4"/>
      <c r="U4037" s="4"/>
    </row>
    <row r="4038" spans="3:21" x14ac:dyDescent="0.2">
      <c r="C4038" t="s">
        <v>9010</v>
      </c>
      <c r="J4038" t="s">
        <v>420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456</v>
      </c>
      <c r="Q4038" t="s">
        <v>50</v>
      </c>
      <c r="S4038" t="s">
        <v>4078</v>
      </c>
      <c r="T4038" s="4"/>
      <c r="U4038" s="4"/>
    </row>
    <row r="4039" spans="3:21" x14ac:dyDescent="0.2">
      <c r="C4039" t="s">
        <v>9011</v>
      </c>
      <c r="J4039" t="s">
        <v>420</v>
      </c>
      <c r="K4039">
        <v>0</v>
      </c>
      <c r="L4039">
        <v>0</v>
      </c>
      <c r="M4039">
        <v>12</v>
      </c>
      <c r="N4039">
        <v>-12</v>
      </c>
      <c r="O4039">
        <v>0</v>
      </c>
      <c r="P4039">
        <v>50</v>
      </c>
      <c r="Q4039" t="s">
        <v>44</v>
      </c>
      <c r="S4039" t="s">
        <v>8967</v>
      </c>
      <c r="T4039" s="4"/>
      <c r="U4039" s="4"/>
    </row>
    <row r="4040" spans="3:21" x14ac:dyDescent="0.2">
      <c r="C4040" t="s">
        <v>9012</v>
      </c>
      <c r="J4040" t="s">
        <v>420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240</v>
      </c>
      <c r="Q4040" t="s">
        <v>50</v>
      </c>
      <c r="S4040" t="s">
        <v>4078</v>
      </c>
      <c r="T4040" s="4"/>
      <c r="U4040" s="4"/>
    </row>
    <row r="4041" spans="3:21" x14ac:dyDescent="0.2">
      <c r="C4041" t="s">
        <v>9013</v>
      </c>
      <c r="J4041" t="s">
        <v>420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30</v>
      </c>
      <c r="Q4041" t="s">
        <v>44</v>
      </c>
      <c r="S4041" t="s">
        <v>8967</v>
      </c>
      <c r="T4041" s="4"/>
      <c r="U4041" s="4"/>
    </row>
    <row r="4042" spans="3:21" x14ac:dyDescent="0.2">
      <c r="C4042" t="s">
        <v>9014</v>
      </c>
      <c r="J4042" t="s">
        <v>420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360</v>
      </c>
      <c r="Q4042" t="s">
        <v>44</v>
      </c>
      <c r="S4042" t="s">
        <v>8967</v>
      </c>
      <c r="T4042" s="4"/>
      <c r="U4042" s="4"/>
    </row>
    <row r="4043" spans="3:21" x14ac:dyDescent="0.2">
      <c r="C4043" t="s">
        <v>9015</v>
      </c>
      <c r="J4043" t="s">
        <v>420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360</v>
      </c>
      <c r="Q4043" t="s">
        <v>50</v>
      </c>
      <c r="S4043" t="s">
        <v>4078</v>
      </c>
      <c r="T4043" s="4"/>
      <c r="U4043" s="4"/>
    </row>
    <row r="4044" spans="3:21" x14ac:dyDescent="0.2">
      <c r="C4044" t="s">
        <v>9016</v>
      </c>
      <c r="J4044" t="s">
        <v>420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60</v>
      </c>
      <c r="Q4044" t="s">
        <v>44</v>
      </c>
      <c r="S4044" t="s">
        <v>8967</v>
      </c>
      <c r="T4044" s="4"/>
      <c r="U4044" s="4"/>
    </row>
    <row r="4045" spans="3:21" x14ac:dyDescent="0.2">
      <c r="C4045" t="s">
        <v>9017</v>
      </c>
      <c r="J4045" t="s">
        <v>420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1200</v>
      </c>
      <c r="Q4045" t="s">
        <v>50</v>
      </c>
      <c r="S4045" t="s">
        <v>4078</v>
      </c>
      <c r="T4045" s="4"/>
      <c r="U4045" s="4"/>
    </row>
    <row r="4046" spans="3:21" x14ac:dyDescent="0.2">
      <c r="C4046" t="s">
        <v>9018</v>
      </c>
      <c r="J4046" t="s">
        <v>420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360</v>
      </c>
      <c r="Q4046" t="s">
        <v>50</v>
      </c>
      <c r="S4046" t="s">
        <v>4078</v>
      </c>
      <c r="T4046" s="4"/>
      <c r="U4046" s="4"/>
    </row>
    <row r="4047" spans="3:21" x14ac:dyDescent="0.2">
      <c r="C4047" t="s">
        <v>9019</v>
      </c>
      <c r="J4047" t="s">
        <v>420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96</v>
      </c>
      <c r="Q4047" t="s">
        <v>50</v>
      </c>
      <c r="S4047" t="s">
        <v>4078</v>
      </c>
      <c r="T4047" s="4"/>
      <c r="U4047" s="4"/>
    </row>
    <row r="4048" spans="3:21" x14ac:dyDescent="0.2">
      <c r="C4048" t="s">
        <v>9020</v>
      </c>
      <c r="J4048" t="s">
        <v>420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96</v>
      </c>
      <c r="Q4048" t="s">
        <v>50</v>
      </c>
      <c r="S4048" t="s">
        <v>4078</v>
      </c>
      <c r="T4048" s="4"/>
      <c r="U4048" s="4"/>
    </row>
    <row r="4049" spans="3:21" x14ac:dyDescent="0.2">
      <c r="C4049" t="s">
        <v>9021</v>
      </c>
      <c r="I4049" t="s">
        <v>2067</v>
      </c>
      <c r="J4049" t="s">
        <v>2068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120</v>
      </c>
      <c r="Q4049" t="s">
        <v>50</v>
      </c>
      <c r="S4049" t="s">
        <v>4078</v>
      </c>
      <c r="T4049" s="4"/>
      <c r="U4049" s="4"/>
    </row>
    <row r="4050" spans="3:21" x14ac:dyDescent="0.2">
      <c r="C4050" t="s">
        <v>9022</v>
      </c>
      <c r="I4050" t="s">
        <v>2067</v>
      </c>
      <c r="J4050" t="s">
        <v>2068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120</v>
      </c>
      <c r="Q4050" t="s">
        <v>50</v>
      </c>
      <c r="S4050" t="s">
        <v>4078</v>
      </c>
      <c r="T4050" s="4"/>
      <c r="U4050" s="4"/>
    </row>
    <row r="4051" spans="3:21" x14ac:dyDescent="0.2">
      <c r="C4051" t="s">
        <v>9023</v>
      </c>
      <c r="I4051" t="s">
        <v>2348</v>
      </c>
      <c r="J4051" t="s">
        <v>2068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2160</v>
      </c>
      <c r="Q4051" t="s">
        <v>50</v>
      </c>
      <c r="S4051" t="s">
        <v>4078</v>
      </c>
      <c r="T4051" s="4"/>
      <c r="U4051" s="4"/>
    </row>
    <row r="4052" spans="3:21" x14ac:dyDescent="0.2">
      <c r="C4052" t="s">
        <v>9024</v>
      </c>
      <c r="J4052" t="s">
        <v>420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96</v>
      </c>
      <c r="Q4052" t="s">
        <v>50</v>
      </c>
      <c r="S4052" t="s">
        <v>4078</v>
      </c>
      <c r="T4052" s="4"/>
      <c r="U4052" s="4"/>
    </row>
    <row r="4053" spans="3:21" x14ac:dyDescent="0.2">
      <c r="C4053" t="s">
        <v>9025</v>
      </c>
      <c r="I4053" t="s">
        <v>9026</v>
      </c>
      <c r="J4053" t="s">
        <v>2068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96</v>
      </c>
      <c r="Q4053" t="s">
        <v>50</v>
      </c>
      <c r="S4053" t="s">
        <v>4078</v>
      </c>
      <c r="T4053" s="4"/>
      <c r="U4053" s="4"/>
    </row>
    <row r="4054" spans="3:21" x14ac:dyDescent="0.2">
      <c r="C4054" t="s">
        <v>9027</v>
      </c>
      <c r="I4054" t="s">
        <v>2067</v>
      </c>
      <c r="J4054" t="s">
        <v>2068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1728</v>
      </c>
      <c r="Q4054" t="s">
        <v>50</v>
      </c>
      <c r="S4054" t="s">
        <v>4078</v>
      </c>
      <c r="T4054" s="4"/>
      <c r="U4054" s="4"/>
    </row>
    <row r="4055" spans="3:21" x14ac:dyDescent="0.2">
      <c r="C4055" t="s">
        <v>9028</v>
      </c>
      <c r="I4055" t="s">
        <v>2340</v>
      </c>
      <c r="J4055" t="s">
        <v>2068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144</v>
      </c>
      <c r="Q4055" t="s">
        <v>50</v>
      </c>
      <c r="S4055" t="s">
        <v>4078</v>
      </c>
      <c r="T4055" s="4"/>
      <c r="U4055" s="4"/>
    </row>
    <row r="4056" spans="3:21" x14ac:dyDescent="0.2">
      <c r="C4056" t="s">
        <v>9029</v>
      </c>
      <c r="I4056" t="s">
        <v>2357</v>
      </c>
      <c r="J4056" t="s">
        <v>2068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96</v>
      </c>
      <c r="Q4056" t="s">
        <v>50</v>
      </c>
      <c r="S4056" t="s">
        <v>4078</v>
      </c>
      <c r="T4056" s="4"/>
      <c r="U4056" s="4"/>
    </row>
    <row r="4057" spans="3:21" x14ac:dyDescent="0.2">
      <c r="C4057" t="s">
        <v>9030</v>
      </c>
      <c r="J4057" t="s">
        <v>420</v>
      </c>
      <c r="O4057">
        <v>0</v>
      </c>
      <c r="P4057">
        <v>1728</v>
      </c>
      <c r="Q4057" t="s">
        <v>50</v>
      </c>
      <c r="S4057" t="s">
        <v>4078</v>
      </c>
      <c r="T4057" s="4"/>
      <c r="U4057" s="4"/>
    </row>
    <row r="4058" spans="3:21" x14ac:dyDescent="0.2">
      <c r="C4058" t="s">
        <v>9031</v>
      </c>
      <c r="J4058" t="s">
        <v>420</v>
      </c>
      <c r="O4058">
        <v>0</v>
      </c>
      <c r="P4058">
        <v>96</v>
      </c>
      <c r="Q4058" t="s">
        <v>50</v>
      </c>
      <c r="S4058" t="s">
        <v>4078</v>
      </c>
      <c r="T4058" s="4"/>
      <c r="U4058" s="4"/>
    </row>
    <row r="4059" spans="3:21" x14ac:dyDescent="0.2">
      <c r="C4059" t="s">
        <v>9032</v>
      </c>
      <c r="I4059" t="s">
        <v>2067</v>
      </c>
      <c r="J4059" t="s">
        <v>2068</v>
      </c>
      <c r="O4059">
        <v>0</v>
      </c>
      <c r="P4059">
        <v>96</v>
      </c>
      <c r="Q4059" t="s">
        <v>50</v>
      </c>
      <c r="S4059" t="s">
        <v>4078</v>
      </c>
      <c r="T4059" s="4"/>
      <c r="U4059" s="4"/>
    </row>
    <row r="4060" spans="3:21" x14ac:dyDescent="0.2">
      <c r="C4060" t="s">
        <v>9033</v>
      </c>
      <c r="I4060" t="s">
        <v>2067</v>
      </c>
      <c r="J4060" t="s">
        <v>2068</v>
      </c>
      <c r="O4060">
        <v>0</v>
      </c>
      <c r="P4060">
        <v>120</v>
      </c>
      <c r="Q4060" t="s">
        <v>50</v>
      </c>
      <c r="S4060" t="s">
        <v>4078</v>
      </c>
      <c r="T4060" s="4"/>
      <c r="U4060" s="4"/>
    </row>
    <row r="4061" spans="3:21" x14ac:dyDescent="0.2">
      <c r="C4061" t="s">
        <v>9034</v>
      </c>
      <c r="J4061" t="s">
        <v>420</v>
      </c>
      <c r="O4061" t="e">
        <v>#DIV/0!</v>
      </c>
      <c r="P4061">
        <v>0</v>
      </c>
      <c r="S4061" t="e">
        <v>#DIV/0!</v>
      </c>
      <c r="T4061" s="4"/>
      <c r="U4061" s="4"/>
    </row>
    <row r="4062" spans="3:21" x14ac:dyDescent="0.2">
      <c r="C4062" t="s">
        <v>9035</v>
      </c>
      <c r="J4062" t="s">
        <v>420</v>
      </c>
      <c r="O4062">
        <v>0</v>
      </c>
      <c r="P4062">
        <v>1440</v>
      </c>
      <c r="Q4062" t="s">
        <v>50</v>
      </c>
      <c r="S4062" t="s">
        <v>4078</v>
      </c>
      <c r="T4062" s="4"/>
      <c r="U4062" s="4"/>
    </row>
    <row r="4063" spans="3:21" x14ac:dyDescent="0.2">
      <c r="C4063" t="s">
        <v>9036</v>
      </c>
      <c r="J4063" t="s">
        <v>420</v>
      </c>
      <c r="O4063">
        <v>0</v>
      </c>
      <c r="P4063">
        <v>1152</v>
      </c>
      <c r="Q4063" t="s">
        <v>50</v>
      </c>
      <c r="S4063" t="s">
        <v>4078</v>
      </c>
      <c r="T4063" s="4"/>
      <c r="U4063" s="4"/>
    </row>
    <row r="4064" spans="3:21" x14ac:dyDescent="0.2">
      <c r="C4064" t="s">
        <v>9037</v>
      </c>
      <c r="J4064" t="s">
        <v>420</v>
      </c>
      <c r="O4064">
        <v>0</v>
      </c>
      <c r="P4064">
        <v>1152</v>
      </c>
      <c r="Q4064" t="s">
        <v>50</v>
      </c>
      <c r="S4064" t="s">
        <v>4078</v>
      </c>
      <c r="T4064" s="4"/>
      <c r="U4064" s="4"/>
    </row>
    <row r="4065" spans="3:21" x14ac:dyDescent="0.2">
      <c r="C4065" t="s">
        <v>9038</v>
      </c>
      <c r="J4065" t="s">
        <v>420</v>
      </c>
      <c r="O4065">
        <v>0</v>
      </c>
      <c r="P4065">
        <v>120</v>
      </c>
      <c r="Q4065" t="s">
        <v>2876</v>
      </c>
      <c r="S4065" t="s">
        <v>9039</v>
      </c>
      <c r="T4065" s="4"/>
      <c r="U4065" s="4"/>
    </row>
    <row r="4066" spans="3:21" x14ac:dyDescent="0.2">
      <c r="C4066" t="s">
        <v>9040</v>
      </c>
      <c r="J4066" t="s">
        <v>420</v>
      </c>
      <c r="O4066">
        <v>0</v>
      </c>
      <c r="P4066">
        <v>72</v>
      </c>
      <c r="Q4066" t="s">
        <v>2876</v>
      </c>
      <c r="S4066" t="s">
        <v>9039</v>
      </c>
      <c r="T4066" s="4"/>
      <c r="U4066" s="4"/>
    </row>
    <row r="4067" spans="3:21" x14ac:dyDescent="0.2">
      <c r="C4067" t="s">
        <v>9041</v>
      </c>
      <c r="J4067" t="s">
        <v>420</v>
      </c>
      <c r="O4067">
        <v>0</v>
      </c>
      <c r="P4067">
        <v>96</v>
      </c>
      <c r="Q4067" t="s">
        <v>44</v>
      </c>
      <c r="S4067" t="s">
        <v>8967</v>
      </c>
      <c r="T4067" s="4"/>
      <c r="U4067" s="4"/>
    </row>
    <row r="4068" spans="3:21" x14ac:dyDescent="0.2">
      <c r="C4068" t="s">
        <v>9042</v>
      </c>
      <c r="I4068" t="s">
        <v>2357</v>
      </c>
      <c r="J4068" t="s">
        <v>2068</v>
      </c>
      <c r="O4068">
        <v>0</v>
      </c>
      <c r="P4068">
        <v>144</v>
      </c>
      <c r="Q4068" t="s">
        <v>50</v>
      </c>
      <c r="S4068" t="s">
        <v>4078</v>
      </c>
      <c r="T4068" s="4"/>
      <c r="U4068" s="4"/>
    </row>
    <row r="4069" spans="3:21" x14ac:dyDescent="0.2">
      <c r="C4069" t="s">
        <v>9043</v>
      </c>
      <c r="J4069" t="s">
        <v>420</v>
      </c>
      <c r="O4069">
        <v>0</v>
      </c>
      <c r="P4069">
        <v>32</v>
      </c>
      <c r="Q4069" t="s">
        <v>796</v>
      </c>
      <c r="S4069" t="s">
        <v>9044</v>
      </c>
      <c r="T4069" s="4"/>
      <c r="U4069" s="4"/>
    </row>
    <row r="4070" spans="3:21" x14ac:dyDescent="0.2">
      <c r="C4070" t="s">
        <v>9045</v>
      </c>
      <c r="J4070" t="s">
        <v>420</v>
      </c>
      <c r="O4070">
        <v>0</v>
      </c>
      <c r="P4070">
        <v>108</v>
      </c>
      <c r="Q4070" t="s">
        <v>44</v>
      </c>
      <c r="S4070" t="s">
        <v>8967</v>
      </c>
      <c r="T4070" s="4"/>
      <c r="U4070" s="4"/>
    </row>
    <row r="4071" spans="3:21" x14ac:dyDescent="0.2">
      <c r="C4071" t="s">
        <v>9046</v>
      </c>
      <c r="J4071" t="s">
        <v>420</v>
      </c>
      <c r="O4071">
        <v>0</v>
      </c>
      <c r="P4071">
        <v>108</v>
      </c>
      <c r="Q4071" t="s">
        <v>44</v>
      </c>
      <c r="S4071" t="s">
        <v>8967</v>
      </c>
      <c r="T4071" s="4"/>
      <c r="U4071" s="4"/>
    </row>
    <row r="4072" spans="3:21" x14ac:dyDescent="0.2">
      <c r="C4072" t="s">
        <v>9047</v>
      </c>
      <c r="J4072" t="s">
        <v>420</v>
      </c>
      <c r="O4072">
        <v>0</v>
      </c>
      <c r="P4072">
        <v>108</v>
      </c>
      <c r="Q4072" t="s">
        <v>44</v>
      </c>
      <c r="S4072" t="s">
        <v>8967</v>
      </c>
      <c r="T4072" s="4"/>
      <c r="U4072" s="4"/>
    </row>
    <row r="4073" spans="3:21" x14ac:dyDescent="0.2">
      <c r="C4073" t="s">
        <v>9048</v>
      </c>
      <c r="J4073" t="s">
        <v>420</v>
      </c>
      <c r="O4073">
        <v>0</v>
      </c>
      <c r="P4073">
        <v>60</v>
      </c>
      <c r="Q4073" t="s">
        <v>44</v>
      </c>
      <c r="S4073" t="s">
        <v>8967</v>
      </c>
      <c r="T4073" s="4"/>
      <c r="U4073" s="4"/>
    </row>
    <row r="4074" spans="3:21" x14ac:dyDescent="0.2">
      <c r="C4074" t="s">
        <v>9049</v>
      </c>
      <c r="J4074" t="s">
        <v>420</v>
      </c>
      <c r="O4074">
        <v>0</v>
      </c>
      <c r="P4074">
        <v>80</v>
      </c>
      <c r="Q4074" t="s">
        <v>61</v>
      </c>
      <c r="S4074" t="s">
        <v>8990</v>
      </c>
      <c r="T4074" s="4"/>
      <c r="U4074" s="4"/>
    </row>
    <row r="4075" spans="3:21" x14ac:dyDescent="0.2">
      <c r="C4075" t="s">
        <v>9050</v>
      </c>
      <c r="J4075" t="s">
        <v>420</v>
      </c>
      <c r="O4075">
        <v>0</v>
      </c>
      <c r="P4075">
        <v>96</v>
      </c>
      <c r="Q4075" t="s">
        <v>61</v>
      </c>
      <c r="S4075" t="s">
        <v>8990</v>
      </c>
      <c r="T4075" s="4"/>
      <c r="U4075" s="4"/>
    </row>
    <row r="4076" spans="3:21" x14ac:dyDescent="0.2">
      <c r="C4076" t="s">
        <v>9051</v>
      </c>
      <c r="J4076" t="s">
        <v>420</v>
      </c>
      <c r="O4076">
        <v>0</v>
      </c>
      <c r="P4076">
        <v>96</v>
      </c>
      <c r="Q4076" t="s">
        <v>50</v>
      </c>
      <c r="S4076" t="s">
        <v>4078</v>
      </c>
      <c r="T4076" s="4"/>
      <c r="U4076" s="4"/>
    </row>
    <row r="4077" spans="3:21" x14ac:dyDescent="0.2">
      <c r="C4077" t="s">
        <v>9052</v>
      </c>
      <c r="J4077" t="s">
        <v>420</v>
      </c>
      <c r="O4077">
        <v>0</v>
      </c>
      <c r="P4077">
        <v>120</v>
      </c>
      <c r="Q4077" t="s">
        <v>50</v>
      </c>
      <c r="S4077" t="s">
        <v>4078</v>
      </c>
      <c r="T4077" s="4"/>
      <c r="U4077" s="4"/>
    </row>
    <row r="4078" spans="3:21" x14ac:dyDescent="0.2">
      <c r="C4078" t="s">
        <v>9053</v>
      </c>
      <c r="J4078" t="s">
        <v>420</v>
      </c>
      <c r="O4078">
        <v>0</v>
      </c>
      <c r="P4078">
        <v>96</v>
      </c>
      <c r="Q4078" t="s">
        <v>50</v>
      </c>
      <c r="S4078" t="s">
        <v>4078</v>
      </c>
      <c r="T4078" s="4"/>
      <c r="U4078" s="4"/>
    </row>
    <row r="4079" spans="3:21" x14ac:dyDescent="0.2">
      <c r="C4079" t="s">
        <v>9054</v>
      </c>
      <c r="J4079" t="s">
        <v>420</v>
      </c>
      <c r="O4079">
        <v>0</v>
      </c>
      <c r="P4079">
        <v>96</v>
      </c>
      <c r="Q4079" t="s">
        <v>50</v>
      </c>
      <c r="S4079" t="s">
        <v>4078</v>
      </c>
      <c r="T4079" s="4"/>
      <c r="U4079" s="4"/>
    </row>
    <row r="4080" spans="3:21" x14ac:dyDescent="0.2">
      <c r="C4080" t="s">
        <v>9055</v>
      </c>
      <c r="J4080" t="s">
        <v>420</v>
      </c>
      <c r="O4080">
        <v>0</v>
      </c>
      <c r="P4080">
        <v>192</v>
      </c>
      <c r="Q4080" t="s">
        <v>50</v>
      </c>
      <c r="S4080" t="s">
        <v>4078</v>
      </c>
      <c r="T4080" s="4"/>
      <c r="U4080" s="4"/>
    </row>
    <row r="4081" spans="3:21" x14ac:dyDescent="0.2">
      <c r="C4081" t="s">
        <v>9056</v>
      </c>
      <c r="J4081" t="s">
        <v>420</v>
      </c>
      <c r="O4081">
        <v>0</v>
      </c>
      <c r="P4081">
        <v>192</v>
      </c>
      <c r="Q4081" t="s">
        <v>50</v>
      </c>
      <c r="S4081" t="s">
        <v>4078</v>
      </c>
      <c r="T4081" s="4"/>
      <c r="U4081" s="4"/>
    </row>
    <row r="4082" spans="3:21" x14ac:dyDescent="0.2">
      <c r="C4082" t="s">
        <v>9057</v>
      </c>
      <c r="J4082" t="s">
        <v>420</v>
      </c>
      <c r="O4082">
        <v>0</v>
      </c>
      <c r="P4082">
        <v>180</v>
      </c>
      <c r="Q4082" t="s">
        <v>50</v>
      </c>
      <c r="S4082" t="s">
        <v>4078</v>
      </c>
      <c r="T4082" s="4"/>
      <c r="U4082" s="4"/>
    </row>
    <row r="4083" spans="3:21" x14ac:dyDescent="0.2">
      <c r="C4083" t="s">
        <v>9058</v>
      </c>
      <c r="J4083" t="s">
        <v>420</v>
      </c>
      <c r="O4083">
        <v>0</v>
      </c>
      <c r="P4083">
        <v>96</v>
      </c>
      <c r="Q4083" t="s">
        <v>50</v>
      </c>
      <c r="S4083" t="s">
        <v>4078</v>
      </c>
      <c r="T4083" s="4"/>
      <c r="U4083" s="4"/>
    </row>
    <row r="4084" spans="3:21" x14ac:dyDescent="0.2">
      <c r="C4084" t="s">
        <v>9059</v>
      </c>
      <c r="J4084" t="s">
        <v>420</v>
      </c>
      <c r="O4084">
        <v>0</v>
      </c>
      <c r="P4084">
        <v>96</v>
      </c>
      <c r="Q4084" t="s">
        <v>50</v>
      </c>
      <c r="S4084" t="s">
        <v>4078</v>
      </c>
      <c r="T4084" s="4"/>
      <c r="U4084" s="4"/>
    </row>
    <row r="4085" spans="3:21" x14ac:dyDescent="0.2">
      <c r="C4085" t="s">
        <v>9060</v>
      </c>
      <c r="J4085" t="s">
        <v>420</v>
      </c>
      <c r="O4085">
        <v>0</v>
      </c>
      <c r="P4085">
        <v>144</v>
      </c>
      <c r="Q4085" t="s">
        <v>50</v>
      </c>
      <c r="S4085" t="s">
        <v>4078</v>
      </c>
      <c r="T4085" s="4"/>
      <c r="U4085" s="4"/>
    </row>
    <row r="4086" spans="3:21" x14ac:dyDescent="0.2">
      <c r="C4086" t="s">
        <v>9061</v>
      </c>
      <c r="J4086" t="s">
        <v>420</v>
      </c>
      <c r="O4086">
        <v>0</v>
      </c>
      <c r="P4086">
        <v>144</v>
      </c>
      <c r="Q4086" t="s">
        <v>50</v>
      </c>
      <c r="S4086" t="s">
        <v>4078</v>
      </c>
      <c r="T4086" s="4"/>
      <c r="U4086" s="4"/>
    </row>
    <row r="4087" spans="3:21" x14ac:dyDescent="0.2">
      <c r="C4087" t="s">
        <v>9062</v>
      </c>
      <c r="J4087" t="s">
        <v>420</v>
      </c>
      <c r="O4087">
        <v>0</v>
      </c>
      <c r="P4087">
        <v>120</v>
      </c>
      <c r="Q4087" t="s">
        <v>50</v>
      </c>
      <c r="S4087" t="s">
        <v>4078</v>
      </c>
      <c r="T4087" s="4"/>
      <c r="U4087" s="4"/>
    </row>
    <row r="4088" spans="3:21" x14ac:dyDescent="0.2">
      <c r="C4088" t="s">
        <v>9063</v>
      </c>
      <c r="J4088" t="s">
        <v>420</v>
      </c>
      <c r="O4088">
        <v>0</v>
      </c>
      <c r="P4088">
        <v>120</v>
      </c>
      <c r="Q4088" t="s">
        <v>44</v>
      </c>
      <c r="S4088" t="s">
        <v>8967</v>
      </c>
      <c r="T4088" s="4"/>
      <c r="U4088" s="4"/>
    </row>
    <row r="4089" spans="3:21" x14ac:dyDescent="0.2">
      <c r="C4089" t="s">
        <v>9064</v>
      </c>
      <c r="J4089" t="s">
        <v>420</v>
      </c>
      <c r="O4089">
        <v>0</v>
      </c>
      <c r="P4089">
        <v>96</v>
      </c>
      <c r="Q4089" t="s">
        <v>50</v>
      </c>
      <c r="S4089" t="s">
        <v>4078</v>
      </c>
      <c r="T4089" s="4"/>
      <c r="U4089" s="4"/>
    </row>
    <row r="4090" spans="3:21" x14ac:dyDescent="0.2">
      <c r="C4090" t="s">
        <v>9065</v>
      </c>
      <c r="J4090" t="s">
        <v>420</v>
      </c>
      <c r="O4090">
        <v>0</v>
      </c>
      <c r="P4090">
        <v>96</v>
      </c>
      <c r="Q4090" t="s">
        <v>50</v>
      </c>
      <c r="S4090" t="s">
        <v>4078</v>
      </c>
      <c r="T4090" s="4"/>
      <c r="U4090" s="4"/>
    </row>
    <row r="4091" spans="3:21" x14ac:dyDescent="0.2">
      <c r="C4091" t="s">
        <v>9066</v>
      </c>
      <c r="J4091" t="s">
        <v>420</v>
      </c>
      <c r="O4091">
        <v>0</v>
      </c>
      <c r="P4091">
        <v>120</v>
      </c>
      <c r="Q4091" t="s">
        <v>50</v>
      </c>
      <c r="S4091" t="s">
        <v>4078</v>
      </c>
      <c r="T4091" s="4"/>
      <c r="U4091" s="4"/>
    </row>
    <row r="4092" spans="3:21" x14ac:dyDescent="0.2">
      <c r="C4092" t="s">
        <v>9067</v>
      </c>
      <c r="J4092" t="s">
        <v>420</v>
      </c>
      <c r="O4092">
        <v>0</v>
      </c>
      <c r="P4092">
        <v>90</v>
      </c>
      <c r="Q4092" t="s">
        <v>50</v>
      </c>
      <c r="S4092" t="s">
        <v>4078</v>
      </c>
      <c r="T4092" s="4"/>
      <c r="U4092" s="4"/>
    </row>
    <row r="4093" spans="3:21" x14ac:dyDescent="0.2">
      <c r="C4093" t="s">
        <v>9067</v>
      </c>
      <c r="J4093" t="s">
        <v>420</v>
      </c>
      <c r="O4093">
        <v>0</v>
      </c>
      <c r="P4093">
        <v>96</v>
      </c>
      <c r="Q4093" t="s">
        <v>50</v>
      </c>
      <c r="S4093" t="s">
        <v>4078</v>
      </c>
      <c r="T4093" s="4"/>
      <c r="U4093" s="4"/>
    </row>
    <row r="4094" spans="3:21" x14ac:dyDescent="0.2">
      <c r="C4094" t="s">
        <v>9068</v>
      </c>
      <c r="J4094" t="s">
        <v>420</v>
      </c>
      <c r="O4094">
        <v>0</v>
      </c>
      <c r="P4094">
        <v>120</v>
      </c>
      <c r="Q4094" t="s">
        <v>50</v>
      </c>
      <c r="S4094" t="s">
        <v>4078</v>
      </c>
      <c r="T4094" s="4"/>
      <c r="U4094" s="4"/>
    </row>
    <row r="4095" spans="3:21" x14ac:dyDescent="0.2">
      <c r="C4095" t="s">
        <v>9069</v>
      </c>
      <c r="J4095" t="s">
        <v>420</v>
      </c>
      <c r="O4095">
        <v>0</v>
      </c>
      <c r="P4095">
        <v>72</v>
      </c>
      <c r="Q4095" t="s">
        <v>50</v>
      </c>
      <c r="S4095" t="s">
        <v>4078</v>
      </c>
      <c r="T4095" s="4"/>
      <c r="U4095" s="4"/>
    </row>
    <row r="4096" spans="3:21" x14ac:dyDescent="0.2">
      <c r="C4096" t="s">
        <v>9070</v>
      </c>
      <c r="J4096" t="s">
        <v>420</v>
      </c>
      <c r="O4096">
        <v>0</v>
      </c>
      <c r="P4096">
        <v>120</v>
      </c>
      <c r="Q4096" t="s">
        <v>50</v>
      </c>
      <c r="S4096" t="s">
        <v>4078</v>
      </c>
      <c r="T4096" s="4"/>
      <c r="U4096" s="4"/>
    </row>
    <row r="4097" spans="3:21" x14ac:dyDescent="0.2">
      <c r="C4097" t="s">
        <v>9071</v>
      </c>
      <c r="J4097" t="s">
        <v>420</v>
      </c>
      <c r="O4097">
        <v>0</v>
      </c>
      <c r="P4097">
        <v>120</v>
      </c>
      <c r="Q4097" t="s">
        <v>50</v>
      </c>
      <c r="S4097" t="s">
        <v>4078</v>
      </c>
      <c r="T4097" s="4"/>
      <c r="U4097" s="4"/>
    </row>
    <row r="4098" spans="3:21" x14ac:dyDescent="0.2">
      <c r="C4098" t="s">
        <v>9072</v>
      </c>
      <c r="J4098" t="s">
        <v>420</v>
      </c>
      <c r="O4098">
        <v>0</v>
      </c>
      <c r="P4098">
        <v>180</v>
      </c>
      <c r="Q4098" t="s">
        <v>50</v>
      </c>
      <c r="S4098" t="s">
        <v>4078</v>
      </c>
      <c r="T4098" s="4"/>
      <c r="U4098" s="4"/>
    </row>
    <row r="4099" spans="3:21" x14ac:dyDescent="0.2">
      <c r="C4099" t="s">
        <v>9073</v>
      </c>
      <c r="J4099" t="s">
        <v>420</v>
      </c>
      <c r="O4099">
        <v>0</v>
      </c>
      <c r="P4099">
        <v>96</v>
      </c>
      <c r="Q4099" t="s">
        <v>50</v>
      </c>
      <c r="S4099" t="s">
        <v>4078</v>
      </c>
      <c r="T4099" s="4"/>
      <c r="U4099" s="4"/>
    </row>
    <row r="4100" spans="3:21" x14ac:dyDescent="0.2">
      <c r="C4100" t="s">
        <v>9074</v>
      </c>
      <c r="J4100" t="s">
        <v>420</v>
      </c>
      <c r="O4100">
        <v>0</v>
      </c>
      <c r="P4100">
        <v>8</v>
      </c>
      <c r="Q4100" t="s">
        <v>50</v>
      </c>
      <c r="S4100" t="s">
        <v>4078</v>
      </c>
      <c r="T4100" s="4"/>
      <c r="U4100" s="4"/>
    </row>
    <row r="4101" spans="3:21" x14ac:dyDescent="0.2">
      <c r="C4101" t="s">
        <v>9075</v>
      </c>
      <c r="J4101" t="s">
        <v>420</v>
      </c>
      <c r="O4101">
        <v>0</v>
      </c>
      <c r="P4101">
        <v>96</v>
      </c>
      <c r="Q4101" t="s">
        <v>50</v>
      </c>
      <c r="S4101" t="s">
        <v>4078</v>
      </c>
      <c r="T4101" s="4"/>
      <c r="U4101" s="4"/>
    </row>
    <row r="4102" spans="3:21" x14ac:dyDescent="0.2">
      <c r="C4102" t="s">
        <v>9076</v>
      </c>
      <c r="J4102" t="s">
        <v>420</v>
      </c>
      <c r="O4102">
        <v>0</v>
      </c>
      <c r="P4102">
        <v>120</v>
      </c>
      <c r="Q4102" t="s">
        <v>61</v>
      </c>
      <c r="S4102" t="s">
        <v>8990</v>
      </c>
      <c r="T4102" s="4"/>
      <c r="U4102" s="4"/>
    </row>
    <row r="4103" spans="3:21" x14ac:dyDescent="0.2">
      <c r="C4103" t="s">
        <v>9077</v>
      </c>
      <c r="J4103" t="s">
        <v>420</v>
      </c>
      <c r="O4103">
        <v>0</v>
      </c>
      <c r="P4103">
        <v>120</v>
      </c>
      <c r="Q4103" t="s">
        <v>61</v>
      </c>
      <c r="S4103" t="s">
        <v>8990</v>
      </c>
      <c r="T4103" s="4"/>
      <c r="U4103" s="4"/>
    </row>
    <row r="4104" spans="3:21" x14ac:dyDescent="0.2">
      <c r="C4104" t="s">
        <v>9078</v>
      </c>
      <c r="J4104" t="s">
        <v>420</v>
      </c>
      <c r="O4104">
        <v>0</v>
      </c>
      <c r="P4104">
        <v>120</v>
      </c>
      <c r="Q4104" t="s">
        <v>61</v>
      </c>
      <c r="S4104" t="s">
        <v>8990</v>
      </c>
      <c r="T4104" s="4"/>
      <c r="U4104" s="4"/>
    </row>
    <row r="4105" spans="3:21" x14ac:dyDescent="0.2">
      <c r="C4105" t="s">
        <v>9079</v>
      </c>
      <c r="J4105" t="s">
        <v>420</v>
      </c>
      <c r="O4105">
        <v>0</v>
      </c>
      <c r="P4105">
        <v>120</v>
      </c>
      <c r="Q4105" t="s">
        <v>61</v>
      </c>
      <c r="S4105" t="s">
        <v>8990</v>
      </c>
      <c r="T4105" s="4"/>
      <c r="U4105" s="4"/>
    </row>
    <row r="4106" spans="3:21" x14ac:dyDescent="0.2">
      <c r="C4106" t="s">
        <v>9080</v>
      </c>
      <c r="J4106" t="s">
        <v>420</v>
      </c>
      <c r="O4106">
        <v>0</v>
      </c>
      <c r="P4106">
        <v>120</v>
      </c>
      <c r="Q4106" t="s">
        <v>61</v>
      </c>
      <c r="S4106" t="s">
        <v>8990</v>
      </c>
      <c r="T4106" s="4"/>
      <c r="U4106" s="4"/>
    </row>
    <row r="4107" spans="3:21" x14ac:dyDescent="0.2">
      <c r="C4107" t="s">
        <v>9081</v>
      </c>
      <c r="J4107" t="s">
        <v>420</v>
      </c>
      <c r="O4107">
        <v>0</v>
      </c>
      <c r="P4107">
        <v>120</v>
      </c>
      <c r="Q4107" t="s">
        <v>61</v>
      </c>
      <c r="S4107" t="s">
        <v>8990</v>
      </c>
      <c r="T4107" s="4"/>
      <c r="U4107" s="4"/>
    </row>
    <row r="4108" spans="3:21" x14ac:dyDescent="0.2">
      <c r="C4108" t="s">
        <v>9082</v>
      </c>
      <c r="J4108" t="s">
        <v>420</v>
      </c>
      <c r="O4108">
        <v>0</v>
      </c>
      <c r="P4108">
        <v>120</v>
      </c>
      <c r="Q4108" t="s">
        <v>61</v>
      </c>
      <c r="S4108" t="s">
        <v>8990</v>
      </c>
      <c r="T4108" s="4"/>
      <c r="U4108" s="4"/>
    </row>
    <row r="4109" spans="3:21" x14ac:dyDescent="0.2">
      <c r="C4109" t="s">
        <v>9083</v>
      </c>
      <c r="J4109" t="s">
        <v>420</v>
      </c>
      <c r="O4109">
        <v>0</v>
      </c>
      <c r="P4109">
        <v>120</v>
      </c>
      <c r="Q4109" t="s">
        <v>61</v>
      </c>
      <c r="S4109" t="s">
        <v>8990</v>
      </c>
      <c r="T4109" s="4"/>
      <c r="U4109" s="4"/>
    </row>
    <row r="4110" spans="3:21" x14ac:dyDescent="0.2">
      <c r="C4110" t="s">
        <v>9084</v>
      </c>
      <c r="J4110" t="s">
        <v>420</v>
      </c>
      <c r="O4110">
        <v>0</v>
      </c>
      <c r="P4110">
        <v>120</v>
      </c>
      <c r="Q4110" t="s">
        <v>61</v>
      </c>
      <c r="S4110" t="s">
        <v>8990</v>
      </c>
      <c r="T4110" s="4"/>
      <c r="U4110" s="4"/>
    </row>
    <row r="4111" spans="3:21" x14ac:dyDescent="0.2">
      <c r="C4111" t="s">
        <v>9085</v>
      </c>
      <c r="J4111" t="s">
        <v>420</v>
      </c>
      <c r="O4111">
        <v>0</v>
      </c>
      <c r="P4111">
        <v>120</v>
      </c>
      <c r="Q4111" t="s">
        <v>61</v>
      </c>
      <c r="S4111" t="s">
        <v>8990</v>
      </c>
      <c r="T4111" s="4"/>
      <c r="U4111" s="4"/>
    </row>
    <row r="4112" spans="3:21" x14ac:dyDescent="0.2">
      <c r="C4112" t="s">
        <v>9086</v>
      </c>
      <c r="J4112" t="s">
        <v>420</v>
      </c>
      <c r="O4112">
        <v>0</v>
      </c>
      <c r="P4112">
        <v>120</v>
      </c>
      <c r="Q4112" t="s">
        <v>61</v>
      </c>
      <c r="S4112" t="s">
        <v>8990</v>
      </c>
      <c r="T4112" s="4"/>
      <c r="U4112" s="4"/>
    </row>
    <row r="4113" spans="3:21" x14ac:dyDescent="0.2">
      <c r="C4113" t="s">
        <v>9087</v>
      </c>
      <c r="J4113" t="s">
        <v>420</v>
      </c>
      <c r="O4113">
        <v>0</v>
      </c>
      <c r="P4113">
        <v>120</v>
      </c>
      <c r="Q4113" t="s">
        <v>61</v>
      </c>
      <c r="S4113" t="s">
        <v>8990</v>
      </c>
      <c r="T4113" s="4"/>
      <c r="U4113" s="4"/>
    </row>
    <row r="4114" spans="3:21" x14ac:dyDescent="0.2">
      <c r="C4114" t="s">
        <v>9088</v>
      </c>
      <c r="J4114" t="s">
        <v>420</v>
      </c>
      <c r="O4114">
        <v>0</v>
      </c>
      <c r="P4114">
        <v>120</v>
      </c>
      <c r="Q4114" t="s">
        <v>61</v>
      </c>
      <c r="S4114" t="s">
        <v>8990</v>
      </c>
      <c r="T4114" s="4"/>
      <c r="U4114" s="4"/>
    </row>
    <row r="4115" spans="3:21" x14ac:dyDescent="0.2">
      <c r="C4115" t="s">
        <v>9089</v>
      </c>
      <c r="J4115" t="s">
        <v>420</v>
      </c>
      <c r="O4115">
        <v>0</v>
      </c>
      <c r="P4115">
        <v>120</v>
      </c>
      <c r="Q4115" t="s">
        <v>61</v>
      </c>
      <c r="S4115" t="s">
        <v>8990</v>
      </c>
      <c r="T4115" s="4"/>
      <c r="U4115" s="4"/>
    </row>
    <row r="4116" spans="3:21" x14ac:dyDescent="0.2">
      <c r="C4116" t="s">
        <v>9090</v>
      </c>
      <c r="J4116" t="s">
        <v>420</v>
      </c>
      <c r="O4116">
        <v>0</v>
      </c>
      <c r="P4116">
        <v>120</v>
      </c>
      <c r="Q4116" t="s">
        <v>61</v>
      </c>
      <c r="S4116" t="s">
        <v>8990</v>
      </c>
      <c r="T4116" s="4"/>
      <c r="U4116" s="4"/>
    </row>
    <row r="4117" spans="3:21" x14ac:dyDescent="0.2">
      <c r="C4117" t="s">
        <v>9091</v>
      </c>
      <c r="J4117" t="s">
        <v>420</v>
      </c>
      <c r="O4117">
        <v>0</v>
      </c>
      <c r="P4117">
        <v>120</v>
      </c>
      <c r="Q4117" t="s">
        <v>61</v>
      </c>
      <c r="S4117" t="s">
        <v>8990</v>
      </c>
      <c r="T4117" s="4"/>
      <c r="U4117" s="4"/>
    </row>
    <row r="4118" spans="3:21" x14ac:dyDescent="0.2">
      <c r="C4118" t="s">
        <v>9092</v>
      </c>
      <c r="J4118" t="s">
        <v>420</v>
      </c>
      <c r="O4118">
        <v>0</v>
      </c>
      <c r="P4118">
        <v>120</v>
      </c>
      <c r="Q4118" t="s">
        <v>61</v>
      </c>
      <c r="S4118" t="s">
        <v>8990</v>
      </c>
      <c r="T4118" s="4"/>
      <c r="U4118" s="4"/>
    </row>
    <row r="4119" spans="3:21" x14ac:dyDescent="0.2">
      <c r="C4119" t="s">
        <v>9093</v>
      </c>
      <c r="J4119" t="s">
        <v>420</v>
      </c>
      <c r="O4119">
        <v>0</v>
      </c>
      <c r="P4119">
        <v>120</v>
      </c>
      <c r="Q4119" t="s">
        <v>61</v>
      </c>
      <c r="S4119" t="s">
        <v>8990</v>
      </c>
      <c r="T4119" s="4"/>
      <c r="U4119" s="4"/>
    </row>
    <row r="4120" spans="3:21" x14ac:dyDescent="0.2">
      <c r="C4120" t="s">
        <v>9094</v>
      </c>
      <c r="J4120" t="s">
        <v>420</v>
      </c>
      <c r="O4120">
        <v>0</v>
      </c>
      <c r="P4120">
        <v>120</v>
      </c>
      <c r="Q4120" t="s">
        <v>61</v>
      </c>
      <c r="S4120" t="s">
        <v>8990</v>
      </c>
      <c r="T4120" s="4"/>
      <c r="U4120" s="4"/>
    </row>
    <row r="4121" spans="3:21" x14ac:dyDescent="0.2">
      <c r="C4121" t="s">
        <v>9095</v>
      </c>
      <c r="J4121" t="s">
        <v>420</v>
      </c>
      <c r="O4121">
        <v>0</v>
      </c>
      <c r="P4121">
        <v>120</v>
      </c>
      <c r="Q4121" t="s">
        <v>61</v>
      </c>
      <c r="S4121" t="s">
        <v>8990</v>
      </c>
      <c r="T4121" s="4"/>
      <c r="U4121" s="4"/>
    </row>
    <row r="4122" spans="3:21" x14ac:dyDescent="0.2">
      <c r="C4122" t="s">
        <v>9096</v>
      </c>
      <c r="J4122" t="s">
        <v>420</v>
      </c>
      <c r="O4122">
        <v>0</v>
      </c>
      <c r="P4122">
        <v>120</v>
      </c>
      <c r="Q4122" t="s">
        <v>61</v>
      </c>
      <c r="S4122" t="s">
        <v>8990</v>
      </c>
      <c r="T4122" s="4"/>
      <c r="U4122" s="4"/>
    </row>
    <row r="4123" spans="3:21" x14ac:dyDescent="0.2">
      <c r="C4123" t="s">
        <v>9097</v>
      </c>
      <c r="J4123" t="s">
        <v>420</v>
      </c>
      <c r="O4123">
        <v>0</v>
      </c>
      <c r="P4123">
        <v>120</v>
      </c>
      <c r="Q4123" t="s">
        <v>61</v>
      </c>
      <c r="S4123" t="s">
        <v>8990</v>
      </c>
      <c r="T4123" s="4"/>
      <c r="U4123" s="4"/>
    </row>
    <row r="4124" spans="3:21" x14ac:dyDescent="0.2">
      <c r="C4124" t="s">
        <v>9098</v>
      </c>
      <c r="J4124" t="s">
        <v>420</v>
      </c>
      <c r="O4124">
        <v>0</v>
      </c>
      <c r="P4124">
        <v>120</v>
      </c>
      <c r="Q4124" t="s">
        <v>61</v>
      </c>
      <c r="S4124" t="s">
        <v>8990</v>
      </c>
      <c r="T4124" s="4"/>
      <c r="U4124" s="4"/>
    </row>
    <row r="4125" spans="3:21" x14ac:dyDescent="0.2">
      <c r="C4125" t="s">
        <v>9099</v>
      </c>
      <c r="J4125" t="s">
        <v>420</v>
      </c>
      <c r="O4125">
        <v>0</v>
      </c>
      <c r="P4125">
        <v>120</v>
      </c>
      <c r="Q4125" t="s">
        <v>61</v>
      </c>
      <c r="S4125" t="s">
        <v>8990</v>
      </c>
      <c r="T4125" s="4"/>
      <c r="U4125" s="4"/>
    </row>
    <row r="4126" spans="3:21" x14ac:dyDescent="0.2">
      <c r="C4126" t="s">
        <v>9100</v>
      </c>
      <c r="J4126" t="s">
        <v>420</v>
      </c>
      <c r="O4126">
        <v>0</v>
      </c>
      <c r="P4126">
        <v>120</v>
      </c>
      <c r="Q4126" t="s">
        <v>61</v>
      </c>
      <c r="S4126" t="s">
        <v>8990</v>
      </c>
      <c r="T4126" s="4"/>
      <c r="U4126" s="4"/>
    </row>
    <row r="4127" spans="3:21" x14ac:dyDescent="0.2">
      <c r="C4127" t="s">
        <v>9101</v>
      </c>
      <c r="J4127" t="s">
        <v>420</v>
      </c>
      <c r="O4127">
        <v>0</v>
      </c>
      <c r="P4127">
        <v>120</v>
      </c>
      <c r="Q4127" t="s">
        <v>61</v>
      </c>
      <c r="S4127" t="s">
        <v>8990</v>
      </c>
      <c r="T4127" s="4"/>
      <c r="U4127" s="4"/>
    </row>
    <row r="4128" spans="3:21" x14ac:dyDescent="0.2">
      <c r="C4128" t="s">
        <v>9102</v>
      </c>
      <c r="J4128" t="s">
        <v>420</v>
      </c>
      <c r="O4128">
        <v>0</v>
      </c>
      <c r="P4128">
        <v>120</v>
      </c>
      <c r="Q4128" t="s">
        <v>61</v>
      </c>
      <c r="S4128" t="s">
        <v>8990</v>
      </c>
      <c r="T4128" s="4"/>
      <c r="U4128" s="4"/>
    </row>
    <row r="4129" spans="3:21" x14ac:dyDescent="0.2">
      <c r="C4129" t="s">
        <v>9103</v>
      </c>
      <c r="J4129" t="s">
        <v>420</v>
      </c>
      <c r="O4129">
        <v>0</v>
      </c>
      <c r="P4129">
        <v>120</v>
      </c>
      <c r="Q4129" t="s">
        <v>61</v>
      </c>
      <c r="S4129" t="s">
        <v>8990</v>
      </c>
      <c r="T4129" s="4"/>
      <c r="U4129" s="4"/>
    </row>
    <row r="4130" spans="3:21" x14ac:dyDescent="0.2">
      <c r="C4130" t="s">
        <v>9104</v>
      </c>
      <c r="J4130" t="s">
        <v>420</v>
      </c>
      <c r="O4130">
        <v>0</v>
      </c>
      <c r="P4130">
        <v>120</v>
      </c>
      <c r="Q4130" t="s">
        <v>61</v>
      </c>
      <c r="S4130" t="s">
        <v>8990</v>
      </c>
      <c r="T4130" s="4"/>
      <c r="U4130" s="4"/>
    </row>
    <row r="4131" spans="3:21" x14ac:dyDescent="0.2">
      <c r="C4131" t="s">
        <v>9105</v>
      </c>
      <c r="J4131" t="s">
        <v>420</v>
      </c>
      <c r="O4131">
        <v>0</v>
      </c>
      <c r="P4131">
        <v>120</v>
      </c>
      <c r="Q4131" t="s">
        <v>61</v>
      </c>
      <c r="S4131" t="s">
        <v>8990</v>
      </c>
      <c r="T4131" s="4"/>
      <c r="U4131" s="4"/>
    </row>
    <row r="4132" spans="3:21" x14ac:dyDescent="0.2">
      <c r="C4132" t="s">
        <v>9106</v>
      </c>
      <c r="J4132" t="s">
        <v>420</v>
      </c>
      <c r="O4132">
        <v>0</v>
      </c>
      <c r="P4132">
        <v>120</v>
      </c>
      <c r="Q4132" t="s">
        <v>61</v>
      </c>
      <c r="S4132" t="s">
        <v>8990</v>
      </c>
      <c r="T4132" s="4"/>
      <c r="U4132" s="4"/>
    </row>
    <row r="4133" spans="3:21" x14ac:dyDescent="0.2">
      <c r="C4133" t="s">
        <v>9107</v>
      </c>
      <c r="J4133" t="s">
        <v>420</v>
      </c>
      <c r="O4133">
        <v>0</v>
      </c>
      <c r="P4133">
        <v>120</v>
      </c>
      <c r="Q4133" t="s">
        <v>61</v>
      </c>
      <c r="S4133" t="s">
        <v>8990</v>
      </c>
      <c r="T4133" s="4"/>
      <c r="U4133" s="4"/>
    </row>
    <row r="4134" spans="3:21" x14ac:dyDescent="0.2">
      <c r="C4134" t="s">
        <v>9108</v>
      </c>
      <c r="J4134" t="s">
        <v>420</v>
      </c>
      <c r="O4134">
        <v>0</v>
      </c>
      <c r="P4134">
        <v>120</v>
      </c>
      <c r="Q4134" t="s">
        <v>61</v>
      </c>
      <c r="S4134" t="s">
        <v>8990</v>
      </c>
      <c r="T4134" s="4"/>
      <c r="U4134" s="4"/>
    </row>
    <row r="4135" spans="3:21" x14ac:dyDescent="0.2">
      <c r="C4135" t="s">
        <v>9109</v>
      </c>
      <c r="J4135" t="s">
        <v>420</v>
      </c>
      <c r="O4135">
        <v>0</v>
      </c>
      <c r="P4135">
        <v>120</v>
      </c>
      <c r="Q4135" t="s">
        <v>61</v>
      </c>
      <c r="S4135" t="s">
        <v>8990</v>
      </c>
      <c r="T4135" s="4"/>
      <c r="U4135" s="4"/>
    </row>
    <row r="4136" spans="3:21" x14ac:dyDescent="0.2">
      <c r="C4136" t="s">
        <v>9110</v>
      </c>
      <c r="I4136" t="s">
        <v>2553</v>
      </c>
      <c r="J4136" t="s">
        <v>420</v>
      </c>
      <c r="O4136">
        <v>0</v>
      </c>
      <c r="P4136">
        <v>48</v>
      </c>
      <c r="Q4136" t="s">
        <v>61</v>
      </c>
      <c r="S4136" t="s">
        <v>8990</v>
      </c>
      <c r="T4136" s="4"/>
      <c r="U4136" s="4"/>
    </row>
    <row r="4137" spans="3:21" x14ac:dyDescent="0.2">
      <c r="C4137" t="s">
        <v>9111</v>
      </c>
      <c r="J4137" t="s">
        <v>420</v>
      </c>
      <c r="O4137">
        <v>0</v>
      </c>
      <c r="P4137">
        <v>24</v>
      </c>
      <c r="Q4137" t="s">
        <v>61</v>
      </c>
      <c r="S4137" t="s">
        <v>8990</v>
      </c>
      <c r="T4137" s="4"/>
      <c r="U4137" s="4"/>
    </row>
    <row r="4138" spans="3:21" x14ac:dyDescent="0.2">
      <c r="C4138" t="s">
        <v>9112</v>
      </c>
      <c r="J4138" t="s">
        <v>420</v>
      </c>
      <c r="O4138">
        <v>0</v>
      </c>
      <c r="P4138">
        <v>48</v>
      </c>
      <c r="Q4138" t="s">
        <v>61</v>
      </c>
      <c r="S4138" t="s">
        <v>8990</v>
      </c>
      <c r="T4138" s="4"/>
      <c r="U4138" s="4"/>
    </row>
    <row r="4139" spans="3:21" x14ac:dyDescent="0.2">
      <c r="C4139" t="s">
        <v>9113</v>
      </c>
      <c r="I4139" t="s">
        <v>2430</v>
      </c>
      <c r="J4139" t="s">
        <v>2068</v>
      </c>
      <c r="O4139">
        <v>0</v>
      </c>
      <c r="P4139">
        <v>144</v>
      </c>
      <c r="Q4139" t="s">
        <v>50</v>
      </c>
      <c r="S4139" t="s">
        <v>4078</v>
      </c>
      <c r="T4139" s="4"/>
      <c r="U4139" s="4"/>
    </row>
    <row r="4140" spans="3:21" x14ac:dyDescent="0.2">
      <c r="C4140" t="s">
        <v>9114</v>
      </c>
      <c r="J4140" t="s">
        <v>420</v>
      </c>
      <c r="O4140">
        <v>0</v>
      </c>
      <c r="P4140">
        <v>60</v>
      </c>
      <c r="Q4140" t="s">
        <v>44</v>
      </c>
      <c r="S4140" t="s">
        <v>8967</v>
      </c>
      <c r="T4140" s="4"/>
      <c r="U4140" s="4"/>
    </row>
    <row r="4141" spans="3:21" x14ac:dyDescent="0.2">
      <c r="C4141" t="s">
        <v>9115</v>
      </c>
      <c r="J4141" t="s">
        <v>420</v>
      </c>
      <c r="O4141">
        <v>0</v>
      </c>
      <c r="P4141">
        <v>30</v>
      </c>
      <c r="Q4141" t="s">
        <v>61</v>
      </c>
      <c r="S4141" t="s">
        <v>8990</v>
      </c>
      <c r="T4141" s="4"/>
      <c r="U4141" s="4"/>
    </row>
    <row r="4142" spans="3:21" x14ac:dyDescent="0.2">
      <c r="C4142" t="s">
        <v>9116</v>
      </c>
      <c r="J4142" t="s">
        <v>420</v>
      </c>
      <c r="O4142">
        <v>0</v>
      </c>
      <c r="P4142">
        <v>36</v>
      </c>
      <c r="Q4142" t="s">
        <v>61</v>
      </c>
      <c r="S4142" t="s">
        <v>8990</v>
      </c>
      <c r="T4142" s="4"/>
      <c r="U4142" s="4"/>
    </row>
    <row r="4143" spans="3:21" x14ac:dyDescent="0.2">
      <c r="C4143" t="s">
        <v>9117</v>
      </c>
      <c r="J4143" t="s">
        <v>420</v>
      </c>
      <c r="O4143">
        <v>0</v>
      </c>
      <c r="P4143">
        <v>36</v>
      </c>
      <c r="Q4143" t="s">
        <v>61</v>
      </c>
      <c r="S4143" t="s">
        <v>8990</v>
      </c>
      <c r="T4143" s="4"/>
      <c r="U4143" s="4"/>
    </row>
    <row r="4144" spans="3:21" x14ac:dyDescent="0.2">
      <c r="C4144" t="s">
        <v>9118</v>
      </c>
      <c r="J4144" t="s">
        <v>420</v>
      </c>
      <c r="O4144">
        <v>0</v>
      </c>
      <c r="P4144">
        <v>48</v>
      </c>
      <c r="Q4144" t="s">
        <v>61</v>
      </c>
      <c r="S4144" t="s">
        <v>8990</v>
      </c>
      <c r="T4144" s="4"/>
      <c r="U4144" s="4"/>
    </row>
    <row r="4145" spans="3:21" x14ac:dyDescent="0.2">
      <c r="C4145" t="s">
        <v>9119</v>
      </c>
      <c r="J4145" t="s">
        <v>420</v>
      </c>
      <c r="O4145">
        <v>0</v>
      </c>
      <c r="P4145">
        <v>40</v>
      </c>
      <c r="Q4145" t="s">
        <v>61</v>
      </c>
      <c r="S4145" t="s">
        <v>8990</v>
      </c>
      <c r="T4145" s="4"/>
      <c r="U4145" s="4"/>
    </row>
    <row r="4146" spans="3:21" x14ac:dyDescent="0.2">
      <c r="C4146" t="s">
        <v>9120</v>
      </c>
      <c r="J4146" t="s">
        <v>420</v>
      </c>
      <c r="O4146">
        <v>0</v>
      </c>
      <c r="P4146">
        <v>40</v>
      </c>
      <c r="Q4146" t="s">
        <v>61</v>
      </c>
      <c r="S4146" t="s">
        <v>8990</v>
      </c>
      <c r="T4146" s="4"/>
      <c r="U4146" s="4"/>
    </row>
    <row r="4147" spans="3:21" x14ac:dyDescent="0.2">
      <c r="C4147" t="s">
        <v>9121</v>
      </c>
      <c r="J4147" t="s">
        <v>420</v>
      </c>
      <c r="O4147">
        <v>0</v>
      </c>
      <c r="P4147">
        <v>38</v>
      </c>
      <c r="Q4147" t="s">
        <v>61</v>
      </c>
      <c r="S4147" t="s">
        <v>8990</v>
      </c>
      <c r="T4147" s="4"/>
      <c r="U4147" s="4"/>
    </row>
    <row r="4148" spans="3:21" x14ac:dyDescent="0.2">
      <c r="C4148" t="s">
        <v>9122</v>
      </c>
      <c r="J4148" t="s">
        <v>420</v>
      </c>
      <c r="O4148">
        <v>0</v>
      </c>
      <c r="P4148">
        <v>50</v>
      </c>
      <c r="Q4148" t="s">
        <v>50</v>
      </c>
      <c r="S4148" t="s">
        <v>4078</v>
      </c>
      <c r="T4148" s="4"/>
      <c r="U4148" s="4"/>
    </row>
    <row r="4149" spans="3:21" x14ac:dyDescent="0.2">
      <c r="C4149" t="s">
        <v>9123</v>
      </c>
      <c r="J4149" t="s">
        <v>420</v>
      </c>
      <c r="O4149">
        <v>0</v>
      </c>
      <c r="P4149">
        <v>100</v>
      </c>
      <c r="Q4149" t="s">
        <v>50</v>
      </c>
      <c r="S4149" t="s">
        <v>4078</v>
      </c>
      <c r="T4149" s="4"/>
      <c r="U4149" s="4"/>
    </row>
    <row r="4150" spans="3:21" x14ac:dyDescent="0.2">
      <c r="C4150" t="s">
        <v>9124</v>
      </c>
      <c r="J4150" t="s">
        <v>420</v>
      </c>
      <c r="O4150">
        <v>0</v>
      </c>
      <c r="P4150">
        <v>50</v>
      </c>
      <c r="Q4150" t="s">
        <v>50</v>
      </c>
      <c r="S4150" t="s">
        <v>4078</v>
      </c>
      <c r="T4150" s="4"/>
      <c r="U4150" s="4"/>
    </row>
    <row r="4151" spans="3:21" x14ac:dyDescent="0.2">
      <c r="C4151" t="s">
        <v>9125</v>
      </c>
      <c r="J4151" t="s">
        <v>420</v>
      </c>
      <c r="O4151">
        <v>0</v>
      </c>
      <c r="P4151">
        <v>100</v>
      </c>
      <c r="Q4151" t="s">
        <v>50</v>
      </c>
      <c r="S4151" t="s">
        <v>4078</v>
      </c>
      <c r="T4151" s="4"/>
      <c r="U4151" s="4"/>
    </row>
    <row r="4152" spans="3:21" x14ac:dyDescent="0.2">
      <c r="C4152" t="s">
        <v>9126</v>
      </c>
      <c r="J4152" t="s">
        <v>420</v>
      </c>
      <c r="O4152">
        <v>0</v>
      </c>
      <c r="P4152">
        <v>50</v>
      </c>
      <c r="Q4152" t="s">
        <v>50</v>
      </c>
      <c r="S4152" t="s">
        <v>4078</v>
      </c>
      <c r="T4152" s="4"/>
      <c r="U4152" s="4"/>
    </row>
    <row r="4153" spans="3:21" x14ac:dyDescent="0.2">
      <c r="C4153" t="s">
        <v>9127</v>
      </c>
      <c r="J4153" t="s">
        <v>420</v>
      </c>
      <c r="O4153">
        <v>0</v>
      </c>
      <c r="P4153">
        <v>100</v>
      </c>
      <c r="Q4153" t="s">
        <v>50</v>
      </c>
      <c r="S4153" t="s">
        <v>4078</v>
      </c>
      <c r="T4153" s="4"/>
      <c r="U4153" s="4"/>
    </row>
    <row r="4154" spans="3:21" x14ac:dyDescent="0.2">
      <c r="C4154" t="s">
        <v>9128</v>
      </c>
      <c r="J4154" t="s">
        <v>420</v>
      </c>
      <c r="O4154">
        <v>0</v>
      </c>
      <c r="P4154">
        <v>144</v>
      </c>
      <c r="Q4154" t="s">
        <v>50</v>
      </c>
      <c r="S4154" t="s">
        <v>4078</v>
      </c>
      <c r="T4154" s="4"/>
      <c r="U4154" s="4"/>
    </row>
    <row r="4155" spans="3:21" x14ac:dyDescent="0.2">
      <c r="C4155" t="s">
        <v>9129</v>
      </c>
      <c r="J4155" t="s">
        <v>420</v>
      </c>
      <c r="O4155">
        <v>0</v>
      </c>
      <c r="P4155">
        <v>96</v>
      </c>
      <c r="Q4155" t="s">
        <v>50</v>
      </c>
      <c r="S4155" t="s">
        <v>4078</v>
      </c>
      <c r="T4155" s="4"/>
      <c r="U4155" s="4"/>
    </row>
    <row r="4156" spans="3:21" x14ac:dyDescent="0.2">
      <c r="C4156" t="s">
        <v>9130</v>
      </c>
      <c r="J4156" t="s">
        <v>420</v>
      </c>
      <c r="O4156">
        <v>0</v>
      </c>
      <c r="P4156">
        <v>96</v>
      </c>
      <c r="Q4156" t="s">
        <v>50</v>
      </c>
      <c r="S4156" t="s">
        <v>4078</v>
      </c>
      <c r="T4156" s="4"/>
      <c r="U4156" s="4"/>
    </row>
    <row r="4157" spans="3:21" x14ac:dyDescent="0.2">
      <c r="C4157" t="s">
        <v>9131</v>
      </c>
      <c r="J4157" t="s">
        <v>420</v>
      </c>
      <c r="O4157">
        <v>0</v>
      </c>
      <c r="P4157">
        <v>96</v>
      </c>
      <c r="Q4157" t="s">
        <v>50</v>
      </c>
      <c r="S4157" t="s">
        <v>4078</v>
      </c>
      <c r="T4157" s="4"/>
      <c r="U4157" s="4"/>
    </row>
    <row r="4158" spans="3:21" x14ac:dyDescent="0.2">
      <c r="C4158" t="s">
        <v>9132</v>
      </c>
      <c r="J4158" t="s">
        <v>420</v>
      </c>
      <c r="O4158">
        <v>0</v>
      </c>
      <c r="P4158">
        <v>96</v>
      </c>
      <c r="Q4158" t="s">
        <v>50</v>
      </c>
      <c r="S4158" t="s">
        <v>4078</v>
      </c>
      <c r="T4158" s="4"/>
      <c r="U4158" s="4"/>
    </row>
    <row r="4159" spans="3:21" x14ac:dyDescent="0.2">
      <c r="C4159" t="s">
        <v>9133</v>
      </c>
      <c r="J4159" t="s">
        <v>420</v>
      </c>
      <c r="O4159">
        <v>0</v>
      </c>
      <c r="P4159">
        <v>96</v>
      </c>
      <c r="Q4159" t="s">
        <v>50</v>
      </c>
      <c r="S4159" t="s">
        <v>4078</v>
      </c>
      <c r="T4159" s="4"/>
      <c r="U4159" s="4"/>
    </row>
    <row r="4160" spans="3:21" x14ac:dyDescent="0.2">
      <c r="C4160" t="s">
        <v>9134</v>
      </c>
      <c r="J4160" t="s">
        <v>420</v>
      </c>
      <c r="O4160">
        <v>0</v>
      </c>
      <c r="P4160">
        <v>96</v>
      </c>
      <c r="Q4160" t="s">
        <v>50</v>
      </c>
      <c r="S4160" t="s">
        <v>4078</v>
      </c>
      <c r="T4160" s="4"/>
      <c r="U4160" s="4"/>
    </row>
    <row r="4161" spans="3:21" x14ac:dyDescent="0.2">
      <c r="C4161" t="s">
        <v>9135</v>
      </c>
      <c r="J4161" t="s">
        <v>420</v>
      </c>
      <c r="O4161">
        <v>0</v>
      </c>
      <c r="P4161">
        <v>96</v>
      </c>
      <c r="Q4161" t="s">
        <v>50</v>
      </c>
      <c r="S4161" t="s">
        <v>4078</v>
      </c>
      <c r="T4161" s="4"/>
      <c r="U4161" s="4"/>
    </row>
    <row r="4162" spans="3:21" x14ac:dyDescent="0.2">
      <c r="C4162" t="s">
        <v>9136</v>
      </c>
      <c r="J4162" t="s">
        <v>420</v>
      </c>
      <c r="O4162">
        <v>0</v>
      </c>
      <c r="P4162">
        <v>96</v>
      </c>
      <c r="Q4162" t="s">
        <v>50</v>
      </c>
      <c r="S4162" t="s">
        <v>4078</v>
      </c>
      <c r="T4162" s="4"/>
      <c r="U4162" s="4"/>
    </row>
    <row r="4163" spans="3:21" x14ac:dyDescent="0.2">
      <c r="C4163" t="s">
        <v>463</v>
      </c>
      <c r="J4163" t="s">
        <v>420</v>
      </c>
      <c r="O4163">
        <v>0</v>
      </c>
      <c r="P4163">
        <v>50</v>
      </c>
      <c r="Q4163" t="s">
        <v>50</v>
      </c>
      <c r="S4163" t="s">
        <v>4078</v>
      </c>
      <c r="T4163" s="4"/>
      <c r="U4163" s="4"/>
    </row>
    <row r="4164" spans="3:21" x14ac:dyDescent="0.2">
      <c r="C4164" t="s">
        <v>468</v>
      </c>
      <c r="J4164" t="s">
        <v>420</v>
      </c>
      <c r="O4164">
        <v>0</v>
      </c>
      <c r="P4164">
        <v>100</v>
      </c>
      <c r="Q4164" t="s">
        <v>50</v>
      </c>
      <c r="S4164" t="s">
        <v>4078</v>
      </c>
      <c r="T4164" s="4"/>
      <c r="U4164" s="4"/>
    </row>
    <row r="4165" spans="3:21" x14ac:dyDescent="0.2">
      <c r="C4165" t="s">
        <v>9137</v>
      </c>
      <c r="J4165" t="s">
        <v>420</v>
      </c>
      <c r="O4165">
        <v>0</v>
      </c>
      <c r="P4165">
        <v>480</v>
      </c>
      <c r="Q4165" t="s">
        <v>50</v>
      </c>
      <c r="S4165" t="s">
        <v>4078</v>
      </c>
      <c r="T4165" s="4"/>
      <c r="U4165" s="4"/>
    </row>
    <row r="4166" spans="3:21" x14ac:dyDescent="0.2">
      <c r="C4166" t="s">
        <v>9138</v>
      </c>
      <c r="J4166" t="s">
        <v>420</v>
      </c>
      <c r="O4166">
        <v>0</v>
      </c>
      <c r="P4166">
        <v>600</v>
      </c>
      <c r="Q4166" t="s">
        <v>50</v>
      </c>
      <c r="S4166" t="s">
        <v>4078</v>
      </c>
      <c r="T4166" s="4"/>
      <c r="U4166" s="4"/>
    </row>
    <row r="4167" spans="3:21" x14ac:dyDescent="0.2">
      <c r="C4167" t="s">
        <v>9139</v>
      </c>
      <c r="J4167" t="s">
        <v>420</v>
      </c>
      <c r="O4167">
        <v>0</v>
      </c>
      <c r="P4167">
        <v>900</v>
      </c>
      <c r="Q4167" t="s">
        <v>50</v>
      </c>
      <c r="S4167" t="s">
        <v>4078</v>
      </c>
      <c r="T4167" s="4"/>
      <c r="U4167" s="4"/>
    </row>
    <row r="4168" spans="3:21" x14ac:dyDescent="0.2">
      <c r="C4168" t="s">
        <v>9140</v>
      </c>
      <c r="J4168" t="s">
        <v>420</v>
      </c>
      <c r="O4168">
        <v>0</v>
      </c>
      <c r="P4168">
        <v>600</v>
      </c>
      <c r="Q4168" t="s">
        <v>50</v>
      </c>
      <c r="S4168" t="s">
        <v>4078</v>
      </c>
      <c r="T4168" s="4"/>
      <c r="U4168" s="4"/>
    </row>
    <row r="4169" spans="3:21" x14ac:dyDescent="0.2">
      <c r="C4169" t="s">
        <v>9141</v>
      </c>
      <c r="J4169" t="s">
        <v>420</v>
      </c>
      <c r="O4169">
        <v>0</v>
      </c>
      <c r="P4169">
        <v>800</v>
      </c>
      <c r="Q4169" t="s">
        <v>50</v>
      </c>
      <c r="S4169" t="s">
        <v>4078</v>
      </c>
      <c r="T4169" s="4"/>
      <c r="U4169" s="4"/>
    </row>
    <row r="4170" spans="3:21" x14ac:dyDescent="0.2">
      <c r="C4170" t="s">
        <v>9142</v>
      </c>
      <c r="J4170" t="s">
        <v>420</v>
      </c>
      <c r="O4170">
        <v>0</v>
      </c>
      <c r="P4170">
        <v>600</v>
      </c>
      <c r="Q4170" t="s">
        <v>50</v>
      </c>
      <c r="S4170" t="s">
        <v>4078</v>
      </c>
      <c r="T4170" s="4"/>
      <c r="U4170" s="4"/>
    </row>
    <row r="4171" spans="3:21" x14ac:dyDescent="0.2">
      <c r="C4171" t="s">
        <v>9143</v>
      </c>
      <c r="J4171" t="s">
        <v>420</v>
      </c>
      <c r="O4171">
        <v>0</v>
      </c>
      <c r="P4171">
        <v>600</v>
      </c>
      <c r="Q4171" t="s">
        <v>50</v>
      </c>
      <c r="S4171" t="s">
        <v>4078</v>
      </c>
      <c r="T4171" s="4"/>
      <c r="U4171" s="4"/>
    </row>
    <row r="4172" spans="3:21" x14ac:dyDescent="0.2">
      <c r="C4172" t="s">
        <v>9144</v>
      </c>
      <c r="J4172" t="s">
        <v>420</v>
      </c>
      <c r="O4172">
        <v>0</v>
      </c>
      <c r="P4172">
        <v>600</v>
      </c>
      <c r="Q4172" t="s">
        <v>50</v>
      </c>
      <c r="S4172" t="s">
        <v>4078</v>
      </c>
      <c r="T4172" s="4"/>
      <c r="U4172" s="4"/>
    </row>
    <row r="4173" spans="3:21" x14ac:dyDescent="0.2">
      <c r="C4173" t="s">
        <v>9145</v>
      </c>
      <c r="J4173" t="s">
        <v>420</v>
      </c>
      <c r="O4173">
        <v>0</v>
      </c>
      <c r="P4173">
        <v>600</v>
      </c>
      <c r="Q4173" t="s">
        <v>50</v>
      </c>
      <c r="S4173" t="s">
        <v>4078</v>
      </c>
      <c r="T4173" s="4"/>
      <c r="U4173" s="4"/>
    </row>
    <row r="4174" spans="3:21" x14ac:dyDescent="0.2">
      <c r="C4174" t="s">
        <v>9146</v>
      </c>
      <c r="J4174" t="s">
        <v>420</v>
      </c>
      <c r="O4174">
        <v>0</v>
      </c>
      <c r="P4174">
        <v>1200</v>
      </c>
      <c r="Q4174" t="s">
        <v>50</v>
      </c>
      <c r="S4174" t="s">
        <v>4078</v>
      </c>
      <c r="T4174" s="4"/>
      <c r="U4174" s="4"/>
    </row>
    <row r="4175" spans="3:21" x14ac:dyDescent="0.2">
      <c r="C4175" t="s">
        <v>9147</v>
      </c>
      <c r="J4175" t="s">
        <v>420</v>
      </c>
      <c r="O4175">
        <v>0</v>
      </c>
      <c r="P4175">
        <v>600</v>
      </c>
      <c r="Q4175" t="s">
        <v>50</v>
      </c>
      <c r="S4175" t="s">
        <v>4078</v>
      </c>
      <c r="T4175" s="4"/>
      <c r="U4175" s="4"/>
    </row>
    <row r="4176" spans="3:21" x14ac:dyDescent="0.2">
      <c r="C4176" t="s">
        <v>9148</v>
      </c>
      <c r="J4176" t="s">
        <v>420</v>
      </c>
      <c r="O4176">
        <v>0</v>
      </c>
      <c r="P4176">
        <v>120</v>
      </c>
      <c r="Q4176" t="s">
        <v>50</v>
      </c>
      <c r="S4176" t="s">
        <v>4078</v>
      </c>
      <c r="T4176" s="4"/>
      <c r="U4176" s="4"/>
    </row>
    <row r="4177" spans="3:21" x14ac:dyDescent="0.2">
      <c r="C4177" t="s">
        <v>9149</v>
      </c>
      <c r="J4177" t="s">
        <v>420</v>
      </c>
      <c r="O4177">
        <v>0</v>
      </c>
      <c r="P4177">
        <v>160</v>
      </c>
      <c r="Q4177" t="s">
        <v>50</v>
      </c>
      <c r="S4177" t="s">
        <v>4078</v>
      </c>
      <c r="T4177" s="4"/>
      <c r="U4177" s="4"/>
    </row>
    <row r="4178" spans="3:21" x14ac:dyDescent="0.2">
      <c r="C4178" t="s">
        <v>9150</v>
      </c>
      <c r="J4178" t="s">
        <v>420</v>
      </c>
      <c r="O4178">
        <v>0</v>
      </c>
      <c r="P4178">
        <v>40</v>
      </c>
      <c r="Q4178" t="s">
        <v>44</v>
      </c>
      <c r="S4178" t="s">
        <v>8967</v>
      </c>
      <c r="T4178" s="4"/>
      <c r="U4178" s="4"/>
    </row>
    <row r="4179" spans="3:21" x14ac:dyDescent="0.2">
      <c r="C4179" t="s">
        <v>9151</v>
      </c>
      <c r="J4179" t="s">
        <v>420</v>
      </c>
      <c r="O4179">
        <v>0</v>
      </c>
      <c r="P4179">
        <v>20</v>
      </c>
      <c r="Q4179" t="s">
        <v>44</v>
      </c>
      <c r="S4179" t="s">
        <v>8967</v>
      </c>
      <c r="T4179" s="4"/>
      <c r="U4179" s="4"/>
    </row>
    <row r="4180" spans="3:21" x14ac:dyDescent="0.2">
      <c r="C4180" t="s">
        <v>9152</v>
      </c>
      <c r="I4180" t="s">
        <v>4723</v>
      </c>
      <c r="J4180" t="s">
        <v>420</v>
      </c>
      <c r="O4180">
        <v>0</v>
      </c>
      <c r="P4180">
        <v>40</v>
      </c>
      <c r="Q4180" t="s">
        <v>50</v>
      </c>
      <c r="S4180" t="s">
        <v>4078</v>
      </c>
      <c r="T4180" s="4"/>
      <c r="U4180" s="4"/>
    </row>
    <row r="4181" spans="3:21" x14ac:dyDescent="0.2">
      <c r="C4181" t="s">
        <v>6776</v>
      </c>
      <c r="J4181" t="s">
        <v>420</v>
      </c>
      <c r="O4181">
        <v>0</v>
      </c>
      <c r="P4181">
        <v>6</v>
      </c>
      <c r="Q4181" t="s">
        <v>44</v>
      </c>
      <c r="S4181" t="s">
        <v>8967</v>
      </c>
      <c r="T4181" s="4"/>
      <c r="U4181" s="4"/>
    </row>
    <row r="4182" spans="3:21" x14ac:dyDescent="0.2">
      <c r="C4182" t="s">
        <v>9153</v>
      </c>
      <c r="J4182" t="s">
        <v>420</v>
      </c>
      <c r="O4182">
        <v>0</v>
      </c>
      <c r="P4182">
        <v>96</v>
      </c>
      <c r="Q4182" t="s">
        <v>50</v>
      </c>
      <c r="S4182" t="s">
        <v>4078</v>
      </c>
      <c r="T4182" s="4"/>
      <c r="U4182" s="4"/>
    </row>
    <row r="4183" spans="3:21" x14ac:dyDescent="0.2">
      <c r="C4183" t="s">
        <v>9154</v>
      </c>
      <c r="J4183" t="s">
        <v>420</v>
      </c>
      <c r="O4183">
        <v>0</v>
      </c>
      <c r="P4183">
        <v>128</v>
      </c>
      <c r="Q4183" t="s">
        <v>50</v>
      </c>
      <c r="S4183" t="s">
        <v>4078</v>
      </c>
      <c r="T4183" s="4"/>
      <c r="U4183" s="4"/>
    </row>
    <row r="4184" spans="3:21" x14ac:dyDescent="0.2">
      <c r="C4184" t="s">
        <v>9155</v>
      </c>
      <c r="J4184" t="s">
        <v>420</v>
      </c>
      <c r="O4184">
        <v>0</v>
      </c>
      <c r="P4184">
        <v>128</v>
      </c>
      <c r="Q4184" t="s">
        <v>50</v>
      </c>
      <c r="S4184" t="s">
        <v>4078</v>
      </c>
      <c r="T4184" s="4"/>
      <c r="U4184" s="4"/>
    </row>
    <row r="4185" spans="3:21" x14ac:dyDescent="0.2">
      <c r="C4185" t="s">
        <v>9156</v>
      </c>
      <c r="J4185" t="s">
        <v>420</v>
      </c>
      <c r="O4185">
        <v>0</v>
      </c>
      <c r="P4185">
        <v>128</v>
      </c>
      <c r="Q4185" t="s">
        <v>50</v>
      </c>
      <c r="S4185" t="s">
        <v>4078</v>
      </c>
      <c r="T4185" s="4"/>
      <c r="U4185" s="4"/>
    </row>
    <row r="4186" spans="3:21" x14ac:dyDescent="0.2">
      <c r="C4186" t="s">
        <v>9157</v>
      </c>
      <c r="J4186" t="s">
        <v>420</v>
      </c>
      <c r="O4186">
        <v>0</v>
      </c>
      <c r="P4186">
        <v>128</v>
      </c>
      <c r="Q4186" t="s">
        <v>50</v>
      </c>
      <c r="S4186" t="s">
        <v>4078</v>
      </c>
      <c r="T4186" s="4"/>
      <c r="U4186" s="4"/>
    </row>
    <row r="4187" spans="3:21" x14ac:dyDescent="0.2">
      <c r="C4187" t="s">
        <v>9158</v>
      </c>
      <c r="J4187" t="s">
        <v>420</v>
      </c>
      <c r="O4187">
        <v>0</v>
      </c>
      <c r="P4187">
        <v>128</v>
      </c>
      <c r="Q4187" t="s">
        <v>50</v>
      </c>
      <c r="S4187" t="s">
        <v>4078</v>
      </c>
      <c r="T4187" s="4"/>
      <c r="U4187" s="4"/>
    </row>
    <row r="4188" spans="3:21" x14ac:dyDescent="0.2">
      <c r="C4188" t="s">
        <v>9159</v>
      </c>
      <c r="J4188" t="s">
        <v>420</v>
      </c>
      <c r="O4188">
        <v>0</v>
      </c>
      <c r="P4188">
        <v>128</v>
      </c>
      <c r="Q4188" t="s">
        <v>50</v>
      </c>
      <c r="S4188" t="s">
        <v>4078</v>
      </c>
      <c r="T4188" s="4"/>
      <c r="U4188" s="4"/>
    </row>
    <row r="4189" spans="3:21" x14ac:dyDescent="0.2">
      <c r="C4189" t="s">
        <v>9160</v>
      </c>
      <c r="J4189" t="s">
        <v>420</v>
      </c>
      <c r="O4189">
        <v>0</v>
      </c>
      <c r="P4189">
        <v>128</v>
      </c>
      <c r="Q4189" t="s">
        <v>50</v>
      </c>
      <c r="S4189" t="s">
        <v>4078</v>
      </c>
      <c r="T4189" s="4"/>
      <c r="U4189" s="4"/>
    </row>
    <row r="4190" spans="3:21" x14ac:dyDescent="0.2">
      <c r="C4190" t="s">
        <v>9161</v>
      </c>
      <c r="J4190" t="s">
        <v>420</v>
      </c>
      <c r="O4190">
        <v>0</v>
      </c>
      <c r="P4190">
        <v>96</v>
      </c>
      <c r="Q4190" t="s">
        <v>50</v>
      </c>
      <c r="S4190" t="s">
        <v>4078</v>
      </c>
      <c r="T4190" s="4"/>
      <c r="U4190" s="4"/>
    </row>
    <row r="4191" spans="3:21" x14ac:dyDescent="0.2">
      <c r="C4191" t="s">
        <v>9162</v>
      </c>
      <c r="J4191" t="s">
        <v>420</v>
      </c>
      <c r="O4191">
        <v>0</v>
      </c>
      <c r="P4191">
        <v>72</v>
      </c>
      <c r="Q4191" t="s">
        <v>50</v>
      </c>
      <c r="S4191" t="s">
        <v>4078</v>
      </c>
      <c r="T4191" s="4"/>
      <c r="U4191" s="4"/>
    </row>
    <row r="4192" spans="3:21" x14ac:dyDescent="0.2">
      <c r="C4192" t="s">
        <v>9163</v>
      </c>
      <c r="J4192" t="s">
        <v>420</v>
      </c>
      <c r="O4192">
        <v>0</v>
      </c>
      <c r="P4192">
        <v>72</v>
      </c>
      <c r="Q4192" t="s">
        <v>50</v>
      </c>
      <c r="S4192" t="s">
        <v>4078</v>
      </c>
      <c r="T4192" s="4"/>
      <c r="U4192" s="4"/>
    </row>
    <row r="4193" spans="3:21" x14ac:dyDescent="0.2">
      <c r="C4193" t="s">
        <v>9164</v>
      </c>
      <c r="J4193" t="s">
        <v>420</v>
      </c>
      <c r="O4193">
        <v>0</v>
      </c>
      <c r="P4193">
        <v>96</v>
      </c>
      <c r="Q4193" t="s">
        <v>50</v>
      </c>
      <c r="S4193" t="s">
        <v>4078</v>
      </c>
      <c r="T4193" s="4"/>
      <c r="U4193" s="4"/>
    </row>
    <row r="4194" spans="3:21" x14ac:dyDescent="0.2">
      <c r="C4194" t="s">
        <v>9165</v>
      </c>
      <c r="J4194" t="s">
        <v>420</v>
      </c>
      <c r="O4194">
        <v>0</v>
      </c>
      <c r="P4194">
        <v>120</v>
      </c>
      <c r="Q4194" t="s">
        <v>50</v>
      </c>
      <c r="S4194" t="s">
        <v>4078</v>
      </c>
      <c r="T4194" s="4"/>
      <c r="U4194" s="4"/>
    </row>
    <row r="4195" spans="3:21" x14ac:dyDescent="0.2">
      <c r="C4195" t="s">
        <v>9166</v>
      </c>
      <c r="J4195" t="s">
        <v>420</v>
      </c>
      <c r="O4195">
        <v>0</v>
      </c>
      <c r="P4195">
        <v>144</v>
      </c>
      <c r="Q4195" t="s">
        <v>50</v>
      </c>
      <c r="S4195" t="s">
        <v>4078</v>
      </c>
      <c r="T4195" s="4"/>
      <c r="U4195" s="4"/>
    </row>
    <row r="4196" spans="3:21" x14ac:dyDescent="0.2">
      <c r="C4196" t="s">
        <v>9167</v>
      </c>
      <c r="J4196" t="s">
        <v>420</v>
      </c>
      <c r="O4196">
        <v>0</v>
      </c>
      <c r="P4196">
        <v>100</v>
      </c>
      <c r="Q4196" t="s">
        <v>50</v>
      </c>
      <c r="S4196" t="s">
        <v>4078</v>
      </c>
      <c r="T4196" s="4"/>
      <c r="U4196" s="4"/>
    </row>
    <row r="4197" spans="3:21" x14ac:dyDescent="0.2">
      <c r="C4197" t="s">
        <v>9168</v>
      </c>
      <c r="J4197" t="s">
        <v>420</v>
      </c>
      <c r="O4197">
        <v>0</v>
      </c>
      <c r="P4197">
        <v>72</v>
      </c>
      <c r="Q4197" t="s">
        <v>50</v>
      </c>
      <c r="S4197" t="s">
        <v>4078</v>
      </c>
      <c r="T4197" s="4"/>
      <c r="U4197" s="4"/>
    </row>
    <row r="4198" spans="3:21" x14ac:dyDescent="0.2">
      <c r="C4198" t="s">
        <v>9169</v>
      </c>
      <c r="J4198" t="s">
        <v>420</v>
      </c>
      <c r="O4198">
        <v>0</v>
      </c>
      <c r="P4198">
        <v>72</v>
      </c>
      <c r="Q4198" t="s">
        <v>50</v>
      </c>
      <c r="S4198" t="s">
        <v>4078</v>
      </c>
      <c r="T4198" s="4"/>
      <c r="U4198" s="4"/>
    </row>
    <row r="4199" spans="3:21" x14ac:dyDescent="0.2">
      <c r="C4199" t="s">
        <v>9170</v>
      </c>
      <c r="J4199" t="s">
        <v>420</v>
      </c>
      <c r="O4199">
        <v>0</v>
      </c>
      <c r="P4199">
        <v>72</v>
      </c>
      <c r="Q4199" t="s">
        <v>50</v>
      </c>
      <c r="S4199" t="s">
        <v>4078</v>
      </c>
      <c r="T4199" s="4"/>
      <c r="U4199" s="4"/>
    </row>
    <row r="4200" spans="3:21" x14ac:dyDescent="0.2">
      <c r="C4200" t="s">
        <v>9171</v>
      </c>
      <c r="J4200" t="s">
        <v>420</v>
      </c>
      <c r="O4200">
        <v>0</v>
      </c>
      <c r="P4200">
        <v>72</v>
      </c>
      <c r="Q4200" t="s">
        <v>50</v>
      </c>
      <c r="S4200" t="s">
        <v>4078</v>
      </c>
      <c r="T4200" s="4"/>
      <c r="U4200" s="4"/>
    </row>
    <row r="4201" spans="3:21" x14ac:dyDescent="0.2">
      <c r="C4201" t="s">
        <v>9172</v>
      </c>
      <c r="J4201" t="s">
        <v>420</v>
      </c>
      <c r="O4201">
        <v>0</v>
      </c>
      <c r="P4201">
        <v>72</v>
      </c>
      <c r="Q4201" t="s">
        <v>50</v>
      </c>
      <c r="S4201" t="s">
        <v>4078</v>
      </c>
      <c r="T4201" s="4"/>
      <c r="U4201" s="4"/>
    </row>
    <row r="4202" spans="3:21" x14ac:dyDescent="0.2">
      <c r="C4202" t="s">
        <v>9173</v>
      </c>
      <c r="J4202" t="s">
        <v>420</v>
      </c>
      <c r="O4202">
        <v>0</v>
      </c>
      <c r="P4202">
        <v>72</v>
      </c>
      <c r="Q4202" t="s">
        <v>50</v>
      </c>
      <c r="S4202" t="s">
        <v>4078</v>
      </c>
      <c r="T4202" s="4"/>
      <c r="U4202" s="4"/>
    </row>
    <row r="4203" spans="3:21" x14ac:dyDescent="0.2">
      <c r="C4203" t="s">
        <v>9174</v>
      </c>
      <c r="J4203" t="s">
        <v>420</v>
      </c>
      <c r="O4203">
        <v>0</v>
      </c>
      <c r="P4203">
        <v>120</v>
      </c>
      <c r="Q4203" t="s">
        <v>50</v>
      </c>
      <c r="S4203" t="s">
        <v>4078</v>
      </c>
      <c r="T4203" s="4"/>
      <c r="U4203" s="4"/>
    </row>
    <row r="4204" spans="3:21" x14ac:dyDescent="0.2">
      <c r="C4204" t="s">
        <v>9175</v>
      </c>
      <c r="J4204" t="s">
        <v>420</v>
      </c>
      <c r="O4204">
        <v>0</v>
      </c>
      <c r="P4204">
        <v>120</v>
      </c>
      <c r="Q4204" t="s">
        <v>50</v>
      </c>
      <c r="S4204" t="s">
        <v>4078</v>
      </c>
      <c r="T4204" s="4"/>
      <c r="U4204" s="4"/>
    </row>
    <row r="4205" spans="3:21" x14ac:dyDescent="0.2">
      <c r="C4205" t="s">
        <v>9176</v>
      </c>
      <c r="J4205" t="s">
        <v>420</v>
      </c>
      <c r="O4205">
        <v>0</v>
      </c>
      <c r="P4205">
        <v>120</v>
      </c>
      <c r="Q4205" t="s">
        <v>50</v>
      </c>
      <c r="S4205" t="s">
        <v>4078</v>
      </c>
      <c r="T4205" s="4"/>
      <c r="U4205" s="4"/>
    </row>
    <row r="4206" spans="3:21" x14ac:dyDescent="0.2">
      <c r="C4206" t="s">
        <v>9177</v>
      </c>
      <c r="J4206" t="s">
        <v>420</v>
      </c>
      <c r="O4206">
        <v>0</v>
      </c>
      <c r="P4206">
        <v>66</v>
      </c>
      <c r="Q4206" t="s">
        <v>50</v>
      </c>
      <c r="S4206" t="s">
        <v>4078</v>
      </c>
      <c r="T4206" s="4"/>
      <c r="U4206" s="4"/>
    </row>
    <row r="4207" spans="3:21" x14ac:dyDescent="0.2">
      <c r="C4207" t="s">
        <v>9178</v>
      </c>
      <c r="J4207" t="s">
        <v>420</v>
      </c>
      <c r="O4207">
        <v>0</v>
      </c>
      <c r="P4207">
        <v>60</v>
      </c>
      <c r="Q4207" t="s">
        <v>50</v>
      </c>
      <c r="S4207" t="s">
        <v>4078</v>
      </c>
      <c r="T4207" s="4"/>
      <c r="U4207" s="4"/>
    </row>
    <row r="4208" spans="3:21" x14ac:dyDescent="0.2">
      <c r="C4208" t="s">
        <v>9179</v>
      </c>
      <c r="J4208" t="s">
        <v>420</v>
      </c>
      <c r="O4208">
        <v>0</v>
      </c>
      <c r="P4208">
        <v>72</v>
      </c>
      <c r="Q4208" t="s">
        <v>50</v>
      </c>
      <c r="S4208" t="s">
        <v>4078</v>
      </c>
      <c r="T4208" s="4"/>
      <c r="U4208" s="4"/>
    </row>
    <row r="4209" spans="3:21" x14ac:dyDescent="0.2">
      <c r="C4209" t="s">
        <v>9180</v>
      </c>
      <c r="J4209" t="s">
        <v>420</v>
      </c>
      <c r="O4209">
        <v>0</v>
      </c>
      <c r="P4209">
        <v>96</v>
      </c>
      <c r="Q4209" t="s">
        <v>50</v>
      </c>
      <c r="S4209" t="s">
        <v>4078</v>
      </c>
      <c r="T4209" s="4"/>
      <c r="U4209" s="4"/>
    </row>
    <row r="4210" spans="3:21" x14ac:dyDescent="0.2">
      <c r="C4210" t="s">
        <v>9181</v>
      </c>
      <c r="J4210" t="s">
        <v>420</v>
      </c>
      <c r="O4210">
        <v>0</v>
      </c>
      <c r="P4210">
        <v>72</v>
      </c>
      <c r="Q4210" t="s">
        <v>50</v>
      </c>
      <c r="S4210" t="s">
        <v>4078</v>
      </c>
      <c r="T4210" s="4"/>
      <c r="U4210" s="4"/>
    </row>
    <row r="4211" spans="3:21" x14ac:dyDescent="0.2">
      <c r="C4211" t="s">
        <v>9182</v>
      </c>
      <c r="J4211" t="s">
        <v>420</v>
      </c>
      <c r="O4211">
        <v>0</v>
      </c>
      <c r="P4211">
        <v>96</v>
      </c>
      <c r="Q4211" t="s">
        <v>50</v>
      </c>
      <c r="S4211" t="s">
        <v>4078</v>
      </c>
      <c r="T4211" s="4"/>
      <c r="U4211" s="4"/>
    </row>
    <row r="4212" spans="3:21" x14ac:dyDescent="0.2">
      <c r="C4212" t="s">
        <v>9183</v>
      </c>
      <c r="J4212" t="s">
        <v>420</v>
      </c>
      <c r="O4212">
        <v>0</v>
      </c>
      <c r="P4212">
        <v>72</v>
      </c>
      <c r="Q4212" t="s">
        <v>50</v>
      </c>
      <c r="S4212" t="s">
        <v>4078</v>
      </c>
      <c r="T4212" s="4"/>
      <c r="U4212" s="4"/>
    </row>
    <row r="4213" spans="3:21" x14ac:dyDescent="0.2">
      <c r="C4213" t="s">
        <v>9184</v>
      </c>
      <c r="J4213" t="s">
        <v>420</v>
      </c>
      <c r="O4213">
        <v>0</v>
      </c>
      <c r="P4213">
        <v>96</v>
      </c>
      <c r="Q4213" t="s">
        <v>50</v>
      </c>
      <c r="S4213" t="s">
        <v>4078</v>
      </c>
      <c r="T4213" s="4"/>
      <c r="U4213" s="4"/>
    </row>
    <row r="4214" spans="3:21" x14ac:dyDescent="0.2">
      <c r="C4214" t="s">
        <v>9185</v>
      </c>
      <c r="J4214" t="s">
        <v>420</v>
      </c>
      <c r="O4214">
        <v>0</v>
      </c>
      <c r="P4214">
        <v>96</v>
      </c>
      <c r="Q4214" t="s">
        <v>50</v>
      </c>
      <c r="S4214" t="s">
        <v>4078</v>
      </c>
      <c r="T4214" s="4"/>
      <c r="U4214" s="4"/>
    </row>
    <row r="4215" spans="3:21" x14ac:dyDescent="0.2">
      <c r="C4215" t="s">
        <v>9186</v>
      </c>
      <c r="J4215" t="s">
        <v>420</v>
      </c>
      <c r="O4215">
        <v>0</v>
      </c>
      <c r="P4215">
        <v>96</v>
      </c>
      <c r="Q4215" t="s">
        <v>50</v>
      </c>
      <c r="S4215" t="s">
        <v>4078</v>
      </c>
      <c r="T4215" s="4"/>
      <c r="U4215" s="4"/>
    </row>
    <row r="4216" spans="3:21" x14ac:dyDescent="0.2">
      <c r="C4216" t="s">
        <v>9187</v>
      </c>
      <c r="J4216" t="s">
        <v>420</v>
      </c>
      <c r="O4216">
        <v>0</v>
      </c>
      <c r="P4216">
        <v>96</v>
      </c>
      <c r="Q4216" t="s">
        <v>50</v>
      </c>
      <c r="S4216" t="s">
        <v>4078</v>
      </c>
      <c r="T4216" s="4"/>
      <c r="U4216" s="4"/>
    </row>
    <row r="4217" spans="3:21" x14ac:dyDescent="0.2">
      <c r="C4217" t="s">
        <v>9188</v>
      </c>
      <c r="J4217" t="s">
        <v>420</v>
      </c>
      <c r="O4217">
        <v>0</v>
      </c>
      <c r="P4217">
        <v>96</v>
      </c>
      <c r="Q4217" t="s">
        <v>50</v>
      </c>
      <c r="S4217" t="s">
        <v>4078</v>
      </c>
      <c r="T4217" s="4"/>
      <c r="U4217" s="4"/>
    </row>
    <row r="4218" spans="3:21" x14ac:dyDescent="0.2">
      <c r="C4218" t="s">
        <v>9189</v>
      </c>
      <c r="J4218" t="s">
        <v>420</v>
      </c>
      <c r="O4218">
        <v>0</v>
      </c>
      <c r="P4218">
        <v>96</v>
      </c>
      <c r="Q4218" t="s">
        <v>50</v>
      </c>
      <c r="S4218" t="s">
        <v>4078</v>
      </c>
      <c r="T4218" s="4"/>
      <c r="U4218" s="4"/>
    </row>
    <row r="4219" spans="3:21" x14ac:dyDescent="0.2">
      <c r="C4219" t="s">
        <v>9190</v>
      </c>
      <c r="J4219" t="s">
        <v>420</v>
      </c>
      <c r="O4219">
        <v>0</v>
      </c>
      <c r="P4219">
        <v>96</v>
      </c>
      <c r="Q4219" t="s">
        <v>50</v>
      </c>
      <c r="S4219" t="s">
        <v>4078</v>
      </c>
      <c r="T4219" s="4"/>
      <c r="U4219" s="4"/>
    </row>
    <row r="4220" spans="3:21" x14ac:dyDescent="0.2">
      <c r="C4220" t="s">
        <v>9191</v>
      </c>
      <c r="J4220" t="s">
        <v>420</v>
      </c>
      <c r="O4220">
        <v>0</v>
      </c>
      <c r="P4220">
        <v>96</v>
      </c>
      <c r="Q4220" t="s">
        <v>50</v>
      </c>
      <c r="S4220" t="s">
        <v>4078</v>
      </c>
      <c r="T4220" s="4"/>
      <c r="U4220" s="4"/>
    </row>
    <row r="4221" spans="3:21" x14ac:dyDescent="0.2">
      <c r="C4221" t="s">
        <v>9192</v>
      </c>
      <c r="J4221" t="s">
        <v>420</v>
      </c>
      <c r="O4221">
        <v>0</v>
      </c>
      <c r="P4221">
        <v>60</v>
      </c>
      <c r="Q4221" t="s">
        <v>50</v>
      </c>
      <c r="S4221" t="s">
        <v>4078</v>
      </c>
      <c r="T4221" s="4"/>
      <c r="U4221" s="4"/>
    </row>
    <row r="4222" spans="3:21" x14ac:dyDescent="0.2">
      <c r="C4222" t="s">
        <v>9193</v>
      </c>
      <c r="J4222" t="s">
        <v>420</v>
      </c>
      <c r="O4222">
        <v>0</v>
      </c>
      <c r="P4222">
        <v>72</v>
      </c>
      <c r="Q4222" t="s">
        <v>50</v>
      </c>
      <c r="S4222" t="s">
        <v>4078</v>
      </c>
      <c r="T4222" s="4"/>
      <c r="U4222" s="4"/>
    </row>
    <row r="4223" spans="3:21" x14ac:dyDescent="0.2">
      <c r="C4223" t="s">
        <v>9194</v>
      </c>
      <c r="J4223" t="s">
        <v>420</v>
      </c>
      <c r="O4223">
        <v>0</v>
      </c>
      <c r="P4223">
        <v>96</v>
      </c>
      <c r="Q4223" t="s">
        <v>50</v>
      </c>
      <c r="S4223" t="s">
        <v>4078</v>
      </c>
      <c r="T4223" s="4"/>
      <c r="U4223" s="4"/>
    </row>
    <row r="4224" spans="3:21" x14ac:dyDescent="0.2">
      <c r="C4224" t="s">
        <v>9195</v>
      </c>
      <c r="J4224" t="s">
        <v>420</v>
      </c>
      <c r="O4224">
        <v>0</v>
      </c>
      <c r="P4224">
        <v>96</v>
      </c>
      <c r="Q4224" t="s">
        <v>50</v>
      </c>
      <c r="S4224" t="s">
        <v>4078</v>
      </c>
      <c r="T4224" s="4"/>
      <c r="U4224" s="4"/>
    </row>
    <row r="4225" spans="3:21" x14ac:dyDescent="0.2">
      <c r="C4225" t="s">
        <v>9196</v>
      </c>
      <c r="J4225" t="s">
        <v>420</v>
      </c>
      <c r="O4225">
        <v>0</v>
      </c>
      <c r="P4225">
        <v>48</v>
      </c>
      <c r="Q4225" t="s">
        <v>50</v>
      </c>
      <c r="S4225" t="s">
        <v>4078</v>
      </c>
      <c r="T4225" s="4"/>
      <c r="U4225" s="4"/>
    </row>
    <row r="4226" spans="3:21" x14ac:dyDescent="0.2">
      <c r="C4226" t="s">
        <v>9197</v>
      </c>
      <c r="J4226" t="s">
        <v>420</v>
      </c>
      <c r="O4226">
        <v>0</v>
      </c>
      <c r="P4226">
        <v>48</v>
      </c>
      <c r="Q4226" t="s">
        <v>50</v>
      </c>
      <c r="S4226" t="s">
        <v>4078</v>
      </c>
      <c r="T4226" s="4"/>
      <c r="U4226" s="4"/>
    </row>
    <row r="4227" spans="3:21" x14ac:dyDescent="0.2">
      <c r="C4227" t="s">
        <v>9198</v>
      </c>
      <c r="J4227" t="s">
        <v>420</v>
      </c>
      <c r="O4227">
        <v>0</v>
      </c>
      <c r="P4227">
        <v>48</v>
      </c>
      <c r="Q4227" t="s">
        <v>50</v>
      </c>
      <c r="S4227" t="s">
        <v>4078</v>
      </c>
      <c r="T4227" s="4"/>
      <c r="U4227" s="4"/>
    </row>
    <row r="4228" spans="3:21" x14ac:dyDescent="0.2">
      <c r="C4228" t="s">
        <v>9199</v>
      </c>
      <c r="J4228" t="s">
        <v>420</v>
      </c>
      <c r="O4228">
        <v>0</v>
      </c>
      <c r="P4228">
        <v>48</v>
      </c>
      <c r="Q4228" t="s">
        <v>50</v>
      </c>
      <c r="S4228" t="s">
        <v>4078</v>
      </c>
      <c r="T4228" s="4"/>
      <c r="U4228" s="4"/>
    </row>
    <row r="4229" spans="3:21" x14ac:dyDescent="0.2">
      <c r="C4229" t="s">
        <v>9200</v>
      </c>
      <c r="J4229" t="s">
        <v>420</v>
      </c>
      <c r="O4229">
        <v>0</v>
      </c>
      <c r="P4229">
        <v>48</v>
      </c>
      <c r="Q4229" t="s">
        <v>50</v>
      </c>
      <c r="S4229" t="s">
        <v>4078</v>
      </c>
      <c r="T4229" s="4"/>
      <c r="U4229" s="4"/>
    </row>
    <row r="4230" spans="3:21" x14ac:dyDescent="0.2">
      <c r="C4230" t="s">
        <v>9201</v>
      </c>
      <c r="J4230" t="s">
        <v>420</v>
      </c>
      <c r="O4230">
        <v>0</v>
      </c>
      <c r="P4230">
        <v>48</v>
      </c>
      <c r="Q4230" t="s">
        <v>50</v>
      </c>
      <c r="S4230" t="s">
        <v>4078</v>
      </c>
      <c r="T4230" s="4"/>
      <c r="U4230" s="4"/>
    </row>
    <row r="4231" spans="3:21" x14ac:dyDescent="0.2">
      <c r="C4231" t="s">
        <v>9202</v>
      </c>
      <c r="J4231" t="s">
        <v>420</v>
      </c>
      <c r="O4231">
        <v>0</v>
      </c>
      <c r="P4231">
        <v>96</v>
      </c>
      <c r="Q4231" t="s">
        <v>50</v>
      </c>
      <c r="S4231" t="s">
        <v>4078</v>
      </c>
      <c r="T4231" s="4"/>
      <c r="U4231" s="4"/>
    </row>
    <row r="4232" spans="3:21" x14ac:dyDescent="0.2">
      <c r="C4232" t="s">
        <v>9203</v>
      </c>
      <c r="J4232" t="s">
        <v>420</v>
      </c>
      <c r="O4232">
        <v>0</v>
      </c>
      <c r="P4232">
        <v>96</v>
      </c>
      <c r="Q4232" t="s">
        <v>50</v>
      </c>
      <c r="S4232" t="s">
        <v>4078</v>
      </c>
      <c r="T4232" s="4"/>
      <c r="U4232" s="4"/>
    </row>
    <row r="4233" spans="3:21" x14ac:dyDescent="0.2">
      <c r="C4233" t="s">
        <v>9204</v>
      </c>
      <c r="J4233" t="s">
        <v>420</v>
      </c>
      <c r="O4233">
        <v>0</v>
      </c>
      <c r="P4233">
        <v>54</v>
      </c>
      <c r="Q4233" t="s">
        <v>50</v>
      </c>
      <c r="S4233" t="s">
        <v>4078</v>
      </c>
      <c r="T4233" s="4"/>
      <c r="U4233" s="4"/>
    </row>
    <row r="4234" spans="3:21" x14ac:dyDescent="0.2">
      <c r="C4234" t="s">
        <v>9205</v>
      </c>
      <c r="J4234" t="s">
        <v>420</v>
      </c>
      <c r="O4234">
        <v>0</v>
      </c>
      <c r="P4234">
        <v>100</v>
      </c>
      <c r="Q4234" t="s">
        <v>50</v>
      </c>
      <c r="S4234" t="s">
        <v>4078</v>
      </c>
      <c r="T4234" s="4"/>
      <c r="U4234" s="4"/>
    </row>
    <row r="4235" spans="3:21" x14ac:dyDescent="0.2">
      <c r="C4235" t="s">
        <v>9206</v>
      </c>
      <c r="J4235" t="s">
        <v>420</v>
      </c>
      <c r="O4235">
        <v>0</v>
      </c>
      <c r="P4235">
        <v>72</v>
      </c>
      <c r="Q4235" t="s">
        <v>50</v>
      </c>
      <c r="S4235" t="s">
        <v>4078</v>
      </c>
      <c r="T4235" s="4"/>
      <c r="U4235" s="4"/>
    </row>
    <row r="4236" spans="3:21" x14ac:dyDescent="0.2">
      <c r="C4236" t="s">
        <v>9207</v>
      </c>
      <c r="J4236" t="s">
        <v>420</v>
      </c>
      <c r="O4236">
        <v>0</v>
      </c>
      <c r="P4236">
        <v>120</v>
      </c>
      <c r="Q4236" t="s">
        <v>50</v>
      </c>
      <c r="S4236" t="s">
        <v>4078</v>
      </c>
      <c r="T4236" s="4"/>
      <c r="U4236" s="4"/>
    </row>
    <row r="4237" spans="3:21" x14ac:dyDescent="0.2">
      <c r="C4237" t="s">
        <v>9208</v>
      </c>
      <c r="J4237" t="s">
        <v>420</v>
      </c>
      <c r="O4237">
        <v>0</v>
      </c>
      <c r="P4237">
        <v>96</v>
      </c>
      <c r="Q4237" t="s">
        <v>50</v>
      </c>
      <c r="S4237" t="s">
        <v>4078</v>
      </c>
      <c r="T4237" s="4"/>
      <c r="U4237" s="4"/>
    </row>
    <row r="4238" spans="3:21" x14ac:dyDescent="0.2">
      <c r="C4238" t="s">
        <v>9209</v>
      </c>
      <c r="J4238" t="s">
        <v>420</v>
      </c>
      <c r="O4238">
        <v>0</v>
      </c>
      <c r="P4238">
        <v>120</v>
      </c>
      <c r="Q4238" t="s">
        <v>50</v>
      </c>
      <c r="S4238" t="s">
        <v>4078</v>
      </c>
      <c r="T4238" s="4"/>
      <c r="U4238" s="4"/>
    </row>
    <row r="4239" spans="3:21" x14ac:dyDescent="0.2">
      <c r="C4239" t="s">
        <v>9210</v>
      </c>
      <c r="J4239" t="s">
        <v>420</v>
      </c>
      <c r="O4239">
        <v>0</v>
      </c>
      <c r="P4239">
        <v>120</v>
      </c>
      <c r="Q4239" t="s">
        <v>50</v>
      </c>
      <c r="S4239" t="s">
        <v>4078</v>
      </c>
      <c r="T4239" s="4"/>
      <c r="U4239" s="4"/>
    </row>
    <row r="4240" spans="3:21" x14ac:dyDescent="0.2">
      <c r="C4240" t="s">
        <v>9211</v>
      </c>
      <c r="J4240" t="s">
        <v>420</v>
      </c>
      <c r="O4240">
        <v>0</v>
      </c>
      <c r="P4240">
        <v>240</v>
      </c>
      <c r="Q4240" t="s">
        <v>50</v>
      </c>
      <c r="S4240" t="s">
        <v>4078</v>
      </c>
      <c r="T4240" s="4"/>
      <c r="U4240" s="4"/>
    </row>
    <row r="4241" spans="3:21" x14ac:dyDescent="0.2">
      <c r="C4241" t="s">
        <v>9212</v>
      </c>
      <c r="J4241" t="s">
        <v>420</v>
      </c>
      <c r="O4241">
        <v>0</v>
      </c>
      <c r="P4241">
        <v>240</v>
      </c>
      <c r="Q4241" t="s">
        <v>50</v>
      </c>
      <c r="S4241" t="s">
        <v>4078</v>
      </c>
      <c r="T4241" s="4"/>
      <c r="U4241" s="4"/>
    </row>
    <row r="4242" spans="3:21" x14ac:dyDescent="0.2">
      <c r="C4242" t="s">
        <v>9213</v>
      </c>
      <c r="J4242" t="s">
        <v>420</v>
      </c>
      <c r="O4242">
        <v>0</v>
      </c>
      <c r="P4242">
        <v>240</v>
      </c>
      <c r="Q4242" t="s">
        <v>50</v>
      </c>
      <c r="S4242" t="s">
        <v>4078</v>
      </c>
      <c r="T4242" s="4"/>
      <c r="U4242" s="4"/>
    </row>
    <row r="4243" spans="3:21" x14ac:dyDescent="0.2">
      <c r="C4243" t="s">
        <v>9214</v>
      </c>
      <c r="J4243" t="s">
        <v>420</v>
      </c>
      <c r="O4243">
        <v>0</v>
      </c>
      <c r="P4243">
        <v>240</v>
      </c>
      <c r="Q4243" t="s">
        <v>50</v>
      </c>
      <c r="S4243" t="s">
        <v>4078</v>
      </c>
      <c r="T4243" s="4"/>
      <c r="U4243" s="4"/>
    </row>
    <row r="4244" spans="3:21" x14ac:dyDescent="0.2">
      <c r="C4244" t="s">
        <v>9215</v>
      </c>
      <c r="J4244" t="s">
        <v>420</v>
      </c>
      <c r="O4244">
        <v>0</v>
      </c>
      <c r="P4244">
        <v>240</v>
      </c>
      <c r="Q4244" t="s">
        <v>50</v>
      </c>
      <c r="S4244" t="s">
        <v>4078</v>
      </c>
      <c r="T4244" s="4"/>
      <c r="U4244" s="4"/>
    </row>
    <row r="4245" spans="3:21" x14ac:dyDescent="0.2">
      <c r="C4245" t="s">
        <v>9216</v>
      </c>
      <c r="J4245" t="s">
        <v>420</v>
      </c>
      <c r="O4245">
        <v>0</v>
      </c>
      <c r="P4245">
        <v>240</v>
      </c>
      <c r="Q4245" t="s">
        <v>50</v>
      </c>
      <c r="S4245" t="s">
        <v>4078</v>
      </c>
      <c r="T4245" s="4"/>
      <c r="U4245" s="4"/>
    </row>
    <row r="4246" spans="3:21" x14ac:dyDescent="0.2">
      <c r="C4246" t="s">
        <v>9217</v>
      </c>
      <c r="J4246" t="s">
        <v>420</v>
      </c>
      <c r="O4246">
        <v>0</v>
      </c>
      <c r="P4246">
        <v>240</v>
      </c>
      <c r="Q4246" t="s">
        <v>50</v>
      </c>
      <c r="S4246" t="s">
        <v>4078</v>
      </c>
      <c r="T4246" s="4"/>
      <c r="U4246" s="4"/>
    </row>
    <row r="4247" spans="3:21" x14ac:dyDescent="0.2">
      <c r="C4247" t="s">
        <v>9218</v>
      </c>
      <c r="J4247" t="s">
        <v>420</v>
      </c>
      <c r="O4247">
        <v>0</v>
      </c>
      <c r="P4247">
        <v>384</v>
      </c>
      <c r="Q4247" t="s">
        <v>50</v>
      </c>
      <c r="S4247" t="s">
        <v>4078</v>
      </c>
      <c r="T4247" s="4"/>
      <c r="U4247" s="4"/>
    </row>
    <row r="4248" spans="3:21" x14ac:dyDescent="0.2">
      <c r="C4248" t="s">
        <v>9219</v>
      </c>
      <c r="J4248" t="s">
        <v>420</v>
      </c>
      <c r="O4248">
        <v>0</v>
      </c>
      <c r="P4248">
        <v>384</v>
      </c>
      <c r="Q4248" t="s">
        <v>50</v>
      </c>
      <c r="S4248" t="s">
        <v>4078</v>
      </c>
      <c r="T4248" s="4"/>
      <c r="U4248" s="4"/>
    </row>
    <row r="4249" spans="3:21" x14ac:dyDescent="0.2">
      <c r="C4249" t="s">
        <v>9220</v>
      </c>
      <c r="J4249" t="s">
        <v>420</v>
      </c>
      <c r="O4249">
        <v>0</v>
      </c>
      <c r="P4249">
        <v>384</v>
      </c>
      <c r="Q4249" t="s">
        <v>50</v>
      </c>
      <c r="S4249" t="s">
        <v>4078</v>
      </c>
      <c r="T4249" s="4"/>
      <c r="U4249" s="4"/>
    </row>
    <row r="4250" spans="3:21" x14ac:dyDescent="0.2">
      <c r="C4250" t="s">
        <v>9221</v>
      </c>
      <c r="J4250" t="s">
        <v>420</v>
      </c>
      <c r="O4250">
        <v>0</v>
      </c>
      <c r="P4250">
        <v>384</v>
      </c>
      <c r="Q4250" t="s">
        <v>50</v>
      </c>
      <c r="S4250" t="s">
        <v>4078</v>
      </c>
      <c r="T4250" s="4"/>
      <c r="U4250" s="4"/>
    </row>
    <row r="4251" spans="3:21" x14ac:dyDescent="0.2">
      <c r="C4251" t="s">
        <v>9222</v>
      </c>
      <c r="J4251" t="s">
        <v>420</v>
      </c>
      <c r="O4251">
        <v>0</v>
      </c>
      <c r="P4251">
        <v>384</v>
      </c>
      <c r="Q4251" t="s">
        <v>50</v>
      </c>
      <c r="S4251" t="s">
        <v>4078</v>
      </c>
      <c r="T4251" s="4"/>
      <c r="U4251" s="4"/>
    </row>
    <row r="4252" spans="3:21" x14ac:dyDescent="0.2">
      <c r="C4252" t="s">
        <v>9223</v>
      </c>
      <c r="J4252" t="s">
        <v>420</v>
      </c>
      <c r="O4252">
        <v>0</v>
      </c>
      <c r="P4252">
        <v>96</v>
      </c>
      <c r="Q4252" t="s">
        <v>50</v>
      </c>
      <c r="S4252" t="s">
        <v>4078</v>
      </c>
      <c r="T4252" s="4"/>
      <c r="U4252" s="4"/>
    </row>
    <row r="4253" spans="3:21" x14ac:dyDescent="0.2">
      <c r="C4253" t="s">
        <v>9224</v>
      </c>
      <c r="J4253" t="s">
        <v>420</v>
      </c>
      <c r="O4253">
        <v>0</v>
      </c>
      <c r="P4253">
        <v>96</v>
      </c>
      <c r="Q4253" t="s">
        <v>50</v>
      </c>
      <c r="S4253" t="s">
        <v>4078</v>
      </c>
      <c r="T4253" s="4"/>
      <c r="U4253" s="4"/>
    </row>
    <row r="4254" spans="3:21" x14ac:dyDescent="0.2">
      <c r="C4254" t="s">
        <v>9225</v>
      </c>
      <c r="J4254" t="s">
        <v>420</v>
      </c>
      <c r="O4254">
        <v>0</v>
      </c>
      <c r="P4254">
        <v>96</v>
      </c>
      <c r="Q4254" t="s">
        <v>50</v>
      </c>
      <c r="S4254" t="s">
        <v>4078</v>
      </c>
      <c r="T4254" s="4"/>
      <c r="U4254" s="4"/>
    </row>
    <row r="4255" spans="3:21" x14ac:dyDescent="0.2">
      <c r="C4255" t="s">
        <v>9226</v>
      </c>
      <c r="J4255" t="s">
        <v>420</v>
      </c>
      <c r="O4255">
        <v>0</v>
      </c>
      <c r="P4255">
        <v>96</v>
      </c>
      <c r="Q4255" t="s">
        <v>50</v>
      </c>
      <c r="S4255" t="s">
        <v>4078</v>
      </c>
      <c r="T4255" s="4"/>
      <c r="U4255" s="4"/>
    </row>
    <row r="4256" spans="3:21" x14ac:dyDescent="0.2">
      <c r="C4256" t="s">
        <v>9227</v>
      </c>
      <c r="J4256" t="s">
        <v>420</v>
      </c>
      <c r="O4256">
        <v>0</v>
      </c>
      <c r="P4256">
        <v>96</v>
      </c>
      <c r="Q4256" t="s">
        <v>50</v>
      </c>
      <c r="S4256" t="s">
        <v>4078</v>
      </c>
      <c r="T4256" s="4"/>
      <c r="U4256" s="4"/>
    </row>
    <row r="4257" spans="3:21" x14ac:dyDescent="0.2">
      <c r="C4257" t="s">
        <v>9228</v>
      </c>
      <c r="J4257" t="s">
        <v>420</v>
      </c>
      <c r="O4257">
        <v>0</v>
      </c>
      <c r="P4257">
        <v>96</v>
      </c>
      <c r="Q4257" t="s">
        <v>50</v>
      </c>
      <c r="S4257" t="s">
        <v>4078</v>
      </c>
      <c r="T4257" s="4"/>
      <c r="U4257" s="4"/>
    </row>
    <row r="4258" spans="3:21" x14ac:dyDescent="0.2">
      <c r="C4258" t="s">
        <v>9229</v>
      </c>
      <c r="J4258" t="s">
        <v>420</v>
      </c>
      <c r="O4258">
        <v>0</v>
      </c>
      <c r="P4258">
        <v>300</v>
      </c>
      <c r="Q4258" t="s">
        <v>50</v>
      </c>
      <c r="S4258" t="s">
        <v>4078</v>
      </c>
      <c r="T4258" s="4"/>
      <c r="U4258" s="4"/>
    </row>
    <row r="4259" spans="3:21" x14ac:dyDescent="0.2">
      <c r="C4259" t="s">
        <v>9230</v>
      </c>
      <c r="J4259" t="s">
        <v>420</v>
      </c>
      <c r="O4259">
        <v>0</v>
      </c>
      <c r="P4259">
        <v>20</v>
      </c>
      <c r="Q4259" t="s">
        <v>44</v>
      </c>
      <c r="S4259" t="s">
        <v>8967</v>
      </c>
      <c r="T4259" s="4"/>
      <c r="U4259" s="4"/>
    </row>
    <row r="4260" spans="3:21" x14ac:dyDescent="0.2">
      <c r="C4260" t="s">
        <v>9231</v>
      </c>
      <c r="J4260" t="s">
        <v>420</v>
      </c>
      <c r="O4260">
        <v>0</v>
      </c>
      <c r="P4260">
        <v>24</v>
      </c>
      <c r="Q4260" t="s">
        <v>50</v>
      </c>
      <c r="S4260" t="s">
        <v>4078</v>
      </c>
      <c r="T4260" s="4"/>
      <c r="U4260" s="4"/>
    </row>
    <row r="4261" spans="3:21" x14ac:dyDescent="0.2">
      <c r="C4261" t="s">
        <v>9232</v>
      </c>
      <c r="J4261" t="s">
        <v>420</v>
      </c>
      <c r="O4261">
        <v>0</v>
      </c>
      <c r="P4261">
        <v>8</v>
      </c>
      <c r="Q4261" t="s">
        <v>44</v>
      </c>
      <c r="S4261" t="s">
        <v>8967</v>
      </c>
      <c r="T4261" s="4"/>
      <c r="U4261" s="4"/>
    </row>
    <row r="4262" spans="3:21" x14ac:dyDescent="0.2">
      <c r="C4262" t="s">
        <v>9233</v>
      </c>
      <c r="J4262" t="s">
        <v>420</v>
      </c>
      <c r="O4262">
        <v>0</v>
      </c>
      <c r="P4262">
        <v>60</v>
      </c>
      <c r="Q4262" t="s">
        <v>50</v>
      </c>
      <c r="S4262" t="s">
        <v>4078</v>
      </c>
      <c r="T4262" s="4"/>
      <c r="U4262" s="4"/>
    </row>
    <row r="4263" spans="3:21" x14ac:dyDescent="0.2">
      <c r="C4263" t="s">
        <v>9234</v>
      </c>
      <c r="J4263" t="s">
        <v>420</v>
      </c>
      <c r="O4263">
        <v>0</v>
      </c>
      <c r="P4263">
        <v>24</v>
      </c>
      <c r="Q4263" t="s">
        <v>50</v>
      </c>
      <c r="S4263" t="s">
        <v>4078</v>
      </c>
      <c r="T4263" s="4"/>
      <c r="U4263" s="4"/>
    </row>
    <row r="4264" spans="3:21" x14ac:dyDescent="0.2">
      <c r="C4264" t="s">
        <v>9235</v>
      </c>
      <c r="J4264" t="s">
        <v>420</v>
      </c>
      <c r="O4264">
        <v>0</v>
      </c>
      <c r="P4264">
        <v>72</v>
      </c>
      <c r="Q4264" t="s">
        <v>50</v>
      </c>
      <c r="S4264" t="s">
        <v>4078</v>
      </c>
      <c r="T4264" s="4"/>
      <c r="U4264" s="4"/>
    </row>
    <row r="4265" spans="3:21" x14ac:dyDescent="0.2">
      <c r="C4265" t="s">
        <v>9236</v>
      </c>
      <c r="I4265" t="s">
        <v>2067</v>
      </c>
      <c r="J4265" t="s">
        <v>2068</v>
      </c>
      <c r="O4265">
        <v>0</v>
      </c>
      <c r="P4265">
        <v>200</v>
      </c>
      <c r="Q4265" t="s">
        <v>50</v>
      </c>
      <c r="S4265" t="s">
        <v>4078</v>
      </c>
      <c r="T4265" s="4"/>
      <c r="U4265" s="4"/>
    </row>
    <row r="4266" spans="3:21" x14ac:dyDescent="0.2">
      <c r="C4266" t="s">
        <v>9237</v>
      </c>
      <c r="J4266" t="s">
        <v>420</v>
      </c>
      <c r="O4266">
        <v>0</v>
      </c>
      <c r="P4266">
        <v>144</v>
      </c>
      <c r="Q4266" t="s">
        <v>44</v>
      </c>
      <c r="S4266" t="s">
        <v>8967</v>
      </c>
      <c r="T4266" s="4"/>
      <c r="U4266" s="4"/>
    </row>
    <row r="4267" spans="3:21" x14ac:dyDescent="0.2">
      <c r="C4267" t="s">
        <v>9238</v>
      </c>
      <c r="J4267" t="s">
        <v>420</v>
      </c>
      <c r="O4267">
        <v>0</v>
      </c>
      <c r="P4267">
        <v>144</v>
      </c>
      <c r="Q4267" t="s">
        <v>44</v>
      </c>
      <c r="S4267" t="s">
        <v>8967</v>
      </c>
      <c r="T4267" s="4"/>
      <c r="U4267" s="4"/>
    </row>
    <row r="4268" spans="3:21" x14ac:dyDescent="0.2">
      <c r="C4268" t="s">
        <v>9239</v>
      </c>
      <c r="J4268" t="s">
        <v>420</v>
      </c>
      <c r="O4268">
        <v>0</v>
      </c>
      <c r="P4268">
        <v>144</v>
      </c>
      <c r="Q4268" t="s">
        <v>44</v>
      </c>
      <c r="S4268" t="s">
        <v>8967</v>
      </c>
      <c r="T4268" s="4"/>
      <c r="U4268" s="4"/>
    </row>
    <row r="4269" spans="3:21" x14ac:dyDescent="0.2">
      <c r="C4269" t="s">
        <v>9240</v>
      </c>
      <c r="J4269" t="s">
        <v>420</v>
      </c>
      <c r="O4269">
        <v>0</v>
      </c>
      <c r="P4269">
        <v>108</v>
      </c>
      <c r="Q4269" t="s">
        <v>44</v>
      </c>
      <c r="S4269" t="s">
        <v>8967</v>
      </c>
      <c r="T4269" s="4"/>
      <c r="U4269" s="4"/>
    </row>
    <row r="4270" spans="3:21" x14ac:dyDescent="0.2">
      <c r="C4270" t="s">
        <v>9241</v>
      </c>
      <c r="J4270" t="s">
        <v>420</v>
      </c>
      <c r="O4270">
        <v>0</v>
      </c>
      <c r="P4270">
        <v>192</v>
      </c>
      <c r="Q4270" t="s">
        <v>44</v>
      </c>
      <c r="S4270" t="s">
        <v>8967</v>
      </c>
      <c r="T4270" s="4"/>
      <c r="U4270" s="4"/>
    </row>
    <row r="4271" spans="3:21" x14ac:dyDescent="0.2">
      <c r="C4271" t="s">
        <v>9242</v>
      </c>
      <c r="J4271" t="s">
        <v>420</v>
      </c>
      <c r="O4271">
        <v>0</v>
      </c>
      <c r="P4271">
        <v>192</v>
      </c>
      <c r="Q4271" t="s">
        <v>44</v>
      </c>
      <c r="S4271" t="s">
        <v>8967</v>
      </c>
      <c r="T4271" s="4"/>
      <c r="U4271" s="4"/>
    </row>
    <row r="4272" spans="3:21" x14ac:dyDescent="0.2">
      <c r="C4272" t="s">
        <v>9243</v>
      </c>
      <c r="J4272" t="s">
        <v>420</v>
      </c>
      <c r="O4272">
        <v>0</v>
      </c>
      <c r="P4272">
        <v>144</v>
      </c>
      <c r="Q4272" t="s">
        <v>44</v>
      </c>
      <c r="S4272" t="s">
        <v>8967</v>
      </c>
      <c r="T4272" s="4"/>
      <c r="U4272" s="4"/>
    </row>
    <row r="4273" spans="3:21" x14ac:dyDescent="0.2">
      <c r="C4273" t="s">
        <v>9244</v>
      </c>
      <c r="J4273" t="s">
        <v>420</v>
      </c>
      <c r="O4273">
        <v>0</v>
      </c>
      <c r="P4273">
        <v>96</v>
      </c>
      <c r="Q4273" t="s">
        <v>44</v>
      </c>
      <c r="S4273" t="s">
        <v>8967</v>
      </c>
      <c r="T4273" s="4"/>
      <c r="U4273" s="4"/>
    </row>
    <row r="4274" spans="3:21" x14ac:dyDescent="0.2">
      <c r="C4274" t="s">
        <v>9245</v>
      </c>
      <c r="J4274" t="s">
        <v>420</v>
      </c>
      <c r="O4274">
        <v>0</v>
      </c>
      <c r="P4274">
        <v>144</v>
      </c>
      <c r="Q4274" t="s">
        <v>44</v>
      </c>
      <c r="S4274" t="s">
        <v>8967</v>
      </c>
      <c r="T4274" s="4"/>
      <c r="U4274" s="4"/>
    </row>
    <row r="4275" spans="3:21" x14ac:dyDescent="0.2">
      <c r="C4275" t="s">
        <v>9246</v>
      </c>
      <c r="J4275" t="s">
        <v>420</v>
      </c>
      <c r="O4275">
        <v>0</v>
      </c>
      <c r="P4275">
        <v>144</v>
      </c>
      <c r="Q4275" t="s">
        <v>44</v>
      </c>
      <c r="S4275" t="s">
        <v>8967</v>
      </c>
      <c r="T4275" s="4"/>
      <c r="U4275" s="4"/>
    </row>
    <row r="4276" spans="3:21" x14ac:dyDescent="0.2">
      <c r="C4276" t="s">
        <v>9247</v>
      </c>
      <c r="J4276" t="s">
        <v>420</v>
      </c>
      <c r="O4276">
        <v>0</v>
      </c>
      <c r="P4276">
        <v>144</v>
      </c>
      <c r="Q4276" t="s">
        <v>44</v>
      </c>
      <c r="S4276" t="s">
        <v>8967</v>
      </c>
      <c r="T4276" s="4"/>
      <c r="U4276" s="4"/>
    </row>
    <row r="4277" spans="3:21" x14ac:dyDescent="0.2">
      <c r="C4277" t="s">
        <v>9248</v>
      </c>
      <c r="J4277" t="s">
        <v>420</v>
      </c>
      <c r="O4277">
        <v>0</v>
      </c>
      <c r="P4277">
        <v>144</v>
      </c>
      <c r="Q4277" t="s">
        <v>44</v>
      </c>
      <c r="S4277" t="s">
        <v>8967</v>
      </c>
      <c r="T4277" s="4"/>
      <c r="U4277" s="4"/>
    </row>
    <row r="4278" spans="3:21" x14ac:dyDescent="0.2">
      <c r="C4278" t="s">
        <v>9249</v>
      </c>
      <c r="J4278" t="s">
        <v>420</v>
      </c>
      <c r="O4278">
        <v>0</v>
      </c>
      <c r="P4278">
        <v>120</v>
      </c>
      <c r="Q4278" t="s">
        <v>44</v>
      </c>
      <c r="S4278" t="s">
        <v>8967</v>
      </c>
      <c r="T4278" s="4"/>
      <c r="U4278" s="4"/>
    </row>
    <row r="4279" spans="3:21" x14ac:dyDescent="0.2">
      <c r="C4279" t="s">
        <v>9250</v>
      </c>
      <c r="J4279" t="s">
        <v>420</v>
      </c>
      <c r="O4279" t="e">
        <v>#DIV/0!</v>
      </c>
      <c r="P4279">
        <v>0</v>
      </c>
      <c r="S4279" t="e">
        <v>#DIV/0!</v>
      </c>
      <c r="T4279" s="4"/>
      <c r="U4279" s="4"/>
    </row>
    <row r="4280" spans="3:21" x14ac:dyDescent="0.2">
      <c r="C4280" t="s">
        <v>9251</v>
      </c>
      <c r="J4280" t="s">
        <v>420</v>
      </c>
      <c r="O4280">
        <v>0</v>
      </c>
      <c r="P4280">
        <v>144</v>
      </c>
      <c r="Q4280" t="s">
        <v>44</v>
      </c>
      <c r="S4280" t="s">
        <v>8967</v>
      </c>
      <c r="T4280" s="4"/>
      <c r="U4280" s="4"/>
    </row>
    <row r="4281" spans="3:21" x14ac:dyDescent="0.2">
      <c r="C4281" t="s">
        <v>9252</v>
      </c>
      <c r="I4281" t="s">
        <v>2553</v>
      </c>
      <c r="J4281" t="s">
        <v>420</v>
      </c>
      <c r="O4281">
        <v>0</v>
      </c>
      <c r="P4281">
        <v>144</v>
      </c>
      <c r="Q4281" t="s">
        <v>44</v>
      </c>
      <c r="S4281" t="s">
        <v>8967</v>
      </c>
      <c r="T4281" s="4"/>
      <c r="U4281" s="4"/>
    </row>
    <row r="4282" spans="3:21" x14ac:dyDescent="0.2">
      <c r="C4282" t="s">
        <v>9253</v>
      </c>
      <c r="J4282" t="s">
        <v>420</v>
      </c>
      <c r="O4282">
        <v>0</v>
      </c>
      <c r="P4282">
        <v>120</v>
      </c>
      <c r="Q4282" t="s">
        <v>44</v>
      </c>
      <c r="S4282" t="s">
        <v>8967</v>
      </c>
      <c r="T4282" s="4"/>
      <c r="U4282" s="4"/>
    </row>
    <row r="4283" spans="3:21" x14ac:dyDescent="0.2">
      <c r="C4283" t="s">
        <v>9254</v>
      </c>
      <c r="J4283" t="s">
        <v>420</v>
      </c>
      <c r="O4283">
        <v>0</v>
      </c>
      <c r="P4283">
        <v>120</v>
      </c>
      <c r="Q4283" t="s">
        <v>44</v>
      </c>
      <c r="S4283" t="s">
        <v>8967</v>
      </c>
      <c r="T4283" s="4"/>
      <c r="U4283" s="4"/>
    </row>
    <row r="4284" spans="3:21" x14ac:dyDescent="0.2">
      <c r="C4284" t="s">
        <v>9255</v>
      </c>
      <c r="J4284" t="s">
        <v>420</v>
      </c>
      <c r="O4284">
        <v>0</v>
      </c>
      <c r="P4284">
        <v>120</v>
      </c>
      <c r="Q4284" t="s">
        <v>44</v>
      </c>
      <c r="S4284" t="s">
        <v>8967</v>
      </c>
      <c r="T4284" s="4"/>
      <c r="U4284" s="4"/>
    </row>
    <row r="4285" spans="3:21" x14ac:dyDescent="0.2">
      <c r="C4285" t="s">
        <v>9256</v>
      </c>
      <c r="J4285" t="s">
        <v>420</v>
      </c>
      <c r="O4285">
        <v>0</v>
      </c>
      <c r="P4285">
        <v>144</v>
      </c>
      <c r="Q4285" t="s">
        <v>44</v>
      </c>
      <c r="S4285" t="s">
        <v>8967</v>
      </c>
      <c r="T4285" s="4"/>
      <c r="U4285" s="4"/>
    </row>
    <row r="4286" spans="3:21" x14ac:dyDescent="0.2">
      <c r="C4286" t="s">
        <v>9257</v>
      </c>
      <c r="J4286" t="s">
        <v>420</v>
      </c>
      <c r="O4286">
        <v>0</v>
      </c>
      <c r="P4286">
        <v>96</v>
      </c>
      <c r="Q4286" t="s">
        <v>44</v>
      </c>
      <c r="S4286" t="s">
        <v>8967</v>
      </c>
      <c r="T4286" s="4"/>
      <c r="U4286" s="4"/>
    </row>
    <row r="4287" spans="3:21" x14ac:dyDescent="0.2">
      <c r="C4287" t="s">
        <v>3398</v>
      </c>
      <c r="I4287" t="s">
        <v>3403</v>
      </c>
      <c r="J4287" t="s">
        <v>2068</v>
      </c>
      <c r="O4287">
        <v>0</v>
      </c>
      <c r="P4287">
        <v>2304</v>
      </c>
      <c r="Q4287" t="s">
        <v>50</v>
      </c>
      <c r="S4287" t="s">
        <v>4078</v>
      </c>
      <c r="T4287" s="4"/>
      <c r="U4287" s="4"/>
    </row>
    <row r="4288" spans="3:21" x14ac:dyDescent="0.2">
      <c r="C4288" t="s">
        <v>3400</v>
      </c>
      <c r="I4288" t="s">
        <v>3403</v>
      </c>
      <c r="J4288" t="s">
        <v>2068</v>
      </c>
      <c r="O4288">
        <v>0</v>
      </c>
      <c r="P4288">
        <v>2304</v>
      </c>
      <c r="Q4288" t="s">
        <v>50</v>
      </c>
      <c r="S4288" t="s">
        <v>4078</v>
      </c>
      <c r="T4288" s="4"/>
      <c r="U4288" s="4"/>
    </row>
    <row r="4289" spans="3:21" x14ac:dyDescent="0.2">
      <c r="C4289" t="s">
        <v>3406</v>
      </c>
      <c r="I4289" t="s">
        <v>3403</v>
      </c>
      <c r="J4289" t="s">
        <v>2068</v>
      </c>
      <c r="O4289">
        <v>0</v>
      </c>
      <c r="P4289">
        <v>2304</v>
      </c>
      <c r="Q4289" t="s">
        <v>50</v>
      </c>
      <c r="S4289" t="s">
        <v>4078</v>
      </c>
      <c r="T4289" s="4"/>
      <c r="U4289" s="4"/>
    </row>
    <row r="4290" spans="3:21" x14ac:dyDescent="0.2">
      <c r="C4290" t="s">
        <v>9258</v>
      </c>
      <c r="I4290" t="s">
        <v>2437</v>
      </c>
      <c r="J4290" t="s">
        <v>2068</v>
      </c>
      <c r="O4290">
        <v>0</v>
      </c>
      <c r="P4290">
        <v>1728</v>
      </c>
      <c r="Q4290" t="s">
        <v>50</v>
      </c>
      <c r="S4290" t="s">
        <v>4078</v>
      </c>
      <c r="T4290" s="4"/>
      <c r="U4290" s="4"/>
    </row>
    <row r="4291" spans="3:21" x14ac:dyDescent="0.2">
      <c r="C4291" t="s">
        <v>3468</v>
      </c>
      <c r="I4291" t="s">
        <v>3403</v>
      </c>
      <c r="J4291" t="s">
        <v>2068</v>
      </c>
      <c r="O4291">
        <v>0</v>
      </c>
      <c r="P4291">
        <v>2304</v>
      </c>
      <c r="Q4291" t="s">
        <v>50</v>
      </c>
      <c r="S4291" t="s">
        <v>4078</v>
      </c>
      <c r="T4291" s="4"/>
      <c r="U4291" s="4"/>
    </row>
    <row r="4292" spans="3:21" x14ac:dyDescent="0.2">
      <c r="C4292" t="s">
        <v>3518</v>
      </c>
      <c r="I4292" t="s">
        <v>3403</v>
      </c>
      <c r="J4292" t="s">
        <v>2068</v>
      </c>
      <c r="O4292">
        <v>0</v>
      </c>
      <c r="P4292">
        <v>2304</v>
      </c>
      <c r="Q4292" t="s">
        <v>50</v>
      </c>
      <c r="S4292" t="s">
        <v>4078</v>
      </c>
      <c r="T4292" s="4"/>
      <c r="U4292" s="4"/>
    </row>
    <row r="4293" spans="3:21" x14ac:dyDescent="0.2">
      <c r="C4293" t="s">
        <v>9259</v>
      </c>
      <c r="I4293" t="s">
        <v>3403</v>
      </c>
      <c r="J4293" t="s">
        <v>2068</v>
      </c>
      <c r="O4293">
        <v>0</v>
      </c>
      <c r="P4293">
        <v>2304</v>
      </c>
      <c r="Q4293" t="s">
        <v>50</v>
      </c>
      <c r="S4293" t="s">
        <v>4078</v>
      </c>
      <c r="T4293" s="4"/>
      <c r="U4293" s="4"/>
    </row>
    <row r="4294" spans="3:21" x14ac:dyDescent="0.2">
      <c r="C4294" t="s">
        <v>9260</v>
      </c>
      <c r="J4294" t="s">
        <v>420</v>
      </c>
      <c r="O4294">
        <v>0</v>
      </c>
      <c r="P4294">
        <v>144</v>
      </c>
      <c r="Q4294" t="s">
        <v>44</v>
      </c>
      <c r="S4294" t="s">
        <v>8967</v>
      </c>
      <c r="T4294" s="4"/>
      <c r="U4294" s="4"/>
    </row>
    <row r="4295" spans="3:21" x14ac:dyDescent="0.2">
      <c r="C4295" t="s">
        <v>9261</v>
      </c>
      <c r="J4295" t="s">
        <v>420</v>
      </c>
      <c r="O4295">
        <v>0</v>
      </c>
      <c r="P4295">
        <v>144</v>
      </c>
      <c r="Q4295" t="s">
        <v>44</v>
      </c>
      <c r="S4295" t="s">
        <v>8967</v>
      </c>
      <c r="T4295" s="4"/>
      <c r="U4295" s="4"/>
    </row>
    <row r="4296" spans="3:21" x14ac:dyDescent="0.2">
      <c r="C4296" t="s">
        <v>9262</v>
      </c>
      <c r="J4296" t="s">
        <v>420</v>
      </c>
      <c r="O4296">
        <v>0</v>
      </c>
      <c r="P4296">
        <v>144</v>
      </c>
      <c r="Q4296" t="s">
        <v>44</v>
      </c>
      <c r="S4296" t="s">
        <v>8967</v>
      </c>
      <c r="T4296" s="4"/>
      <c r="U4296" s="4"/>
    </row>
    <row r="4297" spans="3:21" x14ac:dyDescent="0.2">
      <c r="C4297" t="s">
        <v>9263</v>
      </c>
      <c r="J4297" t="s">
        <v>420</v>
      </c>
      <c r="O4297">
        <v>0</v>
      </c>
      <c r="P4297">
        <v>144</v>
      </c>
      <c r="Q4297" t="s">
        <v>44</v>
      </c>
      <c r="S4297" t="s">
        <v>8967</v>
      </c>
      <c r="T4297" s="4"/>
      <c r="U4297" s="4"/>
    </row>
    <row r="4298" spans="3:21" x14ac:dyDescent="0.2">
      <c r="C4298" t="s">
        <v>9264</v>
      </c>
      <c r="I4298" t="s">
        <v>2340</v>
      </c>
      <c r="J4298" t="s">
        <v>2068</v>
      </c>
      <c r="O4298">
        <v>0</v>
      </c>
      <c r="P4298">
        <v>2304</v>
      </c>
      <c r="Q4298" t="s">
        <v>50</v>
      </c>
      <c r="S4298" t="s">
        <v>4078</v>
      </c>
      <c r="T4298" s="4"/>
      <c r="U4298" s="4"/>
    </row>
    <row r="4299" spans="3:21" x14ac:dyDescent="0.2">
      <c r="C4299" t="s">
        <v>9265</v>
      </c>
      <c r="I4299" t="s">
        <v>2340</v>
      </c>
      <c r="J4299" t="s">
        <v>2068</v>
      </c>
      <c r="O4299">
        <v>0</v>
      </c>
      <c r="P4299">
        <v>2304</v>
      </c>
      <c r="Q4299" t="s">
        <v>50</v>
      </c>
      <c r="S4299" t="s">
        <v>4078</v>
      </c>
      <c r="T4299" s="4"/>
      <c r="U4299" s="4"/>
    </row>
    <row r="4300" spans="3:21" x14ac:dyDescent="0.2">
      <c r="C4300" t="s">
        <v>9266</v>
      </c>
      <c r="J4300" t="s">
        <v>420</v>
      </c>
      <c r="O4300">
        <v>0</v>
      </c>
      <c r="P4300">
        <v>144</v>
      </c>
      <c r="Q4300" t="s">
        <v>44</v>
      </c>
      <c r="S4300" t="s">
        <v>8967</v>
      </c>
      <c r="T4300" s="4"/>
      <c r="U4300" s="4"/>
    </row>
    <row r="4301" spans="3:21" x14ac:dyDescent="0.2">
      <c r="C4301" t="s">
        <v>9267</v>
      </c>
      <c r="J4301" t="s">
        <v>420</v>
      </c>
      <c r="O4301">
        <v>0</v>
      </c>
      <c r="P4301">
        <v>144</v>
      </c>
      <c r="Q4301" t="s">
        <v>44</v>
      </c>
      <c r="S4301" t="s">
        <v>8967</v>
      </c>
      <c r="T4301" s="4"/>
      <c r="U4301" s="4"/>
    </row>
    <row r="4302" spans="3:21" x14ac:dyDescent="0.2">
      <c r="C4302" t="s">
        <v>9268</v>
      </c>
      <c r="J4302" t="s">
        <v>420</v>
      </c>
      <c r="O4302">
        <v>0</v>
      </c>
      <c r="P4302">
        <v>144</v>
      </c>
      <c r="Q4302" t="s">
        <v>44</v>
      </c>
      <c r="S4302" t="s">
        <v>8967</v>
      </c>
      <c r="T4302" s="4"/>
      <c r="U4302" s="4"/>
    </row>
    <row r="4303" spans="3:21" x14ac:dyDescent="0.2">
      <c r="C4303" t="s">
        <v>9269</v>
      </c>
      <c r="J4303" t="s">
        <v>420</v>
      </c>
      <c r="O4303">
        <v>0</v>
      </c>
      <c r="P4303">
        <v>144</v>
      </c>
      <c r="Q4303" t="s">
        <v>44</v>
      </c>
      <c r="S4303" t="s">
        <v>8967</v>
      </c>
      <c r="T4303" s="4"/>
      <c r="U4303" s="4"/>
    </row>
    <row r="4304" spans="3:21" x14ac:dyDescent="0.2">
      <c r="C4304" t="s">
        <v>9270</v>
      </c>
      <c r="J4304" t="s">
        <v>420</v>
      </c>
      <c r="O4304">
        <v>0</v>
      </c>
      <c r="P4304">
        <v>144</v>
      </c>
      <c r="Q4304" t="s">
        <v>44</v>
      </c>
      <c r="S4304" t="s">
        <v>8967</v>
      </c>
      <c r="T4304" s="4"/>
      <c r="U4304" s="4"/>
    </row>
    <row r="4305" spans="3:21" x14ac:dyDescent="0.2">
      <c r="C4305" t="s">
        <v>9271</v>
      </c>
      <c r="J4305" t="s">
        <v>420</v>
      </c>
      <c r="O4305">
        <v>0</v>
      </c>
      <c r="P4305">
        <v>144</v>
      </c>
      <c r="Q4305" t="s">
        <v>44</v>
      </c>
      <c r="S4305" t="s">
        <v>8967</v>
      </c>
      <c r="T4305" s="4"/>
      <c r="U4305" s="4"/>
    </row>
    <row r="4306" spans="3:21" x14ac:dyDescent="0.2">
      <c r="C4306" t="s">
        <v>9272</v>
      </c>
      <c r="J4306" t="s">
        <v>420</v>
      </c>
      <c r="O4306">
        <v>0</v>
      </c>
      <c r="P4306">
        <v>144</v>
      </c>
      <c r="Q4306" t="s">
        <v>44</v>
      </c>
      <c r="S4306" t="s">
        <v>8967</v>
      </c>
      <c r="T4306" s="4"/>
      <c r="U4306" s="4"/>
    </row>
    <row r="4307" spans="3:21" x14ac:dyDescent="0.2">
      <c r="C4307" t="s">
        <v>9273</v>
      </c>
      <c r="J4307" t="s">
        <v>420</v>
      </c>
      <c r="O4307">
        <v>0</v>
      </c>
      <c r="P4307">
        <v>144</v>
      </c>
      <c r="Q4307" t="s">
        <v>44</v>
      </c>
      <c r="S4307" t="s">
        <v>8967</v>
      </c>
      <c r="T4307" s="4"/>
      <c r="U4307" s="4"/>
    </row>
    <row r="4308" spans="3:21" x14ac:dyDescent="0.2">
      <c r="C4308" t="s">
        <v>9274</v>
      </c>
      <c r="J4308" t="s">
        <v>420</v>
      </c>
      <c r="O4308">
        <v>0</v>
      </c>
      <c r="P4308">
        <v>144</v>
      </c>
      <c r="Q4308" t="s">
        <v>44</v>
      </c>
      <c r="S4308" t="s">
        <v>8967</v>
      </c>
      <c r="T4308" s="4"/>
      <c r="U4308" s="4"/>
    </row>
    <row r="4309" spans="3:21" x14ac:dyDescent="0.2">
      <c r="C4309" t="s">
        <v>9275</v>
      </c>
      <c r="J4309" t="s">
        <v>420</v>
      </c>
      <c r="O4309">
        <v>0</v>
      </c>
      <c r="P4309">
        <v>144</v>
      </c>
      <c r="Q4309" t="s">
        <v>44</v>
      </c>
      <c r="S4309" t="s">
        <v>8967</v>
      </c>
      <c r="T4309" s="4"/>
      <c r="U4309" s="4"/>
    </row>
    <row r="4310" spans="3:21" x14ac:dyDescent="0.2">
      <c r="C4310" t="s">
        <v>9276</v>
      </c>
      <c r="J4310" t="s">
        <v>420</v>
      </c>
      <c r="O4310">
        <v>0</v>
      </c>
      <c r="P4310">
        <v>144</v>
      </c>
      <c r="Q4310" t="s">
        <v>44</v>
      </c>
      <c r="S4310" t="s">
        <v>8967</v>
      </c>
      <c r="T4310" s="4"/>
      <c r="U4310" s="4"/>
    </row>
    <row r="4311" spans="3:21" x14ac:dyDescent="0.2">
      <c r="C4311" t="s">
        <v>9277</v>
      </c>
      <c r="J4311" t="s">
        <v>420</v>
      </c>
      <c r="O4311">
        <v>0</v>
      </c>
      <c r="P4311">
        <v>144</v>
      </c>
      <c r="Q4311" t="s">
        <v>44</v>
      </c>
      <c r="S4311" t="s">
        <v>8967</v>
      </c>
      <c r="T4311" s="4"/>
      <c r="U4311" s="4"/>
    </row>
    <row r="4312" spans="3:21" x14ac:dyDescent="0.2">
      <c r="C4312" t="s">
        <v>9278</v>
      </c>
      <c r="J4312" t="s">
        <v>420</v>
      </c>
      <c r="O4312">
        <v>0</v>
      </c>
      <c r="P4312">
        <v>144</v>
      </c>
      <c r="Q4312" t="s">
        <v>44</v>
      </c>
      <c r="S4312" t="s">
        <v>8967</v>
      </c>
      <c r="T4312" s="4"/>
      <c r="U4312" s="4"/>
    </row>
    <row r="4313" spans="3:21" x14ac:dyDescent="0.2">
      <c r="C4313" t="s">
        <v>9279</v>
      </c>
      <c r="J4313" t="s">
        <v>420</v>
      </c>
      <c r="O4313">
        <v>0</v>
      </c>
      <c r="P4313">
        <v>144</v>
      </c>
      <c r="Q4313" t="s">
        <v>44</v>
      </c>
      <c r="S4313" t="s">
        <v>8967</v>
      </c>
      <c r="T4313" s="4"/>
      <c r="U4313" s="4"/>
    </row>
    <row r="4314" spans="3:21" x14ac:dyDescent="0.2">
      <c r="C4314" t="s">
        <v>9280</v>
      </c>
      <c r="J4314" t="s">
        <v>420</v>
      </c>
      <c r="O4314">
        <v>0</v>
      </c>
      <c r="P4314">
        <v>144</v>
      </c>
      <c r="Q4314" t="s">
        <v>44</v>
      </c>
      <c r="S4314" t="s">
        <v>8967</v>
      </c>
      <c r="T4314" s="4"/>
      <c r="U4314" s="4"/>
    </row>
    <row r="4315" spans="3:21" x14ac:dyDescent="0.2">
      <c r="C4315" t="s">
        <v>9281</v>
      </c>
      <c r="J4315" t="s">
        <v>420</v>
      </c>
      <c r="O4315">
        <v>0</v>
      </c>
      <c r="P4315">
        <v>96</v>
      </c>
      <c r="Q4315" t="s">
        <v>44</v>
      </c>
      <c r="S4315" t="s">
        <v>8967</v>
      </c>
      <c r="T4315" s="4"/>
      <c r="U4315" s="4"/>
    </row>
    <row r="4316" spans="3:21" x14ac:dyDescent="0.2">
      <c r="C4316" t="s">
        <v>9282</v>
      </c>
      <c r="J4316" t="s">
        <v>420</v>
      </c>
      <c r="O4316">
        <v>0</v>
      </c>
      <c r="P4316">
        <v>144</v>
      </c>
      <c r="Q4316" t="s">
        <v>44</v>
      </c>
      <c r="S4316" t="s">
        <v>8967</v>
      </c>
      <c r="T4316" s="4"/>
      <c r="U4316" s="4"/>
    </row>
    <row r="4317" spans="3:21" x14ac:dyDescent="0.2">
      <c r="C4317" t="s">
        <v>9283</v>
      </c>
      <c r="I4317" t="s">
        <v>371</v>
      </c>
      <c r="J4317" t="s">
        <v>420</v>
      </c>
      <c r="O4317">
        <v>0</v>
      </c>
      <c r="P4317">
        <v>144</v>
      </c>
      <c r="Q4317" t="s">
        <v>44</v>
      </c>
      <c r="S4317" t="s">
        <v>8967</v>
      </c>
      <c r="T4317" s="4"/>
      <c r="U4317" s="4"/>
    </row>
    <row r="4318" spans="3:21" x14ac:dyDescent="0.2">
      <c r="C4318" t="s">
        <v>9284</v>
      </c>
      <c r="I4318" t="s">
        <v>371</v>
      </c>
      <c r="J4318" t="s">
        <v>420</v>
      </c>
      <c r="O4318">
        <v>0</v>
      </c>
      <c r="P4318">
        <v>144</v>
      </c>
      <c r="Q4318" t="s">
        <v>44</v>
      </c>
      <c r="S4318" t="s">
        <v>8967</v>
      </c>
      <c r="T4318" s="4"/>
      <c r="U4318" s="4"/>
    </row>
    <row r="4319" spans="3:21" x14ac:dyDescent="0.2">
      <c r="C4319" t="s">
        <v>9285</v>
      </c>
      <c r="J4319" t="s">
        <v>420</v>
      </c>
      <c r="O4319">
        <v>0</v>
      </c>
      <c r="P4319">
        <v>144</v>
      </c>
      <c r="Q4319" t="s">
        <v>44</v>
      </c>
      <c r="S4319" t="s">
        <v>8967</v>
      </c>
      <c r="T4319" s="4"/>
      <c r="U4319" s="4"/>
    </row>
    <row r="4320" spans="3:21" x14ac:dyDescent="0.2">
      <c r="C4320" t="s">
        <v>9286</v>
      </c>
      <c r="I4320" t="s">
        <v>371</v>
      </c>
      <c r="J4320" t="s">
        <v>420</v>
      </c>
      <c r="O4320">
        <v>0</v>
      </c>
      <c r="P4320">
        <v>120</v>
      </c>
      <c r="Q4320" t="s">
        <v>44</v>
      </c>
      <c r="S4320" t="s">
        <v>8967</v>
      </c>
      <c r="T4320" s="4"/>
      <c r="U4320" s="4"/>
    </row>
    <row r="4321" spans="3:21" x14ac:dyDescent="0.2">
      <c r="C4321" t="s">
        <v>9287</v>
      </c>
      <c r="J4321" t="s">
        <v>420</v>
      </c>
      <c r="O4321">
        <v>0</v>
      </c>
      <c r="P4321">
        <v>144</v>
      </c>
      <c r="Q4321" t="s">
        <v>44</v>
      </c>
      <c r="S4321" t="s">
        <v>8967</v>
      </c>
      <c r="T4321" s="4"/>
      <c r="U4321" s="4"/>
    </row>
    <row r="4322" spans="3:21" x14ac:dyDescent="0.2">
      <c r="C4322" t="s">
        <v>9288</v>
      </c>
      <c r="J4322" t="s">
        <v>420</v>
      </c>
      <c r="O4322">
        <v>0</v>
      </c>
      <c r="P4322">
        <v>145</v>
      </c>
      <c r="Q4322" t="s">
        <v>44</v>
      </c>
      <c r="S4322" t="s">
        <v>8967</v>
      </c>
      <c r="T4322" s="4"/>
      <c r="U4322" s="4"/>
    </row>
    <row r="4323" spans="3:21" x14ac:dyDescent="0.2">
      <c r="C4323" t="s">
        <v>9289</v>
      </c>
      <c r="J4323" t="s">
        <v>420</v>
      </c>
      <c r="O4323">
        <v>0</v>
      </c>
      <c r="P4323">
        <v>146</v>
      </c>
      <c r="Q4323" t="s">
        <v>44</v>
      </c>
      <c r="S4323" t="s">
        <v>8967</v>
      </c>
      <c r="T4323" s="4"/>
      <c r="U4323" s="4"/>
    </row>
    <row r="4324" spans="3:21" x14ac:dyDescent="0.2">
      <c r="C4324" t="s">
        <v>9290</v>
      </c>
      <c r="J4324" t="s">
        <v>420</v>
      </c>
      <c r="O4324">
        <v>0</v>
      </c>
      <c r="P4324">
        <v>144</v>
      </c>
      <c r="Q4324" t="s">
        <v>44</v>
      </c>
      <c r="S4324" t="s">
        <v>8967</v>
      </c>
      <c r="T4324" s="4"/>
      <c r="U4324" s="4"/>
    </row>
    <row r="4325" spans="3:21" x14ac:dyDescent="0.2">
      <c r="C4325" t="s">
        <v>9291</v>
      </c>
      <c r="J4325" t="s">
        <v>420</v>
      </c>
      <c r="O4325">
        <v>0</v>
      </c>
      <c r="P4325">
        <v>144</v>
      </c>
      <c r="Q4325" t="s">
        <v>44</v>
      </c>
      <c r="S4325" t="s">
        <v>8967</v>
      </c>
      <c r="T4325" s="4"/>
      <c r="U4325" s="4"/>
    </row>
    <row r="4326" spans="3:21" x14ac:dyDescent="0.2">
      <c r="C4326" t="s">
        <v>9292</v>
      </c>
      <c r="J4326" t="s">
        <v>420</v>
      </c>
      <c r="O4326">
        <v>0</v>
      </c>
      <c r="P4326">
        <v>144</v>
      </c>
      <c r="Q4326" t="s">
        <v>44</v>
      </c>
      <c r="S4326" t="s">
        <v>8967</v>
      </c>
      <c r="T4326" s="4"/>
      <c r="U4326" s="4"/>
    </row>
    <row r="4327" spans="3:21" x14ac:dyDescent="0.2">
      <c r="C4327" t="s">
        <v>9293</v>
      </c>
      <c r="J4327" t="s">
        <v>420</v>
      </c>
      <c r="O4327">
        <v>0</v>
      </c>
      <c r="P4327">
        <v>192</v>
      </c>
      <c r="Q4327" t="s">
        <v>44</v>
      </c>
      <c r="S4327" t="s">
        <v>8967</v>
      </c>
      <c r="T4327" s="4"/>
      <c r="U4327" s="4"/>
    </row>
    <row r="4328" spans="3:21" x14ac:dyDescent="0.2">
      <c r="C4328" t="s">
        <v>9294</v>
      </c>
      <c r="J4328" t="s">
        <v>420</v>
      </c>
      <c r="O4328">
        <v>0</v>
      </c>
      <c r="P4328">
        <v>144</v>
      </c>
      <c r="Q4328" t="s">
        <v>44</v>
      </c>
      <c r="S4328" t="s">
        <v>8967</v>
      </c>
      <c r="T4328" s="4"/>
      <c r="U4328" s="4"/>
    </row>
    <row r="4329" spans="3:21" x14ac:dyDescent="0.2">
      <c r="C4329" t="s">
        <v>9295</v>
      </c>
      <c r="J4329" t="s">
        <v>420</v>
      </c>
      <c r="O4329">
        <v>0</v>
      </c>
      <c r="P4329">
        <v>144</v>
      </c>
      <c r="Q4329" t="s">
        <v>44</v>
      </c>
      <c r="S4329" t="s">
        <v>8967</v>
      </c>
      <c r="T4329" s="4"/>
      <c r="U4329" s="4"/>
    </row>
    <row r="4330" spans="3:21" x14ac:dyDescent="0.2">
      <c r="C4330" t="s">
        <v>9296</v>
      </c>
      <c r="J4330" t="s">
        <v>420</v>
      </c>
      <c r="O4330">
        <v>0</v>
      </c>
      <c r="P4330">
        <v>144</v>
      </c>
      <c r="Q4330" t="s">
        <v>44</v>
      </c>
      <c r="S4330" t="s">
        <v>8967</v>
      </c>
      <c r="T4330" s="4"/>
      <c r="U4330" s="4"/>
    </row>
    <row r="4331" spans="3:21" x14ac:dyDescent="0.2">
      <c r="C4331" t="s">
        <v>9297</v>
      </c>
      <c r="J4331" t="s">
        <v>420</v>
      </c>
      <c r="O4331">
        <v>0</v>
      </c>
      <c r="P4331">
        <v>144</v>
      </c>
      <c r="Q4331" t="s">
        <v>44</v>
      </c>
      <c r="S4331" t="s">
        <v>8967</v>
      </c>
      <c r="T4331" s="4"/>
      <c r="U4331" s="4"/>
    </row>
    <row r="4332" spans="3:21" x14ac:dyDescent="0.2">
      <c r="C4332" t="s">
        <v>9298</v>
      </c>
      <c r="J4332" t="s">
        <v>420</v>
      </c>
      <c r="O4332">
        <v>0</v>
      </c>
      <c r="P4332">
        <v>144</v>
      </c>
      <c r="Q4332" t="s">
        <v>44</v>
      </c>
      <c r="S4332" t="s">
        <v>8967</v>
      </c>
      <c r="T4332" s="4"/>
      <c r="U4332" s="4"/>
    </row>
    <row r="4333" spans="3:21" x14ac:dyDescent="0.2">
      <c r="C4333" t="s">
        <v>9299</v>
      </c>
      <c r="J4333" t="s">
        <v>420</v>
      </c>
      <c r="O4333">
        <v>0</v>
      </c>
      <c r="P4333">
        <v>144</v>
      </c>
      <c r="Q4333" t="s">
        <v>44</v>
      </c>
      <c r="S4333" t="s">
        <v>8967</v>
      </c>
      <c r="T4333" s="4"/>
      <c r="U4333" s="4"/>
    </row>
    <row r="4334" spans="3:21" x14ac:dyDescent="0.2">
      <c r="C4334" t="s">
        <v>9300</v>
      </c>
      <c r="J4334" t="s">
        <v>420</v>
      </c>
      <c r="O4334">
        <v>0</v>
      </c>
      <c r="P4334">
        <v>144</v>
      </c>
      <c r="Q4334" t="s">
        <v>44</v>
      </c>
      <c r="S4334" t="s">
        <v>8967</v>
      </c>
      <c r="T4334" s="4"/>
      <c r="U4334" s="4"/>
    </row>
    <row r="4335" spans="3:21" x14ac:dyDescent="0.2">
      <c r="C4335" t="s">
        <v>9301</v>
      </c>
      <c r="J4335" t="s">
        <v>420</v>
      </c>
      <c r="O4335">
        <v>0</v>
      </c>
      <c r="P4335">
        <v>108</v>
      </c>
      <c r="Q4335" t="s">
        <v>44</v>
      </c>
      <c r="S4335" t="s">
        <v>8967</v>
      </c>
      <c r="T4335" s="4"/>
      <c r="U4335" s="4"/>
    </row>
    <row r="4336" spans="3:21" x14ac:dyDescent="0.2">
      <c r="C4336" t="s">
        <v>9302</v>
      </c>
      <c r="J4336" t="s">
        <v>420</v>
      </c>
      <c r="O4336">
        <v>0</v>
      </c>
      <c r="P4336">
        <v>108</v>
      </c>
      <c r="Q4336" t="s">
        <v>44</v>
      </c>
      <c r="S4336" t="s">
        <v>8967</v>
      </c>
      <c r="T4336" s="4"/>
      <c r="U4336" s="4"/>
    </row>
    <row r="4337" spans="3:21" x14ac:dyDescent="0.2">
      <c r="C4337" t="s">
        <v>9303</v>
      </c>
      <c r="J4337" t="s">
        <v>420</v>
      </c>
      <c r="O4337">
        <v>0</v>
      </c>
      <c r="P4337">
        <v>144</v>
      </c>
      <c r="Q4337" t="s">
        <v>44</v>
      </c>
      <c r="S4337" t="s">
        <v>8967</v>
      </c>
      <c r="T4337" s="4"/>
      <c r="U4337" s="4"/>
    </row>
    <row r="4338" spans="3:21" x14ac:dyDescent="0.2">
      <c r="C4338" t="s">
        <v>9304</v>
      </c>
      <c r="J4338" t="s">
        <v>420</v>
      </c>
      <c r="O4338">
        <v>0</v>
      </c>
      <c r="P4338">
        <v>96</v>
      </c>
      <c r="Q4338" t="s">
        <v>44</v>
      </c>
      <c r="S4338" t="s">
        <v>8967</v>
      </c>
      <c r="T4338" s="4"/>
      <c r="U4338" s="4"/>
    </row>
    <row r="4339" spans="3:21" x14ac:dyDescent="0.2">
      <c r="C4339" t="s">
        <v>9305</v>
      </c>
      <c r="J4339" t="s">
        <v>420</v>
      </c>
      <c r="O4339">
        <v>0</v>
      </c>
      <c r="P4339">
        <v>144</v>
      </c>
      <c r="Q4339" t="s">
        <v>44</v>
      </c>
      <c r="S4339" t="s">
        <v>8967</v>
      </c>
      <c r="T4339" s="4"/>
      <c r="U4339" s="4"/>
    </row>
    <row r="4340" spans="3:21" x14ac:dyDescent="0.2">
      <c r="C4340" t="s">
        <v>9306</v>
      </c>
      <c r="J4340" t="s">
        <v>420</v>
      </c>
      <c r="O4340">
        <v>0</v>
      </c>
      <c r="P4340">
        <v>144</v>
      </c>
      <c r="Q4340" t="s">
        <v>44</v>
      </c>
      <c r="S4340" t="s">
        <v>8967</v>
      </c>
      <c r="T4340" s="4"/>
      <c r="U4340" s="4"/>
    </row>
    <row r="4341" spans="3:21" x14ac:dyDescent="0.2">
      <c r="C4341" t="s">
        <v>9307</v>
      </c>
      <c r="J4341" t="s">
        <v>420</v>
      </c>
      <c r="O4341">
        <v>0</v>
      </c>
      <c r="P4341">
        <v>96</v>
      </c>
      <c r="Q4341" t="s">
        <v>44</v>
      </c>
      <c r="S4341" t="s">
        <v>8967</v>
      </c>
      <c r="T4341" s="4"/>
      <c r="U4341" s="4"/>
    </row>
    <row r="4342" spans="3:21" x14ac:dyDescent="0.2">
      <c r="C4342" t="s">
        <v>9308</v>
      </c>
      <c r="J4342" t="s">
        <v>420</v>
      </c>
      <c r="O4342">
        <v>0</v>
      </c>
      <c r="P4342">
        <v>144</v>
      </c>
      <c r="Q4342" t="s">
        <v>44</v>
      </c>
      <c r="S4342" t="s">
        <v>8967</v>
      </c>
      <c r="T4342" s="4"/>
      <c r="U4342" s="4"/>
    </row>
    <row r="4343" spans="3:21" x14ac:dyDescent="0.2">
      <c r="C4343" t="s">
        <v>9309</v>
      </c>
      <c r="J4343" t="s">
        <v>420</v>
      </c>
      <c r="O4343">
        <v>0</v>
      </c>
      <c r="P4343">
        <v>72</v>
      </c>
      <c r="Q4343" t="s">
        <v>44</v>
      </c>
      <c r="S4343" t="s">
        <v>8967</v>
      </c>
      <c r="T4343" s="4"/>
      <c r="U4343" s="4"/>
    </row>
    <row r="4344" spans="3:21" x14ac:dyDescent="0.2">
      <c r="C4344" t="s">
        <v>9310</v>
      </c>
      <c r="J4344" t="s">
        <v>420</v>
      </c>
      <c r="O4344">
        <v>0</v>
      </c>
      <c r="P4344">
        <v>192</v>
      </c>
      <c r="Q4344" t="s">
        <v>44</v>
      </c>
      <c r="S4344" t="s">
        <v>8967</v>
      </c>
      <c r="T4344" s="4"/>
      <c r="U4344" s="4"/>
    </row>
    <row r="4345" spans="3:21" x14ac:dyDescent="0.2">
      <c r="C4345" t="s">
        <v>9311</v>
      </c>
      <c r="J4345" t="s">
        <v>420</v>
      </c>
      <c r="O4345">
        <v>0</v>
      </c>
      <c r="P4345">
        <v>50</v>
      </c>
      <c r="Q4345" t="s">
        <v>44</v>
      </c>
      <c r="S4345" t="s">
        <v>8967</v>
      </c>
      <c r="T4345" s="4"/>
      <c r="U4345" s="4"/>
    </row>
    <row r="4346" spans="3:21" x14ac:dyDescent="0.2">
      <c r="C4346" t="s">
        <v>9312</v>
      </c>
      <c r="J4346" t="s">
        <v>420</v>
      </c>
      <c r="O4346">
        <v>0</v>
      </c>
      <c r="P4346">
        <v>144</v>
      </c>
      <c r="Q4346" t="s">
        <v>44</v>
      </c>
      <c r="S4346" t="s">
        <v>8967</v>
      </c>
      <c r="T4346" s="4"/>
      <c r="U4346" s="4"/>
    </row>
    <row r="4347" spans="3:21" x14ac:dyDescent="0.2">
      <c r="C4347" t="s">
        <v>9313</v>
      </c>
      <c r="J4347" t="s">
        <v>420</v>
      </c>
      <c r="O4347">
        <v>0</v>
      </c>
      <c r="P4347">
        <v>144</v>
      </c>
      <c r="Q4347" t="s">
        <v>44</v>
      </c>
      <c r="S4347" t="s">
        <v>8967</v>
      </c>
      <c r="T4347" s="4"/>
      <c r="U4347" s="4"/>
    </row>
    <row r="4348" spans="3:21" x14ac:dyDescent="0.2">
      <c r="C4348" t="s">
        <v>9314</v>
      </c>
      <c r="J4348" t="s">
        <v>420</v>
      </c>
      <c r="O4348">
        <v>0</v>
      </c>
      <c r="P4348">
        <v>96</v>
      </c>
      <c r="Q4348" t="s">
        <v>44</v>
      </c>
      <c r="S4348" t="s">
        <v>8967</v>
      </c>
      <c r="T4348" s="4"/>
      <c r="U4348" s="4"/>
    </row>
    <row r="4349" spans="3:21" x14ac:dyDescent="0.2">
      <c r="C4349" t="s">
        <v>9315</v>
      </c>
      <c r="J4349" t="s">
        <v>420</v>
      </c>
      <c r="O4349">
        <v>0</v>
      </c>
      <c r="P4349">
        <v>20</v>
      </c>
      <c r="Q4349" t="s">
        <v>76</v>
      </c>
      <c r="S4349" t="s">
        <v>9316</v>
      </c>
      <c r="T4349" s="4"/>
      <c r="U4349" s="4"/>
    </row>
    <row r="4350" spans="3:21" x14ac:dyDescent="0.2">
      <c r="C4350" t="s">
        <v>9317</v>
      </c>
      <c r="J4350" t="s">
        <v>420</v>
      </c>
      <c r="O4350">
        <v>0</v>
      </c>
      <c r="P4350">
        <v>40</v>
      </c>
      <c r="Q4350" t="s">
        <v>44</v>
      </c>
      <c r="S4350" t="s">
        <v>8967</v>
      </c>
      <c r="T4350" s="4"/>
      <c r="U4350" s="4"/>
    </row>
    <row r="4351" spans="3:21" x14ac:dyDescent="0.2">
      <c r="C4351" t="s">
        <v>9318</v>
      </c>
      <c r="J4351" t="s">
        <v>420</v>
      </c>
      <c r="O4351">
        <v>0</v>
      </c>
      <c r="P4351">
        <v>40</v>
      </c>
      <c r="Q4351" t="s">
        <v>44</v>
      </c>
      <c r="S4351" t="s">
        <v>8967</v>
      </c>
      <c r="T4351" s="4"/>
      <c r="U4351" s="4"/>
    </row>
    <row r="4352" spans="3:21" x14ac:dyDescent="0.2">
      <c r="C4352" t="s">
        <v>9319</v>
      </c>
      <c r="J4352" t="s">
        <v>420</v>
      </c>
      <c r="O4352" t="e">
        <v>#DIV/0!</v>
      </c>
      <c r="P4352">
        <v>0</v>
      </c>
      <c r="S4352" t="e">
        <v>#DIV/0!</v>
      </c>
      <c r="T4352" s="4"/>
      <c r="U4352" s="4"/>
    </row>
    <row r="4353" spans="3:21" x14ac:dyDescent="0.2">
      <c r="C4353" t="s">
        <v>9320</v>
      </c>
      <c r="J4353" t="s">
        <v>420</v>
      </c>
      <c r="O4353">
        <v>0</v>
      </c>
      <c r="P4353">
        <v>120</v>
      </c>
      <c r="Q4353" t="s">
        <v>44</v>
      </c>
      <c r="S4353" t="s">
        <v>8967</v>
      </c>
      <c r="T4353" s="4"/>
      <c r="U4353" s="4"/>
    </row>
    <row r="4354" spans="3:21" x14ac:dyDescent="0.2">
      <c r="C4354" t="s">
        <v>9321</v>
      </c>
      <c r="J4354" t="s">
        <v>420</v>
      </c>
      <c r="O4354">
        <v>0</v>
      </c>
      <c r="P4354">
        <v>120</v>
      </c>
      <c r="Q4354" t="s">
        <v>44</v>
      </c>
      <c r="S4354" t="s">
        <v>8967</v>
      </c>
      <c r="T4354" s="4"/>
      <c r="U4354" s="4"/>
    </row>
    <row r="4355" spans="3:21" x14ac:dyDescent="0.2">
      <c r="C4355" t="s">
        <v>9322</v>
      </c>
      <c r="J4355" t="s">
        <v>420</v>
      </c>
      <c r="O4355">
        <v>0</v>
      </c>
      <c r="P4355">
        <v>121</v>
      </c>
      <c r="Q4355" t="s">
        <v>44</v>
      </c>
      <c r="S4355" t="s">
        <v>8967</v>
      </c>
      <c r="T4355" s="4"/>
      <c r="U4355" s="4"/>
    </row>
    <row r="4356" spans="3:21" x14ac:dyDescent="0.2">
      <c r="C4356" t="s">
        <v>9323</v>
      </c>
      <c r="J4356" t="s">
        <v>420</v>
      </c>
      <c r="O4356">
        <v>0</v>
      </c>
      <c r="P4356">
        <v>127</v>
      </c>
      <c r="Q4356" t="s">
        <v>44</v>
      </c>
      <c r="S4356" t="s">
        <v>8967</v>
      </c>
      <c r="T4356" s="4"/>
      <c r="U4356" s="4"/>
    </row>
    <row r="4357" spans="3:21" x14ac:dyDescent="0.2">
      <c r="C4357" t="s">
        <v>9324</v>
      </c>
      <c r="J4357" t="s">
        <v>420</v>
      </c>
      <c r="O4357">
        <v>0</v>
      </c>
      <c r="P4357">
        <v>122</v>
      </c>
      <c r="Q4357" t="s">
        <v>44</v>
      </c>
      <c r="S4357" t="s">
        <v>8967</v>
      </c>
      <c r="T4357" s="4"/>
      <c r="U4357" s="4"/>
    </row>
    <row r="4358" spans="3:21" x14ac:dyDescent="0.2">
      <c r="C4358" t="s">
        <v>9325</v>
      </c>
      <c r="J4358" t="s">
        <v>420</v>
      </c>
      <c r="O4358">
        <v>0</v>
      </c>
      <c r="P4358">
        <v>123</v>
      </c>
      <c r="Q4358" t="s">
        <v>44</v>
      </c>
      <c r="S4358" t="s">
        <v>8967</v>
      </c>
      <c r="T4358" s="4"/>
      <c r="U4358" s="4"/>
    </row>
    <row r="4359" spans="3:21" x14ac:dyDescent="0.2">
      <c r="C4359" t="s">
        <v>9326</v>
      </c>
      <c r="J4359" t="s">
        <v>420</v>
      </c>
      <c r="O4359">
        <v>0</v>
      </c>
      <c r="P4359">
        <v>124</v>
      </c>
      <c r="Q4359" t="s">
        <v>44</v>
      </c>
      <c r="S4359" t="s">
        <v>8967</v>
      </c>
      <c r="T4359" s="4"/>
      <c r="U4359" s="4"/>
    </row>
    <row r="4360" spans="3:21" x14ac:dyDescent="0.2">
      <c r="C4360" t="s">
        <v>9327</v>
      </c>
      <c r="J4360" t="s">
        <v>420</v>
      </c>
      <c r="O4360">
        <v>0</v>
      </c>
      <c r="P4360">
        <v>125</v>
      </c>
      <c r="Q4360" t="s">
        <v>44</v>
      </c>
      <c r="S4360" t="s">
        <v>8967</v>
      </c>
      <c r="T4360" s="4"/>
      <c r="U4360" s="4"/>
    </row>
    <row r="4361" spans="3:21" x14ac:dyDescent="0.2">
      <c r="C4361" t="s">
        <v>9328</v>
      </c>
      <c r="J4361" t="s">
        <v>420</v>
      </c>
      <c r="O4361">
        <v>0</v>
      </c>
      <c r="P4361">
        <v>126</v>
      </c>
      <c r="Q4361" t="s">
        <v>44</v>
      </c>
      <c r="S4361" t="s">
        <v>8967</v>
      </c>
      <c r="T4361" s="4"/>
      <c r="U4361" s="4"/>
    </row>
    <row r="4362" spans="3:21" x14ac:dyDescent="0.2">
      <c r="C4362" t="s">
        <v>9329</v>
      </c>
      <c r="J4362" t="s">
        <v>420</v>
      </c>
      <c r="O4362">
        <v>0</v>
      </c>
      <c r="P4362">
        <v>120</v>
      </c>
      <c r="Q4362" t="s">
        <v>44</v>
      </c>
      <c r="S4362" t="s">
        <v>8967</v>
      </c>
      <c r="T4362" s="4"/>
      <c r="U4362" s="4"/>
    </row>
    <row r="4363" spans="3:21" x14ac:dyDescent="0.2">
      <c r="C4363" t="s">
        <v>9330</v>
      </c>
      <c r="J4363" t="s">
        <v>420</v>
      </c>
      <c r="O4363">
        <v>0</v>
      </c>
      <c r="P4363">
        <v>120</v>
      </c>
      <c r="Q4363" t="s">
        <v>44</v>
      </c>
      <c r="S4363" t="s">
        <v>8967</v>
      </c>
      <c r="T4363" s="4"/>
      <c r="U4363" s="4"/>
    </row>
    <row r="4364" spans="3:21" x14ac:dyDescent="0.2">
      <c r="C4364" t="s">
        <v>9331</v>
      </c>
      <c r="J4364" t="s">
        <v>420</v>
      </c>
      <c r="O4364">
        <v>0</v>
      </c>
      <c r="P4364">
        <v>120</v>
      </c>
      <c r="Q4364" t="s">
        <v>44</v>
      </c>
      <c r="S4364" t="s">
        <v>8967</v>
      </c>
      <c r="T4364" s="4"/>
      <c r="U4364" s="4"/>
    </row>
    <row r="4365" spans="3:21" x14ac:dyDescent="0.2">
      <c r="C4365" t="s">
        <v>9332</v>
      </c>
      <c r="J4365" t="s">
        <v>420</v>
      </c>
      <c r="O4365">
        <v>0</v>
      </c>
      <c r="P4365">
        <v>120</v>
      </c>
      <c r="Q4365" t="s">
        <v>44</v>
      </c>
      <c r="S4365" t="s">
        <v>8967</v>
      </c>
      <c r="T4365" s="4"/>
      <c r="U4365" s="4"/>
    </row>
    <row r="4366" spans="3:21" x14ac:dyDescent="0.2">
      <c r="C4366" t="s">
        <v>9333</v>
      </c>
      <c r="J4366" t="s">
        <v>420</v>
      </c>
      <c r="O4366">
        <v>0</v>
      </c>
      <c r="P4366">
        <v>120</v>
      </c>
      <c r="Q4366" t="s">
        <v>44</v>
      </c>
      <c r="S4366" t="s">
        <v>8967</v>
      </c>
      <c r="T4366" s="4"/>
      <c r="U4366" s="4"/>
    </row>
    <row r="4367" spans="3:21" x14ac:dyDescent="0.2">
      <c r="C4367" t="s">
        <v>9334</v>
      </c>
      <c r="J4367" t="s">
        <v>420</v>
      </c>
      <c r="O4367">
        <v>0</v>
      </c>
      <c r="P4367">
        <v>120</v>
      </c>
      <c r="Q4367" t="s">
        <v>44</v>
      </c>
      <c r="S4367" t="s">
        <v>8967</v>
      </c>
      <c r="T4367" s="4"/>
      <c r="U4367" s="4"/>
    </row>
    <row r="4368" spans="3:21" x14ac:dyDescent="0.2">
      <c r="C4368" t="s">
        <v>9335</v>
      </c>
      <c r="J4368" t="s">
        <v>420</v>
      </c>
      <c r="O4368">
        <v>0</v>
      </c>
      <c r="P4368">
        <v>120</v>
      </c>
      <c r="Q4368" t="s">
        <v>44</v>
      </c>
      <c r="S4368" t="s">
        <v>8967</v>
      </c>
      <c r="T4368" s="4"/>
      <c r="U4368" s="4"/>
    </row>
    <row r="4369" spans="3:21" x14ac:dyDescent="0.2">
      <c r="C4369" t="s">
        <v>9336</v>
      </c>
      <c r="J4369" t="s">
        <v>420</v>
      </c>
      <c r="O4369">
        <v>0</v>
      </c>
      <c r="P4369">
        <v>120</v>
      </c>
      <c r="Q4369" t="s">
        <v>44</v>
      </c>
      <c r="S4369" t="s">
        <v>8967</v>
      </c>
      <c r="T4369" s="4"/>
      <c r="U4369" s="4"/>
    </row>
    <row r="4370" spans="3:21" x14ac:dyDescent="0.2">
      <c r="C4370" t="s">
        <v>9337</v>
      </c>
      <c r="J4370" t="s">
        <v>420</v>
      </c>
      <c r="O4370">
        <v>0</v>
      </c>
      <c r="P4370">
        <v>120</v>
      </c>
      <c r="Q4370" t="s">
        <v>44</v>
      </c>
      <c r="S4370" t="s">
        <v>8967</v>
      </c>
      <c r="T4370" s="4"/>
      <c r="U4370" s="4"/>
    </row>
    <row r="4371" spans="3:21" x14ac:dyDescent="0.2">
      <c r="C4371" t="s">
        <v>9338</v>
      </c>
      <c r="J4371" t="s">
        <v>420</v>
      </c>
      <c r="O4371">
        <v>0</v>
      </c>
      <c r="P4371">
        <v>120</v>
      </c>
      <c r="Q4371" t="s">
        <v>44</v>
      </c>
      <c r="S4371" t="s">
        <v>8967</v>
      </c>
      <c r="T4371" s="4"/>
      <c r="U4371" s="4"/>
    </row>
    <row r="4372" spans="3:21" x14ac:dyDescent="0.2">
      <c r="C4372" t="s">
        <v>9339</v>
      </c>
      <c r="J4372" t="s">
        <v>420</v>
      </c>
      <c r="O4372">
        <v>0</v>
      </c>
      <c r="P4372">
        <v>120</v>
      </c>
      <c r="Q4372" t="s">
        <v>44</v>
      </c>
      <c r="S4372" t="s">
        <v>8967</v>
      </c>
      <c r="T4372" s="4"/>
      <c r="U4372" s="4"/>
    </row>
    <row r="4373" spans="3:21" x14ac:dyDescent="0.2">
      <c r="C4373" t="s">
        <v>9340</v>
      </c>
      <c r="J4373" t="s">
        <v>420</v>
      </c>
      <c r="O4373">
        <v>0</v>
      </c>
      <c r="P4373">
        <v>120</v>
      </c>
      <c r="Q4373" t="s">
        <v>44</v>
      </c>
      <c r="S4373" t="s">
        <v>8967</v>
      </c>
      <c r="T4373" s="4"/>
      <c r="U4373" s="4"/>
    </row>
    <row r="4374" spans="3:21" x14ac:dyDescent="0.2">
      <c r="C4374" t="s">
        <v>9341</v>
      </c>
      <c r="J4374" t="s">
        <v>420</v>
      </c>
      <c r="O4374">
        <v>0</v>
      </c>
      <c r="P4374">
        <v>120</v>
      </c>
      <c r="Q4374" t="s">
        <v>44</v>
      </c>
      <c r="S4374" t="s">
        <v>8967</v>
      </c>
      <c r="T4374" s="4"/>
      <c r="U4374" s="4"/>
    </row>
    <row r="4375" spans="3:21" x14ac:dyDescent="0.2">
      <c r="C4375" t="s">
        <v>9342</v>
      </c>
      <c r="J4375" t="s">
        <v>420</v>
      </c>
      <c r="O4375">
        <v>0</v>
      </c>
      <c r="P4375">
        <v>120</v>
      </c>
      <c r="Q4375" t="s">
        <v>44</v>
      </c>
      <c r="S4375" t="s">
        <v>8967</v>
      </c>
      <c r="T4375" s="4"/>
      <c r="U4375" s="4"/>
    </row>
    <row r="4376" spans="3:21" x14ac:dyDescent="0.2">
      <c r="C4376" t="s">
        <v>9343</v>
      </c>
      <c r="J4376" t="s">
        <v>420</v>
      </c>
      <c r="O4376">
        <v>0</v>
      </c>
      <c r="P4376">
        <v>120</v>
      </c>
      <c r="Q4376" t="s">
        <v>44</v>
      </c>
      <c r="S4376" t="s">
        <v>8967</v>
      </c>
      <c r="T4376" s="4"/>
      <c r="U4376" s="4"/>
    </row>
    <row r="4377" spans="3:21" x14ac:dyDescent="0.2">
      <c r="C4377" t="s">
        <v>9344</v>
      </c>
      <c r="J4377" t="s">
        <v>420</v>
      </c>
      <c r="O4377">
        <v>0</v>
      </c>
      <c r="P4377">
        <v>120</v>
      </c>
      <c r="Q4377" t="s">
        <v>44</v>
      </c>
      <c r="S4377" t="s">
        <v>8967</v>
      </c>
      <c r="T4377" s="4"/>
      <c r="U4377" s="4"/>
    </row>
    <row r="4378" spans="3:21" x14ac:dyDescent="0.2">
      <c r="C4378" t="s">
        <v>9345</v>
      </c>
      <c r="J4378" t="s">
        <v>420</v>
      </c>
      <c r="O4378">
        <v>0</v>
      </c>
      <c r="P4378">
        <v>120</v>
      </c>
      <c r="Q4378" t="s">
        <v>44</v>
      </c>
      <c r="S4378" t="s">
        <v>8967</v>
      </c>
      <c r="T4378" s="4"/>
      <c r="U4378" s="4"/>
    </row>
    <row r="4379" spans="3:21" x14ac:dyDescent="0.2">
      <c r="C4379" t="s">
        <v>9346</v>
      </c>
      <c r="J4379" t="s">
        <v>420</v>
      </c>
      <c r="O4379">
        <v>0</v>
      </c>
      <c r="P4379">
        <v>120</v>
      </c>
      <c r="Q4379" t="s">
        <v>44</v>
      </c>
      <c r="S4379" t="s">
        <v>8967</v>
      </c>
      <c r="T4379" s="4"/>
      <c r="U4379" s="4"/>
    </row>
    <row r="4380" spans="3:21" x14ac:dyDescent="0.2">
      <c r="C4380" t="s">
        <v>9347</v>
      </c>
      <c r="J4380" t="s">
        <v>420</v>
      </c>
      <c r="O4380">
        <v>0</v>
      </c>
      <c r="P4380">
        <v>120</v>
      </c>
      <c r="Q4380" t="s">
        <v>44</v>
      </c>
      <c r="S4380" t="s">
        <v>8967</v>
      </c>
      <c r="T4380" s="4"/>
      <c r="U4380" s="4"/>
    </row>
    <row r="4381" spans="3:21" x14ac:dyDescent="0.2">
      <c r="C4381" t="s">
        <v>9348</v>
      </c>
      <c r="J4381" t="s">
        <v>420</v>
      </c>
      <c r="O4381">
        <v>0</v>
      </c>
      <c r="P4381">
        <v>120</v>
      </c>
      <c r="Q4381" t="s">
        <v>44</v>
      </c>
      <c r="S4381" t="s">
        <v>8967</v>
      </c>
      <c r="T4381" s="4"/>
      <c r="U4381" s="4"/>
    </row>
    <row r="4382" spans="3:21" x14ac:dyDescent="0.2">
      <c r="C4382" t="s">
        <v>9349</v>
      </c>
      <c r="J4382" t="s">
        <v>420</v>
      </c>
      <c r="O4382">
        <v>0</v>
      </c>
      <c r="P4382">
        <v>120</v>
      </c>
      <c r="Q4382" t="s">
        <v>44</v>
      </c>
      <c r="S4382" t="s">
        <v>8967</v>
      </c>
      <c r="T4382" s="4"/>
      <c r="U4382" s="4"/>
    </row>
    <row r="4383" spans="3:21" x14ac:dyDescent="0.2">
      <c r="C4383" t="s">
        <v>9350</v>
      </c>
      <c r="J4383" t="s">
        <v>420</v>
      </c>
      <c r="O4383">
        <v>0</v>
      </c>
      <c r="P4383">
        <v>120</v>
      </c>
      <c r="Q4383" t="s">
        <v>44</v>
      </c>
      <c r="S4383" t="s">
        <v>8967</v>
      </c>
      <c r="T4383" s="4"/>
      <c r="U4383" s="4"/>
    </row>
    <row r="4384" spans="3:21" x14ac:dyDescent="0.2">
      <c r="C4384" t="s">
        <v>9351</v>
      </c>
      <c r="J4384" t="s">
        <v>420</v>
      </c>
      <c r="O4384">
        <v>0</v>
      </c>
      <c r="P4384">
        <v>120</v>
      </c>
      <c r="Q4384" t="s">
        <v>44</v>
      </c>
      <c r="S4384" t="s">
        <v>8967</v>
      </c>
      <c r="T4384" s="4"/>
      <c r="U4384" s="4"/>
    </row>
    <row r="4385" spans="3:21" x14ac:dyDescent="0.2">
      <c r="C4385" t="s">
        <v>9352</v>
      </c>
      <c r="J4385" t="s">
        <v>420</v>
      </c>
      <c r="O4385">
        <v>0</v>
      </c>
      <c r="P4385">
        <v>120</v>
      </c>
      <c r="Q4385" t="s">
        <v>44</v>
      </c>
      <c r="S4385" t="s">
        <v>8967</v>
      </c>
      <c r="T4385" s="4"/>
      <c r="U4385" s="4"/>
    </row>
    <row r="4386" spans="3:21" x14ac:dyDescent="0.2">
      <c r="C4386" t="s">
        <v>9353</v>
      </c>
      <c r="J4386" t="s">
        <v>420</v>
      </c>
      <c r="O4386">
        <v>0</v>
      </c>
      <c r="P4386">
        <v>120</v>
      </c>
      <c r="Q4386" t="s">
        <v>44</v>
      </c>
      <c r="S4386" t="s">
        <v>8967</v>
      </c>
      <c r="T4386" s="4"/>
      <c r="U4386" s="4"/>
    </row>
    <row r="4387" spans="3:21" x14ac:dyDescent="0.2">
      <c r="C4387" t="s">
        <v>9354</v>
      </c>
      <c r="J4387" t="s">
        <v>420</v>
      </c>
      <c r="O4387">
        <v>0</v>
      </c>
      <c r="P4387">
        <v>144</v>
      </c>
      <c r="Q4387" t="s">
        <v>44</v>
      </c>
      <c r="S4387" t="s">
        <v>8967</v>
      </c>
      <c r="T4387" s="4"/>
      <c r="U4387" s="4"/>
    </row>
    <row r="4388" spans="3:21" x14ac:dyDescent="0.2">
      <c r="C4388" t="s">
        <v>9355</v>
      </c>
      <c r="J4388" t="s">
        <v>420</v>
      </c>
      <c r="O4388">
        <v>0</v>
      </c>
      <c r="P4388">
        <v>144</v>
      </c>
      <c r="Q4388" t="s">
        <v>44</v>
      </c>
      <c r="S4388" t="s">
        <v>8967</v>
      </c>
      <c r="T4388" s="4"/>
      <c r="U4388" s="4"/>
    </row>
    <row r="4389" spans="3:21" x14ac:dyDescent="0.2">
      <c r="C4389" t="s">
        <v>9356</v>
      </c>
      <c r="J4389" t="s">
        <v>420</v>
      </c>
      <c r="O4389">
        <v>0</v>
      </c>
      <c r="P4389">
        <v>120</v>
      </c>
      <c r="Q4389" t="s">
        <v>44</v>
      </c>
      <c r="S4389" t="s">
        <v>8967</v>
      </c>
      <c r="T4389" s="4"/>
      <c r="U4389" s="4"/>
    </row>
    <row r="4390" spans="3:21" x14ac:dyDescent="0.2">
      <c r="C4390" t="s">
        <v>9357</v>
      </c>
      <c r="J4390" t="s">
        <v>420</v>
      </c>
      <c r="O4390">
        <v>0</v>
      </c>
      <c r="P4390">
        <v>120</v>
      </c>
      <c r="Q4390" t="s">
        <v>44</v>
      </c>
      <c r="S4390" t="s">
        <v>8967</v>
      </c>
      <c r="T4390" s="4"/>
      <c r="U4390" s="4"/>
    </row>
    <row r="4391" spans="3:21" x14ac:dyDescent="0.2">
      <c r="C4391" t="s">
        <v>9358</v>
      </c>
      <c r="J4391" t="s">
        <v>420</v>
      </c>
      <c r="O4391">
        <v>0</v>
      </c>
      <c r="P4391">
        <v>120</v>
      </c>
      <c r="Q4391" t="s">
        <v>44</v>
      </c>
      <c r="S4391" t="s">
        <v>8967</v>
      </c>
      <c r="T4391" s="4"/>
      <c r="U4391" s="4"/>
    </row>
    <row r="4392" spans="3:21" x14ac:dyDescent="0.2">
      <c r="C4392" t="s">
        <v>9359</v>
      </c>
      <c r="J4392" t="s">
        <v>420</v>
      </c>
      <c r="O4392">
        <v>0</v>
      </c>
      <c r="P4392">
        <v>120</v>
      </c>
      <c r="Q4392" t="s">
        <v>44</v>
      </c>
      <c r="S4392" t="s">
        <v>8967</v>
      </c>
      <c r="T4392" s="4"/>
      <c r="U4392" s="4"/>
    </row>
    <row r="4393" spans="3:21" x14ac:dyDescent="0.2">
      <c r="C4393" t="s">
        <v>9360</v>
      </c>
      <c r="J4393" t="s">
        <v>420</v>
      </c>
      <c r="O4393">
        <v>0</v>
      </c>
      <c r="P4393">
        <v>120</v>
      </c>
      <c r="Q4393" t="s">
        <v>44</v>
      </c>
      <c r="S4393" t="s">
        <v>8967</v>
      </c>
      <c r="T4393" s="4"/>
      <c r="U4393" s="4"/>
    </row>
    <row r="4394" spans="3:21" x14ac:dyDescent="0.2">
      <c r="C4394" t="s">
        <v>9361</v>
      </c>
      <c r="J4394" t="s">
        <v>420</v>
      </c>
      <c r="O4394">
        <v>0</v>
      </c>
      <c r="P4394">
        <v>120</v>
      </c>
      <c r="Q4394" t="s">
        <v>44</v>
      </c>
      <c r="S4394" t="s">
        <v>8967</v>
      </c>
      <c r="T4394" s="4"/>
      <c r="U4394" s="4"/>
    </row>
    <row r="4395" spans="3:21" x14ac:dyDescent="0.2">
      <c r="C4395" t="s">
        <v>9362</v>
      </c>
      <c r="J4395" t="s">
        <v>420</v>
      </c>
      <c r="O4395">
        <v>0</v>
      </c>
      <c r="P4395">
        <v>120</v>
      </c>
      <c r="Q4395" t="s">
        <v>44</v>
      </c>
      <c r="S4395" t="s">
        <v>8967</v>
      </c>
      <c r="T4395" s="4"/>
      <c r="U4395" s="4"/>
    </row>
    <row r="4396" spans="3:21" x14ac:dyDescent="0.2">
      <c r="C4396" t="s">
        <v>9363</v>
      </c>
      <c r="J4396" t="s">
        <v>420</v>
      </c>
      <c r="O4396">
        <v>0</v>
      </c>
      <c r="P4396">
        <v>120</v>
      </c>
      <c r="Q4396" t="s">
        <v>44</v>
      </c>
      <c r="S4396" t="s">
        <v>8967</v>
      </c>
      <c r="T4396" s="4"/>
      <c r="U4396" s="4"/>
    </row>
    <row r="4397" spans="3:21" x14ac:dyDescent="0.2">
      <c r="C4397" t="s">
        <v>9364</v>
      </c>
      <c r="J4397" t="s">
        <v>420</v>
      </c>
      <c r="O4397">
        <v>0</v>
      </c>
      <c r="P4397">
        <v>120</v>
      </c>
      <c r="Q4397" t="s">
        <v>44</v>
      </c>
      <c r="S4397" t="s">
        <v>8967</v>
      </c>
      <c r="T4397" s="4"/>
      <c r="U4397" s="4"/>
    </row>
    <row r="4398" spans="3:21" x14ac:dyDescent="0.2">
      <c r="C4398" t="s">
        <v>9365</v>
      </c>
      <c r="J4398" t="s">
        <v>420</v>
      </c>
      <c r="O4398">
        <v>0</v>
      </c>
      <c r="P4398">
        <v>120</v>
      </c>
      <c r="Q4398" t="s">
        <v>50</v>
      </c>
      <c r="S4398" t="s">
        <v>4078</v>
      </c>
      <c r="T4398" s="4"/>
      <c r="U4398" s="4"/>
    </row>
    <row r="4399" spans="3:21" x14ac:dyDescent="0.2">
      <c r="C4399" t="s">
        <v>9366</v>
      </c>
      <c r="J4399" t="s">
        <v>420</v>
      </c>
      <c r="O4399">
        <v>0</v>
      </c>
      <c r="P4399">
        <v>120</v>
      </c>
      <c r="Q4399" t="s">
        <v>44</v>
      </c>
      <c r="S4399" t="s">
        <v>8967</v>
      </c>
      <c r="T4399" s="4"/>
      <c r="U4399" s="4"/>
    </row>
    <row r="4400" spans="3:21" x14ac:dyDescent="0.2">
      <c r="C4400" t="s">
        <v>9367</v>
      </c>
      <c r="J4400" t="s">
        <v>420</v>
      </c>
      <c r="O4400">
        <v>0</v>
      </c>
      <c r="P4400">
        <v>120</v>
      </c>
      <c r="Q4400" t="s">
        <v>44</v>
      </c>
      <c r="S4400" t="s">
        <v>8967</v>
      </c>
      <c r="T4400" s="4"/>
      <c r="U4400" s="4"/>
    </row>
    <row r="4401" spans="3:21" x14ac:dyDescent="0.2">
      <c r="C4401" t="s">
        <v>9368</v>
      </c>
      <c r="J4401" t="s">
        <v>420</v>
      </c>
      <c r="O4401">
        <v>0</v>
      </c>
      <c r="P4401">
        <v>20</v>
      </c>
      <c r="Q4401" t="s">
        <v>44</v>
      </c>
      <c r="S4401" t="s">
        <v>8967</v>
      </c>
      <c r="T4401" s="4"/>
      <c r="U4401" s="4"/>
    </row>
    <row r="4402" spans="3:21" x14ac:dyDescent="0.2">
      <c r="C4402" t="s">
        <v>9369</v>
      </c>
      <c r="J4402" t="s">
        <v>420</v>
      </c>
      <c r="O4402">
        <v>0</v>
      </c>
      <c r="P4402">
        <v>16</v>
      </c>
      <c r="Q4402" t="s">
        <v>44</v>
      </c>
      <c r="S4402" t="s">
        <v>8967</v>
      </c>
      <c r="T4402" s="4"/>
      <c r="U4402" s="4"/>
    </row>
    <row r="4403" spans="3:21" x14ac:dyDescent="0.2">
      <c r="C4403" t="s">
        <v>9370</v>
      </c>
      <c r="J4403" t="s">
        <v>420</v>
      </c>
      <c r="O4403">
        <v>0</v>
      </c>
      <c r="P4403">
        <v>192</v>
      </c>
      <c r="Q4403" t="s">
        <v>50</v>
      </c>
      <c r="S4403" t="s">
        <v>4078</v>
      </c>
      <c r="T4403" s="4"/>
      <c r="U4403" s="4"/>
    </row>
    <row r="4404" spans="3:21" x14ac:dyDescent="0.2">
      <c r="C4404" t="s">
        <v>9371</v>
      </c>
      <c r="J4404" t="s">
        <v>420</v>
      </c>
      <c r="O4404">
        <v>0</v>
      </c>
      <c r="P4404">
        <v>192</v>
      </c>
      <c r="Q4404" t="s">
        <v>50</v>
      </c>
      <c r="S4404" t="s">
        <v>4078</v>
      </c>
      <c r="T4404" s="4"/>
      <c r="U4404" s="4"/>
    </row>
    <row r="4405" spans="3:21" x14ac:dyDescent="0.2">
      <c r="C4405" t="s">
        <v>9372</v>
      </c>
      <c r="J4405" t="s">
        <v>420</v>
      </c>
      <c r="O4405">
        <v>0</v>
      </c>
      <c r="P4405">
        <v>192</v>
      </c>
      <c r="Q4405" t="s">
        <v>50</v>
      </c>
      <c r="S4405" t="s">
        <v>4078</v>
      </c>
      <c r="T4405" s="4"/>
      <c r="U4405" s="4"/>
    </row>
    <row r="4406" spans="3:21" x14ac:dyDescent="0.2">
      <c r="C4406" t="s">
        <v>9373</v>
      </c>
      <c r="J4406" t="s">
        <v>420</v>
      </c>
      <c r="O4406">
        <v>0</v>
      </c>
      <c r="P4406">
        <v>216</v>
      </c>
      <c r="Q4406" t="s">
        <v>50</v>
      </c>
      <c r="S4406" t="s">
        <v>4078</v>
      </c>
      <c r="T4406" s="4"/>
      <c r="U4406" s="4"/>
    </row>
    <row r="4407" spans="3:21" x14ac:dyDescent="0.2">
      <c r="C4407" t="s">
        <v>9374</v>
      </c>
      <c r="J4407" t="s">
        <v>420</v>
      </c>
      <c r="O4407">
        <v>0</v>
      </c>
      <c r="P4407">
        <v>252</v>
      </c>
      <c r="Q4407" t="s">
        <v>50</v>
      </c>
      <c r="S4407" t="s">
        <v>4078</v>
      </c>
      <c r="T4407" s="4"/>
      <c r="U4407" s="4"/>
    </row>
    <row r="4408" spans="3:21" x14ac:dyDescent="0.2">
      <c r="C4408" t="s">
        <v>9375</v>
      </c>
      <c r="J4408" t="s">
        <v>420</v>
      </c>
      <c r="O4408">
        <v>0</v>
      </c>
      <c r="P4408">
        <v>160</v>
      </c>
      <c r="Q4408" t="s">
        <v>50</v>
      </c>
      <c r="S4408" t="s">
        <v>4078</v>
      </c>
      <c r="T4408" s="4"/>
      <c r="U4408" s="4"/>
    </row>
    <row r="4409" spans="3:21" x14ac:dyDescent="0.2">
      <c r="C4409" t="s">
        <v>9376</v>
      </c>
      <c r="J4409" t="s">
        <v>420</v>
      </c>
      <c r="O4409">
        <v>0</v>
      </c>
      <c r="P4409">
        <v>160</v>
      </c>
      <c r="Q4409" t="s">
        <v>50</v>
      </c>
      <c r="S4409" t="s">
        <v>4078</v>
      </c>
      <c r="T4409" s="4"/>
      <c r="U4409" s="4"/>
    </row>
    <row r="4410" spans="3:21" x14ac:dyDescent="0.2">
      <c r="C4410" t="s">
        <v>9377</v>
      </c>
      <c r="J4410" t="s">
        <v>420</v>
      </c>
      <c r="O4410">
        <v>0</v>
      </c>
      <c r="P4410">
        <v>160</v>
      </c>
      <c r="Q4410" t="s">
        <v>50</v>
      </c>
      <c r="S4410" t="s">
        <v>4078</v>
      </c>
      <c r="T4410" s="4"/>
      <c r="U4410" s="4"/>
    </row>
    <row r="4411" spans="3:21" x14ac:dyDescent="0.2">
      <c r="C4411" t="s">
        <v>9378</v>
      </c>
      <c r="J4411" t="s">
        <v>420</v>
      </c>
      <c r="O4411">
        <v>0</v>
      </c>
      <c r="P4411">
        <v>240</v>
      </c>
      <c r="Q4411" t="s">
        <v>50</v>
      </c>
      <c r="S4411" t="s">
        <v>4078</v>
      </c>
      <c r="T4411" s="4"/>
      <c r="U4411" s="4"/>
    </row>
    <row r="4412" spans="3:21" x14ac:dyDescent="0.2">
      <c r="C4412" t="s">
        <v>9379</v>
      </c>
      <c r="J4412" t="s">
        <v>420</v>
      </c>
      <c r="O4412">
        <v>0</v>
      </c>
      <c r="P4412">
        <v>240</v>
      </c>
      <c r="Q4412" t="s">
        <v>50</v>
      </c>
      <c r="S4412" t="s">
        <v>4078</v>
      </c>
      <c r="T4412" s="4"/>
      <c r="U4412" s="4"/>
    </row>
    <row r="4413" spans="3:21" x14ac:dyDescent="0.2">
      <c r="C4413" t="s">
        <v>9380</v>
      </c>
      <c r="J4413" t="s">
        <v>420</v>
      </c>
      <c r="O4413">
        <v>0</v>
      </c>
      <c r="P4413">
        <v>240</v>
      </c>
      <c r="Q4413" t="s">
        <v>50</v>
      </c>
      <c r="S4413" t="s">
        <v>4078</v>
      </c>
      <c r="T4413" s="4"/>
      <c r="U4413" s="4"/>
    </row>
    <row r="4414" spans="3:21" x14ac:dyDescent="0.2">
      <c r="C4414" t="s">
        <v>9381</v>
      </c>
      <c r="J4414" t="s">
        <v>420</v>
      </c>
      <c r="O4414">
        <v>0</v>
      </c>
      <c r="P4414">
        <v>160</v>
      </c>
      <c r="Q4414" t="s">
        <v>50</v>
      </c>
      <c r="S4414" t="s">
        <v>4078</v>
      </c>
      <c r="T4414" s="4"/>
      <c r="U4414" s="4"/>
    </row>
    <row r="4415" spans="3:21" x14ac:dyDescent="0.2">
      <c r="C4415" t="s">
        <v>9382</v>
      </c>
      <c r="J4415" t="s">
        <v>420</v>
      </c>
      <c r="O4415">
        <v>0</v>
      </c>
      <c r="P4415">
        <v>160</v>
      </c>
      <c r="Q4415" t="s">
        <v>50</v>
      </c>
      <c r="S4415" t="s">
        <v>4078</v>
      </c>
      <c r="T4415" s="4"/>
      <c r="U4415" s="4"/>
    </row>
    <row r="4416" spans="3:21" x14ac:dyDescent="0.2">
      <c r="C4416" t="s">
        <v>9383</v>
      </c>
      <c r="J4416" t="s">
        <v>420</v>
      </c>
      <c r="O4416">
        <v>0</v>
      </c>
      <c r="P4416">
        <v>160</v>
      </c>
      <c r="Q4416" t="s">
        <v>50</v>
      </c>
      <c r="S4416" t="s">
        <v>4078</v>
      </c>
      <c r="T4416" s="4"/>
      <c r="U4416" s="4"/>
    </row>
    <row r="4417" spans="3:21" x14ac:dyDescent="0.2">
      <c r="C4417" t="s">
        <v>9384</v>
      </c>
      <c r="J4417" t="s">
        <v>420</v>
      </c>
      <c r="O4417">
        <v>0</v>
      </c>
      <c r="P4417">
        <v>160</v>
      </c>
      <c r="Q4417" t="s">
        <v>50</v>
      </c>
      <c r="S4417" t="s">
        <v>4078</v>
      </c>
      <c r="T4417" s="4"/>
      <c r="U4417" s="4"/>
    </row>
    <row r="4418" spans="3:21" x14ac:dyDescent="0.2">
      <c r="C4418" t="s">
        <v>9385</v>
      </c>
      <c r="J4418" t="s">
        <v>420</v>
      </c>
      <c r="O4418">
        <v>0</v>
      </c>
      <c r="P4418">
        <v>160</v>
      </c>
      <c r="Q4418" t="s">
        <v>50</v>
      </c>
      <c r="S4418" t="s">
        <v>4078</v>
      </c>
      <c r="T4418" s="4"/>
      <c r="U4418" s="4"/>
    </row>
    <row r="4419" spans="3:21" x14ac:dyDescent="0.2">
      <c r="C4419" t="s">
        <v>9386</v>
      </c>
      <c r="J4419" t="s">
        <v>420</v>
      </c>
      <c r="O4419">
        <v>0</v>
      </c>
      <c r="P4419">
        <v>160</v>
      </c>
      <c r="Q4419" t="s">
        <v>50</v>
      </c>
      <c r="S4419" t="s">
        <v>4078</v>
      </c>
      <c r="T4419" s="4"/>
      <c r="U4419" s="4"/>
    </row>
    <row r="4420" spans="3:21" x14ac:dyDescent="0.2">
      <c r="C4420" t="s">
        <v>9387</v>
      </c>
      <c r="J4420" t="s">
        <v>420</v>
      </c>
      <c r="O4420">
        <v>0</v>
      </c>
      <c r="P4420">
        <v>240</v>
      </c>
      <c r="Q4420" t="s">
        <v>50</v>
      </c>
      <c r="S4420" t="s">
        <v>4078</v>
      </c>
      <c r="T4420" s="4"/>
      <c r="U4420" s="4"/>
    </row>
    <row r="4421" spans="3:21" x14ac:dyDescent="0.2">
      <c r="C4421" t="s">
        <v>9388</v>
      </c>
      <c r="J4421" t="s">
        <v>420</v>
      </c>
      <c r="O4421">
        <v>0</v>
      </c>
      <c r="P4421">
        <v>240</v>
      </c>
      <c r="Q4421" t="s">
        <v>50</v>
      </c>
      <c r="S4421" t="s">
        <v>4078</v>
      </c>
      <c r="T4421" s="4"/>
      <c r="U4421" s="4"/>
    </row>
    <row r="4422" spans="3:21" x14ac:dyDescent="0.2">
      <c r="C4422" t="s">
        <v>9389</v>
      </c>
      <c r="J4422" t="s">
        <v>420</v>
      </c>
      <c r="O4422">
        <v>0</v>
      </c>
      <c r="P4422">
        <v>240</v>
      </c>
      <c r="Q4422" t="s">
        <v>50</v>
      </c>
      <c r="S4422" t="s">
        <v>4078</v>
      </c>
      <c r="T4422" s="4"/>
      <c r="U4422" s="4"/>
    </row>
    <row r="4423" spans="3:21" x14ac:dyDescent="0.2">
      <c r="C4423" t="s">
        <v>9390</v>
      </c>
      <c r="J4423" t="s">
        <v>420</v>
      </c>
      <c r="O4423">
        <v>0</v>
      </c>
      <c r="P4423">
        <v>240</v>
      </c>
      <c r="Q4423" t="s">
        <v>50</v>
      </c>
      <c r="S4423" t="s">
        <v>4078</v>
      </c>
      <c r="T4423" s="4"/>
      <c r="U4423" s="4"/>
    </row>
    <row r="4424" spans="3:21" x14ac:dyDescent="0.2">
      <c r="C4424" t="s">
        <v>9391</v>
      </c>
      <c r="J4424" t="s">
        <v>420</v>
      </c>
      <c r="O4424">
        <v>0</v>
      </c>
      <c r="P4424">
        <v>240</v>
      </c>
      <c r="Q4424" t="s">
        <v>50</v>
      </c>
      <c r="S4424" t="s">
        <v>4078</v>
      </c>
      <c r="T4424" s="4"/>
      <c r="U4424" s="4"/>
    </row>
    <row r="4425" spans="3:21" x14ac:dyDescent="0.2">
      <c r="C4425" t="s">
        <v>9392</v>
      </c>
      <c r="J4425" t="s">
        <v>420</v>
      </c>
      <c r="O4425">
        <v>0</v>
      </c>
      <c r="P4425">
        <v>240</v>
      </c>
      <c r="Q4425" t="s">
        <v>50</v>
      </c>
      <c r="S4425" t="s">
        <v>4078</v>
      </c>
      <c r="T4425" s="4"/>
      <c r="U4425" s="4"/>
    </row>
    <row r="4426" spans="3:21" x14ac:dyDescent="0.2">
      <c r="C4426" t="s">
        <v>9393</v>
      </c>
      <c r="J4426" t="s">
        <v>420</v>
      </c>
      <c r="O4426">
        <v>0</v>
      </c>
      <c r="P4426">
        <v>240</v>
      </c>
      <c r="Q4426" t="s">
        <v>50</v>
      </c>
      <c r="S4426" t="s">
        <v>4078</v>
      </c>
      <c r="T4426" s="4"/>
      <c r="U4426" s="4"/>
    </row>
    <row r="4427" spans="3:21" x14ac:dyDescent="0.2">
      <c r="C4427" t="s">
        <v>8983</v>
      </c>
      <c r="I4427" t="s">
        <v>2374</v>
      </c>
      <c r="J4427" t="s">
        <v>2068</v>
      </c>
      <c r="O4427">
        <v>0</v>
      </c>
      <c r="P4427">
        <v>480</v>
      </c>
      <c r="Q4427" t="s">
        <v>50</v>
      </c>
      <c r="S4427" t="s">
        <v>4078</v>
      </c>
      <c r="T4427" s="4"/>
      <c r="U4427" s="4"/>
    </row>
    <row r="4428" spans="3:21" x14ac:dyDescent="0.2">
      <c r="C4428" t="s">
        <v>9394</v>
      </c>
      <c r="I4428" t="s">
        <v>2374</v>
      </c>
      <c r="J4428" t="s">
        <v>2068</v>
      </c>
      <c r="O4428">
        <v>0</v>
      </c>
      <c r="P4428">
        <v>384</v>
      </c>
      <c r="Q4428" t="s">
        <v>50</v>
      </c>
      <c r="S4428" t="s">
        <v>4078</v>
      </c>
      <c r="T4428" s="4"/>
      <c r="U4428" s="4"/>
    </row>
    <row r="4429" spans="3:21" x14ac:dyDescent="0.2">
      <c r="C4429" t="s">
        <v>9395</v>
      </c>
      <c r="F4429" t="s">
        <v>2066</v>
      </c>
      <c r="I4429" t="s">
        <v>2374</v>
      </c>
      <c r="J4429" t="s">
        <v>2068</v>
      </c>
      <c r="O4429">
        <v>0</v>
      </c>
      <c r="P4429">
        <v>360</v>
      </c>
      <c r="Q4429" t="s">
        <v>50</v>
      </c>
      <c r="S4429" t="s">
        <v>4078</v>
      </c>
      <c r="T4429" s="4"/>
      <c r="U4429" s="4"/>
    </row>
    <row r="4430" spans="3:21" x14ac:dyDescent="0.2">
      <c r="C4430" t="s">
        <v>9396</v>
      </c>
      <c r="I4430" t="s">
        <v>2340</v>
      </c>
      <c r="J4430" t="s">
        <v>2068</v>
      </c>
      <c r="O4430">
        <v>0</v>
      </c>
      <c r="P4430">
        <v>360</v>
      </c>
      <c r="Q4430" t="s">
        <v>50</v>
      </c>
      <c r="S4430" t="s">
        <v>4078</v>
      </c>
      <c r="T4430" s="4"/>
      <c r="U4430" s="4"/>
    </row>
    <row r="4431" spans="3:21" x14ac:dyDescent="0.2">
      <c r="C4431" t="s">
        <v>9397</v>
      </c>
      <c r="J4431" t="s">
        <v>420</v>
      </c>
      <c r="O4431">
        <v>0</v>
      </c>
      <c r="P4431">
        <v>600</v>
      </c>
      <c r="Q4431" t="s">
        <v>50</v>
      </c>
      <c r="S4431" t="s">
        <v>4078</v>
      </c>
      <c r="T4431" s="4"/>
      <c r="U4431" s="4"/>
    </row>
    <row r="4432" spans="3:21" x14ac:dyDescent="0.2">
      <c r="C4432" t="s">
        <v>9398</v>
      </c>
      <c r="J4432" t="s">
        <v>420</v>
      </c>
      <c r="O4432">
        <v>0</v>
      </c>
      <c r="P4432">
        <v>360</v>
      </c>
      <c r="Q4432" t="s">
        <v>50</v>
      </c>
      <c r="S4432" t="s">
        <v>4078</v>
      </c>
      <c r="T4432" s="4"/>
      <c r="U4432" s="4"/>
    </row>
    <row r="4433" spans="3:21" x14ac:dyDescent="0.2">
      <c r="C4433" t="s">
        <v>9399</v>
      </c>
      <c r="J4433" t="s">
        <v>420</v>
      </c>
      <c r="O4433">
        <v>0</v>
      </c>
      <c r="P4433">
        <v>50</v>
      </c>
      <c r="Q4433" t="s">
        <v>44</v>
      </c>
      <c r="S4433" t="s">
        <v>8967</v>
      </c>
      <c r="T4433" s="4"/>
      <c r="U4433" s="4"/>
    </row>
    <row r="4434" spans="3:21" x14ac:dyDescent="0.2">
      <c r="C4434" t="s">
        <v>9400</v>
      </c>
      <c r="F4434" t="s">
        <v>3937</v>
      </c>
      <c r="J4434" t="s">
        <v>420</v>
      </c>
      <c r="O4434">
        <v>0</v>
      </c>
      <c r="P4434">
        <v>50</v>
      </c>
      <c r="Q4434" t="s">
        <v>44</v>
      </c>
      <c r="S4434" t="s">
        <v>8967</v>
      </c>
      <c r="T4434" s="4"/>
      <c r="U4434" s="4"/>
    </row>
    <row r="4435" spans="3:21" x14ac:dyDescent="0.2">
      <c r="C4435" t="s">
        <v>9401</v>
      </c>
      <c r="F4435" t="s">
        <v>2066</v>
      </c>
      <c r="I4435" t="s">
        <v>2082</v>
      </c>
      <c r="J4435" t="s">
        <v>2068</v>
      </c>
      <c r="O4435">
        <v>0</v>
      </c>
      <c r="P4435">
        <v>120</v>
      </c>
      <c r="Q4435" t="s">
        <v>50</v>
      </c>
      <c r="S4435" t="s">
        <v>4078</v>
      </c>
      <c r="T4435" s="4"/>
      <c r="U4435" s="4"/>
    </row>
    <row r="4436" spans="3:21" x14ac:dyDescent="0.2">
      <c r="C4436" t="s">
        <v>9402</v>
      </c>
      <c r="F4436" t="s">
        <v>2066</v>
      </c>
      <c r="I4436" t="s">
        <v>2067</v>
      </c>
      <c r="J4436" t="s">
        <v>2068</v>
      </c>
      <c r="O4436">
        <v>0</v>
      </c>
      <c r="P4436">
        <v>120</v>
      </c>
      <c r="Q4436" t="s">
        <v>50</v>
      </c>
      <c r="S4436" t="s">
        <v>4078</v>
      </c>
      <c r="T4436" s="4"/>
      <c r="U4436" s="4"/>
    </row>
    <row r="4437" spans="3:21" x14ac:dyDescent="0.2">
      <c r="C4437" t="s">
        <v>9403</v>
      </c>
      <c r="J4437" t="s">
        <v>420</v>
      </c>
      <c r="O4437">
        <v>0</v>
      </c>
      <c r="P4437">
        <v>1000</v>
      </c>
      <c r="Q4437" t="s">
        <v>50</v>
      </c>
      <c r="S4437" t="s">
        <v>4078</v>
      </c>
      <c r="T4437" s="4"/>
      <c r="U4437" s="4"/>
    </row>
    <row r="4438" spans="3:21" x14ac:dyDescent="0.2">
      <c r="C4438" t="s">
        <v>9404</v>
      </c>
      <c r="J4438" t="s">
        <v>420</v>
      </c>
      <c r="O4438">
        <v>0</v>
      </c>
      <c r="P4438">
        <v>1000</v>
      </c>
      <c r="Q4438" t="s">
        <v>50</v>
      </c>
      <c r="S4438" t="s">
        <v>4078</v>
      </c>
      <c r="T4438" s="4"/>
      <c r="U4438" s="4"/>
    </row>
    <row r="4439" spans="3:21" x14ac:dyDescent="0.2">
      <c r="C4439" t="s">
        <v>9405</v>
      </c>
      <c r="J4439" t="s">
        <v>420</v>
      </c>
      <c r="O4439">
        <v>0</v>
      </c>
      <c r="P4439">
        <v>1000</v>
      </c>
      <c r="Q4439" t="s">
        <v>50</v>
      </c>
      <c r="S4439" t="s">
        <v>4078</v>
      </c>
      <c r="T4439" s="4"/>
      <c r="U4439" s="4"/>
    </row>
    <row r="4440" spans="3:21" x14ac:dyDescent="0.2">
      <c r="C4440" t="s">
        <v>9406</v>
      </c>
      <c r="J4440" t="s">
        <v>420</v>
      </c>
      <c r="O4440">
        <v>0</v>
      </c>
      <c r="P4440">
        <v>2000</v>
      </c>
      <c r="Q4440" t="s">
        <v>50</v>
      </c>
      <c r="S4440" t="s">
        <v>4078</v>
      </c>
      <c r="T4440" s="4"/>
      <c r="U4440" s="4"/>
    </row>
    <row r="4441" spans="3:21" x14ac:dyDescent="0.2">
      <c r="C4441" t="s">
        <v>9407</v>
      </c>
      <c r="J4441" t="s">
        <v>420</v>
      </c>
      <c r="O4441">
        <v>0</v>
      </c>
      <c r="P4441">
        <v>30</v>
      </c>
      <c r="Q4441" t="s">
        <v>50</v>
      </c>
      <c r="S4441" t="s">
        <v>4078</v>
      </c>
      <c r="T4441" s="4"/>
      <c r="U4441" s="4"/>
    </row>
    <row r="4442" spans="3:21" x14ac:dyDescent="0.2">
      <c r="C4442" t="s">
        <v>9408</v>
      </c>
      <c r="J4442" t="s">
        <v>420</v>
      </c>
      <c r="O4442">
        <v>0</v>
      </c>
      <c r="P4442">
        <v>72</v>
      </c>
      <c r="Q4442" t="s">
        <v>50</v>
      </c>
      <c r="S4442" t="s">
        <v>4078</v>
      </c>
      <c r="T4442" s="4"/>
      <c r="U4442" s="4"/>
    </row>
    <row r="4443" spans="3:21" x14ac:dyDescent="0.2">
      <c r="C4443" t="s">
        <v>9409</v>
      </c>
      <c r="J4443" t="s">
        <v>420</v>
      </c>
      <c r="O4443">
        <v>0</v>
      </c>
      <c r="P4443">
        <v>10</v>
      </c>
      <c r="Q4443" t="s">
        <v>44</v>
      </c>
      <c r="S4443" t="s">
        <v>8967</v>
      </c>
      <c r="T4443" s="4"/>
      <c r="U4443" s="4"/>
    </row>
    <row r="4444" spans="3:21" x14ac:dyDescent="0.2">
      <c r="C4444" t="s">
        <v>9410</v>
      </c>
      <c r="J4444" t="s">
        <v>420</v>
      </c>
      <c r="O4444">
        <v>0</v>
      </c>
      <c r="P4444">
        <v>16</v>
      </c>
      <c r="Q4444" t="s">
        <v>44</v>
      </c>
      <c r="S4444" t="s">
        <v>8967</v>
      </c>
      <c r="T4444" s="4"/>
      <c r="U4444" s="4"/>
    </row>
    <row r="4445" spans="3:21" x14ac:dyDescent="0.2">
      <c r="C4445" t="s">
        <v>9411</v>
      </c>
      <c r="J4445" t="s">
        <v>420</v>
      </c>
      <c r="O4445">
        <v>0</v>
      </c>
      <c r="P4445">
        <v>16</v>
      </c>
      <c r="Q4445" t="s">
        <v>44</v>
      </c>
      <c r="S4445" t="s">
        <v>8967</v>
      </c>
      <c r="T4445" s="4"/>
      <c r="U4445" s="4"/>
    </row>
    <row r="4446" spans="3:21" x14ac:dyDescent="0.2">
      <c r="C4446" t="s">
        <v>9412</v>
      </c>
      <c r="J4446" t="s">
        <v>420</v>
      </c>
      <c r="O4446">
        <v>0</v>
      </c>
      <c r="P4446">
        <v>6</v>
      </c>
      <c r="Q4446" t="s">
        <v>44</v>
      </c>
      <c r="S4446" t="s">
        <v>8967</v>
      </c>
      <c r="T4446" s="4"/>
      <c r="U4446" s="4"/>
    </row>
    <row r="4447" spans="3:21" x14ac:dyDescent="0.2">
      <c r="C4447" t="s">
        <v>9413</v>
      </c>
      <c r="J4447" t="s">
        <v>420</v>
      </c>
      <c r="O4447">
        <v>0</v>
      </c>
      <c r="P4447">
        <v>12</v>
      </c>
      <c r="Q4447" t="s">
        <v>44</v>
      </c>
      <c r="S4447" t="s">
        <v>8967</v>
      </c>
      <c r="T4447" s="4"/>
      <c r="U4447" s="4"/>
    </row>
    <row r="4448" spans="3:21" x14ac:dyDescent="0.2">
      <c r="C4448" t="s">
        <v>9414</v>
      </c>
      <c r="J4448" t="s">
        <v>420</v>
      </c>
      <c r="O4448">
        <v>0</v>
      </c>
      <c r="P4448">
        <v>144</v>
      </c>
      <c r="Q4448" t="s">
        <v>50</v>
      </c>
      <c r="S4448" t="s">
        <v>4078</v>
      </c>
      <c r="T4448" s="4"/>
      <c r="U4448" s="4"/>
    </row>
    <row r="4449" spans="3:21" x14ac:dyDescent="0.2">
      <c r="C4449" t="s">
        <v>9415</v>
      </c>
      <c r="J4449" t="s">
        <v>420</v>
      </c>
      <c r="O4449">
        <v>0</v>
      </c>
      <c r="P4449">
        <v>144</v>
      </c>
      <c r="Q4449" t="s">
        <v>50</v>
      </c>
      <c r="S4449" t="s">
        <v>4078</v>
      </c>
      <c r="T4449" s="4"/>
      <c r="U4449" s="4"/>
    </row>
    <row r="4450" spans="3:21" x14ac:dyDescent="0.2">
      <c r="C4450" t="s">
        <v>9415</v>
      </c>
      <c r="J4450" t="s">
        <v>420</v>
      </c>
      <c r="O4450">
        <v>0</v>
      </c>
      <c r="P4450">
        <v>144</v>
      </c>
      <c r="Q4450" t="s">
        <v>50</v>
      </c>
      <c r="S4450" t="s">
        <v>4078</v>
      </c>
      <c r="T4450" s="4"/>
      <c r="U4450" s="4"/>
    </row>
    <row r="4451" spans="3:21" x14ac:dyDescent="0.2">
      <c r="C4451" t="s">
        <v>9416</v>
      </c>
      <c r="J4451" t="s">
        <v>420</v>
      </c>
      <c r="O4451">
        <v>0</v>
      </c>
      <c r="P4451">
        <v>240</v>
      </c>
      <c r="Q4451" t="s">
        <v>50</v>
      </c>
      <c r="S4451" t="s">
        <v>4078</v>
      </c>
      <c r="T4451" s="4"/>
      <c r="U4451" s="4"/>
    </row>
    <row r="4452" spans="3:21" x14ac:dyDescent="0.2">
      <c r="C4452" t="s">
        <v>9417</v>
      </c>
      <c r="J4452" t="s">
        <v>420</v>
      </c>
      <c r="O4452">
        <v>0</v>
      </c>
      <c r="P4452">
        <v>10</v>
      </c>
      <c r="Q4452" t="s">
        <v>44</v>
      </c>
      <c r="S4452" t="s">
        <v>8967</v>
      </c>
      <c r="T4452" s="4"/>
      <c r="U4452" s="4"/>
    </row>
    <row r="4453" spans="3:21" x14ac:dyDescent="0.2">
      <c r="C4453" t="s">
        <v>9418</v>
      </c>
      <c r="J4453" t="s">
        <v>420</v>
      </c>
      <c r="O4453">
        <v>0</v>
      </c>
      <c r="P4453">
        <v>200</v>
      </c>
      <c r="Q4453" t="s">
        <v>50</v>
      </c>
      <c r="S4453" t="s">
        <v>4078</v>
      </c>
      <c r="T4453" s="4"/>
      <c r="U4453" s="4"/>
    </row>
    <row r="4454" spans="3:21" x14ac:dyDescent="0.2">
      <c r="C4454" t="s">
        <v>9419</v>
      </c>
      <c r="J4454" t="s">
        <v>420</v>
      </c>
      <c r="O4454">
        <v>0</v>
      </c>
      <c r="P4454">
        <v>300</v>
      </c>
      <c r="Q4454" t="s">
        <v>50</v>
      </c>
      <c r="S4454" t="s">
        <v>4078</v>
      </c>
      <c r="T4454" s="4"/>
      <c r="U4454" s="4"/>
    </row>
    <row r="4455" spans="3:21" x14ac:dyDescent="0.2">
      <c r="C4455" t="s">
        <v>9420</v>
      </c>
      <c r="J4455" t="s">
        <v>420</v>
      </c>
      <c r="O4455">
        <v>0</v>
      </c>
      <c r="P4455">
        <v>96</v>
      </c>
      <c r="Q4455" t="s">
        <v>50</v>
      </c>
      <c r="S4455" t="s">
        <v>4078</v>
      </c>
      <c r="T4455" s="4"/>
      <c r="U4455" s="4"/>
    </row>
    <row r="4456" spans="3:21" x14ac:dyDescent="0.2">
      <c r="C4456" t="s">
        <v>9421</v>
      </c>
      <c r="J4456" t="s">
        <v>420</v>
      </c>
      <c r="O4456">
        <v>0</v>
      </c>
      <c r="P4456">
        <v>120</v>
      </c>
      <c r="Q4456" t="s">
        <v>50</v>
      </c>
      <c r="S4456" t="s">
        <v>4078</v>
      </c>
      <c r="T4456" s="4"/>
      <c r="U4456" s="4"/>
    </row>
    <row r="4457" spans="3:21" x14ac:dyDescent="0.2">
      <c r="C4457" t="s">
        <v>9422</v>
      </c>
      <c r="J4457" t="s">
        <v>420</v>
      </c>
      <c r="O4457">
        <v>0</v>
      </c>
      <c r="P4457">
        <v>72</v>
      </c>
      <c r="Q4457" t="s">
        <v>50</v>
      </c>
      <c r="S4457" t="s">
        <v>4078</v>
      </c>
      <c r="T4457" s="4"/>
      <c r="U4457" s="4"/>
    </row>
    <row r="4458" spans="3:21" x14ac:dyDescent="0.2">
      <c r="C4458" t="s">
        <v>9423</v>
      </c>
      <c r="F4458" t="s">
        <v>2066</v>
      </c>
      <c r="I4458" t="s">
        <v>2082</v>
      </c>
      <c r="J4458" t="s">
        <v>2068</v>
      </c>
      <c r="O4458">
        <v>0</v>
      </c>
      <c r="P4458">
        <v>72</v>
      </c>
      <c r="Q4458" t="s">
        <v>50</v>
      </c>
      <c r="S4458" t="s">
        <v>4078</v>
      </c>
      <c r="T4458" s="4"/>
      <c r="U4458" s="4"/>
    </row>
    <row r="4459" spans="3:21" x14ac:dyDescent="0.2">
      <c r="C4459" t="s">
        <v>9423</v>
      </c>
      <c r="I4459" t="s">
        <v>2082</v>
      </c>
      <c r="J4459" t="s">
        <v>2068</v>
      </c>
      <c r="O4459">
        <v>0</v>
      </c>
      <c r="P4459">
        <v>72</v>
      </c>
      <c r="Q4459" t="s">
        <v>50</v>
      </c>
      <c r="S4459" t="s">
        <v>4078</v>
      </c>
      <c r="T4459" s="4"/>
      <c r="U4459" s="4"/>
    </row>
    <row r="4460" spans="3:21" x14ac:dyDescent="0.2">
      <c r="C4460" t="s">
        <v>9424</v>
      </c>
      <c r="J4460" t="s">
        <v>420</v>
      </c>
      <c r="O4460">
        <v>0</v>
      </c>
      <c r="P4460">
        <v>160</v>
      </c>
      <c r="Q4460" t="s">
        <v>50</v>
      </c>
      <c r="S4460" t="s">
        <v>4078</v>
      </c>
      <c r="T4460" s="4"/>
      <c r="U4460" s="4"/>
    </row>
    <row r="4461" spans="3:21" x14ac:dyDescent="0.2">
      <c r="C4461" t="s">
        <v>9425</v>
      </c>
      <c r="J4461" t="s">
        <v>420</v>
      </c>
      <c r="O4461">
        <v>0</v>
      </c>
      <c r="P4461">
        <v>160</v>
      </c>
      <c r="Q4461" t="s">
        <v>50</v>
      </c>
      <c r="S4461" t="s">
        <v>4078</v>
      </c>
      <c r="T4461" s="4"/>
      <c r="U4461" s="4"/>
    </row>
    <row r="4462" spans="3:21" x14ac:dyDescent="0.2">
      <c r="C4462" t="s">
        <v>9426</v>
      </c>
      <c r="J4462" t="s">
        <v>420</v>
      </c>
      <c r="O4462">
        <v>0</v>
      </c>
      <c r="P4462">
        <v>120</v>
      </c>
      <c r="Q4462" t="s">
        <v>50</v>
      </c>
      <c r="S4462" t="s">
        <v>4078</v>
      </c>
      <c r="T4462" s="4"/>
      <c r="U4462" s="4"/>
    </row>
    <row r="4463" spans="3:21" x14ac:dyDescent="0.2">
      <c r="C4463" t="s">
        <v>9427</v>
      </c>
      <c r="J4463" t="s">
        <v>420</v>
      </c>
      <c r="O4463">
        <v>0</v>
      </c>
      <c r="P4463">
        <v>48</v>
      </c>
      <c r="Q4463" t="s">
        <v>50</v>
      </c>
      <c r="S4463" t="s">
        <v>4078</v>
      </c>
      <c r="T4463" s="4"/>
      <c r="U4463" s="4"/>
    </row>
    <row r="4464" spans="3:21" x14ac:dyDescent="0.2">
      <c r="C4464" t="s">
        <v>9428</v>
      </c>
      <c r="J4464" t="s">
        <v>420</v>
      </c>
      <c r="O4464">
        <v>0</v>
      </c>
      <c r="P4464">
        <v>60</v>
      </c>
      <c r="Q4464" t="s">
        <v>50</v>
      </c>
      <c r="S4464" t="s">
        <v>4078</v>
      </c>
      <c r="T4464" s="4"/>
      <c r="U4464" s="4"/>
    </row>
    <row r="4465" spans="3:21" x14ac:dyDescent="0.2">
      <c r="C4465" t="s">
        <v>9429</v>
      </c>
      <c r="J4465" t="s">
        <v>420</v>
      </c>
      <c r="O4465">
        <v>0</v>
      </c>
      <c r="P4465">
        <v>60</v>
      </c>
      <c r="Q4465" t="s">
        <v>50</v>
      </c>
      <c r="S4465" t="s">
        <v>4078</v>
      </c>
      <c r="T4465" s="4"/>
      <c r="U4465" s="4"/>
    </row>
    <row r="4466" spans="3:21" x14ac:dyDescent="0.2">
      <c r="C4466" t="s">
        <v>9430</v>
      </c>
      <c r="J4466" t="s">
        <v>420</v>
      </c>
      <c r="O4466">
        <v>0</v>
      </c>
      <c r="P4466">
        <v>60</v>
      </c>
      <c r="Q4466" t="s">
        <v>50</v>
      </c>
      <c r="S4466" t="s">
        <v>4078</v>
      </c>
      <c r="T4466" s="4"/>
      <c r="U4466" s="4"/>
    </row>
    <row r="4467" spans="3:21" x14ac:dyDescent="0.2">
      <c r="C4467" t="s">
        <v>9431</v>
      </c>
      <c r="J4467" t="s">
        <v>420</v>
      </c>
      <c r="O4467">
        <v>0</v>
      </c>
      <c r="P4467">
        <v>60</v>
      </c>
      <c r="Q4467" t="s">
        <v>50</v>
      </c>
      <c r="S4467" t="s">
        <v>4078</v>
      </c>
      <c r="T4467" s="4"/>
      <c r="U4467" s="4"/>
    </row>
    <row r="4468" spans="3:21" x14ac:dyDescent="0.2">
      <c r="C4468" t="s">
        <v>9432</v>
      </c>
      <c r="J4468" t="s">
        <v>420</v>
      </c>
      <c r="O4468">
        <v>0</v>
      </c>
      <c r="P4468">
        <v>60</v>
      </c>
      <c r="Q4468" t="s">
        <v>50</v>
      </c>
      <c r="S4468" t="s">
        <v>4078</v>
      </c>
      <c r="T4468" s="4"/>
      <c r="U4468" s="4"/>
    </row>
    <row r="4469" spans="3:21" x14ac:dyDescent="0.2">
      <c r="C4469" t="s">
        <v>9433</v>
      </c>
      <c r="J4469" t="s">
        <v>420</v>
      </c>
      <c r="O4469">
        <v>0</v>
      </c>
      <c r="P4469">
        <v>10</v>
      </c>
      <c r="Q4469" t="s">
        <v>44</v>
      </c>
      <c r="S4469" t="s">
        <v>8967</v>
      </c>
      <c r="T4469" s="4"/>
      <c r="U4469" s="4"/>
    </row>
    <row r="4470" spans="3:21" x14ac:dyDescent="0.2">
      <c r="C4470" t="s">
        <v>9434</v>
      </c>
      <c r="J4470" t="s">
        <v>420</v>
      </c>
      <c r="O4470">
        <v>0</v>
      </c>
      <c r="P4470">
        <v>120</v>
      </c>
      <c r="Q4470" t="s">
        <v>50</v>
      </c>
      <c r="S4470" t="s">
        <v>4078</v>
      </c>
      <c r="T4470" s="4"/>
      <c r="U4470" s="4"/>
    </row>
    <row r="4471" spans="3:21" x14ac:dyDescent="0.2">
      <c r="C4471" t="s">
        <v>9435</v>
      </c>
      <c r="J4471" t="s">
        <v>420</v>
      </c>
      <c r="O4471">
        <v>0</v>
      </c>
      <c r="P4471">
        <v>96</v>
      </c>
      <c r="Q4471" t="s">
        <v>50</v>
      </c>
      <c r="S4471" t="s">
        <v>4078</v>
      </c>
      <c r="T4471" s="4"/>
      <c r="U4471" s="4"/>
    </row>
    <row r="4472" spans="3:21" x14ac:dyDescent="0.2">
      <c r="C4472" t="s">
        <v>9436</v>
      </c>
      <c r="F4472" t="s">
        <v>2066</v>
      </c>
      <c r="I4472" t="s">
        <v>2404</v>
      </c>
      <c r="J4472" t="s">
        <v>2068</v>
      </c>
      <c r="O4472">
        <v>0</v>
      </c>
      <c r="P4472">
        <v>5000</v>
      </c>
      <c r="Q4472" t="s">
        <v>50</v>
      </c>
      <c r="S4472" t="s">
        <v>4078</v>
      </c>
      <c r="T4472" s="4"/>
      <c r="U4472" s="4"/>
    </row>
    <row r="4473" spans="3:21" x14ac:dyDescent="0.2">
      <c r="C4473" t="s">
        <v>9436</v>
      </c>
      <c r="I4473" t="s">
        <v>5318</v>
      </c>
      <c r="J4473" t="s">
        <v>2068</v>
      </c>
      <c r="O4473">
        <v>0</v>
      </c>
      <c r="P4473">
        <v>5000</v>
      </c>
      <c r="Q4473" t="s">
        <v>50</v>
      </c>
      <c r="S4473" t="s">
        <v>4078</v>
      </c>
      <c r="T4473" s="4"/>
      <c r="U4473" s="4"/>
    </row>
    <row r="4474" spans="3:21" x14ac:dyDescent="0.2">
      <c r="C4474" t="s">
        <v>9436</v>
      </c>
      <c r="I4474" t="s">
        <v>3403</v>
      </c>
      <c r="J4474" t="s">
        <v>2068</v>
      </c>
      <c r="O4474">
        <v>0</v>
      </c>
      <c r="P4474">
        <v>5000</v>
      </c>
      <c r="Q4474" t="s">
        <v>50</v>
      </c>
      <c r="S4474" t="s">
        <v>4078</v>
      </c>
      <c r="T4474" s="4"/>
      <c r="U4474" s="4"/>
    </row>
    <row r="4475" spans="3:21" x14ac:dyDescent="0.2">
      <c r="C4475" t="s">
        <v>9437</v>
      </c>
      <c r="F4475" t="s">
        <v>2066</v>
      </c>
      <c r="I4475" t="s">
        <v>2437</v>
      </c>
      <c r="J4475" t="s">
        <v>2068</v>
      </c>
      <c r="O4475">
        <v>0</v>
      </c>
      <c r="P4475">
        <v>240</v>
      </c>
      <c r="Q4475" t="s">
        <v>50</v>
      </c>
      <c r="S4475" t="s">
        <v>4078</v>
      </c>
      <c r="T4475" s="4"/>
      <c r="U4475" s="4"/>
    </row>
    <row r="4476" spans="3:21" x14ac:dyDescent="0.2">
      <c r="C4476" t="s">
        <v>9438</v>
      </c>
      <c r="J4476" t="s">
        <v>420</v>
      </c>
      <c r="O4476">
        <v>0</v>
      </c>
      <c r="P4476">
        <v>8</v>
      </c>
      <c r="Q4476" t="s">
        <v>44</v>
      </c>
      <c r="S4476" t="s">
        <v>8967</v>
      </c>
      <c r="T4476" s="4"/>
      <c r="U4476" s="4"/>
    </row>
    <row r="4477" spans="3:21" x14ac:dyDescent="0.2">
      <c r="C4477" t="s">
        <v>9439</v>
      </c>
      <c r="J4477" t="s">
        <v>420</v>
      </c>
      <c r="O4477">
        <v>0</v>
      </c>
      <c r="P4477">
        <v>24</v>
      </c>
      <c r="Q4477" t="s">
        <v>44</v>
      </c>
      <c r="S4477" t="s">
        <v>8967</v>
      </c>
      <c r="T4477" s="4"/>
      <c r="U4477" s="4"/>
    </row>
    <row r="4478" spans="3:21" x14ac:dyDescent="0.2">
      <c r="C4478" t="s">
        <v>9440</v>
      </c>
      <c r="J4478" t="s">
        <v>420</v>
      </c>
      <c r="O4478">
        <v>0</v>
      </c>
      <c r="P4478">
        <v>12</v>
      </c>
      <c r="Q4478" t="s">
        <v>44</v>
      </c>
      <c r="S4478" t="s">
        <v>8967</v>
      </c>
      <c r="T4478" s="4"/>
      <c r="U4478" s="4"/>
    </row>
    <row r="4479" spans="3:21" x14ac:dyDescent="0.2">
      <c r="C4479" t="s">
        <v>9441</v>
      </c>
      <c r="J4479" t="s">
        <v>420</v>
      </c>
      <c r="O4479">
        <v>0</v>
      </c>
      <c r="P4479">
        <v>12</v>
      </c>
      <c r="Q4479" t="s">
        <v>44</v>
      </c>
      <c r="S4479" t="s">
        <v>8967</v>
      </c>
      <c r="T4479" s="4"/>
      <c r="U4479" s="4"/>
    </row>
    <row r="4480" spans="3:21" x14ac:dyDescent="0.2">
      <c r="C4480" t="s">
        <v>9442</v>
      </c>
      <c r="J4480" t="s">
        <v>420</v>
      </c>
      <c r="O4480">
        <v>0</v>
      </c>
      <c r="P4480">
        <v>12</v>
      </c>
      <c r="Q4480" t="s">
        <v>44</v>
      </c>
      <c r="S4480" t="s">
        <v>8967</v>
      </c>
      <c r="T4480" s="4"/>
      <c r="U4480" s="4"/>
    </row>
    <row r="4481" spans="3:21" x14ac:dyDescent="0.2">
      <c r="C4481" t="s">
        <v>9443</v>
      </c>
      <c r="J4481" t="s">
        <v>420</v>
      </c>
      <c r="O4481">
        <v>0</v>
      </c>
      <c r="P4481">
        <v>144</v>
      </c>
      <c r="Q4481" t="s">
        <v>50</v>
      </c>
      <c r="S4481" t="s">
        <v>4078</v>
      </c>
      <c r="T4481" s="4"/>
      <c r="U4481" s="4"/>
    </row>
    <row r="4482" spans="3:21" x14ac:dyDescent="0.2">
      <c r="C4482" t="s">
        <v>9444</v>
      </c>
      <c r="J4482" t="s">
        <v>420</v>
      </c>
      <c r="O4482">
        <v>0</v>
      </c>
      <c r="P4482">
        <v>144</v>
      </c>
      <c r="Q4482" t="s">
        <v>50</v>
      </c>
      <c r="S4482" t="s">
        <v>4078</v>
      </c>
      <c r="T4482" s="4"/>
      <c r="U4482" s="4"/>
    </row>
    <row r="4483" spans="3:21" x14ac:dyDescent="0.2">
      <c r="C4483" t="s">
        <v>9445</v>
      </c>
      <c r="J4483" t="s">
        <v>420</v>
      </c>
      <c r="O4483">
        <v>0</v>
      </c>
      <c r="P4483">
        <v>144</v>
      </c>
      <c r="Q4483" t="s">
        <v>50</v>
      </c>
      <c r="S4483" t="s">
        <v>4078</v>
      </c>
      <c r="T4483" s="4"/>
      <c r="U4483" s="4"/>
    </row>
    <row r="4484" spans="3:21" x14ac:dyDescent="0.2">
      <c r="C4484" t="s">
        <v>9446</v>
      </c>
      <c r="J4484" t="s">
        <v>420</v>
      </c>
      <c r="O4484">
        <v>0</v>
      </c>
      <c r="P4484">
        <v>15</v>
      </c>
      <c r="Q4484" t="s">
        <v>44</v>
      </c>
      <c r="S4484" t="s">
        <v>8967</v>
      </c>
      <c r="T4484" s="4"/>
      <c r="U4484" s="4"/>
    </row>
    <row r="4485" spans="3:21" x14ac:dyDescent="0.2">
      <c r="C4485" t="s">
        <v>9447</v>
      </c>
      <c r="J4485" t="s">
        <v>420</v>
      </c>
      <c r="O4485">
        <v>0</v>
      </c>
      <c r="P4485">
        <v>12</v>
      </c>
      <c r="Q4485" t="s">
        <v>44</v>
      </c>
      <c r="S4485" t="s">
        <v>8967</v>
      </c>
      <c r="T4485" s="4"/>
      <c r="U4485" s="4"/>
    </row>
    <row r="4486" spans="3:21" x14ac:dyDescent="0.2">
      <c r="C4486" t="s">
        <v>9448</v>
      </c>
      <c r="J4486" t="s">
        <v>420</v>
      </c>
      <c r="O4486">
        <v>0</v>
      </c>
      <c r="P4486">
        <v>12</v>
      </c>
      <c r="Q4486" t="s">
        <v>44</v>
      </c>
      <c r="S4486" t="s">
        <v>8967</v>
      </c>
      <c r="T4486" s="4"/>
      <c r="U4486" s="4"/>
    </row>
    <row r="4487" spans="3:21" x14ac:dyDescent="0.2">
      <c r="C4487" t="s">
        <v>9449</v>
      </c>
      <c r="J4487" t="s">
        <v>420</v>
      </c>
      <c r="O4487">
        <v>0</v>
      </c>
      <c r="P4487">
        <v>12</v>
      </c>
      <c r="Q4487" t="s">
        <v>44</v>
      </c>
      <c r="S4487" t="s">
        <v>8967</v>
      </c>
      <c r="T4487" s="4"/>
      <c r="U4487" s="4"/>
    </row>
    <row r="4488" spans="3:21" x14ac:dyDescent="0.2">
      <c r="C4488" t="s">
        <v>9450</v>
      </c>
      <c r="J4488" t="s">
        <v>420</v>
      </c>
      <c r="O4488">
        <v>0</v>
      </c>
      <c r="P4488">
        <v>12</v>
      </c>
      <c r="Q4488" t="s">
        <v>44</v>
      </c>
      <c r="S4488" t="s">
        <v>8967</v>
      </c>
      <c r="T4488" s="4"/>
      <c r="U4488" s="4"/>
    </row>
    <row r="4489" spans="3:21" x14ac:dyDescent="0.2">
      <c r="C4489" t="s">
        <v>9451</v>
      </c>
      <c r="J4489" t="s">
        <v>420</v>
      </c>
      <c r="O4489">
        <v>0</v>
      </c>
      <c r="P4489">
        <v>12</v>
      </c>
      <c r="Q4489" t="s">
        <v>44</v>
      </c>
      <c r="S4489" t="s">
        <v>8967</v>
      </c>
      <c r="T4489" s="4"/>
      <c r="U4489" s="4"/>
    </row>
    <row r="4490" spans="3:21" x14ac:dyDescent="0.2">
      <c r="C4490" t="s">
        <v>9452</v>
      </c>
      <c r="J4490" t="s">
        <v>420</v>
      </c>
      <c r="O4490">
        <v>0</v>
      </c>
      <c r="P4490">
        <v>12</v>
      </c>
      <c r="Q4490" t="s">
        <v>44</v>
      </c>
      <c r="S4490" t="s">
        <v>8967</v>
      </c>
      <c r="T4490" s="4"/>
      <c r="U4490" s="4"/>
    </row>
    <row r="4491" spans="3:21" x14ac:dyDescent="0.2">
      <c r="C4491" t="s">
        <v>9453</v>
      </c>
      <c r="J4491" t="s">
        <v>420</v>
      </c>
      <c r="O4491">
        <v>0</v>
      </c>
      <c r="P4491">
        <v>16</v>
      </c>
      <c r="Q4491" t="s">
        <v>44</v>
      </c>
      <c r="S4491" t="s">
        <v>8967</v>
      </c>
      <c r="T4491" s="4"/>
      <c r="U4491" s="4"/>
    </row>
    <row r="4492" spans="3:21" x14ac:dyDescent="0.2">
      <c r="C4492" t="s">
        <v>9454</v>
      </c>
      <c r="J4492" t="s">
        <v>420</v>
      </c>
      <c r="O4492">
        <v>0</v>
      </c>
      <c r="P4492">
        <v>120</v>
      </c>
      <c r="Q4492" t="s">
        <v>50</v>
      </c>
      <c r="S4492" t="s">
        <v>4078</v>
      </c>
      <c r="T4492" s="4"/>
      <c r="U4492" s="4"/>
    </row>
    <row r="4493" spans="3:21" x14ac:dyDescent="0.2">
      <c r="C4493" t="s">
        <v>9455</v>
      </c>
      <c r="J4493" t="s">
        <v>420</v>
      </c>
      <c r="O4493">
        <v>0</v>
      </c>
      <c r="P4493">
        <v>144</v>
      </c>
      <c r="Q4493" t="s">
        <v>50</v>
      </c>
      <c r="S4493" t="s">
        <v>4078</v>
      </c>
      <c r="T4493" s="4"/>
      <c r="U4493" s="4"/>
    </row>
    <row r="4494" spans="3:21" x14ac:dyDescent="0.2">
      <c r="C4494" t="s">
        <v>9456</v>
      </c>
      <c r="J4494" t="s">
        <v>420</v>
      </c>
      <c r="O4494">
        <v>0</v>
      </c>
      <c r="P4494">
        <v>120</v>
      </c>
      <c r="Q4494" t="s">
        <v>50</v>
      </c>
      <c r="S4494" t="s">
        <v>4078</v>
      </c>
      <c r="T4494" s="4"/>
      <c r="U4494" s="4"/>
    </row>
    <row r="4495" spans="3:21" x14ac:dyDescent="0.2">
      <c r="C4495" t="s">
        <v>9457</v>
      </c>
      <c r="J4495" t="s">
        <v>420</v>
      </c>
      <c r="O4495">
        <v>0</v>
      </c>
      <c r="P4495">
        <v>120</v>
      </c>
      <c r="Q4495" t="s">
        <v>50</v>
      </c>
      <c r="S4495" t="s">
        <v>4078</v>
      </c>
      <c r="T4495" s="4"/>
      <c r="U4495" s="4"/>
    </row>
    <row r="4496" spans="3:21" x14ac:dyDescent="0.2">
      <c r="C4496" t="s">
        <v>9458</v>
      </c>
      <c r="J4496" t="s">
        <v>420</v>
      </c>
      <c r="O4496">
        <v>0</v>
      </c>
      <c r="P4496">
        <v>16</v>
      </c>
      <c r="Q4496" t="s">
        <v>44</v>
      </c>
      <c r="S4496" t="s">
        <v>8967</v>
      </c>
      <c r="T4496" s="4"/>
      <c r="U4496" s="4"/>
    </row>
    <row r="4497" spans="3:21" x14ac:dyDescent="0.2">
      <c r="C4497" t="s">
        <v>9459</v>
      </c>
      <c r="J4497" t="s">
        <v>420</v>
      </c>
      <c r="O4497">
        <v>0</v>
      </c>
      <c r="P4497">
        <v>16</v>
      </c>
      <c r="Q4497" t="s">
        <v>44</v>
      </c>
      <c r="S4497" t="s">
        <v>8967</v>
      </c>
      <c r="T4497" s="4"/>
      <c r="U4497" s="4"/>
    </row>
    <row r="4498" spans="3:21" x14ac:dyDescent="0.2">
      <c r="C4498" t="s">
        <v>9460</v>
      </c>
      <c r="J4498" t="s">
        <v>420</v>
      </c>
      <c r="O4498">
        <v>0</v>
      </c>
      <c r="P4498">
        <v>108</v>
      </c>
      <c r="Q4498" t="s">
        <v>44</v>
      </c>
      <c r="S4498" t="s">
        <v>8967</v>
      </c>
      <c r="T4498" s="4"/>
      <c r="U4498" s="4"/>
    </row>
    <row r="4499" spans="3:21" x14ac:dyDescent="0.2">
      <c r="C4499" t="s">
        <v>9461</v>
      </c>
      <c r="J4499" t="s">
        <v>420</v>
      </c>
      <c r="O4499">
        <v>0</v>
      </c>
      <c r="P4499">
        <v>144</v>
      </c>
      <c r="Q4499" t="s">
        <v>50</v>
      </c>
      <c r="S4499" t="s">
        <v>4078</v>
      </c>
      <c r="T4499" s="4"/>
      <c r="U4499" s="4"/>
    </row>
    <row r="4500" spans="3:21" x14ac:dyDescent="0.2">
      <c r="C4500" t="s">
        <v>9462</v>
      </c>
      <c r="J4500" t="s">
        <v>420</v>
      </c>
      <c r="O4500">
        <v>0</v>
      </c>
      <c r="P4500">
        <v>12</v>
      </c>
      <c r="Q4500" t="s">
        <v>44</v>
      </c>
      <c r="S4500" t="s">
        <v>8967</v>
      </c>
      <c r="T4500" s="4"/>
      <c r="U4500" s="4"/>
    </row>
    <row r="4501" spans="3:21" x14ac:dyDescent="0.2">
      <c r="C4501" t="s">
        <v>9463</v>
      </c>
      <c r="J4501" t="s">
        <v>420</v>
      </c>
      <c r="O4501">
        <v>0</v>
      </c>
      <c r="P4501">
        <v>500</v>
      </c>
      <c r="Q4501" t="s">
        <v>50</v>
      </c>
      <c r="S4501" t="s">
        <v>4078</v>
      </c>
      <c r="T4501" s="4"/>
      <c r="U4501" s="4"/>
    </row>
    <row r="4502" spans="3:21" x14ac:dyDescent="0.2">
      <c r="C4502" t="s">
        <v>9464</v>
      </c>
      <c r="J4502" t="s">
        <v>420</v>
      </c>
      <c r="O4502">
        <v>0</v>
      </c>
      <c r="P4502">
        <v>216</v>
      </c>
      <c r="Q4502" t="s">
        <v>50</v>
      </c>
      <c r="S4502" t="s">
        <v>4078</v>
      </c>
      <c r="T4502" s="4"/>
      <c r="U4502" s="4"/>
    </row>
    <row r="4503" spans="3:21" x14ac:dyDescent="0.2">
      <c r="C4503" t="s">
        <v>9465</v>
      </c>
      <c r="J4503" t="s">
        <v>420</v>
      </c>
      <c r="O4503">
        <v>0</v>
      </c>
      <c r="P4503">
        <v>60</v>
      </c>
      <c r="Q4503" t="s">
        <v>50</v>
      </c>
      <c r="S4503" t="s">
        <v>4078</v>
      </c>
      <c r="T4503" s="4"/>
      <c r="U4503" s="4"/>
    </row>
    <row r="4504" spans="3:21" x14ac:dyDescent="0.2">
      <c r="C4504" t="s">
        <v>9466</v>
      </c>
      <c r="J4504" t="s">
        <v>420</v>
      </c>
      <c r="O4504">
        <v>0</v>
      </c>
      <c r="P4504">
        <v>5</v>
      </c>
      <c r="Q4504" t="s">
        <v>44</v>
      </c>
      <c r="S4504" t="s">
        <v>8967</v>
      </c>
      <c r="T4504" s="4"/>
      <c r="U4504" s="4"/>
    </row>
    <row r="4505" spans="3:21" x14ac:dyDescent="0.2">
      <c r="C4505" t="s">
        <v>9467</v>
      </c>
      <c r="J4505" t="s">
        <v>420</v>
      </c>
      <c r="O4505">
        <v>0</v>
      </c>
      <c r="P4505">
        <v>5</v>
      </c>
      <c r="Q4505" t="s">
        <v>44</v>
      </c>
      <c r="S4505" t="s">
        <v>8967</v>
      </c>
      <c r="T4505" s="4"/>
      <c r="U4505" s="4"/>
    </row>
    <row r="4506" spans="3:21" x14ac:dyDescent="0.2">
      <c r="C4506" t="s">
        <v>9468</v>
      </c>
      <c r="J4506" t="s">
        <v>420</v>
      </c>
      <c r="O4506">
        <v>0</v>
      </c>
      <c r="P4506">
        <v>10</v>
      </c>
      <c r="Q4506" t="s">
        <v>44</v>
      </c>
      <c r="S4506" t="s">
        <v>8967</v>
      </c>
      <c r="T4506" s="4"/>
      <c r="U4506" s="4"/>
    </row>
    <row r="4507" spans="3:21" x14ac:dyDescent="0.2">
      <c r="C4507" t="s">
        <v>9469</v>
      </c>
      <c r="J4507" t="s">
        <v>420</v>
      </c>
      <c r="O4507">
        <v>0</v>
      </c>
      <c r="P4507">
        <v>15</v>
      </c>
      <c r="Q4507" t="s">
        <v>44</v>
      </c>
      <c r="S4507" t="s">
        <v>8967</v>
      </c>
      <c r="T4507" s="4"/>
      <c r="U4507" s="4"/>
    </row>
    <row r="4508" spans="3:21" x14ac:dyDescent="0.2">
      <c r="C4508" t="s">
        <v>9469</v>
      </c>
      <c r="J4508" t="s">
        <v>420</v>
      </c>
      <c r="O4508">
        <v>0</v>
      </c>
      <c r="P4508">
        <v>15</v>
      </c>
      <c r="Q4508" t="s">
        <v>44</v>
      </c>
      <c r="S4508" t="s">
        <v>8967</v>
      </c>
      <c r="T4508" s="4"/>
      <c r="U4508" s="4"/>
    </row>
    <row r="4509" spans="3:21" x14ac:dyDescent="0.2">
      <c r="C4509" t="s">
        <v>9470</v>
      </c>
      <c r="F4509" t="s">
        <v>2066</v>
      </c>
      <c r="I4509" t="s">
        <v>2404</v>
      </c>
      <c r="J4509" t="s">
        <v>2068</v>
      </c>
      <c r="O4509">
        <v>0</v>
      </c>
      <c r="P4509">
        <v>1000</v>
      </c>
      <c r="Q4509" t="s">
        <v>50</v>
      </c>
      <c r="S4509" t="s">
        <v>4078</v>
      </c>
      <c r="T4509" s="4"/>
      <c r="U4509" s="4"/>
    </row>
    <row r="4510" spans="3:21" x14ac:dyDescent="0.2">
      <c r="C4510" t="s">
        <v>9470</v>
      </c>
      <c r="F4510" t="s">
        <v>2066</v>
      </c>
      <c r="I4510" t="s">
        <v>5574</v>
      </c>
      <c r="J4510" t="s">
        <v>2068</v>
      </c>
      <c r="O4510">
        <v>0</v>
      </c>
      <c r="P4510">
        <v>1000</v>
      </c>
      <c r="Q4510" t="s">
        <v>50</v>
      </c>
      <c r="S4510" t="s">
        <v>4078</v>
      </c>
      <c r="T4510" s="4"/>
      <c r="U4510" s="4"/>
    </row>
    <row r="4511" spans="3:21" x14ac:dyDescent="0.2">
      <c r="C4511" t="s">
        <v>9470</v>
      </c>
      <c r="F4511" t="s">
        <v>2066</v>
      </c>
      <c r="I4511" t="s">
        <v>7140</v>
      </c>
      <c r="J4511" t="s">
        <v>2068</v>
      </c>
      <c r="O4511">
        <v>0</v>
      </c>
      <c r="P4511">
        <v>1000</v>
      </c>
      <c r="Q4511" t="s">
        <v>50</v>
      </c>
      <c r="S4511" t="s">
        <v>4078</v>
      </c>
      <c r="T4511" s="4"/>
      <c r="U4511" s="4"/>
    </row>
    <row r="4512" spans="3:21" x14ac:dyDescent="0.2">
      <c r="C4512" t="s">
        <v>9471</v>
      </c>
      <c r="J4512" t="s">
        <v>420</v>
      </c>
      <c r="O4512">
        <v>0</v>
      </c>
      <c r="P4512">
        <v>2000</v>
      </c>
      <c r="Q4512" t="s">
        <v>50</v>
      </c>
      <c r="S4512" t="s">
        <v>4078</v>
      </c>
      <c r="T4512" s="4"/>
      <c r="U4512" s="4"/>
    </row>
    <row r="4513" spans="3:21" x14ac:dyDescent="0.2">
      <c r="C4513" t="s">
        <v>9472</v>
      </c>
      <c r="F4513" t="s">
        <v>2066</v>
      </c>
      <c r="I4513" t="s">
        <v>2430</v>
      </c>
      <c r="J4513" t="s">
        <v>2068</v>
      </c>
      <c r="O4513">
        <v>0</v>
      </c>
      <c r="P4513">
        <v>720</v>
      </c>
      <c r="Q4513" t="s">
        <v>50</v>
      </c>
      <c r="S4513" t="s">
        <v>4078</v>
      </c>
      <c r="T4513" s="4"/>
      <c r="U4513" s="4"/>
    </row>
    <row r="4514" spans="3:21" x14ac:dyDescent="0.2">
      <c r="C4514" t="s">
        <v>9472</v>
      </c>
      <c r="F4514" t="s">
        <v>2066</v>
      </c>
      <c r="I4514" t="s">
        <v>5590</v>
      </c>
      <c r="J4514" t="s">
        <v>2068</v>
      </c>
      <c r="O4514">
        <v>0</v>
      </c>
      <c r="P4514">
        <v>720</v>
      </c>
      <c r="Q4514" t="s">
        <v>50</v>
      </c>
      <c r="S4514" t="s">
        <v>4078</v>
      </c>
      <c r="T4514" s="4"/>
      <c r="U4514" s="4"/>
    </row>
    <row r="4515" spans="3:21" x14ac:dyDescent="0.2">
      <c r="C4515" t="s">
        <v>9473</v>
      </c>
      <c r="J4515" t="s">
        <v>420</v>
      </c>
      <c r="O4515">
        <v>0</v>
      </c>
      <c r="P4515">
        <v>12</v>
      </c>
      <c r="Q4515" t="s">
        <v>44</v>
      </c>
      <c r="S4515" t="s">
        <v>8967</v>
      </c>
      <c r="T4515" s="4"/>
      <c r="U4515" s="4"/>
    </row>
    <row r="4516" spans="3:21" x14ac:dyDescent="0.2">
      <c r="C4516" t="s">
        <v>9474</v>
      </c>
      <c r="J4516" t="s">
        <v>420</v>
      </c>
      <c r="O4516">
        <v>0</v>
      </c>
      <c r="P4516">
        <v>72</v>
      </c>
      <c r="Q4516" t="s">
        <v>50</v>
      </c>
      <c r="S4516" t="s">
        <v>4078</v>
      </c>
      <c r="T4516" s="4"/>
      <c r="U4516" s="4"/>
    </row>
    <row r="4517" spans="3:21" x14ac:dyDescent="0.2">
      <c r="C4517" t="s">
        <v>9475</v>
      </c>
      <c r="J4517" t="s">
        <v>420</v>
      </c>
      <c r="O4517">
        <v>0</v>
      </c>
      <c r="P4517">
        <v>144</v>
      </c>
      <c r="Q4517" t="s">
        <v>50</v>
      </c>
      <c r="S4517" t="s">
        <v>4078</v>
      </c>
      <c r="T4517" s="4"/>
      <c r="U4517" s="4"/>
    </row>
    <row r="4518" spans="3:21" x14ac:dyDescent="0.2">
      <c r="C4518" t="s">
        <v>9476</v>
      </c>
      <c r="J4518" t="s">
        <v>420</v>
      </c>
      <c r="O4518">
        <v>0</v>
      </c>
      <c r="P4518">
        <v>48</v>
      </c>
      <c r="Q4518" t="s">
        <v>50</v>
      </c>
      <c r="S4518" t="s">
        <v>4078</v>
      </c>
      <c r="T4518" s="4"/>
      <c r="U4518" s="4"/>
    </row>
    <row r="4519" spans="3:21" x14ac:dyDescent="0.2">
      <c r="C4519" t="s">
        <v>9477</v>
      </c>
      <c r="J4519" t="s">
        <v>420</v>
      </c>
      <c r="O4519">
        <v>0</v>
      </c>
      <c r="P4519">
        <v>240</v>
      </c>
      <c r="Q4519" t="s">
        <v>50</v>
      </c>
      <c r="S4519" t="s">
        <v>4078</v>
      </c>
      <c r="T4519" s="4"/>
      <c r="U4519" s="4"/>
    </row>
    <row r="4520" spans="3:21" x14ac:dyDescent="0.2">
      <c r="C4520" t="s">
        <v>9478</v>
      </c>
      <c r="J4520" t="s">
        <v>420</v>
      </c>
      <c r="O4520">
        <v>0</v>
      </c>
      <c r="P4520">
        <v>12</v>
      </c>
      <c r="Q4520" t="s">
        <v>44</v>
      </c>
      <c r="S4520" t="s">
        <v>8967</v>
      </c>
      <c r="T4520" s="4"/>
      <c r="U4520" s="4"/>
    </row>
    <row r="4521" spans="3:21" x14ac:dyDescent="0.2">
      <c r="C4521" t="s">
        <v>9479</v>
      </c>
      <c r="J4521" t="s">
        <v>420</v>
      </c>
      <c r="O4521">
        <v>0</v>
      </c>
      <c r="P4521">
        <v>12</v>
      </c>
      <c r="Q4521" t="s">
        <v>44</v>
      </c>
      <c r="S4521" t="s">
        <v>8967</v>
      </c>
      <c r="T4521" s="4"/>
      <c r="U4521" s="4"/>
    </row>
    <row r="4522" spans="3:21" x14ac:dyDescent="0.2">
      <c r="C4522" t="s">
        <v>9480</v>
      </c>
      <c r="J4522" t="s">
        <v>420</v>
      </c>
      <c r="O4522">
        <v>0</v>
      </c>
      <c r="P4522">
        <v>1000</v>
      </c>
      <c r="Q4522" t="s">
        <v>50</v>
      </c>
      <c r="S4522" t="s">
        <v>4078</v>
      </c>
      <c r="T4522" s="4"/>
      <c r="U4522" s="4"/>
    </row>
    <row r="4523" spans="3:21" x14ac:dyDescent="0.2">
      <c r="C4523" t="s">
        <v>9481</v>
      </c>
      <c r="J4523" t="s">
        <v>420</v>
      </c>
      <c r="O4523">
        <v>0</v>
      </c>
      <c r="P4523">
        <v>430</v>
      </c>
      <c r="Q4523" t="s">
        <v>50</v>
      </c>
      <c r="S4523" t="s">
        <v>4078</v>
      </c>
      <c r="T4523" s="4"/>
      <c r="U4523" s="4"/>
    </row>
    <row r="4524" spans="3:21" x14ac:dyDescent="0.2">
      <c r="C4524" t="s">
        <v>9482</v>
      </c>
      <c r="J4524" t="s">
        <v>420</v>
      </c>
      <c r="O4524">
        <v>0</v>
      </c>
      <c r="P4524">
        <v>144</v>
      </c>
      <c r="Q4524" t="s">
        <v>50</v>
      </c>
      <c r="S4524" t="s">
        <v>4078</v>
      </c>
      <c r="T4524" s="4"/>
      <c r="U4524" s="4"/>
    </row>
    <row r="4525" spans="3:21" x14ac:dyDescent="0.2">
      <c r="C4525" t="s">
        <v>9483</v>
      </c>
      <c r="J4525" t="s">
        <v>420</v>
      </c>
      <c r="O4525">
        <v>0</v>
      </c>
      <c r="P4525">
        <v>24</v>
      </c>
      <c r="Q4525" t="s">
        <v>44</v>
      </c>
      <c r="S4525" t="s">
        <v>8967</v>
      </c>
      <c r="T4525" s="4"/>
      <c r="U4525" s="4"/>
    </row>
    <row r="4526" spans="3:21" x14ac:dyDescent="0.2">
      <c r="C4526" t="s">
        <v>9484</v>
      </c>
      <c r="J4526" t="s">
        <v>420</v>
      </c>
      <c r="O4526">
        <v>0</v>
      </c>
      <c r="P4526">
        <v>192</v>
      </c>
      <c r="Q4526" t="s">
        <v>50</v>
      </c>
      <c r="S4526" t="s">
        <v>4078</v>
      </c>
      <c r="T4526" s="4"/>
      <c r="U4526" s="4"/>
    </row>
    <row r="4527" spans="3:21" x14ac:dyDescent="0.2">
      <c r="C4527" t="s">
        <v>9485</v>
      </c>
      <c r="J4527" t="s">
        <v>420</v>
      </c>
      <c r="O4527">
        <v>0</v>
      </c>
      <c r="P4527">
        <v>192</v>
      </c>
      <c r="Q4527" t="s">
        <v>50</v>
      </c>
      <c r="S4527" t="s">
        <v>4078</v>
      </c>
      <c r="T4527" s="4"/>
      <c r="U4527" s="4"/>
    </row>
    <row r="4528" spans="3:21" x14ac:dyDescent="0.2">
      <c r="C4528" t="s">
        <v>9486</v>
      </c>
      <c r="J4528" t="s">
        <v>420</v>
      </c>
      <c r="O4528">
        <v>0</v>
      </c>
      <c r="P4528">
        <v>144</v>
      </c>
      <c r="Q4528" t="s">
        <v>50</v>
      </c>
      <c r="S4528" t="s">
        <v>4078</v>
      </c>
      <c r="T4528" s="4"/>
      <c r="U4528" s="4"/>
    </row>
    <row r="4529" spans="3:21" x14ac:dyDescent="0.2">
      <c r="C4529" t="s">
        <v>9487</v>
      </c>
      <c r="J4529" t="s">
        <v>420</v>
      </c>
      <c r="O4529">
        <v>0</v>
      </c>
      <c r="P4529">
        <v>96</v>
      </c>
      <c r="Q4529" t="s">
        <v>50</v>
      </c>
      <c r="S4529" t="s">
        <v>4078</v>
      </c>
      <c r="T4529" s="4"/>
      <c r="U4529" s="4"/>
    </row>
    <row r="4530" spans="3:21" x14ac:dyDescent="0.2">
      <c r="C4530" t="s">
        <v>9488</v>
      </c>
      <c r="J4530" t="s">
        <v>420</v>
      </c>
      <c r="O4530">
        <v>0</v>
      </c>
      <c r="P4530">
        <v>48</v>
      </c>
      <c r="Q4530" t="s">
        <v>44</v>
      </c>
      <c r="S4530" t="s">
        <v>8967</v>
      </c>
      <c r="T4530" s="4"/>
      <c r="U4530" s="4"/>
    </row>
    <row r="4531" spans="3:21" x14ac:dyDescent="0.2">
      <c r="C4531" t="s">
        <v>9489</v>
      </c>
      <c r="J4531" t="s">
        <v>420</v>
      </c>
      <c r="O4531">
        <v>0</v>
      </c>
      <c r="P4531">
        <v>24</v>
      </c>
      <c r="Q4531" t="s">
        <v>362</v>
      </c>
      <c r="S4531" t="s">
        <v>9490</v>
      </c>
      <c r="T4531" s="4"/>
      <c r="U4531" s="4"/>
    </row>
    <row r="4532" spans="3:21" x14ac:dyDescent="0.2">
      <c r="C4532" t="s">
        <v>9491</v>
      </c>
      <c r="J4532" t="s">
        <v>420</v>
      </c>
      <c r="O4532">
        <v>0</v>
      </c>
      <c r="P4532">
        <v>192</v>
      </c>
      <c r="Q4532" t="s">
        <v>50</v>
      </c>
      <c r="S4532" t="s">
        <v>4078</v>
      </c>
      <c r="T4532" s="4"/>
      <c r="U4532" s="4"/>
    </row>
    <row r="4533" spans="3:21" x14ac:dyDescent="0.2">
      <c r="C4533" t="s">
        <v>9492</v>
      </c>
      <c r="J4533" t="s">
        <v>420</v>
      </c>
      <c r="O4533">
        <v>0</v>
      </c>
      <c r="P4533">
        <v>192</v>
      </c>
      <c r="Q4533" t="s">
        <v>50</v>
      </c>
      <c r="S4533" t="s">
        <v>4078</v>
      </c>
      <c r="T4533" s="4"/>
      <c r="U4533" s="4"/>
    </row>
    <row r="4534" spans="3:21" x14ac:dyDescent="0.2">
      <c r="C4534" t="s">
        <v>9493</v>
      </c>
      <c r="J4534" t="s">
        <v>420</v>
      </c>
      <c r="O4534">
        <v>0</v>
      </c>
      <c r="P4534">
        <v>144</v>
      </c>
      <c r="Q4534" t="s">
        <v>50</v>
      </c>
      <c r="S4534" t="s">
        <v>4078</v>
      </c>
      <c r="T4534" s="4"/>
      <c r="U4534" s="4"/>
    </row>
    <row r="4535" spans="3:21" x14ac:dyDescent="0.2">
      <c r="C4535" t="s">
        <v>9494</v>
      </c>
      <c r="J4535" t="s">
        <v>420</v>
      </c>
      <c r="O4535">
        <v>0</v>
      </c>
      <c r="P4535">
        <v>144</v>
      </c>
      <c r="Q4535" t="s">
        <v>50</v>
      </c>
      <c r="S4535" t="s">
        <v>4078</v>
      </c>
      <c r="T4535" s="4"/>
      <c r="U4535" s="4"/>
    </row>
    <row r="4536" spans="3:21" x14ac:dyDescent="0.2">
      <c r="C4536" t="s">
        <v>9495</v>
      </c>
      <c r="J4536" t="s">
        <v>420</v>
      </c>
      <c r="O4536">
        <v>0</v>
      </c>
      <c r="P4536">
        <v>60</v>
      </c>
      <c r="Q4536" t="s">
        <v>50</v>
      </c>
      <c r="S4536" t="s">
        <v>4078</v>
      </c>
      <c r="T4536" s="4"/>
      <c r="U4536" s="4"/>
    </row>
    <row r="4537" spans="3:21" x14ac:dyDescent="0.2">
      <c r="C4537" t="s">
        <v>9496</v>
      </c>
      <c r="J4537" t="s">
        <v>420</v>
      </c>
      <c r="O4537">
        <v>0</v>
      </c>
      <c r="P4537">
        <v>72</v>
      </c>
      <c r="Q4537" t="s">
        <v>50</v>
      </c>
      <c r="S4537" t="s">
        <v>4078</v>
      </c>
      <c r="T4537" s="4"/>
      <c r="U4537" s="4"/>
    </row>
    <row r="4538" spans="3:21" x14ac:dyDescent="0.2">
      <c r="C4538" t="s">
        <v>9497</v>
      </c>
      <c r="J4538" t="s">
        <v>420</v>
      </c>
      <c r="O4538">
        <v>0</v>
      </c>
      <c r="P4538">
        <v>288</v>
      </c>
      <c r="Q4538" t="s">
        <v>50</v>
      </c>
      <c r="S4538" t="s">
        <v>4078</v>
      </c>
      <c r="T4538" s="4"/>
      <c r="U4538" s="4"/>
    </row>
    <row r="4539" spans="3:21" x14ac:dyDescent="0.2">
      <c r="C4539" t="s">
        <v>9498</v>
      </c>
      <c r="J4539" t="s">
        <v>420</v>
      </c>
      <c r="O4539">
        <v>0</v>
      </c>
      <c r="P4539">
        <v>24</v>
      </c>
      <c r="Q4539" t="s">
        <v>44</v>
      </c>
      <c r="S4539" t="s">
        <v>8967</v>
      </c>
      <c r="T4539" s="4"/>
      <c r="U4539" s="4"/>
    </row>
    <row r="4540" spans="3:21" x14ac:dyDescent="0.2">
      <c r="C4540" t="s">
        <v>9499</v>
      </c>
      <c r="I4540" t="s">
        <v>3292</v>
      </c>
      <c r="J4540" t="s">
        <v>420</v>
      </c>
      <c r="O4540">
        <v>0</v>
      </c>
      <c r="P4540">
        <v>144</v>
      </c>
      <c r="Q4540" t="s">
        <v>50</v>
      </c>
      <c r="S4540" t="s">
        <v>4078</v>
      </c>
      <c r="T4540" s="4"/>
      <c r="U4540" s="4"/>
    </row>
    <row r="4541" spans="3:21" x14ac:dyDescent="0.2">
      <c r="C4541" t="s">
        <v>9500</v>
      </c>
      <c r="J4541" t="s">
        <v>420</v>
      </c>
      <c r="O4541">
        <v>0</v>
      </c>
      <c r="P4541">
        <v>288</v>
      </c>
      <c r="Q4541" t="s">
        <v>50</v>
      </c>
      <c r="S4541" t="s">
        <v>4078</v>
      </c>
      <c r="T4541" s="4"/>
      <c r="U4541" s="4"/>
    </row>
    <row r="4542" spans="3:21" x14ac:dyDescent="0.2">
      <c r="C4542" t="s">
        <v>9501</v>
      </c>
      <c r="J4542" t="s">
        <v>420</v>
      </c>
      <c r="O4542">
        <v>0</v>
      </c>
      <c r="P4542">
        <v>144</v>
      </c>
      <c r="Q4542" t="s">
        <v>50</v>
      </c>
      <c r="S4542" t="s">
        <v>4078</v>
      </c>
      <c r="T4542" s="4"/>
      <c r="U4542" s="4"/>
    </row>
    <row r="4543" spans="3:21" x14ac:dyDescent="0.2">
      <c r="C4543" t="s">
        <v>9502</v>
      </c>
      <c r="J4543" t="s">
        <v>420</v>
      </c>
      <c r="O4543">
        <v>0</v>
      </c>
      <c r="P4543">
        <v>144</v>
      </c>
      <c r="Q4543" t="s">
        <v>50</v>
      </c>
      <c r="S4543" t="s">
        <v>4078</v>
      </c>
      <c r="T4543" s="4"/>
      <c r="U4543" s="4"/>
    </row>
    <row r="4544" spans="3:21" x14ac:dyDescent="0.2">
      <c r="C4544" t="s">
        <v>9503</v>
      </c>
      <c r="J4544" t="s">
        <v>420</v>
      </c>
      <c r="O4544">
        <v>0</v>
      </c>
      <c r="P4544">
        <v>144</v>
      </c>
      <c r="Q4544" t="s">
        <v>50</v>
      </c>
      <c r="S4544" t="s">
        <v>4078</v>
      </c>
      <c r="T4544" s="4"/>
      <c r="U4544" s="4"/>
    </row>
    <row r="4545" spans="3:21" x14ac:dyDescent="0.2">
      <c r="C4545" t="s">
        <v>9504</v>
      </c>
      <c r="J4545" t="s">
        <v>420</v>
      </c>
      <c r="O4545">
        <v>0</v>
      </c>
      <c r="P4545">
        <v>48</v>
      </c>
      <c r="Q4545" t="s">
        <v>50</v>
      </c>
      <c r="S4545" t="s">
        <v>4078</v>
      </c>
      <c r="T4545" s="4"/>
      <c r="U4545" s="4"/>
    </row>
    <row r="4546" spans="3:21" x14ac:dyDescent="0.2">
      <c r="C4546" t="s">
        <v>9505</v>
      </c>
      <c r="J4546" t="s">
        <v>420</v>
      </c>
      <c r="O4546">
        <v>0</v>
      </c>
      <c r="P4546">
        <v>144</v>
      </c>
      <c r="Q4546" t="s">
        <v>50</v>
      </c>
      <c r="S4546" t="s">
        <v>4078</v>
      </c>
      <c r="T4546" s="4"/>
      <c r="U4546" s="4"/>
    </row>
    <row r="4547" spans="3:21" x14ac:dyDescent="0.2">
      <c r="C4547" t="s">
        <v>9506</v>
      </c>
      <c r="J4547" t="s">
        <v>420</v>
      </c>
      <c r="O4547">
        <v>0</v>
      </c>
      <c r="P4547">
        <v>72</v>
      </c>
      <c r="Q4547" t="s">
        <v>50</v>
      </c>
      <c r="S4547" t="s">
        <v>4078</v>
      </c>
      <c r="T4547" s="4"/>
      <c r="U4547" s="4"/>
    </row>
    <row r="4548" spans="3:21" x14ac:dyDescent="0.2">
      <c r="C4548" t="s">
        <v>9507</v>
      </c>
      <c r="J4548" t="s">
        <v>420</v>
      </c>
      <c r="O4548">
        <v>0</v>
      </c>
      <c r="P4548">
        <v>48</v>
      </c>
      <c r="Q4548" t="s">
        <v>50</v>
      </c>
      <c r="S4548" t="s">
        <v>4078</v>
      </c>
      <c r="T4548" s="4"/>
      <c r="U4548" s="4"/>
    </row>
    <row r="4549" spans="3:21" x14ac:dyDescent="0.2">
      <c r="C4549" t="s">
        <v>9508</v>
      </c>
      <c r="J4549" t="s">
        <v>420</v>
      </c>
      <c r="O4549">
        <v>0</v>
      </c>
      <c r="P4549">
        <v>96</v>
      </c>
      <c r="Q4549" t="s">
        <v>50</v>
      </c>
      <c r="S4549" t="s">
        <v>4078</v>
      </c>
      <c r="T4549" s="4"/>
      <c r="U4549" s="4"/>
    </row>
    <row r="4550" spans="3:21" x14ac:dyDescent="0.2">
      <c r="C4550" t="s">
        <v>9509</v>
      </c>
      <c r="J4550" t="s">
        <v>420</v>
      </c>
      <c r="O4550">
        <v>0</v>
      </c>
      <c r="P4550">
        <v>60</v>
      </c>
      <c r="Q4550" t="s">
        <v>50</v>
      </c>
      <c r="S4550" t="s">
        <v>4078</v>
      </c>
      <c r="T4550" s="4"/>
      <c r="U4550" s="4"/>
    </row>
    <row r="4551" spans="3:21" x14ac:dyDescent="0.2">
      <c r="C4551" t="s">
        <v>9510</v>
      </c>
      <c r="J4551" t="s">
        <v>420</v>
      </c>
      <c r="O4551">
        <v>0</v>
      </c>
      <c r="P4551">
        <v>96</v>
      </c>
      <c r="Q4551" t="s">
        <v>50</v>
      </c>
      <c r="S4551" t="s">
        <v>4078</v>
      </c>
      <c r="T4551" s="4"/>
      <c r="U4551" s="4"/>
    </row>
    <row r="4552" spans="3:21" x14ac:dyDescent="0.2">
      <c r="C4552" t="s">
        <v>9511</v>
      </c>
      <c r="J4552" t="s">
        <v>420</v>
      </c>
      <c r="O4552">
        <v>0</v>
      </c>
      <c r="P4552">
        <v>40</v>
      </c>
      <c r="Q4552" t="s">
        <v>50</v>
      </c>
      <c r="S4552" t="s">
        <v>4078</v>
      </c>
      <c r="T4552" s="4"/>
      <c r="U4552" s="4"/>
    </row>
    <row r="4553" spans="3:21" x14ac:dyDescent="0.2">
      <c r="C4553" t="s">
        <v>9512</v>
      </c>
      <c r="J4553" t="s">
        <v>420</v>
      </c>
      <c r="O4553">
        <v>0</v>
      </c>
      <c r="P4553">
        <v>20</v>
      </c>
      <c r="Q4553" t="s">
        <v>44</v>
      </c>
      <c r="S4553" t="s">
        <v>8967</v>
      </c>
      <c r="T4553" s="4"/>
      <c r="U4553" s="4"/>
    </row>
    <row r="4554" spans="3:21" x14ac:dyDescent="0.2">
      <c r="C4554" t="s">
        <v>9513</v>
      </c>
      <c r="J4554" t="s">
        <v>420</v>
      </c>
      <c r="O4554">
        <v>0</v>
      </c>
      <c r="P4554">
        <v>40</v>
      </c>
      <c r="Q4554" t="s">
        <v>44</v>
      </c>
      <c r="S4554" t="s">
        <v>8967</v>
      </c>
      <c r="T4554" s="4"/>
      <c r="U4554" s="4"/>
    </row>
    <row r="4555" spans="3:21" x14ac:dyDescent="0.2">
      <c r="C4555" t="s">
        <v>9514</v>
      </c>
      <c r="J4555" t="s">
        <v>420</v>
      </c>
      <c r="O4555">
        <v>0</v>
      </c>
      <c r="P4555">
        <v>30</v>
      </c>
      <c r="Q4555" t="s">
        <v>44</v>
      </c>
      <c r="S4555" t="s">
        <v>8967</v>
      </c>
      <c r="T4555" s="4"/>
      <c r="U4555" s="4"/>
    </row>
    <row r="4556" spans="3:21" x14ac:dyDescent="0.2">
      <c r="C4556" t="s">
        <v>9515</v>
      </c>
      <c r="J4556" t="s">
        <v>420</v>
      </c>
      <c r="O4556">
        <v>0</v>
      </c>
      <c r="P4556">
        <v>144</v>
      </c>
      <c r="Q4556" t="s">
        <v>50</v>
      </c>
      <c r="S4556" t="s">
        <v>4078</v>
      </c>
      <c r="T4556" s="4"/>
      <c r="U4556" s="4"/>
    </row>
    <row r="4557" spans="3:21" x14ac:dyDescent="0.2">
      <c r="C4557" t="s">
        <v>9516</v>
      </c>
      <c r="J4557" t="s">
        <v>420</v>
      </c>
      <c r="O4557">
        <v>0</v>
      </c>
      <c r="P4557">
        <v>120</v>
      </c>
      <c r="Q4557" t="s">
        <v>50</v>
      </c>
      <c r="S4557" t="s">
        <v>4078</v>
      </c>
      <c r="T4557" s="4"/>
      <c r="U4557" s="4"/>
    </row>
    <row r="4558" spans="3:21" x14ac:dyDescent="0.2">
      <c r="C4558" t="s">
        <v>9517</v>
      </c>
      <c r="J4558" t="s">
        <v>420</v>
      </c>
      <c r="O4558">
        <v>0</v>
      </c>
      <c r="P4558">
        <v>12</v>
      </c>
      <c r="Q4558" t="s">
        <v>44</v>
      </c>
      <c r="S4558" t="s">
        <v>8967</v>
      </c>
      <c r="T4558" s="4"/>
      <c r="U4558" s="4"/>
    </row>
    <row r="4559" spans="3:21" x14ac:dyDescent="0.2">
      <c r="C4559" t="s">
        <v>9518</v>
      </c>
      <c r="J4559" t="s">
        <v>420</v>
      </c>
      <c r="O4559">
        <v>0</v>
      </c>
      <c r="P4559">
        <v>120</v>
      </c>
      <c r="Q4559" t="s">
        <v>50</v>
      </c>
      <c r="S4559" t="s">
        <v>4078</v>
      </c>
      <c r="T4559" s="4"/>
      <c r="U4559" s="4"/>
    </row>
    <row r="4560" spans="3:21" x14ac:dyDescent="0.2">
      <c r="C4560" t="s">
        <v>9519</v>
      </c>
      <c r="J4560" t="s">
        <v>420</v>
      </c>
      <c r="O4560">
        <v>0</v>
      </c>
      <c r="P4560">
        <v>92</v>
      </c>
      <c r="Q4560" t="s">
        <v>44</v>
      </c>
      <c r="S4560" t="s">
        <v>8967</v>
      </c>
      <c r="T4560" s="4"/>
      <c r="U4560" s="4"/>
    </row>
    <row r="4561" spans="3:21" x14ac:dyDescent="0.2">
      <c r="C4561" t="s">
        <v>9520</v>
      </c>
      <c r="J4561" t="s">
        <v>420</v>
      </c>
      <c r="O4561">
        <v>0</v>
      </c>
      <c r="P4561">
        <v>135</v>
      </c>
      <c r="Q4561" t="s">
        <v>44</v>
      </c>
      <c r="S4561" t="s">
        <v>8967</v>
      </c>
      <c r="T4561" s="4"/>
      <c r="U4561" s="4"/>
    </row>
    <row r="4562" spans="3:21" x14ac:dyDescent="0.2">
      <c r="C4562" t="s">
        <v>9521</v>
      </c>
      <c r="J4562" t="s">
        <v>420</v>
      </c>
      <c r="O4562">
        <v>0</v>
      </c>
      <c r="P4562">
        <v>144</v>
      </c>
      <c r="Q4562" t="s">
        <v>50</v>
      </c>
      <c r="S4562" t="s">
        <v>4078</v>
      </c>
      <c r="T4562" s="4"/>
      <c r="U4562" s="4"/>
    </row>
    <row r="4563" spans="3:21" x14ac:dyDescent="0.2">
      <c r="C4563" t="s">
        <v>9522</v>
      </c>
      <c r="J4563" t="s">
        <v>420</v>
      </c>
      <c r="O4563">
        <v>0</v>
      </c>
      <c r="P4563">
        <v>240</v>
      </c>
      <c r="Q4563" t="s">
        <v>50</v>
      </c>
      <c r="S4563" t="s">
        <v>4078</v>
      </c>
      <c r="T4563" s="4"/>
      <c r="U4563" s="4"/>
    </row>
    <row r="4564" spans="3:21" x14ac:dyDescent="0.2">
      <c r="C4564" t="s">
        <v>9523</v>
      </c>
      <c r="J4564" t="s">
        <v>420</v>
      </c>
      <c r="O4564">
        <v>0</v>
      </c>
      <c r="P4564">
        <v>320</v>
      </c>
      <c r="Q4564" t="s">
        <v>50</v>
      </c>
      <c r="S4564" t="s">
        <v>4078</v>
      </c>
      <c r="T4564" s="4"/>
      <c r="U4564" s="4"/>
    </row>
    <row r="4565" spans="3:21" x14ac:dyDescent="0.2">
      <c r="C4565" t="s">
        <v>9524</v>
      </c>
      <c r="J4565" t="s">
        <v>420</v>
      </c>
      <c r="O4565">
        <v>0</v>
      </c>
      <c r="P4565">
        <v>240</v>
      </c>
      <c r="Q4565" t="s">
        <v>50</v>
      </c>
      <c r="S4565" t="s">
        <v>4078</v>
      </c>
      <c r="T4565" s="4"/>
      <c r="U4565" s="4"/>
    </row>
    <row r="4566" spans="3:21" x14ac:dyDescent="0.2">
      <c r="C4566" t="s">
        <v>9525</v>
      </c>
      <c r="J4566" t="s">
        <v>420</v>
      </c>
      <c r="O4566">
        <v>0</v>
      </c>
      <c r="P4566">
        <v>520</v>
      </c>
      <c r="Q4566" t="s">
        <v>50</v>
      </c>
      <c r="S4566" t="s">
        <v>4078</v>
      </c>
      <c r="T4566" s="4"/>
      <c r="U4566" s="4"/>
    </row>
    <row r="4567" spans="3:21" x14ac:dyDescent="0.2">
      <c r="C4567" t="s">
        <v>9526</v>
      </c>
      <c r="J4567" t="s">
        <v>420</v>
      </c>
      <c r="O4567">
        <v>0</v>
      </c>
      <c r="P4567">
        <v>520</v>
      </c>
      <c r="Q4567" t="s">
        <v>50</v>
      </c>
      <c r="S4567" t="s">
        <v>4078</v>
      </c>
      <c r="T4567" s="4"/>
      <c r="U4567" s="4"/>
    </row>
    <row r="4568" spans="3:21" x14ac:dyDescent="0.2">
      <c r="C4568" t="s">
        <v>9527</v>
      </c>
      <c r="J4568" t="s">
        <v>420</v>
      </c>
      <c r="O4568">
        <v>0</v>
      </c>
      <c r="P4568">
        <v>20</v>
      </c>
      <c r="Q4568" t="s">
        <v>44</v>
      </c>
      <c r="S4568" t="s">
        <v>8967</v>
      </c>
      <c r="T4568" s="4"/>
      <c r="U4568" s="4"/>
    </row>
    <row r="4569" spans="3:21" x14ac:dyDescent="0.2">
      <c r="C4569" t="s">
        <v>9528</v>
      </c>
      <c r="J4569" t="s">
        <v>420</v>
      </c>
      <c r="O4569">
        <v>0</v>
      </c>
      <c r="P4569">
        <v>15</v>
      </c>
      <c r="Q4569" t="s">
        <v>44</v>
      </c>
      <c r="S4569" t="s">
        <v>8967</v>
      </c>
      <c r="T4569" s="4"/>
      <c r="U4569" s="4"/>
    </row>
    <row r="4570" spans="3:21" x14ac:dyDescent="0.2">
      <c r="C4570" t="s">
        <v>9529</v>
      </c>
      <c r="J4570" t="s">
        <v>420</v>
      </c>
      <c r="O4570">
        <v>0</v>
      </c>
      <c r="P4570">
        <v>35</v>
      </c>
      <c r="Q4570" t="s">
        <v>44</v>
      </c>
      <c r="S4570" t="s">
        <v>8967</v>
      </c>
      <c r="T4570" s="4"/>
      <c r="U4570" s="4"/>
    </row>
    <row r="4571" spans="3:21" x14ac:dyDescent="0.2">
      <c r="C4571" t="s">
        <v>9530</v>
      </c>
      <c r="J4571" t="s">
        <v>420</v>
      </c>
      <c r="O4571">
        <v>0</v>
      </c>
      <c r="P4571">
        <v>720</v>
      </c>
      <c r="Q4571" t="s">
        <v>50</v>
      </c>
      <c r="S4571" t="s">
        <v>4078</v>
      </c>
      <c r="T4571" s="4"/>
      <c r="U4571" s="4"/>
    </row>
    <row r="4572" spans="3:21" x14ac:dyDescent="0.2">
      <c r="C4572" t="s">
        <v>9531</v>
      </c>
      <c r="J4572" t="s">
        <v>420</v>
      </c>
      <c r="O4572">
        <v>0</v>
      </c>
      <c r="P4572">
        <v>600</v>
      </c>
      <c r="Q4572" t="s">
        <v>50</v>
      </c>
      <c r="S4572" t="s">
        <v>4078</v>
      </c>
      <c r="T4572" s="4"/>
      <c r="U4572" s="4"/>
    </row>
    <row r="4573" spans="3:21" x14ac:dyDescent="0.2">
      <c r="C4573" t="s">
        <v>9532</v>
      </c>
      <c r="J4573" t="s">
        <v>420</v>
      </c>
      <c r="O4573">
        <v>0</v>
      </c>
      <c r="P4573">
        <v>30</v>
      </c>
      <c r="Q4573" t="s">
        <v>44</v>
      </c>
      <c r="S4573" t="s">
        <v>8967</v>
      </c>
      <c r="T4573" s="4"/>
      <c r="U4573" s="4"/>
    </row>
    <row r="4574" spans="3:21" x14ac:dyDescent="0.2">
      <c r="C4574" t="s">
        <v>9533</v>
      </c>
      <c r="J4574" t="s">
        <v>420</v>
      </c>
      <c r="O4574">
        <v>0</v>
      </c>
      <c r="P4574">
        <v>390</v>
      </c>
      <c r="Q4574" t="s">
        <v>50</v>
      </c>
      <c r="S4574" t="s">
        <v>4078</v>
      </c>
      <c r="T4574" s="4"/>
      <c r="U4574" s="4"/>
    </row>
    <row r="4575" spans="3:21" x14ac:dyDescent="0.2">
      <c r="C4575" t="s">
        <v>9534</v>
      </c>
      <c r="J4575" t="s">
        <v>420</v>
      </c>
      <c r="O4575">
        <v>0</v>
      </c>
      <c r="P4575">
        <v>120</v>
      </c>
      <c r="Q4575" t="s">
        <v>50</v>
      </c>
      <c r="S4575" t="s">
        <v>4078</v>
      </c>
      <c r="T4575" s="4"/>
      <c r="U4575" s="4"/>
    </row>
    <row r="4576" spans="3:21" x14ac:dyDescent="0.2">
      <c r="C4576" t="s">
        <v>9535</v>
      </c>
      <c r="J4576" t="s">
        <v>420</v>
      </c>
      <c r="O4576">
        <v>0</v>
      </c>
      <c r="P4576">
        <v>30</v>
      </c>
      <c r="Q4576" t="s">
        <v>44</v>
      </c>
      <c r="S4576" t="s">
        <v>8967</v>
      </c>
      <c r="T4576" s="4"/>
      <c r="U4576" s="4"/>
    </row>
    <row r="4577" spans="3:21" x14ac:dyDescent="0.2">
      <c r="C4577" t="s">
        <v>9536</v>
      </c>
      <c r="J4577" t="s">
        <v>420</v>
      </c>
      <c r="O4577">
        <v>0</v>
      </c>
      <c r="P4577">
        <v>50</v>
      </c>
      <c r="Q4577" t="s">
        <v>61</v>
      </c>
      <c r="S4577" t="s">
        <v>8990</v>
      </c>
      <c r="T4577" s="4"/>
      <c r="U4577" s="4"/>
    </row>
    <row r="4578" spans="3:21" x14ac:dyDescent="0.2">
      <c r="C4578" t="s">
        <v>9537</v>
      </c>
      <c r="J4578" t="s">
        <v>420</v>
      </c>
      <c r="O4578">
        <v>0</v>
      </c>
      <c r="P4578">
        <v>100</v>
      </c>
      <c r="Q4578" t="s">
        <v>50</v>
      </c>
      <c r="S4578" t="s">
        <v>4078</v>
      </c>
      <c r="T4578" s="4"/>
      <c r="U4578" s="4"/>
    </row>
    <row r="4579" spans="3:21" x14ac:dyDescent="0.2">
      <c r="C4579" t="s">
        <v>9538</v>
      </c>
      <c r="J4579" t="s">
        <v>420</v>
      </c>
      <c r="O4579">
        <v>0</v>
      </c>
      <c r="P4579">
        <v>156</v>
      </c>
      <c r="Q4579" t="s">
        <v>50</v>
      </c>
      <c r="S4579" t="s">
        <v>4078</v>
      </c>
      <c r="T4579" s="4"/>
      <c r="U4579" s="4"/>
    </row>
    <row r="4580" spans="3:21" x14ac:dyDescent="0.2">
      <c r="C4580" t="s">
        <v>9539</v>
      </c>
      <c r="J4580" t="s">
        <v>420</v>
      </c>
      <c r="O4580">
        <v>0</v>
      </c>
      <c r="P4580">
        <v>40</v>
      </c>
      <c r="Q4580" t="s">
        <v>50</v>
      </c>
      <c r="S4580" t="s">
        <v>4078</v>
      </c>
      <c r="T4580" s="4"/>
      <c r="U4580" s="4"/>
    </row>
    <row r="4581" spans="3:21" x14ac:dyDescent="0.2">
      <c r="C4581" t="s">
        <v>9540</v>
      </c>
      <c r="J4581" t="s">
        <v>420</v>
      </c>
      <c r="O4581">
        <v>0</v>
      </c>
      <c r="P4581">
        <v>60</v>
      </c>
      <c r="Q4581" t="s">
        <v>50</v>
      </c>
      <c r="S4581" t="s">
        <v>4078</v>
      </c>
      <c r="T4581" s="4"/>
      <c r="U4581" s="4"/>
    </row>
    <row r="4582" spans="3:21" x14ac:dyDescent="0.2">
      <c r="C4582" t="s">
        <v>9541</v>
      </c>
      <c r="J4582" t="s">
        <v>420</v>
      </c>
      <c r="O4582">
        <v>0</v>
      </c>
      <c r="P4582">
        <v>60</v>
      </c>
      <c r="Q4582" t="s">
        <v>50</v>
      </c>
      <c r="S4582" t="s">
        <v>4078</v>
      </c>
      <c r="T4582" s="4"/>
      <c r="U4582" s="4"/>
    </row>
    <row r="4583" spans="3:21" x14ac:dyDescent="0.2">
      <c r="C4583" t="s">
        <v>9542</v>
      </c>
      <c r="J4583" t="s">
        <v>420</v>
      </c>
      <c r="O4583">
        <v>0</v>
      </c>
      <c r="P4583">
        <v>400</v>
      </c>
      <c r="Q4583" t="s">
        <v>362</v>
      </c>
      <c r="S4583" t="s">
        <v>9490</v>
      </c>
      <c r="T4583" s="4"/>
      <c r="U4583" s="4"/>
    </row>
    <row r="4584" spans="3:21" x14ac:dyDescent="0.2">
      <c r="C4584" t="s">
        <v>9543</v>
      </c>
      <c r="J4584" t="s">
        <v>420</v>
      </c>
      <c r="O4584">
        <v>0</v>
      </c>
      <c r="P4584">
        <v>960</v>
      </c>
      <c r="Q4584" t="s">
        <v>50</v>
      </c>
      <c r="S4584" t="s">
        <v>4078</v>
      </c>
      <c r="T4584" s="4"/>
      <c r="U4584" s="4"/>
    </row>
    <row r="4585" spans="3:21" x14ac:dyDescent="0.2">
      <c r="C4585" t="s">
        <v>9544</v>
      </c>
      <c r="J4585" t="s">
        <v>420</v>
      </c>
      <c r="O4585">
        <v>0</v>
      </c>
      <c r="P4585">
        <v>24</v>
      </c>
      <c r="Q4585" t="s">
        <v>50</v>
      </c>
      <c r="S4585" t="s">
        <v>4078</v>
      </c>
      <c r="T4585" s="4"/>
      <c r="U4585" s="4"/>
    </row>
    <row r="4586" spans="3:21" x14ac:dyDescent="0.2">
      <c r="C4586" t="s">
        <v>9545</v>
      </c>
      <c r="J4586" t="s">
        <v>420</v>
      </c>
      <c r="O4586">
        <v>0</v>
      </c>
      <c r="P4586">
        <v>24</v>
      </c>
      <c r="Q4586" t="s">
        <v>50</v>
      </c>
      <c r="S4586" t="s">
        <v>4078</v>
      </c>
      <c r="T4586" s="4"/>
      <c r="U4586" s="4"/>
    </row>
    <row r="4587" spans="3:21" x14ac:dyDescent="0.2">
      <c r="C4587" t="s">
        <v>9546</v>
      </c>
      <c r="J4587" t="s">
        <v>420</v>
      </c>
      <c r="O4587">
        <v>0</v>
      </c>
      <c r="P4587">
        <v>8</v>
      </c>
      <c r="Q4587" t="s">
        <v>44</v>
      </c>
      <c r="S4587" t="s">
        <v>8967</v>
      </c>
      <c r="T4587" s="4"/>
      <c r="U4587" s="4"/>
    </row>
    <row r="4588" spans="3:21" x14ac:dyDescent="0.2">
      <c r="C4588" t="s">
        <v>9547</v>
      </c>
      <c r="J4588" t="s">
        <v>420</v>
      </c>
      <c r="O4588">
        <v>0</v>
      </c>
      <c r="P4588">
        <v>480</v>
      </c>
      <c r="Q4588" t="s">
        <v>50</v>
      </c>
      <c r="S4588" t="s">
        <v>4078</v>
      </c>
      <c r="T4588" s="4"/>
      <c r="U4588" s="4"/>
    </row>
    <row r="4589" spans="3:21" x14ac:dyDescent="0.2">
      <c r="C4589" t="s">
        <v>9548</v>
      </c>
      <c r="J4589" t="s">
        <v>420</v>
      </c>
      <c r="O4589">
        <v>0</v>
      </c>
      <c r="P4589">
        <v>10</v>
      </c>
      <c r="Q4589" t="s">
        <v>44</v>
      </c>
      <c r="S4589" t="s">
        <v>8967</v>
      </c>
      <c r="T4589" s="4"/>
      <c r="U4589" s="4"/>
    </row>
    <row r="4590" spans="3:21" x14ac:dyDescent="0.2">
      <c r="C4590" t="s">
        <v>9549</v>
      </c>
      <c r="J4590" t="s">
        <v>420</v>
      </c>
      <c r="O4590">
        <v>0</v>
      </c>
      <c r="P4590">
        <v>10</v>
      </c>
      <c r="Q4590" t="s">
        <v>44</v>
      </c>
      <c r="S4590" t="s">
        <v>8967</v>
      </c>
      <c r="T4590" s="4"/>
      <c r="U4590" s="4"/>
    </row>
    <row r="4591" spans="3:21" x14ac:dyDescent="0.2">
      <c r="C4591" t="s">
        <v>9550</v>
      </c>
      <c r="J4591" t="s">
        <v>420</v>
      </c>
      <c r="O4591">
        <v>0</v>
      </c>
      <c r="P4591">
        <v>24</v>
      </c>
      <c r="Q4591" t="s">
        <v>50</v>
      </c>
      <c r="S4591" t="s">
        <v>4078</v>
      </c>
      <c r="T4591" s="4"/>
      <c r="U4591" s="4"/>
    </row>
    <row r="4592" spans="3:21" x14ac:dyDescent="0.2">
      <c r="C4592" t="s">
        <v>9551</v>
      </c>
      <c r="J4592" t="s">
        <v>420</v>
      </c>
      <c r="O4592">
        <v>0</v>
      </c>
      <c r="P4592">
        <v>24</v>
      </c>
      <c r="Q4592" t="s">
        <v>50</v>
      </c>
      <c r="S4592" t="s">
        <v>4078</v>
      </c>
      <c r="T4592" s="4"/>
      <c r="U4592" s="4"/>
    </row>
    <row r="4593" spans="3:21" x14ac:dyDescent="0.2">
      <c r="C4593" t="s">
        <v>9552</v>
      </c>
      <c r="J4593" t="s">
        <v>420</v>
      </c>
      <c r="O4593">
        <v>0</v>
      </c>
      <c r="P4593">
        <v>24</v>
      </c>
      <c r="Q4593" t="s">
        <v>50</v>
      </c>
      <c r="S4593" t="s">
        <v>4078</v>
      </c>
      <c r="T4593" s="4"/>
      <c r="U4593" s="4"/>
    </row>
    <row r="4594" spans="3:21" x14ac:dyDescent="0.2">
      <c r="C4594" t="s">
        <v>9553</v>
      </c>
      <c r="J4594" t="s">
        <v>420</v>
      </c>
      <c r="O4594">
        <v>0</v>
      </c>
      <c r="P4594">
        <v>180</v>
      </c>
      <c r="Q4594" t="s">
        <v>50</v>
      </c>
      <c r="S4594" t="s">
        <v>4078</v>
      </c>
      <c r="T4594" s="4"/>
      <c r="U4594" s="4"/>
    </row>
    <row r="4595" spans="3:21" x14ac:dyDescent="0.2">
      <c r="C4595" t="s">
        <v>9554</v>
      </c>
      <c r="J4595" t="s">
        <v>420</v>
      </c>
      <c r="O4595">
        <v>0</v>
      </c>
      <c r="P4595">
        <v>1200</v>
      </c>
      <c r="Q4595" t="s">
        <v>50</v>
      </c>
      <c r="S4595" t="s">
        <v>4078</v>
      </c>
      <c r="T4595" s="4"/>
      <c r="U4595" s="4"/>
    </row>
    <row r="4596" spans="3:21" x14ac:dyDescent="0.2">
      <c r="C4596" t="s">
        <v>9555</v>
      </c>
      <c r="J4596" t="s">
        <v>420</v>
      </c>
      <c r="O4596">
        <v>0</v>
      </c>
      <c r="P4596">
        <v>8</v>
      </c>
      <c r="Q4596" t="s">
        <v>44</v>
      </c>
      <c r="S4596" t="s">
        <v>8967</v>
      </c>
      <c r="T4596" s="4"/>
      <c r="U4596" s="4"/>
    </row>
    <row r="4597" spans="3:21" x14ac:dyDescent="0.2">
      <c r="C4597" t="s">
        <v>9556</v>
      </c>
      <c r="J4597" t="s">
        <v>420</v>
      </c>
      <c r="O4597">
        <v>0</v>
      </c>
      <c r="P4597">
        <v>240</v>
      </c>
      <c r="Q4597" t="s">
        <v>50</v>
      </c>
      <c r="S4597" t="s">
        <v>4078</v>
      </c>
      <c r="T4597" s="4"/>
      <c r="U4597" s="4"/>
    </row>
    <row r="4598" spans="3:21" x14ac:dyDescent="0.2">
      <c r="C4598" t="s">
        <v>9557</v>
      </c>
      <c r="J4598" t="s">
        <v>420</v>
      </c>
      <c r="O4598">
        <v>0</v>
      </c>
      <c r="P4598">
        <v>5</v>
      </c>
      <c r="Q4598" t="s">
        <v>44</v>
      </c>
      <c r="S4598" t="s">
        <v>8967</v>
      </c>
      <c r="T4598" s="4"/>
      <c r="U4598" s="4"/>
    </row>
    <row r="4599" spans="3:21" x14ac:dyDescent="0.2">
      <c r="C4599" t="s">
        <v>9558</v>
      </c>
      <c r="J4599" t="s">
        <v>420</v>
      </c>
      <c r="O4599">
        <v>0</v>
      </c>
      <c r="P4599">
        <v>36</v>
      </c>
      <c r="Q4599" t="s">
        <v>61</v>
      </c>
      <c r="S4599" t="s">
        <v>8990</v>
      </c>
      <c r="T4599" s="4"/>
      <c r="U4599" s="4"/>
    </row>
    <row r="4600" spans="3:21" x14ac:dyDescent="0.2">
      <c r="C4600" t="s">
        <v>9559</v>
      </c>
      <c r="J4600" t="s">
        <v>420</v>
      </c>
      <c r="O4600">
        <v>0</v>
      </c>
      <c r="P4600">
        <v>36</v>
      </c>
      <c r="Q4600" t="s">
        <v>61</v>
      </c>
      <c r="S4600" t="s">
        <v>8990</v>
      </c>
      <c r="T4600" s="4"/>
      <c r="U4600" s="4"/>
    </row>
    <row r="4601" spans="3:21" x14ac:dyDescent="0.2">
      <c r="C4601" t="s">
        <v>9560</v>
      </c>
      <c r="J4601" t="s">
        <v>420</v>
      </c>
      <c r="O4601">
        <v>0</v>
      </c>
      <c r="P4601">
        <v>8</v>
      </c>
      <c r="Q4601" t="s">
        <v>44</v>
      </c>
      <c r="S4601" t="s">
        <v>8967</v>
      </c>
      <c r="T4601" s="4"/>
      <c r="U4601" s="4"/>
    </row>
    <row r="4602" spans="3:21" x14ac:dyDescent="0.2">
      <c r="C4602" t="s">
        <v>9561</v>
      </c>
      <c r="J4602" t="s">
        <v>420</v>
      </c>
      <c r="O4602">
        <v>0</v>
      </c>
      <c r="P4602">
        <v>96</v>
      </c>
      <c r="Q4602" t="s">
        <v>50</v>
      </c>
      <c r="S4602" t="s">
        <v>4078</v>
      </c>
      <c r="T4602" s="4"/>
      <c r="U4602" s="4"/>
    </row>
    <row r="4603" spans="3:21" x14ac:dyDescent="0.2">
      <c r="C4603" t="s">
        <v>9562</v>
      </c>
      <c r="J4603" t="s">
        <v>420</v>
      </c>
      <c r="O4603">
        <v>0</v>
      </c>
      <c r="P4603">
        <v>96</v>
      </c>
      <c r="Q4603" t="s">
        <v>50</v>
      </c>
      <c r="S4603" t="s">
        <v>4078</v>
      </c>
      <c r="T4603" s="4"/>
      <c r="U4603" s="4"/>
    </row>
    <row r="4604" spans="3:21" x14ac:dyDescent="0.2">
      <c r="C4604" t="s">
        <v>9563</v>
      </c>
      <c r="J4604" t="s">
        <v>420</v>
      </c>
      <c r="O4604">
        <v>0</v>
      </c>
      <c r="P4604">
        <v>16</v>
      </c>
      <c r="Q4604" t="s">
        <v>44</v>
      </c>
      <c r="S4604" t="s">
        <v>8967</v>
      </c>
      <c r="T4604" s="4"/>
      <c r="U4604" s="4"/>
    </row>
    <row r="4605" spans="3:21" x14ac:dyDescent="0.2">
      <c r="C4605" t="s">
        <v>9564</v>
      </c>
      <c r="J4605" t="s">
        <v>420</v>
      </c>
      <c r="O4605">
        <v>0</v>
      </c>
      <c r="P4605">
        <v>10</v>
      </c>
      <c r="Q4605" t="s">
        <v>44</v>
      </c>
      <c r="S4605" t="s">
        <v>8967</v>
      </c>
      <c r="T4605" s="4"/>
      <c r="U4605" s="4"/>
    </row>
    <row r="4606" spans="3:21" x14ac:dyDescent="0.2">
      <c r="C4606" t="s">
        <v>9565</v>
      </c>
      <c r="J4606" t="s">
        <v>420</v>
      </c>
      <c r="O4606">
        <v>0</v>
      </c>
      <c r="P4606">
        <v>72</v>
      </c>
      <c r="Q4606" t="s">
        <v>50</v>
      </c>
      <c r="S4606" t="s">
        <v>4078</v>
      </c>
      <c r="T4606" s="4"/>
      <c r="U4606" s="4"/>
    </row>
    <row r="4607" spans="3:21" x14ac:dyDescent="0.2">
      <c r="C4607" t="s">
        <v>9566</v>
      </c>
      <c r="J4607" t="s">
        <v>420</v>
      </c>
      <c r="O4607">
        <v>0</v>
      </c>
      <c r="P4607">
        <v>12</v>
      </c>
      <c r="Q4607" t="s">
        <v>50</v>
      </c>
      <c r="S4607" t="s">
        <v>4078</v>
      </c>
      <c r="T4607" s="4"/>
      <c r="U4607" s="4"/>
    </row>
    <row r="4608" spans="3:21" x14ac:dyDescent="0.2">
      <c r="C4608" t="s">
        <v>9567</v>
      </c>
      <c r="J4608" t="s">
        <v>420</v>
      </c>
      <c r="O4608">
        <v>0</v>
      </c>
      <c r="P4608">
        <v>48</v>
      </c>
      <c r="Q4608" t="s">
        <v>50</v>
      </c>
      <c r="S4608" t="s">
        <v>4078</v>
      </c>
      <c r="T4608" s="4"/>
      <c r="U4608" s="4"/>
    </row>
    <row r="4609" spans="3:21" x14ac:dyDescent="0.2">
      <c r="C4609" t="s">
        <v>9568</v>
      </c>
      <c r="J4609" t="s">
        <v>420</v>
      </c>
      <c r="O4609">
        <v>0</v>
      </c>
      <c r="P4609">
        <v>60</v>
      </c>
      <c r="Q4609" t="s">
        <v>50</v>
      </c>
      <c r="S4609" t="s">
        <v>4078</v>
      </c>
      <c r="T4609" s="4"/>
      <c r="U4609" s="4"/>
    </row>
    <row r="4610" spans="3:21" x14ac:dyDescent="0.2">
      <c r="C4610" t="s">
        <v>9569</v>
      </c>
      <c r="J4610" t="s">
        <v>420</v>
      </c>
      <c r="O4610">
        <v>0</v>
      </c>
      <c r="P4610">
        <v>200</v>
      </c>
      <c r="Q4610" t="s">
        <v>50</v>
      </c>
      <c r="S4610" t="s">
        <v>4078</v>
      </c>
      <c r="T4610" s="4"/>
      <c r="U4610" s="4"/>
    </row>
    <row r="4611" spans="3:21" x14ac:dyDescent="0.2">
      <c r="C4611" t="s">
        <v>9570</v>
      </c>
      <c r="J4611" t="s">
        <v>420</v>
      </c>
      <c r="O4611">
        <v>0</v>
      </c>
      <c r="P4611">
        <v>200</v>
      </c>
      <c r="Q4611" t="s">
        <v>50</v>
      </c>
      <c r="S4611" t="s">
        <v>4078</v>
      </c>
      <c r="T4611" s="4"/>
      <c r="U4611" s="4"/>
    </row>
    <row r="4612" spans="3:21" x14ac:dyDescent="0.2">
      <c r="C4612" t="s">
        <v>9571</v>
      </c>
      <c r="J4612" t="s">
        <v>420</v>
      </c>
      <c r="O4612">
        <v>0</v>
      </c>
      <c r="P4612">
        <v>20</v>
      </c>
      <c r="Q4612" t="s">
        <v>50</v>
      </c>
      <c r="S4612" t="s">
        <v>4078</v>
      </c>
      <c r="T4612" s="4"/>
      <c r="U4612" s="4"/>
    </row>
    <row r="4613" spans="3:21" x14ac:dyDescent="0.2">
      <c r="C4613" t="s">
        <v>9572</v>
      </c>
      <c r="J4613" t="s">
        <v>420</v>
      </c>
      <c r="O4613">
        <v>0</v>
      </c>
      <c r="P4613">
        <v>300</v>
      </c>
      <c r="Q4613" t="s">
        <v>50</v>
      </c>
      <c r="S4613" t="s">
        <v>4078</v>
      </c>
      <c r="T4613" s="4"/>
      <c r="U4613" s="4"/>
    </row>
    <row r="4614" spans="3:21" x14ac:dyDescent="0.2">
      <c r="C4614" t="s">
        <v>9573</v>
      </c>
      <c r="J4614" t="s">
        <v>420</v>
      </c>
      <c r="O4614">
        <v>0</v>
      </c>
      <c r="P4614">
        <v>300</v>
      </c>
      <c r="Q4614" t="s">
        <v>50</v>
      </c>
      <c r="S4614" t="s">
        <v>4078</v>
      </c>
      <c r="T4614" s="4"/>
      <c r="U4614" s="4"/>
    </row>
    <row r="4615" spans="3:21" x14ac:dyDescent="0.2">
      <c r="C4615" t="s">
        <v>9574</v>
      </c>
      <c r="J4615" t="s">
        <v>420</v>
      </c>
      <c r="O4615">
        <v>0</v>
      </c>
      <c r="P4615">
        <v>200</v>
      </c>
      <c r="Q4615" t="s">
        <v>50</v>
      </c>
      <c r="S4615" t="s">
        <v>4078</v>
      </c>
      <c r="T4615" s="4"/>
      <c r="U4615" s="4"/>
    </row>
    <row r="4616" spans="3:21" x14ac:dyDescent="0.2">
      <c r="C4616" t="s">
        <v>9575</v>
      </c>
      <c r="J4616" t="s">
        <v>420</v>
      </c>
      <c r="O4616">
        <v>0</v>
      </c>
      <c r="P4616">
        <v>720</v>
      </c>
      <c r="Q4616" t="s">
        <v>50</v>
      </c>
      <c r="S4616" t="s">
        <v>4078</v>
      </c>
      <c r="T4616" s="4"/>
      <c r="U4616" s="4"/>
    </row>
    <row r="4617" spans="3:21" x14ac:dyDescent="0.2">
      <c r="C4617" t="s">
        <v>9576</v>
      </c>
      <c r="J4617" t="s">
        <v>420</v>
      </c>
      <c r="O4617">
        <v>0</v>
      </c>
      <c r="P4617">
        <v>144</v>
      </c>
      <c r="Q4617" t="s">
        <v>50</v>
      </c>
      <c r="S4617" t="s">
        <v>4078</v>
      </c>
      <c r="T4617" s="4"/>
      <c r="U4617" s="4"/>
    </row>
    <row r="4618" spans="3:21" x14ac:dyDescent="0.2">
      <c r="C4618" t="s">
        <v>9577</v>
      </c>
      <c r="J4618" t="s">
        <v>420</v>
      </c>
      <c r="O4618">
        <v>0</v>
      </c>
      <c r="P4618">
        <v>240</v>
      </c>
      <c r="Q4618" t="s">
        <v>50</v>
      </c>
      <c r="S4618" t="s">
        <v>4078</v>
      </c>
      <c r="T4618" s="4"/>
      <c r="U4618" s="4"/>
    </row>
    <row r="4619" spans="3:21" x14ac:dyDescent="0.2">
      <c r="C4619" t="s">
        <v>9578</v>
      </c>
      <c r="J4619" t="s">
        <v>420</v>
      </c>
      <c r="O4619">
        <v>0</v>
      </c>
      <c r="P4619">
        <v>240</v>
      </c>
      <c r="Q4619" t="s">
        <v>50</v>
      </c>
      <c r="S4619" t="s">
        <v>4078</v>
      </c>
      <c r="T4619" s="4"/>
      <c r="U4619" s="4"/>
    </row>
    <row r="4620" spans="3:21" x14ac:dyDescent="0.2">
      <c r="C4620" t="s">
        <v>9579</v>
      </c>
      <c r="J4620" t="s">
        <v>420</v>
      </c>
      <c r="O4620">
        <v>0</v>
      </c>
      <c r="P4620">
        <v>240</v>
      </c>
      <c r="Q4620" t="s">
        <v>50</v>
      </c>
      <c r="S4620" t="s">
        <v>4078</v>
      </c>
      <c r="T4620" s="4"/>
      <c r="U4620" s="4"/>
    </row>
    <row r="4621" spans="3:21" x14ac:dyDescent="0.2">
      <c r="C4621" t="s">
        <v>9580</v>
      </c>
      <c r="J4621" t="s">
        <v>420</v>
      </c>
      <c r="O4621">
        <v>0</v>
      </c>
      <c r="P4621">
        <v>288</v>
      </c>
      <c r="Q4621" t="s">
        <v>50</v>
      </c>
      <c r="S4621" t="s">
        <v>4078</v>
      </c>
      <c r="T4621" s="4"/>
      <c r="U4621" s="4"/>
    </row>
    <row r="4622" spans="3:21" x14ac:dyDescent="0.2">
      <c r="C4622" t="s">
        <v>9581</v>
      </c>
      <c r="J4622" t="s">
        <v>420</v>
      </c>
      <c r="O4622">
        <v>0</v>
      </c>
      <c r="P4622">
        <v>384</v>
      </c>
      <c r="Q4622" t="s">
        <v>50</v>
      </c>
      <c r="S4622" t="s">
        <v>4078</v>
      </c>
      <c r="T4622" s="4"/>
      <c r="U4622" s="4"/>
    </row>
    <row r="4623" spans="3:21" x14ac:dyDescent="0.2">
      <c r="C4623" t="s">
        <v>9582</v>
      </c>
      <c r="F4623" t="s">
        <v>2066</v>
      </c>
      <c r="I4623" t="s">
        <v>3389</v>
      </c>
      <c r="J4623" t="s">
        <v>2068</v>
      </c>
      <c r="O4623">
        <v>0</v>
      </c>
      <c r="P4623">
        <v>120</v>
      </c>
      <c r="Q4623" t="s">
        <v>50</v>
      </c>
      <c r="S4623" t="s">
        <v>4078</v>
      </c>
      <c r="T4623" s="4"/>
      <c r="U4623" s="4"/>
    </row>
    <row r="4624" spans="3:21" x14ac:dyDescent="0.2">
      <c r="C4624" t="s">
        <v>9583</v>
      </c>
      <c r="I4624" t="s">
        <v>2067</v>
      </c>
      <c r="J4624" t="s">
        <v>2068</v>
      </c>
      <c r="O4624">
        <v>0</v>
      </c>
      <c r="P4624">
        <v>800</v>
      </c>
      <c r="Q4624" t="s">
        <v>50</v>
      </c>
      <c r="S4624" t="s">
        <v>4078</v>
      </c>
      <c r="T4624" s="4"/>
      <c r="U4624" s="4"/>
    </row>
    <row r="4625" spans="3:21" x14ac:dyDescent="0.2">
      <c r="C4625" t="s">
        <v>9584</v>
      </c>
      <c r="F4625" t="s">
        <v>2066</v>
      </c>
      <c r="I4625" t="s">
        <v>2067</v>
      </c>
      <c r="J4625" t="s">
        <v>2068</v>
      </c>
      <c r="O4625">
        <v>0</v>
      </c>
      <c r="P4625">
        <v>720</v>
      </c>
      <c r="Q4625" t="s">
        <v>50</v>
      </c>
      <c r="S4625" t="s">
        <v>4078</v>
      </c>
      <c r="T4625" s="4"/>
      <c r="U4625" s="4"/>
    </row>
    <row r="4626" spans="3:21" x14ac:dyDescent="0.2">
      <c r="C4626" t="s">
        <v>9585</v>
      </c>
      <c r="I4626" t="s">
        <v>2067</v>
      </c>
      <c r="J4626" t="s">
        <v>2068</v>
      </c>
      <c r="O4626">
        <v>0</v>
      </c>
      <c r="P4626">
        <v>960</v>
      </c>
      <c r="Q4626" t="s">
        <v>50</v>
      </c>
      <c r="S4626" t="s">
        <v>4078</v>
      </c>
      <c r="T4626" s="4"/>
      <c r="U4626" s="4"/>
    </row>
    <row r="4627" spans="3:21" x14ac:dyDescent="0.2">
      <c r="C4627" t="s">
        <v>9586</v>
      </c>
      <c r="I4627" t="s">
        <v>2067</v>
      </c>
      <c r="J4627" t="s">
        <v>2068</v>
      </c>
      <c r="O4627">
        <v>0</v>
      </c>
      <c r="P4627">
        <v>1680</v>
      </c>
      <c r="Q4627" t="s">
        <v>50</v>
      </c>
      <c r="S4627" t="s">
        <v>4078</v>
      </c>
      <c r="T4627" s="4"/>
      <c r="U4627" s="4"/>
    </row>
    <row r="4628" spans="3:21" x14ac:dyDescent="0.2">
      <c r="C4628" t="s">
        <v>9587</v>
      </c>
      <c r="F4628" t="s">
        <v>2066</v>
      </c>
      <c r="I4628" t="s">
        <v>3403</v>
      </c>
      <c r="J4628" t="s">
        <v>2068</v>
      </c>
      <c r="O4628">
        <v>0</v>
      </c>
      <c r="P4628">
        <v>1500</v>
      </c>
      <c r="Q4628" t="s">
        <v>50</v>
      </c>
      <c r="S4628" t="s">
        <v>4078</v>
      </c>
      <c r="T4628" s="4"/>
      <c r="U4628" s="4"/>
    </row>
    <row r="4629" spans="3:21" x14ac:dyDescent="0.2">
      <c r="C4629" t="s">
        <v>9588</v>
      </c>
      <c r="F4629" t="s">
        <v>2066</v>
      </c>
      <c r="I4629" t="s">
        <v>3389</v>
      </c>
      <c r="J4629" t="s">
        <v>2068</v>
      </c>
      <c r="O4629">
        <v>0</v>
      </c>
      <c r="P4629">
        <v>96</v>
      </c>
      <c r="Q4629" t="s">
        <v>50</v>
      </c>
      <c r="S4629" t="s">
        <v>4078</v>
      </c>
      <c r="T4629" s="4"/>
      <c r="U4629" s="4"/>
    </row>
    <row r="4630" spans="3:21" x14ac:dyDescent="0.2">
      <c r="C4630" t="s">
        <v>9589</v>
      </c>
      <c r="F4630" t="s">
        <v>2066</v>
      </c>
      <c r="I4630" t="s">
        <v>3389</v>
      </c>
      <c r="J4630" t="s">
        <v>2068</v>
      </c>
      <c r="O4630">
        <v>0</v>
      </c>
      <c r="P4630">
        <v>72</v>
      </c>
      <c r="Q4630" t="s">
        <v>50</v>
      </c>
      <c r="S4630" t="s">
        <v>4078</v>
      </c>
      <c r="T4630" s="4"/>
      <c r="U4630" s="4"/>
    </row>
    <row r="4631" spans="3:21" x14ac:dyDescent="0.2">
      <c r="C4631" t="s">
        <v>9590</v>
      </c>
      <c r="F4631" t="s">
        <v>2066</v>
      </c>
      <c r="I4631" t="s">
        <v>3389</v>
      </c>
      <c r="J4631" t="s">
        <v>2068</v>
      </c>
      <c r="O4631">
        <v>0</v>
      </c>
      <c r="P4631">
        <v>72</v>
      </c>
      <c r="Q4631" t="s">
        <v>50</v>
      </c>
      <c r="S4631" t="s">
        <v>4078</v>
      </c>
      <c r="T4631" s="4"/>
      <c r="U4631" s="4"/>
    </row>
    <row r="4632" spans="3:21" x14ac:dyDescent="0.2">
      <c r="C4632" t="s">
        <v>9591</v>
      </c>
      <c r="I4632" t="s">
        <v>2067</v>
      </c>
      <c r="J4632" t="s">
        <v>2068</v>
      </c>
      <c r="O4632">
        <v>0</v>
      </c>
      <c r="P4632">
        <v>960</v>
      </c>
      <c r="Q4632" t="s">
        <v>50</v>
      </c>
      <c r="S4632" t="s">
        <v>4078</v>
      </c>
      <c r="T4632" s="4"/>
      <c r="U4632" s="4"/>
    </row>
    <row r="4633" spans="3:21" x14ac:dyDescent="0.2">
      <c r="C4633" t="s">
        <v>9592</v>
      </c>
      <c r="J4633" t="s">
        <v>420</v>
      </c>
      <c r="O4633">
        <v>0</v>
      </c>
      <c r="P4633">
        <v>720</v>
      </c>
      <c r="Q4633" t="s">
        <v>50</v>
      </c>
      <c r="S4633" t="s">
        <v>4078</v>
      </c>
      <c r="T4633" s="4"/>
      <c r="U4633" s="4"/>
    </row>
    <row r="4634" spans="3:21" x14ac:dyDescent="0.2">
      <c r="C4634" t="s">
        <v>9593</v>
      </c>
      <c r="J4634" t="s">
        <v>420</v>
      </c>
      <c r="O4634">
        <v>0</v>
      </c>
      <c r="P4634">
        <v>200</v>
      </c>
      <c r="Q4634" t="s">
        <v>44</v>
      </c>
      <c r="S4634" t="s">
        <v>8967</v>
      </c>
      <c r="T4634" s="4"/>
      <c r="U4634" s="4"/>
    </row>
    <row r="4635" spans="3:21" x14ac:dyDescent="0.2">
      <c r="C4635" t="s">
        <v>9594</v>
      </c>
      <c r="J4635" t="s">
        <v>420</v>
      </c>
      <c r="O4635">
        <v>0</v>
      </c>
      <c r="P4635">
        <v>120</v>
      </c>
      <c r="Q4635" t="s">
        <v>2736</v>
      </c>
      <c r="S4635" t="s">
        <v>9595</v>
      </c>
      <c r="T4635" s="4"/>
      <c r="U4635" s="4"/>
    </row>
    <row r="4636" spans="3:21" x14ac:dyDescent="0.2">
      <c r="C4636" t="s">
        <v>9596</v>
      </c>
      <c r="J4636" t="s">
        <v>420</v>
      </c>
      <c r="O4636">
        <v>0</v>
      </c>
      <c r="P4636">
        <v>100</v>
      </c>
      <c r="Q4636" t="s">
        <v>2736</v>
      </c>
      <c r="S4636" t="s">
        <v>9595</v>
      </c>
      <c r="T4636" s="4"/>
      <c r="U4636" s="4"/>
    </row>
    <row r="4637" spans="3:21" x14ac:dyDescent="0.2">
      <c r="C4637" t="s">
        <v>9597</v>
      </c>
      <c r="J4637" t="s">
        <v>420</v>
      </c>
      <c r="O4637">
        <v>0</v>
      </c>
      <c r="P4637">
        <v>120</v>
      </c>
      <c r="Q4637" t="s">
        <v>44</v>
      </c>
      <c r="S4637" t="s">
        <v>8967</v>
      </c>
      <c r="T4637" s="4"/>
      <c r="U4637" s="4"/>
    </row>
    <row r="4638" spans="3:21" x14ac:dyDescent="0.2">
      <c r="C4638" t="s">
        <v>9598</v>
      </c>
      <c r="J4638" t="s">
        <v>420</v>
      </c>
      <c r="O4638">
        <v>0</v>
      </c>
      <c r="P4638">
        <v>288</v>
      </c>
      <c r="Q4638" t="s">
        <v>50</v>
      </c>
      <c r="S4638" t="s">
        <v>4078</v>
      </c>
      <c r="T4638" s="4"/>
      <c r="U4638" s="4"/>
    </row>
    <row r="4639" spans="3:21" x14ac:dyDescent="0.2">
      <c r="C4639" t="s">
        <v>9599</v>
      </c>
      <c r="J4639" t="s">
        <v>420</v>
      </c>
      <c r="O4639">
        <v>0</v>
      </c>
      <c r="P4639">
        <v>288</v>
      </c>
      <c r="Q4639" t="s">
        <v>50</v>
      </c>
      <c r="S4639" t="s">
        <v>4078</v>
      </c>
      <c r="T4639" s="4"/>
      <c r="U4639" s="4"/>
    </row>
    <row r="4640" spans="3:21" x14ac:dyDescent="0.2">
      <c r="C4640" t="s">
        <v>9600</v>
      </c>
      <c r="J4640" t="s">
        <v>420</v>
      </c>
      <c r="O4640">
        <v>0</v>
      </c>
      <c r="P4640">
        <v>288</v>
      </c>
      <c r="Q4640" t="s">
        <v>5735</v>
      </c>
      <c r="S4640" t="s">
        <v>9601</v>
      </c>
      <c r="T4640" s="4"/>
      <c r="U4640" s="4"/>
    </row>
    <row r="4641" spans="3:21" x14ac:dyDescent="0.2">
      <c r="C4641" t="s">
        <v>9602</v>
      </c>
      <c r="J4641" t="s">
        <v>420</v>
      </c>
      <c r="O4641">
        <v>0</v>
      </c>
      <c r="P4641">
        <v>288</v>
      </c>
      <c r="Q4641" t="s">
        <v>5735</v>
      </c>
      <c r="S4641" t="s">
        <v>9601</v>
      </c>
      <c r="T4641" s="4"/>
      <c r="U4641" s="4"/>
    </row>
    <row r="4642" spans="3:21" x14ac:dyDescent="0.2">
      <c r="C4642" t="s">
        <v>9603</v>
      </c>
      <c r="J4642" t="s">
        <v>420</v>
      </c>
      <c r="O4642">
        <v>0</v>
      </c>
      <c r="P4642">
        <v>288</v>
      </c>
      <c r="Q4642" t="s">
        <v>5735</v>
      </c>
      <c r="S4642" t="s">
        <v>9601</v>
      </c>
      <c r="T4642" s="4"/>
      <c r="U4642" s="4"/>
    </row>
    <row r="4643" spans="3:21" x14ac:dyDescent="0.2">
      <c r="C4643" t="s">
        <v>9604</v>
      </c>
      <c r="J4643" t="s">
        <v>420</v>
      </c>
      <c r="O4643">
        <v>0</v>
      </c>
      <c r="P4643">
        <v>288</v>
      </c>
      <c r="Q4643" t="s">
        <v>50</v>
      </c>
      <c r="S4643" t="s">
        <v>4078</v>
      </c>
      <c r="T4643" s="4"/>
      <c r="U4643" s="4"/>
    </row>
    <row r="4644" spans="3:21" x14ac:dyDescent="0.2">
      <c r="C4644" t="s">
        <v>9605</v>
      </c>
      <c r="J4644" t="s">
        <v>420</v>
      </c>
      <c r="O4644">
        <v>0</v>
      </c>
      <c r="P4644">
        <v>288</v>
      </c>
      <c r="Q4644" t="s">
        <v>50</v>
      </c>
      <c r="S4644" t="s">
        <v>4078</v>
      </c>
      <c r="T4644" s="4"/>
      <c r="U4644" s="4"/>
    </row>
    <row r="4645" spans="3:21" x14ac:dyDescent="0.2">
      <c r="C4645" t="s">
        <v>9606</v>
      </c>
      <c r="J4645" t="s">
        <v>420</v>
      </c>
      <c r="O4645">
        <v>0</v>
      </c>
      <c r="P4645">
        <v>288</v>
      </c>
      <c r="Q4645" t="s">
        <v>50</v>
      </c>
      <c r="S4645" t="s">
        <v>4078</v>
      </c>
      <c r="T4645" s="4"/>
      <c r="U4645" s="4"/>
    </row>
    <row r="4646" spans="3:21" x14ac:dyDescent="0.2">
      <c r="C4646" t="s">
        <v>9607</v>
      </c>
      <c r="J4646" t="s">
        <v>420</v>
      </c>
      <c r="O4646">
        <v>0</v>
      </c>
      <c r="P4646">
        <v>288</v>
      </c>
      <c r="Q4646" t="s">
        <v>50</v>
      </c>
      <c r="S4646" t="s">
        <v>4078</v>
      </c>
      <c r="T4646" s="4"/>
      <c r="U4646" s="4"/>
    </row>
    <row r="4647" spans="3:21" x14ac:dyDescent="0.2">
      <c r="C4647" t="s">
        <v>9608</v>
      </c>
      <c r="J4647" t="s">
        <v>420</v>
      </c>
      <c r="O4647">
        <v>0</v>
      </c>
      <c r="P4647">
        <v>288</v>
      </c>
      <c r="Q4647" t="s">
        <v>50</v>
      </c>
      <c r="S4647" t="s">
        <v>4078</v>
      </c>
      <c r="T4647" s="4"/>
      <c r="U4647" s="4"/>
    </row>
    <row r="4648" spans="3:21" x14ac:dyDescent="0.2">
      <c r="C4648" t="s">
        <v>9609</v>
      </c>
      <c r="J4648" t="s">
        <v>420</v>
      </c>
      <c r="O4648">
        <v>0</v>
      </c>
      <c r="P4648">
        <v>288</v>
      </c>
      <c r="Q4648" t="s">
        <v>5735</v>
      </c>
      <c r="S4648" t="s">
        <v>9601</v>
      </c>
      <c r="T4648" s="4"/>
      <c r="U4648" s="4"/>
    </row>
    <row r="4649" spans="3:21" x14ac:dyDescent="0.2">
      <c r="C4649" t="s">
        <v>9610</v>
      </c>
      <c r="J4649" t="s">
        <v>420</v>
      </c>
      <c r="O4649">
        <v>0</v>
      </c>
      <c r="P4649">
        <v>288</v>
      </c>
      <c r="Q4649" t="s">
        <v>5735</v>
      </c>
      <c r="S4649" t="s">
        <v>9601</v>
      </c>
      <c r="T4649" s="4"/>
      <c r="U4649" s="4"/>
    </row>
    <row r="4650" spans="3:21" x14ac:dyDescent="0.2">
      <c r="C4650" t="s">
        <v>9611</v>
      </c>
      <c r="J4650" t="s">
        <v>420</v>
      </c>
      <c r="O4650">
        <v>0</v>
      </c>
      <c r="P4650">
        <v>288</v>
      </c>
      <c r="Q4650" t="s">
        <v>50</v>
      </c>
      <c r="S4650" t="s">
        <v>4078</v>
      </c>
      <c r="T4650" s="4"/>
      <c r="U4650" s="4"/>
    </row>
    <row r="4651" spans="3:21" x14ac:dyDescent="0.2">
      <c r="C4651" t="s">
        <v>9612</v>
      </c>
      <c r="J4651" t="s">
        <v>420</v>
      </c>
      <c r="O4651">
        <v>0</v>
      </c>
      <c r="P4651">
        <v>96</v>
      </c>
      <c r="Q4651" t="s">
        <v>44</v>
      </c>
      <c r="S4651" t="s">
        <v>8967</v>
      </c>
      <c r="T4651" s="4"/>
      <c r="U4651" s="4"/>
    </row>
    <row r="4652" spans="3:21" x14ac:dyDescent="0.2">
      <c r="C4652" t="s">
        <v>9613</v>
      </c>
      <c r="J4652" t="s">
        <v>420</v>
      </c>
      <c r="O4652">
        <v>0</v>
      </c>
      <c r="P4652">
        <v>288</v>
      </c>
      <c r="Q4652" t="s">
        <v>50</v>
      </c>
      <c r="S4652" t="s">
        <v>4078</v>
      </c>
      <c r="T4652" s="4"/>
      <c r="U4652" s="4"/>
    </row>
    <row r="4653" spans="3:21" x14ac:dyDescent="0.2">
      <c r="C4653" t="s">
        <v>9614</v>
      </c>
      <c r="F4653" t="s">
        <v>2066</v>
      </c>
      <c r="I4653" t="s">
        <v>2430</v>
      </c>
      <c r="J4653" t="s">
        <v>2068</v>
      </c>
      <c r="O4653">
        <v>0</v>
      </c>
      <c r="P4653">
        <v>40</v>
      </c>
      <c r="Q4653" t="s">
        <v>50</v>
      </c>
      <c r="S4653" t="s">
        <v>4078</v>
      </c>
      <c r="T4653" s="4"/>
      <c r="U4653" s="4"/>
    </row>
    <row r="4654" spans="3:21" x14ac:dyDescent="0.2">
      <c r="C4654" t="s">
        <v>9615</v>
      </c>
      <c r="F4654" t="s">
        <v>2066</v>
      </c>
      <c r="I4654" t="s">
        <v>2430</v>
      </c>
      <c r="J4654" t="s">
        <v>2068</v>
      </c>
      <c r="O4654">
        <v>0</v>
      </c>
      <c r="P4654">
        <v>30</v>
      </c>
      <c r="Q4654" t="s">
        <v>50</v>
      </c>
      <c r="S4654" t="s">
        <v>4078</v>
      </c>
      <c r="T4654" s="4"/>
      <c r="U4654" s="4"/>
    </row>
    <row r="4655" spans="3:21" x14ac:dyDescent="0.2">
      <c r="C4655" t="s">
        <v>9616</v>
      </c>
      <c r="F4655" t="s">
        <v>2066</v>
      </c>
      <c r="I4655" t="s">
        <v>2067</v>
      </c>
      <c r="J4655" t="s">
        <v>2068</v>
      </c>
      <c r="O4655">
        <v>0</v>
      </c>
      <c r="P4655">
        <v>96</v>
      </c>
      <c r="Q4655" t="s">
        <v>50</v>
      </c>
      <c r="S4655" t="s">
        <v>4078</v>
      </c>
      <c r="T4655" s="4"/>
      <c r="U4655" s="4"/>
    </row>
    <row r="4656" spans="3:21" x14ac:dyDescent="0.2">
      <c r="C4656" t="s">
        <v>9617</v>
      </c>
      <c r="F4656" t="s">
        <v>2066</v>
      </c>
      <c r="I4656" t="s">
        <v>2430</v>
      </c>
      <c r="J4656" t="s">
        <v>2068</v>
      </c>
      <c r="O4656">
        <v>0</v>
      </c>
      <c r="P4656">
        <v>96</v>
      </c>
      <c r="Q4656" t="s">
        <v>50</v>
      </c>
      <c r="S4656" t="s">
        <v>4078</v>
      </c>
      <c r="T4656" s="4"/>
      <c r="U4656" s="4"/>
    </row>
    <row r="4657" spans="3:21" x14ac:dyDescent="0.2">
      <c r="C4657" t="s">
        <v>9618</v>
      </c>
      <c r="F4657" t="s">
        <v>2066</v>
      </c>
      <c r="I4657" t="s">
        <v>2430</v>
      </c>
      <c r="J4657" t="s">
        <v>2068</v>
      </c>
      <c r="O4657">
        <v>0</v>
      </c>
      <c r="P4657">
        <v>96</v>
      </c>
      <c r="Q4657" t="s">
        <v>50</v>
      </c>
      <c r="S4657" t="s">
        <v>4078</v>
      </c>
      <c r="T4657" s="4"/>
      <c r="U4657" s="4"/>
    </row>
    <row r="4658" spans="3:21" x14ac:dyDescent="0.2">
      <c r="C4658" t="s">
        <v>9619</v>
      </c>
      <c r="F4658" t="s">
        <v>2066</v>
      </c>
      <c r="I4658" t="s">
        <v>2430</v>
      </c>
      <c r="J4658" t="s">
        <v>2068</v>
      </c>
      <c r="O4658">
        <v>0</v>
      </c>
      <c r="P4658">
        <v>96</v>
      </c>
      <c r="Q4658" t="s">
        <v>50</v>
      </c>
      <c r="S4658" t="s">
        <v>4078</v>
      </c>
      <c r="T4658" s="4"/>
      <c r="U4658" s="4"/>
    </row>
    <row r="4659" spans="3:21" x14ac:dyDescent="0.2">
      <c r="C4659" t="s">
        <v>9620</v>
      </c>
      <c r="F4659" t="s">
        <v>2066</v>
      </c>
      <c r="I4659" t="s">
        <v>2430</v>
      </c>
      <c r="J4659" t="s">
        <v>2068</v>
      </c>
      <c r="O4659">
        <v>0</v>
      </c>
      <c r="P4659">
        <v>96</v>
      </c>
      <c r="Q4659" t="s">
        <v>50</v>
      </c>
      <c r="S4659" t="s">
        <v>4078</v>
      </c>
      <c r="T4659" s="4"/>
      <c r="U4659" s="4"/>
    </row>
    <row r="4660" spans="3:21" x14ac:dyDescent="0.2">
      <c r="C4660" t="s">
        <v>9621</v>
      </c>
      <c r="F4660" t="s">
        <v>2066</v>
      </c>
      <c r="I4660" t="s">
        <v>2430</v>
      </c>
      <c r="J4660" t="s">
        <v>2068</v>
      </c>
      <c r="O4660">
        <v>0</v>
      </c>
      <c r="P4660">
        <v>96</v>
      </c>
      <c r="Q4660" t="s">
        <v>50</v>
      </c>
      <c r="S4660" t="s">
        <v>4078</v>
      </c>
      <c r="T4660" s="4"/>
      <c r="U4660" s="4"/>
    </row>
    <row r="4661" spans="3:21" x14ac:dyDescent="0.2">
      <c r="C4661" t="s">
        <v>9622</v>
      </c>
      <c r="F4661" t="s">
        <v>2066</v>
      </c>
      <c r="I4661" t="s">
        <v>2430</v>
      </c>
      <c r="J4661" t="s">
        <v>2068</v>
      </c>
      <c r="O4661">
        <v>0</v>
      </c>
      <c r="P4661">
        <v>96</v>
      </c>
      <c r="Q4661" t="s">
        <v>50</v>
      </c>
      <c r="S4661" t="s">
        <v>4078</v>
      </c>
      <c r="T4661" s="4"/>
      <c r="U4661" s="4"/>
    </row>
    <row r="4662" spans="3:21" x14ac:dyDescent="0.2">
      <c r="C4662" t="s">
        <v>9623</v>
      </c>
      <c r="F4662" t="s">
        <v>2066</v>
      </c>
      <c r="I4662" t="s">
        <v>2430</v>
      </c>
      <c r="J4662" t="s">
        <v>2068</v>
      </c>
      <c r="O4662">
        <v>0</v>
      </c>
      <c r="P4662">
        <v>96</v>
      </c>
      <c r="Q4662" t="s">
        <v>50</v>
      </c>
      <c r="S4662" t="s">
        <v>4078</v>
      </c>
      <c r="T4662" s="4"/>
      <c r="U4662" s="4"/>
    </row>
    <row r="4663" spans="3:21" x14ac:dyDescent="0.2">
      <c r="C4663" t="s">
        <v>9624</v>
      </c>
      <c r="F4663" t="s">
        <v>2066</v>
      </c>
      <c r="I4663" t="s">
        <v>2430</v>
      </c>
      <c r="J4663" t="s">
        <v>2068</v>
      </c>
      <c r="O4663">
        <v>0</v>
      </c>
      <c r="P4663">
        <v>96</v>
      </c>
      <c r="Q4663" t="s">
        <v>50</v>
      </c>
      <c r="S4663" t="s">
        <v>4078</v>
      </c>
      <c r="T4663" s="4"/>
      <c r="U4663" s="4"/>
    </row>
    <row r="4664" spans="3:21" x14ac:dyDescent="0.2">
      <c r="C4664" t="s">
        <v>9625</v>
      </c>
      <c r="F4664" t="s">
        <v>2066</v>
      </c>
      <c r="I4664" t="s">
        <v>2430</v>
      </c>
      <c r="J4664" t="s">
        <v>2068</v>
      </c>
      <c r="O4664">
        <v>0</v>
      </c>
      <c r="P4664">
        <v>80</v>
      </c>
      <c r="Q4664" t="s">
        <v>50</v>
      </c>
      <c r="S4664" t="s">
        <v>4078</v>
      </c>
      <c r="T4664" s="4"/>
      <c r="U4664" s="4"/>
    </row>
    <row r="4665" spans="3:21" x14ac:dyDescent="0.2">
      <c r="C4665" t="s">
        <v>9626</v>
      </c>
      <c r="J4665" t="s">
        <v>420</v>
      </c>
      <c r="O4665">
        <v>0</v>
      </c>
      <c r="P4665">
        <v>96</v>
      </c>
      <c r="Q4665" t="s">
        <v>50</v>
      </c>
      <c r="S4665" t="s">
        <v>4078</v>
      </c>
      <c r="T4665" s="4"/>
      <c r="U4665" s="4"/>
    </row>
    <row r="4666" spans="3:21" x14ac:dyDescent="0.2">
      <c r="C4666" t="s">
        <v>4962</v>
      </c>
      <c r="F4666" t="s">
        <v>2066</v>
      </c>
      <c r="I4666" t="s">
        <v>5574</v>
      </c>
      <c r="J4666" t="s">
        <v>2068</v>
      </c>
      <c r="O4666">
        <v>0</v>
      </c>
      <c r="P4666">
        <v>288</v>
      </c>
      <c r="Q4666" t="s">
        <v>50</v>
      </c>
      <c r="S4666" t="s">
        <v>4078</v>
      </c>
      <c r="T4666" s="4"/>
      <c r="U4666" s="4"/>
    </row>
    <row r="4667" spans="3:21" x14ac:dyDescent="0.2">
      <c r="C4667" t="s">
        <v>9627</v>
      </c>
      <c r="F4667" t="s">
        <v>2066</v>
      </c>
      <c r="I4667" t="s">
        <v>5574</v>
      </c>
      <c r="J4667" t="s">
        <v>2068</v>
      </c>
      <c r="O4667">
        <v>0</v>
      </c>
      <c r="P4667">
        <v>288</v>
      </c>
      <c r="Q4667" t="s">
        <v>50</v>
      </c>
      <c r="S4667" t="s">
        <v>4078</v>
      </c>
      <c r="T4667" s="4"/>
      <c r="U4667" s="4"/>
    </row>
    <row r="4668" spans="3:21" x14ac:dyDescent="0.2">
      <c r="C4668" t="s">
        <v>9628</v>
      </c>
      <c r="F4668" t="s">
        <v>2066</v>
      </c>
      <c r="I4668" t="s">
        <v>5574</v>
      </c>
      <c r="J4668" t="s">
        <v>2068</v>
      </c>
      <c r="O4668">
        <v>0</v>
      </c>
      <c r="P4668">
        <v>288</v>
      </c>
      <c r="Q4668" t="s">
        <v>50</v>
      </c>
      <c r="S4668" t="s">
        <v>4078</v>
      </c>
      <c r="T4668" s="4"/>
      <c r="U4668" s="4"/>
    </row>
    <row r="4669" spans="3:21" x14ac:dyDescent="0.2">
      <c r="C4669" t="s">
        <v>9629</v>
      </c>
      <c r="F4669" t="s">
        <v>2066</v>
      </c>
      <c r="I4669" t="s">
        <v>2334</v>
      </c>
      <c r="J4669" t="s">
        <v>2068</v>
      </c>
      <c r="O4669">
        <v>0</v>
      </c>
      <c r="P4669">
        <v>1920</v>
      </c>
      <c r="Q4669" t="s">
        <v>50</v>
      </c>
      <c r="S4669" t="s">
        <v>4078</v>
      </c>
      <c r="T4669" s="4"/>
      <c r="U4669" s="4"/>
    </row>
    <row r="4670" spans="3:21" x14ac:dyDescent="0.2">
      <c r="C4670" t="s">
        <v>9630</v>
      </c>
      <c r="F4670" t="s">
        <v>2066</v>
      </c>
      <c r="I4670" t="s">
        <v>2334</v>
      </c>
      <c r="J4670" t="s">
        <v>2068</v>
      </c>
      <c r="O4670">
        <v>0</v>
      </c>
      <c r="P4670">
        <v>1920</v>
      </c>
      <c r="Q4670" t="s">
        <v>50</v>
      </c>
      <c r="S4670" t="s">
        <v>4078</v>
      </c>
      <c r="T4670" s="4"/>
      <c r="U4670" s="4"/>
    </row>
    <row r="4671" spans="3:21" x14ac:dyDescent="0.2">
      <c r="C4671" t="s">
        <v>9631</v>
      </c>
      <c r="F4671" t="s">
        <v>2066</v>
      </c>
      <c r="I4671" t="s">
        <v>2334</v>
      </c>
      <c r="J4671" t="s">
        <v>2068</v>
      </c>
      <c r="O4671">
        <v>0</v>
      </c>
      <c r="P4671">
        <v>1920</v>
      </c>
      <c r="Q4671" t="s">
        <v>50</v>
      </c>
      <c r="S4671" t="s">
        <v>4078</v>
      </c>
      <c r="T4671" s="4"/>
      <c r="U4671" s="4"/>
    </row>
    <row r="4672" spans="3:21" x14ac:dyDescent="0.2">
      <c r="C4672" t="s">
        <v>9632</v>
      </c>
      <c r="F4672" t="s">
        <v>2066</v>
      </c>
      <c r="I4672" t="s">
        <v>2430</v>
      </c>
      <c r="J4672" t="s">
        <v>2068</v>
      </c>
      <c r="O4672">
        <v>0</v>
      </c>
      <c r="P4672">
        <v>288</v>
      </c>
      <c r="Q4672" t="s">
        <v>50</v>
      </c>
      <c r="S4672" t="s">
        <v>4078</v>
      </c>
      <c r="T4672" s="4"/>
      <c r="U4672" s="4"/>
    </row>
    <row r="4673" spans="3:21" x14ac:dyDescent="0.2">
      <c r="C4673" t="s">
        <v>9633</v>
      </c>
      <c r="F4673" t="s">
        <v>2066</v>
      </c>
      <c r="I4673" t="s">
        <v>2067</v>
      </c>
      <c r="J4673" t="s">
        <v>2068</v>
      </c>
      <c r="O4673">
        <v>0</v>
      </c>
      <c r="P4673">
        <v>288</v>
      </c>
      <c r="Q4673" t="s">
        <v>50</v>
      </c>
      <c r="S4673" t="s">
        <v>4078</v>
      </c>
      <c r="T4673" s="4"/>
      <c r="U4673" s="4"/>
    </row>
    <row r="4674" spans="3:21" x14ac:dyDescent="0.2">
      <c r="C4674" t="s">
        <v>9633</v>
      </c>
      <c r="F4674" t="s">
        <v>2066</v>
      </c>
      <c r="I4674" t="s">
        <v>2430</v>
      </c>
      <c r="J4674" t="s">
        <v>2068</v>
      </c>
      <c r="O4674">
        <v>0</v>
      </c>
      <c r="P4674">
        <v>288</v>
      </c>
      <c r="Q4674" t="s">
        <v>50</v>
      </c>
      <c r="S4674" t="s">
        <v>4078</v>
      </c>
      <c r="T4674" s="4"/>
      <c r="U4674" s="4"/>
    </row>
    <row r="4675" spans="3:21" x14ac:dyDescent="0.2">
      <c r="C4675" t="s">
        <v>9634</v>
      </c>
      <c r="F4675" t="s">
        <v>2066</v>
      </c>
      <c r="I4675" t="s">
        <v>2430</v>
      </c>
      <c r="J4675" t="s">
        <v>2068</v>
      </c>
      <c r="O4675">
        <v>0</v>
      </c>
      <c r="P4675">
        <v>288</v>
      </c>
      <c r="Q4675" t="s">
        <v>50</v>
      </c>
      <c r="S4675" t="s">
        <v>4078</v>
      </c>
      <c r="T4675" s="4"/>
      <c r="U4675" s="4"/>
    </row>
    <row r="4676" spans="3:21" x14ac:dyDescent="0.2">
      <c r="C4676" t="s">
        <v>9635</v>
      </c>
      <c r="F4676" t="s">
        <v>2066</v>
      </c>
      <c r="I4676" t="s">
        <v>2430</v>
      </c>
      <c r="J4676" t="s">
        <v>2068</v>
      </c>
      <c r="O4676">
        <v>0</v>
      </c>
      <c r="P4676">
        <v>288</v>
      </c>
      <c r="Q4676" t="s">
        <v>50</v>
      </c>
      <c r="S4676" t="s">
        <v>4078</v>
      </c>
      <c r="T4676" s="4"/>
      <c r="U4676" s="4"/>
    </row>
    <row r="4677" spans="3:21" x14ac:dyDescent="0.2">
      <c r="C4677" t="s">
        <v>9636</v>
      </c>
      <c r="J4677" t="s">
        <v>420</v>
      </c>
      <c r="O4677">
        <v>0</v>
      </c>
      <c r="P4677">
        <v>48</v>
      </c>
      <c r="Q4677" t="s">
        <v>50</v>
      </c>
      <c r="S4677" t="s">
        <v>4078</v>
      </c>
      <c r="T4677" s="4"/>
      <c r="U4677" s="4"/>
    </row>
    <row r="4678" spans="3:21" x14ac:dyDescent="0.2">
      <c r="C4678" t="s">
        <v>9637</v>
      </c>
      <c r="J4678" t="s">
        <v>420</v>
      </c>
      <c r="O4678">
        <v>0</v>
      </c>
      <c r="P4678">
        <v>240</v>
      </c>
      <c r="Q4678" t="s">
        <v>50</v>
      </c>
      <c r="S4678" t="s">
        <v>4078</v>
      </c>
      <c r="T4678" s="4"/>
      <c r="U4678" s="4"/>
    </row>
    <row r="4679" spans="3:21" x14ac:dyDescent="0.2">
      <c r="C4679" t="s">
        <v>9638</v>
      </c>
      <c r="J4679" t="s">
        <v>420</v>
      </c>
      <c r="O4679">
        <v>0</v>
      </c>
      <c r="P4679">
        <v>500</v>
      </c>
      <c r="Q4679" t="s">
        <v>50</v>
      </c>
      <c r="S4679" t="s">
        <v>4078</v>
      </c>
      <c r="T4679" s="4"/>
      <c r="U4679" s="4"/>
    </row>
    <row r="4680" spans="3:21" x14ac:dyDescent="0.2">
      <c r="C4680" t="s">
        <v>9639</v>
      </c>
      <c r="F4680" t="s">
        <v>2066</v>
      </c>
      <c r="I4680" t="s">
        <v>2357</v>
      </c>
      <c r="J4680" t="s">
        <v>2068</v>
      </c>
      <c r="O4680">
        <v>0</v>
      </c>
      <c r="P4680">
        <v>1200</v>
      </c>
      <c r="Q4680" t="s">
        <v>50</v>
      </c>
      <c r="S4680" t="s">
        <v>4078</v>
      </c>
      <c r="T4680" s="4"/>
      <c r="U4680" s="4"/>
    </row>
    <row r="4681" spans="3:21" x14ac:dyDescent="0.2">
      <c r="C4681" t="s">
        <v>9640</v>
      </c>
      <c r="F4681" t="s">
        <v>2066</v>
      </c>
      <c r="I4681" t="s">
        <v>2067</v>
      </c>
      <c r="J4681" t="s">
        <v>2068</v>
      </c>
      <c r="O4681">
        <v>0</v>
      </c>
      <c r="P4681">
        <v>8640</v>
      </c>
      <c r="Q4681" t="s">
        <v>50</v>
      </c>
      <c r="S4681" t="s">
        <v>4078</v>
      </c>
      <c r="T4681" s="4"/>
      <c r="U4681" s="4"/>
    </row>
    <row r="4682" spans="3:21" x14ac:dyDescent="0.2">
      <c r="C4682" t="s">
        <v>9641</v>
      </c>
      <c r="F4682" t="s">
        <v>2066</v>
      </c>
      <c r="I4682" t="s">
        <v>2067</v>
      </c>
      <c r="J4682" t="s">
        <v>2068</v>
      </c>
      <c r="O4682">
        <v>0</v>
      </c>
      <c r="P4682">
        <v>11952</v>
      </c>
      <c r="Q4682" t="s">
        <v>50</v>
      </c>
      <c r="S4682" t="s">
        <v>4078</v>
      </c>
      <c r="T4682" s="4"/>
      <c r="U4682" s="4"/>
    </row>
    <row r="4683" spans="3:21" x14ac:dyDescent="0.2">
      <c r="C4683" t="s">
        <v>9642</v>
      </c>
      <c r="F4683" t="s">
        <v>2066</v>
      </c>
      <c r="I4683" t="s">
        <v>2067</v>
      </c>
      <c r="J4683" t="s">
        <v>2068</v>
      </c>
      <c r="O4683">
        <v>0</v>
      </c>
      <c r="P4683">
        <v>5760</v>
      </c>
      <c r="Q4683" t="s">
        <v>50</v>
      </c>
      <c r="S4683" t="s">
        <v>4078</v>
      </c>
      <c r="T4683" s="4"/>
      <c r="U4683" s="4"/>
    </row>
    <row r="4684" spans="3:21" x14ac:dyDescent="0.2">
      <c r="C4684" t="s">
        <v>9643</v>
      </c>
      <c r="F4684" t="s">
        <v>2066</v>
      </c>
      <c r="I4684" t="s">
        <v>2067</v>
      </c>
      <c r="J4684" t="s">
        <v>2068</v>
      </c>
      <c r="O4684">
        <v>0</v>
      </c>
      <c r="P4684">
        <v>7920</v>
      </c>
      <c r="Q4684" t="s">
        <v>50</v>
      </c>
      <c r="S4684" t="s">
        <v>4078</v>
      </c>
      <c r="T4684" s="4"/>
      <c r="U4684" s="4"/>
    </row>
    <row r="4685" spans="3:21" x14ac:dyDescent="0.2">
      <c r="C4685" t="s">
        <v>9644</v>
      </c>
      <c r="F4685" t="s">
        <v>2066</v>
      </c>
      <c r="I4685" t="s">
        <v>5413</v>
      </c>
      <c r="J4685" t="s">
        <v>2068</v>
      </c>
      <c r="O4685">
        <v>0</v>
      </c>
      <c r="P4685">
        <v>200</v>
      </c>
      <c r="Q4685" t="s">
        <v>50</v>
      </c>
      <c r="S4685" t="s">
        <v>4078</v>
      </c>
      <c r="T4685" s="4"/>
      <c r="U4685" s="4"/>
    </row>
    <row r="4686" spans="3:21" x14ac:dyDescent="0.2">
      <c r="C4686" t="s">
        <v>9645</v>
      </c>
      <c r="F4686" t="s">
        <v>2066</v>
      </c>
      <c r="I4686" t="s">
        <v>2067</v>
      </c>
      <c r="J4686" t="s">
        <v>2068</v>
      </c>
      <c r="O4686">
        <v>0</v>
      </c>
      <c r="P4686">
        <v>2880</v>
      </c>
      <c r="Q4686" t="s">
        <v>50</v>
      </c>
      <c r="S4686" t="s">
        <v>4078</v>
      </c>
      <c r="T4686" s="4"/>
      <c r="U4686" s="4"/>
    </row>
    <row r="4687" spans="3:21" x14ac:dyDescent="0.2">
      <c r="C4687" t="s">
        <v>9646</v>
      </c>
      <c r="F4687" t="s">
        <v>2066</v>
      </c>
      <c r="I4687" t="s">
        <v>2067</v>
      </c>
      <c r="J4687" t="s">
        <v>2068</v>
      </c>
      <c r="O4687">
        <v>0</v>
      </c>
      <c r="P4687">
        <v>1728</v>
      </c>
      <c r="Q4687" t="s">
        <v>50</v>
      </c>
      <c r="S4687" t="s">
        <v>4078</v>
      </c>
      <c r="T4687" s="4"/>
      <c r="U4687" s="4"/>
    </row>
    <row r="4688" spans="3:21" x14ac:dyDescent="0.2">
      <c r="C4688" t="s">
        <v>9647</v>
      </c>
      <c r="J4688" t="s">
        <v>420</v>
      </c>
      <c r="O4688">
        <v>0</v>
      </c>
      <c r="P4688">
        <v>1800</v>
      </c>
      <c r="Q4688" t="s">
        <v>50</v>
      </c>
      <c r="S4688" t="s">
        <v>4078</v>
      </c>
      <c r="T4688" s="4"/>
      <c r="U4688" s="4"/>
    </row>
    <row r="4689" spans="3:21" x14ac:dyDescent="0.2">
      <c r="C4689" t="s">
        <v>9648</v>
      </c>
      <c r="J4689" t="s">
        <v>420</v>
      </c>
      <c r="O4689">
        <v>0</v>
      </c>
      <c r="P4689">
        <v>10000</v>
      </c>
      <c r="Q4689" t="s">
        <v>50</v>
      </c>
      <c r="S4689" t="s">
        <v>4078</v>
      </c>
      <c r="T4689" s="4"/>
      <c r="U4689" s="4"/>
    </row>
    <row r="4690" spans="3:21" x14ac:dyDescent="0.2">
      <c r="C4690" t="s">
        <v>9649</v>
      </c>
      <c r="J4690" t="s">
        <v>420</v>
      </c>
      <c r="O4690">
        <v>0</v>
      </c>
      <c r="P4690">
        <v>200</v>
      </c>
      <c r="Q4690" t="s">
        <v>44</v>
      </c>
      <c r="S4690" t="s">
        <v>8967</v>
      </c>
      <c r="T4690" s="4"/>
      <c r="U4690" s="4"/>
    </row>
    <row r="4691" spans="3:21" x14ac:dyDescent="0.2">
      <c r="C4691" t="s">
        <v>9650</v>
      </c>
      <c r="J4691" t="s">
        <v>420</v>
      </c>
      <c r="O4691">
        <v>0</v>
      </c>
      <c r="P4691">
        <v>80</v>
      </c>
      <c r="Q4691" t="s">
        <v>796</v>
      </c>
      <c r="S4691" t="s">
        <v>9044</v>
      </c>
      <c r="T4691" s="4"/>
      <c r="U4691" s="4"/>
    </row>
    <row r="4692" spans="3:21" x14ac:dyDescent="0.2">
      <c r="C4692" t="s">
        <v>9651</v>
      </c>
      <c r="J4692" t="s">
        <v>420</v>
      </c>
      <c r="O4692">
        <v>0</v>
      </c>
      <c r="P4692">
        <v>240</v>
      </c>
      <c r="Q4692" t="s">
        <v>50</v>
      </c>
      <c r="S4692" t="s">
        <v>4078</v>
      </c>
      <c r="T4692" s="4"/>
      <c r="U4692" s="4"/>
    </row>
    <row r="4693" spans="3:21" x14ac:dyDescent="0.2">
      <c r="C4693" t="s">
        <v>9652</v>
      </c>
      <c r="J4693" t="s">
        <v>420</v>
      </c>
      <c r="O4693">
        <v>0</v>
      </c>
      <c r="P4693">
        <v>240</v>
      </c>
      <c r="Q4693" t="s">
        <v>50</v>
      </c>
      <c r="S4693" t="s">
        <v>4078</v>
      </c>
      <c r="T4693" s="4"/>
      <c r="U4693" s="4"/>
    </row>
    <row r="4694" spans="3:21" x14ac:dyDescent="0.2">
      <c r="C4694" t="s">
        <v>9653</v>
      </c>
      <c r="J4694" t="s">
        <v>420</v>
      </c>
      <c r="O4694">
        <v>0</v>
      </c>
      <c r="P4694">
        <v>240</v>
      </c>
      <c r="Q4694" t="s">
        <v>50</v>
      </c>
      <c r="S4694" t="s">
        <v>4078</v>
      </c>
      <c r="T4694" s="4"/>
      <c r="U4694" s="4"/>
    </row>
    <row r="4695" spans="3:21" x14ac:dyDescent="0.2">
      <c r="C4695" t="s">
        <v>9654</v>
      </c>
      <c r="J4695" t="s">
        <v>420</v>
      </c>
      <c r="O4695">
        <v>0</v>
      </c>
      <c r="P4695">
        <v>240</v>
      </c>
      <c r="Q4695" t="s">
        <v>50</v>
      </c>
      <c r="S4695" t="s">
        <v>4078</v>
      </c>
      <c r="T4695" s="4"/>
      <c r="U4695" s="4"/>
    </row>
    <row r="4696" spans="3:21" x14ac:dyDescent="0.2">
      <c r="C4696" t="s">
        <v>9655</v>
      </c>
      <c r="J4696" t="s">
        <v>420</v>
      </c>
      <c r="O4696">
        <v>0</v>
      </c>
      <c r="P4696">
        <v>240</v>
      </c>
      <c r="Q4696" t="s">
        <v>50</v>
      </c>
      <c r="S4696" t="s">
        <v>4078</v>
      </c>
      <c r="T4696" s="4"/>
      <c r="U4696" s="4"/>
    </row>
    <row r="4697" spans="3:21" x14ac:dyDescent="0.2">
      <c r="C4697" t="s">
        <v>9656</v>
      </c>
      <c r="J4697" t="s">
        <v>420</v>
      </c>
      <c r="O4697">
        <v>0</v>
      </c>
      <c r="P4697">
        <v>240</v>
      </c>
      <c r="Q4697" t="s">
        <v>50</v>
      </c>
      <c r="S4697" t="s">
        <v>4078</v>
      </c>
      <c r="T4697" s="4"/>
      <c r="U4697" s="4"/>
    </row>
    <row r="4698" spans="3:21" x14ac:dyDescent="0.2">
      <c r="C4698" t="s">
        <v>9657</v>
      </c>
      <c r="J4698" t="s">
        <v>420</v>
      </c>
      <c r="O4698">
        <v>0</v>
      </c>
      <c r="P4698">
        <v>240</v>
      </c>
      <c r="Q4698" t="s">
        <v>50</v>
      </c>
      <c r="S4698" t="s">
        <v>4078</v>
      </c>
      <c r="T4698" s="4"/>
      <c r="U4698" s="4"/>
    </row>
    <row r="4699" spans="3:21" x14ac:dyDescent="0.2">
      <c r="C4699" t="s">
        <v>9658</v>
      </c>
      <c r="J4699" t="s">
        <v>420</v>
      </c>
      <c r="O4699">
        <v>0</v>
      </c>
      <c r="P4699">
        <v>240</v>
      </c>
      <c r="Q4699" t="s">
        <v>50</v>
      </c>
      <c r="S4699" t="s">
        <v>4078</v>
      </c>
      <c r="T4699" s="4"/>
      <c r="U4699" s="4"/>
    </row>
    <row r="4700" spans="3:21" x14ac:dyDescent="0.2">
      <c r="C4700" t="s">
        <v>9659</v>
      </c>
      <c r="J4700" t="s">
        <v>420</v>
      </c>
      <c r="O4700" t="e">
        <v>#DIV/0!</v>
      </c>
      <c r="P4700">
        <v>0</v>
      </c>
      <c r="S4700" t="e">
        <v>#DIV/0!</v>
      </c>
      <c r="T4700" s="4"/>
      <c r="U4700" s="4"/>
    </row>
    <row r="4701" spans="3:21" x14ac:dyDescent="0.2">
      <c r="C4701" t="s">
        <v>9660</v>
      </c>
      <c r="J4701" t="s">
        <v>420</v>
      </c>
      <c r="O4701">
        <v>0</v>
      </c>
      <c r="P4701">
        <v>96</v>
      </c>
      <c r="Q4701" t="s">
        <v>44</v>
      </c>
      <c r="S4701" t="s">
        <v>8967</v>
      </c>
      <c r="T4701" s="4"/>
      <c r="U4701" s="4"/>
    </row>
    <row r="4702" spans="3:21" x14ac:dyDescent="0.2">
      <c r="C4702" t="s">
        <v>9661</v>
      </c>
      <c r="J4702" t="s">
        <v>420</v>
      </c>
      <c r="O4702">
        <v>0</v>
      </c>
      <c r="P4702">
        <v>240</v>
      </c>
      <c r="Q4702" t="s">
        <v>50</v>
      </c>
      <c r="S4702" t="s">
        <v>4078</v>
      </c>
      <c r="T4702" s="4"/>
      <c r="U4702" s="4"/>
    </row>
    <row r="4703" spans="3:21" x14ac:dyDescent="0.2">
      <c r="C4703" t="s">
        <v>9662</v>
      </c>
      <c r="J4703" t="s">
        <v>420</v>
      </c>
      <c r="O4703">
        <v>0</v>
      </c>
      <c r="P4703">
        <v>240</v>
      </c>
      <c r="Q4703" t="s">
        <v>50</v>
      </c>
      <c r="S4703" t="s">
        <v>4078</v>
      </c>
      <c r="T4703" s="4"/>
      <c r="U4703" s="4"/>
    </row>
    <row r="4704" spans="3:21" x14ac:dyDescent="0.2">
      <c r="C4704" t="s">
        <v>9663</v>
      </c>
      <c r="J4704" t="s">
        <v>420</v>
      </c>
      <c r="O4704">
        <v>0</v>
      </c>
      <c r="P4704">
        <v>240</v>
      </c>
      <c r="Q4704" t="s">
        <v>50</v>
      </c>
      <c r="S4704" t="s">
        <v>4078</v>
      </c>
      <c r="T4704" s="4"/>
      <c r="U4704" s="4"/>
    </row>
    <row r="4705" spans="3:21" x14ac:dyDescent="0.2">
      <c r="C4705" t="s">
        <v>9664</v>
      </c>
      <c r="J4705" t="s">
        <v>420</v>
      </c>
      <c r="O4705">
        <v>0</v>
      </c>
      <c r="P4705">
        <v>240</v>
      </c>
      <c r="Q4705" t="s">
        <v>3144</v>
      </c>
      <c r="S4705" t="s">
        <v>9665</v>
      </c>
      <c r="T4705" s="4"/>
      <c r="U4705" s="4"/>
    </row>
    <row r="4706" spans="3:21" x14ac:dyDescent="0.2">
      <c r="C4706" t="s">
        <v>9666</v>
      </c>
      <c r="J4706" t="s">
        <v>420</v>
      </c>
      <c r="O4706">
        <v>0</v>
      </c>
      <c r="P4706">
        <v>240</v>
      </c>
      <c r="Q4706" t="s">
        <v>50</v>
      </c>
      <c r="S4706" t="s">
        <v>4078</v>
      </c>
      <c r="T4706" s="4"/>
      <c r="U4706" s="4"/>
    </row>
    <row r="4707" spans="3:21" x14ac:dyDescent="0.2">
      <c r="C4707" t="s">
        <v>9667</v>
      </c>
      <c r="J4707" t="s">
        <v>420</v>
      </c>
      <c r="O4707">
        <v>0</v>
      </c>
      <c r="P4707">
        <v>80</v>
      </c>
      <c r="Q4707" t="s">
        <v>796</v>
      </c>
      <c r="S4707" t="s">
        <v>9044</v>
      </c>
      <c r="T4707" s="4"/>
      <c r="U4707" s="4"/>
    </row>
    <row r="4708" spans="3:21" x14ac:dyDescent="0.2">
      <c r="C4708" t="s">
        <v>9668</v>
      </c>
      <c r="J4708" t="s">
        <v>420</v>
      </c>
      <c r="O4708">
        <v>0</v>
      </c>
      <c r="P4708">
        <v>80</v>
      </c>
      <c r="Q4708" t="s">
        <v>796</v>
      </c>
      <c r="S4708" t="s">
        <v>9044</v>
      </c>
      <c r="T4708" s="4"/>
      <c r="U4708" s="4"/>
    </row>
    <row r="4709" spans="3:21" x14ac:dyDescent="0.2">
      <c r="C4709" t="s">
        <v>9669</v>
      </c>
      <c r="J4709" t="s">
        <v>420</v>
      </c>
      <c r="O4709">
        <v>0</v>
      </c>
      <c r="P4709">
        <v>96</v>
      </c>
      <c r="Q4709" t="s">
        <v>44</v>
      </c>
      <c r="S4709" t="s">
        <v>8967</v>
      </c>
      <c r="T4709" s="4"/>
      <c r="U4709" s="4"/>
    </row>
    <row r="4710" spans="3:21" x14ac:dyDescent="0.2">
      <c r="C4710" t="s">
        <v>9670</v>
      </c>
      <c r="J4710" t="s">
        <v>420</v>
      </c>
      <c r="O4710">
        <v>0</v>
      </c>
      <c r="P4710">
        <v>240</v>
      </c>
      <c r="Q4710" t="s">
        <v>50</v>
      </c>
      <c r="S4710" t="s">
        <v>4078</v>
      </c>
      <c r="T4710" s="4"/>
      <c r="U4710" s="4"/>
    </row>
    <row r="4711" spans="3:21" x14ac:dyDescent="0.2">
      <c r="C4711" t="s">
        <v>9671</v>
      </c>
      <c r="J4711" t="s">
        <v>420</v>
      </c>
      <c r="O4711">
        <v>0</v>
      </c>
      <c r="P4711">
        <v>400</v>
      </c>
      <c r="Q4711" t="s">
        <v>61</v>
      </c>
      <c r="S4711" t="s">
        <v>8990</v>
      </c>
      <c r="T4711" s="4"/>
      <c r="U4711" s="4"/>
    </row>
    <row r="4712" spans="3:21" x14ac:dyDescent="0.2">
      <c r="C4712" t="s">
        <v>9672</v>
      </c>
      <c r="J4712" t="s">
        <v>420</v>
      </c>
      <c r="O4712">
        <v>0</v>
      </c>
      <c r="P4712">
        <v>400</v>
      </c>
      <c r="Q4712" t="s">
        <v>61</v>
      </c>
      <c r="S4712" t="s">
        <v>8990</v>
      </c>
      <c r="T4712" s="4"/>
      <c r="U4712" s="4"/>
    </row>
    <row r="4713" spans="3:21" x14ac:dyDescent="0.2">
      <c r="C4713" t="s">
        <v>9673</v>
      </c>
      <c r="J4713" t="s">
        <v>420</v>
      </c>
      <c r="O4713">
        <v>0</v>
      </c>
      <c r="P4713">
        <v>144</v>
      </c>
      <c r="Q4713" t="s">
        <v>3144</v>
      </c>
      <c r="S4713" t="s">
        <v>9665</v>
      </c>
      <c r="T4713" s="4"/>
      <c r="U4713" s="4"/>
    </row>
    <row r="4714" spans="3:21" x14ac:dyDescent="0.2">
      <c r="C4714" t="s">
        <v>9674</v>
      </c>
      <c r="J4714" t="s">
        <v>420</v>
      </c>
      <c r="O4714">
        <v>0</v>
      </c>
      <c r="P4714">
        <v>216</v>
      </c>
      <c r="Q4714" t="s">
        <v>44</v>
      </c>
      <c r="S4714" t="s">
        <v>8967</v>
      </c>
      <c r="T4714" s="4"/>
      <c r="U4714" s="4"/>
    </row>
    <row r="4715" spans="3:21" x14ac:dyDescent="0.2">
      <c r="C4715" t="s">
        <v>9675</v>
      </c>
      <c r="J4715" t="s">
        <v>420</v>
      </c>
      <c r="O4715">
        <v>0</v>
      </c>
      <c r="P4715">
        <v>144</v>
      </c>
      <c r="Q4715" t="s">
        <v>3144</v>
      </c>
      <c r="S4715" t="s">
        <v>9665</v>
      </c>
      <c r="T4715" s="4"/>
      <c r="U4715" s="4"/>
    </row>
    <row r="4716" spans="3:21" x14ac:dyDescent="0.2">
      <c r="C4716" t="s">
        <v>9676</v>
      </c>
      <c r="J4716" t="s">
        <v>420</v>
      </c>
      <c r="O4716">
        <v>0</v>
      </c>
      <c r="P4716">
        <v>26</v>
      </c>
      <c r="Q4716" t="s">
        <v>61</v>
      </c>
      <c r="S4716" t="s">
        <v>8990</v>
      </c>
      <c r="T4716" s="4"/>
      <c r="U4716" s="4"/>
    </row>
    <row r="4717" spans="3:21" x14ac:dyDescent="0.2">
      <c r="C4717" t="s">
        <v>9676</v>
      </c>
      <c r="J4717" t="s">
        <v>420</v>
      </c>
      <c r="O4717">
        <v>0</v>
      </c>
      <c r="P4717">
        <v>24</v>
      </c>
      <c r="Q4717" t="s">
        <v>61</v>
      </c>
      <c r="S4717" t="s">
        <v>8990</v>
      </c>
      <c r="T4717" s="4"/>
      <c r="U4717" s="4"/>
    </row>
    <row r="4718" spans="3:21" x14ac:dyDescent="0.2">
      <c r="C4718" t="s">
        <v>9677</v>
      </c>
      <c r="J4718" t="s">
        <v>420</v>
      </c>
      <c r="O4718">
        <v>0</v>
      </c>
      <c r="P4718">
        <v>30</v>
      </c>
      <c r="Q4718" t="s">
        <v>61</v>
      </c>
      <c r="S4718" t="s">
        <v>8990</v>
      </c>
      <c r="T4718" s="4"/>
      <c r="U4718" s="4"/>
    </row>
    <row r="4719" spans="3:21" x14ac:dyDescent="0.2">
      <c r="C4719" t="s">
        <v>9678</v>
      </c>
      <c r="J4719" t="s">
        <v>420</v>
      </c>
      <c r="O4719">
        <v>0</v>
      </c>
      <c r="P4719">
        <v>60</v>
      </c>
      <c r="Q4719" t="s">
        <v>61</v>
      </c>
      <c r="S4719" t="s">
        <v>8990</v>
      </c>
      <c r="T4719" s="4"/>
      <c r="U4719" s="4"/>
    </row>
    <row r="4720" spans="3:21" x14ac:dyDescent="0.2">
      <c r="C4720" t="s">
        <v>9679</v>
      </c>
      <c r="J4720" t="s">
        <v>420</v>
      </c>
      <c r="O4720">
        <v>0</v>
      </c>
      <c r="P4720">
        <v>240</v>
      </c>
      <c r="Q4720" t="s">
        <v>44</v>
      </c>
      <c r="S4720" t="s">
        <v>8967</v>
      </c>
      <c r="T4720" s="4"/>
      <c r="U4720" s="4"/>
    </row>
    <row r="4721" spans="3:21" x14ac:dyDescent="0.2">
      <c r="C4721" t="s">
        <v>9680</v>
      </c>
      <c r="J4721" t="s">
        <v>420</v>
      </c>
      <c r="O4721">
        <v>0</v>
      </c>
      <c r="P4721">
        <v>320</v>
      </c>
      <c r="Q4721" t="s">
        <v>44</v>
      </c>
      <c r="S4721" t="s">
        <v>8967</v>
      </c>
      <c r="T4721" s="4"/>
      <c r="U4721" s="4"/>
    </row>
    <row r="4722" spans="3:21" x14ac:dyDescent="0.2">
      <c r="C4722" t="s">
        <v>9681</v>
      </c>
      <c r="J4722" t="s">
        <v>420</v>
      </c>
      <c r="O4722">
        <v>0</v>
      </c>
      <c r="P4722">
        <v>240</v>
      </c>
      <c r="Q4722" t="s">
        <v>44</v>
      </c>
      <c r="S4722" t="s">
        <v>8967</v>
      </c>
      <c r="T4722" s="4"/>
      <c r="U4722" s="4"/>
    </row>
    <row r="4723" spans="3:21" x14ac:dyDescent="0.2">
      <c r="C4723" t="s">
        <v>9682</v>
      </c>
      <c r="J4723" t="s">
        <v>420</v>
      </c>
      <c r="O4723">
        <v>0</v>
      </c>
      <c r="P4723">
        <v>320</v>
      </c>
      <c r="Q4723" t="s">
        <v>44</v>
      </c>
      <c r="S4723" t="s">
        <v>8967</v>
      </c>
      <c r="T4723" s="4"/>
      <c r="U4723" s="4"/>
    </row>
    <row r="4724" spans="3:21" x14ac:dyDescent="0.2">
      <c r="C4724" t="s">
        <v>9683</v>
      </c>
      <c r="J4724" t="s">
        <v>420</v>
      </c>
      <c r="O4724">
        <v>0</v>
      </c>
      <c r="P4724">
        <v>288</v>
      </c>
      <c r="Q4724" t="s">
        <v>44</v>
      </c>
      <c r="S4724" t="s">
        <v>8967</v>
      </c>
      <c r="T4724" s="4"/>
      <c r="U4724" s="4"/>
    </row>
    <row r="4725" spans="3:21" x14ac:dyDescent="0.2">
      <c r="C4725" t="s">
        <v>9684</v>
      </c>
      <c r="J4725" t="s">
        <v>420</v>
      </c>
      <c r="O4725">
        <v>0</v>
      </c>
      <c r="P4725">
        <v>280</v>
      </c>
      <c r="Q4725" t="s">
        <v>44</v>
      </c>
      <c r="S4725" t="s">
        <v>8967</v>
      </c>
      <c r="T4725" s="4"/>
      <c r="U4725" s="4"/>
    </row>
    <row r="4726" spans="3:21" x14ac:dyDescent="0.2">
      <c r="C4726" t="s">
        <v>9685</v>
      </c>
      <c r="J4726" t="s">
        <v>420</v>
      </c>
      <c r="O4726">
        <v>0</v>
      </c>
      <c r="P4726">
        <v>225</v>
      </c>
      <c r="Q4726" t="s">
        <v>50</v>
      </c>
      <c r="S4726" t="s">
        <v>4078</v>
      </c>
      <c r="T4726" s="4"/>
      <c r="U4726" s="4"/>
    </row>
    <row r="4727" spans="3:21" x14ac:dyDescent="0.2">
      <c r="C4727" t="s">
        <v>9686</v>
      </c>
      <c r="J4727" t="s">
        <v>420</v>
      </c>
      <c r="O4727">
        <v>0</v>
      </c>
      <c r="P4727">
        <v>225</v>
      </c>
      <c r="Q4727" t="s">
        <v>44</v>
      </c>
      <c r="S4727" t="s">
        <v>8967</v>
      </c>
      <c r="T4727" s="4"/>
      <c r="U4727" s="4"/>
    </row>
    <row r="4728" spans="3:21" x14ac:dyDescent="0.2">
      <c r="C4728" t="s">
        <v>9687</v>
      </c>
      <c r="J4728" t="s">
        <v>420</v>
      </c>
      <c r="O4728">
        <v>0</v>
      </c>
      <c r="P4728">
        <v>225</v>
      </c>
      <c r="Q4728" t="s">
        <v>44</v>
      </c>
      <c r="S4728" t="s">
        <v>8967</v>
      </c>
      <c r="T4728" s="4"/>
      <c r="U4728" s="4"/>
    </row>
    <row r="4729" spans="3:21" x14ac:dyDescent="0.2">
      <c r="C4729" t="s">
        <v>9688</v>
      </c>
      <c r="J4729" t="s">
        <v>420</v>
      </c>
      <c r="O4729">
        <v>0</v>
      </c>
      <c r="P4729">
        <v>48</v>
      </c>
      <c r="Q4729" t="s">
        <v>61</v>
      </c>
      <c r="S4729" t="s">
        <v>8990</v>
      </c>
      <c r="T4729" s="4"/>
      <c r="U4729" s="4"/>
    </row>
    <row r="4730" spans="3:21" x14ac:dyDescent="0.2">
      <c r="C4730" t="s">
        <v>9689</v>
      </c>
      <c r="J4730" t="s">
        <v>420</v>
      </c>
      <c r="O4730">
        <v>0</v>
      </c>
      <c r="P4730">
        <v>20</v>
      </c>
      <c r="Q4730" t="s">
        <v>76</v>
      </c>
      <c r="S4730" t="s">
        <v>9316</v>
      </c>
      <c r="T4730" s="4"/>
      <c r="U4730" s="4"/>
    </row>
    <row r="4731" spans="3:21" x14ac:dyDescent="0.2">
      <c r="C4731" t="s">
        <v>9690</v>
      </c>
      <c r="J4731" t="s">
        <v>420</v>
      </c>
      <c r="O4731">
        <v>0</v>
      </c>
      <c r="P4731">
        <v>24</v>
      </c>
      <c r="Q4731" t="s">
        <v>76</v>
      </c>
      <c r="S4731" t="s">
        <v>9316</v>
      </c>
      <c r="T4731" s="4"/>
      <c r="U4731" s="4"/>
    </row>
    <row r="4732" spans="3:21" x14ac:dyDescent="0.2">
      <c r="C4732" t="s">
        <v>9691</v>
      </c>
      <c r="J4732" t="s">
        <v>420</v>
      </c>
      <c r="O4732">
        <v>0</v>
      </c>
      <c r="P4732">
        <v>120</v>
      </c>
      <c r="Q4732" t="s">
        <v>44</v>
      </c>
      <c r="S4732" t="s">
        <v>8967</v>
      </c>
      <c r="T4732" s="4"/>
      <c r="U4732" s="4"/>
    </row>
    <row r="4733" spans="3:21" x14ac:dyDescent="0.2">
      <c r="C4733" t="s">
        <v>9692</v>
      </c>
      <c r="J4733" t="s">
        <v>420</v>
      </c>
      <c r="O4733">
        <v>0</v>
      </c>
      <c r="P4733">
        <v>216</v>
      </c>
      <c r="Q4733" t="s">
        <v>44</v>
      </c>
      <c r="S4733" t="s">
        <v>8967</v>
      </c>
      <c r="T4733" s="4"/>
      <c r="U4733" s="4"/>
    </row>
    <row r="4734" spans="3:21" x14ac:dyDescent="0.2">
      <c r="C4734" t="s">
        <v>9693</v>
      </c>
      <c r="J4734" t="s">
        <v>420</v>
      </c>
      <c r="O4734">
        <v>0</v>
      </c>
      <c r="P4734">
        <v>216</v>
      </c>
      <c r="Q4734" t="s">
        <v>44</v>
      </c>
      <c r="S4734" t="s">
        <v>8967</v>
      </c>
      <c r="T4734" s="4"/>
      <c r="U4734" s="4"/>
    </row>
    <row r="4735" spans="3:21" x14ac:dyDescent="0.2">
      <c r="C4735" t="s">
        <v>9694</v>
      </c>
      <c r="J4735" t="s">
        <v>420</v>
      </c>
      <c r="O4735">
        <v>0</v>
      </c>
      <c r="P4735">
        <v>240</v>
      </c>
      <c r="Q4735" t="s">
        <v>44</v>
      </c>
      <c r="S4735" t="s">
        <v>8967</v>
      </c>
      <c r="T4735" s="4"/>
      <c r="U4735" s="4"/>
    </row>
    <row r="4736" spans="3:21" x14ac:dyDescent="0.2">
      <c r="C4736" t="s">
        <v>9695</v>
      </c>
      <c r="J4736" t="s">
        <v>420</v>
      </c>
      <c r="O4736">
        <v>0</v>
      </c>
      <c r="P4736">
        <v>48</v>
      </c>
      <c r="Q4736" t="s">
        <v>61</v>
      </c>
      <c r="S4736" t="s">
        <v>8990</v>
      </c>
      <c r="T4736" s="4"/>
      <c r="U4736" s="4"/>
    </row>
    <row r="4737" spans="3:21" x14ac:dyDescent="0.2">
      <c r="C4737" t="s">
        <v>9696</v>
      </c>
      <c r="J4737" t="s">
        <v>420</v>
      </c>
      <c r="O4737">
        <v>0</v>
      </c>
      <c r="P4737">
        <v>1728</v>
      </c>
      <c r="Q4737" t="s">
        <v>50</v>
      </c>
      <c r="S4737" t="s">
        <v>4078</v>
      </c>
      <c r="T4737" s="4"/>
      <c r="U4737" s="4"/>
    </row>
    <row r="4738" spans="3:21" x14ac:dyDescent="0.2">
      <c r="C4738" t="s">
        <v>9697</v>
      </c>
      <c r="J4738" t="s">
        <v>420</v>
      </c>
      <c r="O4738">
        <v>0</v>
      </c>
      <c r="P4738">
        <v>1728</v>
      </c>
      <c r="Q4738" t="s">
        <v>50</v>
      </c>
      <c r="S4738" t="s">
        <v>4078</v>
      </c>
      <c r="T4738" s="4"/>
      <c r="U4738" s="4"/>
    </row>
    <row r="4739" spans="3:21" x14ac:dyDescent="0.2">
      <c r="C4739" t="s">
        <v>9698</v>
      </c>
      <c r="J4739" t="s">
        <v>420</v>
      </c>
      <c r="O4739">
        <v>0</v>
      </c>
      <c r="P4739">
        <v>240</v>
      </c>
      <c r="Q4739" t="s">
        <v>44</v>
      </c>
      <c r="S4739" t="s">
        <v>8967</v>
      </c>
      <c r="T4739" s="4"/>
      <c r="U4739" s="4"/>
    </row>
    <row r="4740" spans="3:21" x14ac:dyDescent="0.2">
      <c r="C4740" t="s">
        <v>9699</v>
      </c>
      <c r="J4740" t="s">
        <v>420</v>
      </c>
      <c r="O4740">
        <v>0</v>
      </c>
      <c r="P4740">
        <v>864</v>
      </c>
      <c r="Q4740" t="s">
        <v>50</v>
      </c>
      <c r="S4740" t="s">
        <v>4078</v>
      </c>
      <c r="T4740" s="4"/>
      <c r="U4740" s="4"/>
    </row>
    <row r="4741" spans="3:21" x14ac:dyDescent="0.2">
      <c r="C4741" t="s">
        <v>9700</v>
      </c>
      <c r="J4741" t="s">
        <v>420</v>
      </c>
      <c r="O4741">
        <v>0</v>
      </c>
      <c r="P4741">
        <v>200</v>
      </c>
      <c r="Q4741" t="s">
        <v>796</v>
      </c>
      <c r="S4741" t="s">
        <v>9044</v>
      </c>
      <c r="T4741" s="4"/>
      <c r="U4741" s="4"/>
    </row>
    <row r="4742" spans="3:21" x14ac:dyDescent="0.2">
      <c r="C4742" t="s">
        <v>9701</v>
      </c>
      <c r="J4742" t="s">
        <v>420</v>
      </c>
      <c r="O4742">
        <v>0</v>
      </c>
      <c r="P4742">
        <v>160</v>
      </c>
      <c r="Q4742" t="s">
        <v>61</v>
      </c>
      <c r="S4742" t="s">
        <v>8990</v>
      </c>
      <c r="T4742" s="4"/>
      <c r="U4742" s="4"/>
    </row>
    <row r="4743" spans="3:21" x14ac:dyDescent="0.2">
      <c r="C4743" t="s">
        <v>9702</v>
      </c>
      <c r="J4743" t="s">
        <v>420</v>
      </c>
      <c r="O4743">
        <v>0</v>
      </c>
      <c r="P4743">
        <v>160</v>
      </c>
      <c r="Q4743" t="s">
        <v>61</v>
      </c>
      <c r="S4743" t="s">
        <v>8990</v>
      </c>
      <c r="T4743" s="4"/>
      <c r="U4743" s="4"/>
    </row>
    <row r="4744" spans="3:21" x14ac:dyDescent="0.2">
      <c r="C4744" t="s">
        <v>9703</v>
      </c>
      <c r="J4744" t="s">
        <v>420</v>
      </c>
      <c r="O4744">
        <v>0</v>
      </c>
      <c r="P4744">
        <v>500</v>
      </c>
      <c r="Q4744" t="s">
        <v>50</v>
      </c>
      <c r="S4744" t="s">
        <v>4078</v>
      </c>
      <c r="T4744" s="4"/>
      <c r="U4744" s="4"/>
    </row>
    <row r="4745" spans="3:21" x14ac:dyDescent="0.2">
      <c r="C4745" t="s">
        <v>9704</v>
      </c>
      <c r="J4745" t="s">
        <v>420</v>
      </c>
      <c r="O4745">
        <v>0</v>
      </c>
      <c r="P4745">
        <v>240</v>
      </c>
      <c r="Q4745" t="s">
        <v>44</v>
      </c>
      <c r="S4745" t="s">
        <v>8967</v>
      </c>
      <c r="T4745" s="4"/>
      <c r="U4745" s="4"/>
    </row>
    <row r="4746" spans="3:21" x14ac:dyDescent="0.2">
      <c r="C4746" t="s">
        <v>9705</v>
      </c>
      <c r="J4746" t="s">
        <v>420</v>
      </c>
      <c r="O4746">
        <v>0</v>
      </c>
      <c r="P4746">
        <v>200</v>
      </c>
      <c r="Q4746" t="s">
        <v>50</v>
      </c>
      <c r="S4746" t="s">
        <v>4078</v>
      </c>
      <c r="T4746" s="4"/>
      <c r="U4746" s="4"/>
    </row>
    <row r="4747" spans="3:21" x14ac:dyDescent="0.2">
      <c r="C4747" t="s">
        <v>9706</v>
      </c>
      <c r="J4747" t="s">
        <v>420</v>
      </c>
      <c r="O4747">
        <v>0</v>
      </c>
      <c r="P4747">
        <v>200</v>
      </c>
      <c r="Q4747" t="s">
        <v>50</v>
      </c>
      <c r="S4747" t="s">
        <v>4078</v>
      </c>
      <c r="T4747" s="4"/>
      <c r="U4747" s="4"/>
    </row>
    <row r="4748" spans="3:21" x14ac:dyDescent="0.2">
      <c r="C4748" t="s">
        <v>9707</v>
      </c>
      <c r="J4748" t="s">
        <v>420</v>
      </c>
      <c r="O4748">
        <v>0</v>
      </c>
      <c r="P4748">
        <v>60</v>
      </c>
      <c r="Q4748" t="s">
        <v>2876</v>
      </c>
      <c r="S4748" t="s">
        <v>9039</v>
      </c>
      <c r="T4748" s="4"/>
      <c r="U4748" s="4"/>
    </row>
    <row r="4749" spans="3:21" x14ac:dyDescent="0.2">
      <c r="C4749" t="s">
        <v>9708</v>
      </c>
      <c r="I4749" t="s">
        <v>2827</v>
      </c>
      <c r="J4749" t="s">
        <v>420</v>
      </c>
      <c r="O4749">
        <v>0</v>
      </c>
      <c r="P4749">
        <v>200</v>
      </c>
      <c r="Q4749" t="s">
        <v>50</v>
      </c>
      <c r="S4749" t="s">
        <v>4078</v>
      </c>
      <c r="T4749" s="4"/>
      <c r="U4749" s="4"/>
    </row>
    <row r="4750" spans="3:21" x14ac:dyDescent="0.2">
      <c r="C4750" t="s">
        <v>9709</v>
      </c>
      <c r="J4750" t="s">
        <v>420</v>
      </c>
      <c r="O4750">
        <v>0</v>
      </c>
      <c r="P4750">
        <v>480</v>
      </c>
      <c r="Q4750" t="s">
        <v>50</v>
      </c>
      <c r="S4750" t="s">
        <v>4078</v>
      </c>
      <c r="T4750" s="4"/>
      <c r="U4750" s="4"/>
    </row>
    <row r="4751" spans="3:21" x14ac:dyDescent="0.2">
      <c r="C4751" t="s">
        <v>9710</v>
      </c>
      <c r="J4751" t="s">
        <v>420</v>
      </c>
      <c r="O4751">
        <v>0</v>
      </c>
      <c r="P4751">
        <v>200</v>
      </c>
      <c r="Q4751" t="s">
        <v>50</v>
      </c>
      <c r="S4751" t="s">
        <v>4078</v>
      </c>
      <c r="T4751" s="4"/>
      <c r="U4751" s="4"/>
    </row>
    <row r="4752" spans="3:21" x14ac:dyDescent="0.2">
      <c r="C4752" t="s">
        <v>9711</v>
      </c>
      <c r="J4752" t="s">
        <v>420</v>
      </c>
      <c r="O4752">
        <v>0</v>
      </c>
      <c r="P4752">
        <v>200</v>
      </c>
      <c r="Q4752" t="s">
        <v>50</v>
      </c>
      <c r="S4752" t="s">
        <v>4078</v>
      </c>
      <c r="T4752" s="4"/>
      <c r="U4752" s="4"/>
    </row>
    <row r="4753" spans="3:21" x14ac:dyDescent="0.2">
      <c r="C4753" t="s">
        <v>9712</v>
      </c>
      <c r="J4753" t="s">
        <v>420</v>
      </c>
      <c r="O4753">
        <v>0</v>
      </c>
      <c r="P4753">
        <v>24</v>
      </c>
      <c r="Q4753" t="s">
        <v>44</v>
      </c>
      <c r="S4753" t="s">
        <v>8967</v>
      </c>
      <c r="T4753" s="4"/>
      <c r="U4753" s="4"/>
    </row>
    <row r="4754" spans="3:21" x14ac:dyDescent="0.2">
      <c r="C4754" t="s">
        <v>9713</v>
      </c>
      <c r="J4754" t="s">
        <v>420</v>
      </c>
      <c r="O4754">
        <v>0</v>
      </c>
      <c r="P4754">
        <v>24</v>
      </c>
      <c r="Q4754" t="s">
        <v>44</v>
      </c>
      <c r="S4754" t="s">
        <v>8967</v>
      </c>
      <c r="T4754" s="4"/>
      <c r="U4754" s="4"/>
    </row>
    <row r="4755" spans="3:21" x14ac:dyDescent="0.2">
      <c r="C4755" t="s">
        <v>9714</v>
      </c>
      <c r="J4755" t="s">
        <v>420</v>
      </c>
      <c r="O4755">
        <v>0</v>
      </c>
      <c r="P4755">
        <v>24</v>
      </c>
      <c r="Q4755" t="s">
        <v>44</v>
      </c>
      <c r="S4755" t="s">
        <v>8967</v>
      </c>
      <c r="T4755" s="4"/>
      <c r="U4755" s="4"/>
    </row>
    <row r="4756" spans="3:21" x14ac:dyDescent="0.2">
      <c r="C4756" t="s">
        <v>9715</v>
      </c>
      <c r="F4756" t="s">
        <v>2066</v>
      </c>
      <c r="I4756" t="s">
        <v>2404</v>
      </c>
      <c r="J4756" t="s">
        <v>2068</v>
      </c>
      <c r="O4756">
        <v>0</v>
      </c>
      <c r="P4756">
        <v>100</v>
      </c>
      <c r="Q4756" t="s">
        <v>50</v>
      </c>
      <c r="S4756" t="s">
        <v>4078</v>
      </c>
      <c r="T4756" s="4"/>
      <c r="U4756" s="4"/>
    </row>
    <row r="4757" spans="3:21" x14ac:dyDescent="0.2">
      <c r="C4757" t="s">
        <v>9716</v>
      </c>
      <c r="F4757" t="s">
        <v>2066</v>
      </c>
      <c r="I4757" t="s">
        <v>2404</v>
      </c>
      <c r="J4757" t="s">
        <v>2068</v>
      </c>
      <c r="O4757">
        <v>0</v>
      </c>
      <c r="P4757">
        <v>100</v>
      </c>
      <c r="Q4757" t="s">
        <v>50</v>
      </c>
      <c r="S4757" t="s">
        <v>4078</v>
      </c>
      <c r="T4757" s="4"/>
      <c r="U4757" s="4"/>
    </row>
    <row r="4758" spans="3:21" x14ac:dyDescent="0.2">
      <c r="C4758" t="s">
        <v>9717</v>
      </c>
      <c r="F4758" t="s">
        <v>2066</v>
      </c>
      <c r="I4758" t="s">
        <v>2404</v>
      </c>
      <c r="J4758" t="s">
        <v>2068</v>
      </c>
      <c r="O4758">
        <v>0</v>
      </c>
      <c r="P4758">
        <v>100</v>
      </c>
      <c r="Q4758" t="s">
        <v>50</v>
      </c>
      <c r="S4758" t="s">
        <v>4078</v>
      </c>
      <c r="T4758" s="4"/>
      <c r="U4758" s="4"/>
    </row>
    <row r="4759" spans="3:21" x14ac:dyDescent="0.2">
      <c r="C4759" t="s">
        <v>9717</v>
      </c>
      <c r="F4759" t="s">
        <v>2066</v>
      </c>
      <c r="I4759" t="s">
        <v>2348</v>
      </c>
      <c r="J4759" t="s">
        <v>2068</v>
      </c>
      <c r="O4759">
        <v>0</v>
      </c>
      <c r="P4759">
        <v>100</v>
      </c>
      <c r="Q4759" t="s">
        <v>50</v>
      </c>
      <c r="S4759" t="s">
        <v>4078</v>
      </c>
      <c r="T4759" s="4"/>
      <c r="U4759" s="4"/>
    </row>
    <row r="4760" spans="3:21" x14ac:dyDescent="0.2">
      <c r="C4760" t="s">
        <v>9718</v>
      </c>
      <c r="J4760" t="s">
        <v>420</v>
      </c>
      <c r="O4760">
        <v>0</v>
      </c>
      <c r="P4760">
        <v>24</v>
      </c>
      <c r="Q4760" t="s">
        <v>44</v>
      </c>
      <c r="S4760" t="s">
        <v>8967</v>
      </c>
      <c r="T4760" s="4"/>
      <c r="U4760" s="4"/>
    </row>
    <row r="4761" spans="3:21" x14ac:dyDescent="0.2">
      <c r="C4761" t="s">
        <v>9719</v>
      </c>
      <c r="J4761" t="s">
        <v>420</v>
      </c>
      <c r="O4761">
        <v>0</v>
      </c>
      <c r="P4761">
        <v>24</v>
      </c>
      <c r="Q4761" t="s">
        <v>44</v>
      </c>
      <c r="S4761" t="s">
        <v>8967</v>
      </c>
      <c r="T4761" s="4"/>
      <c r="U4761" s="4"/>
    </row>
    <row r="4762" spans="3:21" x14ac:dyDescent="0.2">
      <c r="C4762" t="s">
        <v>9720</v>
      </c>
      <c r="J4762" t="s">
        <v>420</v>
      </c>
      <c r="O4762">
        <v>0</v>
      </c>
      <c r="P4762">
        <v>24</v>
      </c>
      <c r="Q4762" t="s">
        <v>44</v>
      </c>
      <c r="S4762" t="s">
        <v>8967</v>
      </c>
      <c r="T4762" s="4"/>
      <c r="U4762" s="4"/>
    </row>
    <row r="4763" spans="3:21" x14ac:dyDescent="0.2">
      <c r="C4763" t="s">
        <v>9721</v>
      </c>
      <c r="J4763" t="s">
        <v>420</v>
      </c>
      <c r="O4763">
        <v>0</v>
      </c>
      <c r="P4763">
        <v>50</v>
      </c>
      <c r="Q4763" t="s">
        <v>61</v>
      </c>
      <c r="S4763" t="s">
        <v>8990</v>
      </c>
      <c r="T4763" s="4"/>
      <c r="U4763" s="4"/>
    </row>
    <row r="4764" spans="3:21" x14ac:dyDescent="0.2">
      <c r="C4764" t="s">
        <v>9722</v>
      </c>
      <c r="J4764" t="s">
        <v>420</v>
      </c>
      <c r="O4764">
        <v>0</v>
      </c>
      <c r="P4764">
        <v>60</v>
      </c>
      <c r="Q4764" t="s">
        <v>61</v>
      </c>
      <c r="S4764" t="s">
        <v>8990</v>
      </c>
      <c r="T4764" s="4"/>
      <c r="U4764" s="4"/>
    </row>
    <row r="4765" spans="3:21" x14ac:dyDescent="0.2">
      <c r="C4765" t="s">
        <v>9723</v>
      </c>
      <c r="J4765" t="s">
        <v>420</v>
      </c>
      <c r="O4765">
        <v>0</v>
      </c>
      <c r="P4765">
        <v>1440</v>
      </c>
      <c r="Q4765" t="s">
        <v>50</v>
      </c>
      <c r="S4765" t="s">
        <v>4078</v>
      </c>
      <c r="T4765" s="4"/>
      <c r="U4765" s="4"/>
    </row>
    <row r="4766" spans="3:21" x14ac:dyDescent="0.2">
      <c r="C4766" t="s">
        <v>9724</v>
      </c>
      <c r="J4766" t="s">
        <v>420</v>
      </c>
      <c r="O4766">
        <v>0</v>
      </c>
      <c r="P4766">
        <v>120</v>
      </c>
      <c r="Q4766" t="s">
        <v>44</v>
      </c>
      <c r="S4766" t="s">
        <v>8967</v>
      </c>
      <c r="T4766" s="4"/>
      <c r="U4766" s="4"/>
    </row>
    <row r="4767" spans="3:21" x14ac:dyDescent="0.2">
      <c r="C4767" t="s">
        <v>9725</v>
      </c>
      <c r="J4767" t="s">
        <v>420</v>
      </c>
      <c r="O4767">
        <v>0</v>
      </c>
      <c r="P4767">
        <v>1000</v>
      </c>
      <c r="Q4767" t="s">
        <v>50</v>
      </c>
      <c r="S4767" t="s">
        <v>4078</v>
      </c>
      <c r="T4767" s="4"/>
      <c r="U4767" s="4"/>
    </row>
    <row r="4768" spans="3:21" x14ac:dyDescent="0.2">
      <c r="C4768" t="s">
        <v>9726</v>
      </c>
      <c r="J4768" t="s">
        <v>420</v>
      </c>
      <c r="O4768">
        <v>0</v>
      </c>
      <c r="P4768">
        <v>42</v>
      </c>
      <c r="Q4768" t="s">
        <v>44</v>
      </c>
      <c r="S4768" t="s">
        <v>8967</v>
      </c>
      <c r="T4768" s="4"/>
      <c r="U4768" s="4"/>
    </row>
    <row r="4769" spans="3:21" x14ac:dyDescent="0.2">
      <c r="C4769" t="s">
        <v>9727</v>
      </c>
      <c r="J4769" t="s">
        <v>420</v>
      </c>
      <c r="O4769">
        <v>0</v>
      </c>
      <c r="P4769">
        <v>100</v>
      </c>
      <c r="Q4769" t="s">
        <v>50</v>
      </c>
      <c r="S4769" t="s">
        <v>4078</v>
      </c>
      <c r="T4769" s="4"/>
      <c r="U4769" s="4"/>
    </row>
    <row r="4770" spans="3:21" x14ac:dyDescent="0.2">
      <c r="C4770" t="s">
        <v>9728</v>
      </c>
      <c r="J4770" t="s">
        <v>420</v>
      </c>
      <c r="O4770">
        <v>0</v>
      </c>
      <c r="P4770">
        <v>30</v>
      </c>
      <c r="Q4770" t="s">
        <v>44</v>
      </c>
      <c r="S4770" t="s">
        <v>8967</v>
      </c>
      <c r="T4770" s="4"/>
      <c r="U4770" s="4"/>
    </row>
    <row r="4771" spans="3:21" x14ac:dyDescent="0.2">
      <c r="C4771" t="s">
        <v>9729</v>
      </c>
      <c r="J4771" t="s">
        <v>420</v>
      </c>
      <c r="O4771">
        <v>0</v>
      </c>
      <c r="P4771">
        <v>42</v>
      </c>
      <c r="Q4771" t="s">
        <v>44</v>
      </c>
      <c r="S4771" t="s">
        <v>8967</v>
      </c>
      <c r="T4771" s="4"/>
      <c r="U4771" s="4"/>
    </row>
    <row r="4772" spans="3:21" x14ac:dyDescent="0.2">
      <c r="C4772" t="s">
        <v>9730</v>
      </c>
      <c r="J4772" t="s">
        <v>420</v>
      </c>
      <c r="O4772">
        <v>0</v>
      </c>
      <c r="P4772">
        <v>10000</v>
      </c>
      <c r="Q4772" t="s">
        <v>50</v>
      </c>
      <c r="S4772" t="s">
        <v>4078</v>
      </c>
      <c r="T4772" s="4"/>
      <c r="U4772" s="4"/>
    </row>
    <row r="4773" spans="3:21" x14ac:dyDescent="0.2">
      <c r="C4773" t="s">
        <v>9731</v>
      </c>
      <c r="J4773" t="s">
        <v>420</v>
      </c>
      <c r="O4773">
        <v>0</v>
      </c>
      <c r="P4773">
        <v>10</v>
      </c>
      <c r="Q4773" t="s">
        <v>50</v>
      </c>
      <c r="S4773" t="s">
        <v>4078</v>
      </c>
      <c r="T4773" s="4"/>
      <c r="U4773" s="4"/>
    </row>
    <row r="4774" spans="3:21" x14ac:dyDescent="0.2">
      <c r="C4774" t="s">
        <v>9732</v>
      </c>
      <c r="J4774" t="s">
        <v>420</v>
      </c>
      <c r="O4774">
        <v>0</v>
      </c>
      <c r="P4774">
        <v>1200</v>
      </c>
      <c r="Q4774" t="s">
        <v>50</v>
      </c>
      <c r="S4774" t="s">
        <v>4078</v>
      </c>
      <c r="T4774" s="4"/>
      <c r="U4774" s="4"/>
    </row>
    <row r="4775" spans="3:21" x14ac:dyDescent="0.2">
      <c r="C4775" t="s">
        <v>9733</v>
      </c>
      <c r="J4775" t="s">
        <v>420</v>
      </c>
      <c r="O4775">
        <v>0</v>
      </c>
      <c r="P4775">
        <v>500</v>
      </c>
      <c r="Q4775" t="s">
        <v>50</v>
      </c>
      <c r="S4775" t="s">
        <v>4078</v>
      </c>
      <c r="T4775" s="4"/>
      <c r="U4775" s="4"/>
    </row>
    <row r="4776" spans="3:21" x14ac:dyDescent="0.2">
      <c r="C4776" t="s">
        <v>9734</v>
      </c>
      <c r="J4776" t="s">
        <v>420</v>
      </c>
      <c r="O4776">
        <v>0</v>
      </c>
      <c r="P4776">
        <v>1728</v>
      </c>
      <c r="Q4776" t="s">
        <v>50</v>
      </c>
      <c r="S4776" t="s">
        <v>4078</v>
      </c>
      <c r="T4776" s="4"/>
      <c r="U4776" s="4"/>
    </row>
    <row r="4777" spans="3:21" x14ac:dyDescent="0.2">
      <c r="C4777" t="s">
        <v>9735</v>
      </c>
      <c r="J4777" t="s">
        <v>420</v>
      </c>
      <c r="O4777">
        <v>0</v>
      </c>
      <c r="P4777">
        <v>160</v>
      </c>
      <c r="Q4777" t="s">
        <v>44</v>
      </c>
      <c r="S4777" t="s">
        <v>8967</v>
      </c>
      <c r="T4777" s="4"/>
      <c r="U4777" s="4"/>
    </row>
    <row r="4778" spans="3:21" x14ac:dyDescent="0.2">
      <c r="C4778" t="s">
        <v>9736</v>
      </c>
      <c r="J4778" t="s">
        <v>420</v>
      </c>
      <c r="O4778">
        <v>0</v>
      </c>
      <c r="P4778">
        <v>180</v>
      </c>
      <c r="Q4778" t="s">
        <v>50</v>
      </c>
      <c r="S4778" t="s">
        <v>4078</v>
      </c>
      <c r="T4778" s="4"/>
      <c r="U4778" s="4"/>
    </row>
    <row r="4779" spans="3:21" x14ac:dyDescent="0.2">
      <c r="C4779" t="s">
        <v>9737</v>
      </c>
      <c r="J4779" t="s">
        <v>420</v>
      </c>
      <c r="O4779">
        <v>0</v>
      </c>
      <c r="P4779">
        <v>20</v>
      </c>
      <c r="Q4779" t="s">
        <v>44</v>
      </c>
      <c r="S4779" t="s">
        <v>8967</v>
      </c>
      <c r="T4779" s="4"/>
      <c r="U4779" s="4"/>
    </row>
    <row r="4780" spans="3:21" x14ac:dyDescent="0.2">
      <c r="C4780" t="s">
        <v>9738</v>
      </c>
      <c r="J4780" t="s">
        <v>420</v>
      </c>
      <c r="O4780">
        <v>0</v>
      </c>
      <c r="P4780">
        <v>20</v>
      </c>
      <c r="Q4780" t="s">
        <v>44</v>
      </c>
      <c r="S4780" t="s">
        <v>8967</v>
      </c>
      <c r="T4780" s="4"/>
      <c r="U4780" s="4"/>
    </row>
    <row r="4781" spans="3:21" x14ac:dyDescent="0.2">
      <c r="C4781" t="s">
        <v>9739</v>
      </c>
      <c r="J4781" t="s">
        <v>420</v>
      </c>
      <c r="O4781">
        <v>0</v>
      </c>
      <c r="P4781">
        <v>15</v>
      </c>
      <c r="Q4781" t="s">
        <v>1384</v>
      </c>
      <c r="S4781" t="s">
        <v>9740</v>
      </c>
      <c r="T4781" s="4"/>
      <c r="U4781" s="4"/>
    </row>
    <row r="4782" spans="3:21" x14ac:dyDescent="0.2">
      <c r="C4782" t="s">
        <v>9741</v>
      </c>
      <c r="J4782" t="s">
        <v>420</v>
      </c>
      <c r="O4782">
        <v>0</v>
      </c>
      <c r="P4782">
        <v>700</v>
      </c>
      <c r="Q4782" t="s">
        <v>796</v>
      </c>
      <c r="S4782" t="s">
        <v>9044</v>
      </c>
      <c r="T4782" s="4"/>
      <c r="U4782" s="4"/>
    </row>
    <row r="4783" spans="3:21" x14ac:dyDescent="0.2">
      <c r="C4783" t="s">
        <v>9742</v>
      </c>
      <c r="J4783" t="s">
        <v>420</v>
      </c>
      <c r="O4783">
        <v>0</v>
      </c>
      <c r="P4783">
        <v>700</v>
      </c>
      <c r="Q4783" t="s">
        <v>50</v>
      </c>
      <c r="S4783" t="s">
        <v>4078</v>
      </c>
      <c r="T4783" s="4"/>
      <c r="U4783" s="4"/>
    </row>
    <row r="4784" spans="3:21" x14ac:dyDescent="0.2">
      <c r="C4784" t="s">
        <v>9743</v>
      </c>
      <c r="J4784" t="s">
        <v>420</v>
      </c>
      <c r="O4784">
        <v>0</v>
      </c>
      <c r="P4784">
        <v>560</v>
      </c>
      <c r="Q4784" t="s">
        <v>50</v>
      </c>
      <c r="S4784" t="s">
        <v>4078</v>
      </c>
      <c r="T4784" s="4"/>
      <c r="U4784" s="4"/>
    </row>
    <row r="4785" spans="3:21" x14ac:dyDescent="0.2">
      <c r="C4785" t="s">
        <v>9744</v>
      </c>
      <c r="J4785" t="s">
        <v>420</v>
      </c>
      <c r="O4785">
        <v>0</v>
      </c>
      <c r="P4785">
        <v>560</v>
      </c>
      <c r="Q4785" t="s">
        <v>50</v>
      </c>
      <c r="S4785" t="s">
        <v>4078</v>
      </c>
      <c r="T4785" s="4"/>
      <c r="U4785" s="4"/>
    </row>
    <row r="4786" spans="3:21" x14ac:dyDescent="0.2">
      <c r="C4786" t="s">
        <v>9745</v>
      </c>
      <c r="J4786" t="s">
        <v>420</v>
      </c>
      <c r="O4786">
        <v>0</v>
      </c>
      <c r="P4786">
        <v>400</v>
      </c>
      <c r="Q4786" t="s">
        <v>50</v>
      </c>
      <c r="S4786" t="s">
        <v>4078</v>
      </c>
      <c r="T4786" s="4"/>
      <c r="U4786" s="4"/>
    </row>
    <row r="4787" spans="3:21" x14ac:dyDescent="0.2">
      <c r="C4787" t="s">
        <v>9746</v>
      </c>
      <c r="J4787" t="s">
        <v>420</v>
      </c>
      <c r="O4787">
        <v>0</v>
      </c>
      <c r="P4787">
        <v>600</v>
      </c>
      <c r="Q4787" t="s">
        <v>50</v>
      </c>
      <c r="S4787" t="s">
        <v>4078</v>
      </c>
      <c r="T4787" s="4"/>
      <c r="U4787" s="4"/>
    </row>
    <row r="4788" spans="3:21" x14ac:dyDescent="0.2">
      <c r="C4788" t="s">
        <v>9747</v>
      </c>
      <c r="J4788" t="s">
        <v>420</v>
      </c>
      <c r="O4788">
        <v>0</v>
      </c>
      <c r="P4788">
        <v>125</v>
      </c>
      <c r="Q4788" t="s">
        <v>796</v>
      </c>
      <c r="S4788" t="s">
        <v>9044</v>
      </c>
      <c r="T4788" s="4"/>
      <c r="U4788" s="4"/>
    </row>
    <row r="4789" spans="3:21" x14ac:dyDescent="0.2">
      <c r="C4789" t="s">
        <v>9748</v>
      </c>
      <c r="J4789" t="s">
        <v>420</v>
      </c>
      <c r="O4789">
        <v>0</v>
      </c>
      <c r="P4789">
        <v>500</v>
      </c>
      <c r="Q4789" t="s">
        <v>50</v>
      </c>
      <c r="S4789" t="s">
        <v>4078</v>
      </c>
      <c r="T4789" s="4"/>
      <c r="U4789" s="4"/>
    </row>
    <row r="4790" spans="3:21" x14ac:dyDescent="0.2">
      <c r="C4790" t="s">
        <v>9749</v>
      </c>
      <c r="J4790" t="s">
        <v>420</v>
      </c>
      <c r="O4790">
        <v>0</v>
      </c>
      <c r="P4790">
        <v>20</v>
      </c>
      <c r="Q4790" t="s">
        <v>796</v>
      </c>
      <c r="S4790" t="s">
        <v>9044</v>
      </c>
      <c r="T4790" s="4"/>
      <c r="U4790" s="4"/>
    </row>
    <row r="4791" spans="3:21" x14ac:dyDescent="0.2">
      <c r="C4791" t="s">
        <v>9750</v>
      </c>
      <c r="J4791" t="s">
        <v>420</v>
      </c>
      <c r="O4791">
        <v>0</v>
      </c>
      <c r="P4791">
        <v>20</v>
      </c>
      <c r="Q4791" t="s">
        <v>796</v>
      </c>
      <c r="S4791" t="s">
        <v>9044</v>
      </c>
      <c r="T4791" s="4"/>
      <c r="U4791" s="4"/>
    </row>
    <row r="4792" spans="3:21" x14ac:dyDescent="0.2">
      <c r="C4792" t="s">
        <v>9751</v>
      </c>
      <c r="J4792" t="s">
        <v>420</v>
      </c>
      <c r="O4792">
        <v>0</v>
      </c>
      <c r="P4792">
        <v>125</v>
      </c>
      <c r="Q4792" t="s">
        <v>796</v>
      </c>
      <c r="S4792" t="s">
        <v>9044</v>
      </c>
      <c r="T4792" s="4"/>
      <c r="U4792" s="4"/>
    </row>
    <row r="4793" spans="3:21" x14ac:dyDescent="0.2">
      <c r="C4793" t="s">
        <v>9752</v>
      </c>
      <c r="J4793" t="s">
        <v>420</v>
      </c>
      <c r="O4793">
        <v>0</v>
      </c>
      <c r="P4793">
        <v>500</v>
      </c>
      <c r="Q4793" t="s">
        <v>796</v>
      </c>
      <c r="S4793" t="s">
        <v>9044</v>
      </c>
      <c r="T4793" s="4"/>
      <c r="U4793" s="4"/>
    </row>
    <row r="4794" spans="3:21" x14ac:dyDescent="0.2">
      <c r="C4794" t="s">
        <v>9753</v>
      </c>
      <c r="J4794" t="s">
        <v>420</v>
      </c>
      <c r="O4794">
        <v>0</v>
      </c>
      <c r="P4794">
        <v>500</v>
      </c>
      <c r="Q4794" t="s">
        <v>50</v>
      </c>
      <c r="S4794" t="s">
        <v>4078</v>
      </c>
      <c r="T4794" s="4"/>
      <c r="U4794" s="4"/>
    </row>
    <row r="4795" spans="3:21" x14ac:dyDescent="0.2">
      <c r="C4795" t="s">
        <v>9754</v>
      </c>
      <c r="J4795" t="s">
        <v>420</v>
      </c>
      <c r="O4795">
        <v>0</v>
      </c>
      <c r="P4795">
        <v>500</v>
      </c>
      <c r="Q4795" t="s">
        <v>61</v>
      </c>
      <c r="S4795" t="s">
        <v>8990</v>
      </c>
      <c r="T4795" s="4"/>
      <c r="U4795" s="4"/>
    </row>
    <row r="4796" spans="3:21" x14ac:dyDescent="0.2">
      <c r="C4796" t="s">
        <v>9755</v>
      </c>
      <c r="J4796" t="s">
        <v>420</v>
      </c>
      <c r="O4796">
        <v>0</v>
      </c>
      <c r="P4796">
        <v>125</v>
      </c>
      <c r="Q4796" t="s">
        <v>796</v>
      </c>
      <c r="S4796" t="s">
        <v>9044</v>
      </c>
      <c r="T4796" s="4"/>
      <c r="U4796" s="4"/>
    </row>
    <row r="4797" spans="3:21" x14ac:dyDescent="0.2">
      <c r="C4797" t="s">
        <v>9756</v>
      </c>
      <c r="J4797" t="s">
        <v>420</v>
      </c>
      <c r="O4797">
        <v>0</v>
      </c>
      <c r="P4797">
        <v>20</v>
      </c>
      <c r="Q4797" t="s">
        <v>796</v>
      </c>
      <c r="S4797" t="s">
        <v>9044</v>
      </c>
      <c r="T4797" s="4"/>
      <c r="U4797" s="4"/>
    </row>
    <row r="4798" spans="3:21" x14ac:dyDescent="0.2">
      <c r="C4798" t="s">
        <v>9757</v>
      </c>
      <c r="J4798" t="s">
        <v>420</v>
      </c>
      <c r="O4798">
        <v>0</v>
      </c>
      <c r="P4798">
        <v>200</v>
      </c>
      <c r="Q4798" t="s">
        <v>50</v>
      </c>
      <c r="S4798" t="s">
        <v>4078</v>
      </c>
      <c r="T4798" s="4"/>
      <c r="U4798" s="4"/>
    </row>
    <row r="4799" spans="3:21" x14ac:dyDescent="0.2">
      <c r="C4799" t="s">
        <v>9758</v>
      </c>
      <c r="J4799" t="s">
        <v>420</v>
      </c>
      <c r="O4799">
        <v>0</v>
      </c>
      <c r="P4799">
        <v>500</v>
      </c>
      <c r="Q4799" t="s">
        <v>50</v>
      </c>
      <c r="S4799" t="s">
        <v>4078</v>
      </c>
      <c r="T4799" s="4"/>
      <c r="U4799" s="4"/>
    </row>
    <row r="4800" spans="3:21" x14ac:dyDescent="0.2">
      <c r="C4800" t="s">
        <v>9759</v>
      </c>
      <c r="J4800" t="s">
        <v>420</v>
      </c>
      <c r="O4800">
        <v>0</v>
      </c>
      <c r="P4800">
        <v>10</v>
      </c>
      <c r="Q4800" t="s">
        <v>9760</v>
      </c>
      <c r="S4800" t="s">
        <v>9761</v>
      </c>
      <c r="T4800" s="4"/>
      <c r="U4800" s="4"/>
    </row>
    <row r="4801" spans="3:21" x14ac:dyDescent="0.2">
      <c r="C4801" t="s">
        <v>9762</v>
      </c>
      <c r="J4801" t="s">
        <v>420</v>
      </c>
      <c r="O4801">
        <v>0</v>
      </c>
      <c r="P4801">
        <v>10</v>
      </c>
      <c r="Q4801" t="s">
        <v>9760</v>
      </c>
      <c r="S4801" t="s">
        <v>9761</v>
      </c>
      <c r="T4801" s="4"/>
      <c r="U4801" s="4"/>
    </row>
    <row r="4802" spans="3:21" x14ac:dyDescent="0.2">
      <c r="C4802" t="s">
        <v>9763</v>
      </c>
      <c r="J4802" t="s">
        <v>420</v>
      </c>
      <c r="O4802">
        <v>0</v>
      </c>
      <c r="P4802">
        <v>10</v>
      </c>
      <c r="Q4802" t="s">
        <v>9760</v>
      </c>
      <c r="S4802" t="s">
        <v>9761</v>
      </c>
      <c r="T4802" s="4"/>
      <c r="U4802" s="4"/>
    </row>
    <row r="4803" spans="3:21" x14ac:dyDescent="0.2">
      <c r="C4803" t="s">
        <v>9764</v>
      </c>
      <c r="J4803" t="s">
        <v>420</v>
      </c>
      <c r="O4803">
        <v>0</v>
      </c>
      <c r="P4803">
        <v>10</v>
      </c>
      <c r="Q4803" t="s">
        <v>9760</v>
      </c>
      <c r="S4803" t="s">
        <v>9761</v>
      </c>
      <c r="T4803" s="4"/>
      <c r="U4803" s="4"/>
    </row>
    <row r="4804" spans="3:21" x14ac:dyDescent="0.2">
      <c r="C4804" t="s">
        <v>9765</v>
      </c>
      <c r="J4804" t="s">
        <v>420</v>
      </c>
      <c r="O4804">
        <v>0</v>
      </c>
      <c r="P4804">
        <v>2</v>
      </c>
      <c r="Q4804" t="s">
        <v>9760</v>
      </c>
      <c r="S4804" t="s">
        <v>9761</v>
      </c>
      <c r="T4804" s="4"/>
      <c r="U4804" s="4"/>
    </row>
    <row r="4805" spans="3:21" x14ac:dyDescent="0.2">
      <c r="C4805" t="s">
        <v>9766</v>
      </c>
      <c r="J4805" t="s">
        <v>420</v>
      </c>
      <c r="O4805">
        <v>0</v>
      </c>
      <c r="P4805">
        <v>60</v>
      </c>
      <c r="Q4805" t="s">
        <v>796</v>
      </c>
      <c r="S4805" t="s">
        <v>9044</v>
      </c>
      <c r="T4805" s="4"/>
      <c r="U4805" s="4"/>
    </row>
    <row r="4806" spans="3:21" x14ac:dyDescent="0.2">
      <c r="C4806" t="s">
        <v>9767</v>
      </c>
      <c r="J4806" t="s">
        <v>420</v>
      </c>
      <c r="O4806">
        <v>0</v>
      </c>
      <c r="P4806">
        <v>270</v>
      </c>
      <c r="Q4806" t="s">
        <v>796</v>
      </c>
      <c r="S4806" t="s">
        <v>9044</v>
      </c>
      <c r="T4806" s="4"/>
      <c r="U4806" s="4"/>
    </row>
    <row r="4807" spans="3:21" x14ac:dyDescent="0.2">
      <c r="C4807" t="s">
        <v>9768</v>
      </c>
      <c r="J4807" t="s">
        <v>420</v>
      </c>
      <c r="O4807">
        <v>0</v>
      </c>
      <c r="P4807">
        <v>240</v>
      </c>
      <c r="Q4807" t="s">
        <v>50</v>
      </c>
      <c r="S4807" t="s">
        <v>4078</v>
      </c>
      <c r="T4807" s="4"/>
      <c r="U4807" s="4"/>
    </row>
    <row r="4808" spans="3:21" x14ac:dyDescent="0.2">
      <c r="C4808" t="s">
        <v>9769</v>
      </c>
      <c r="J4808" t="s">
        <v>420</v>
      </c>
      <c r="O4808">
        <v>0</v>
      </c>
      <c r="P4808">
        <v>270</v>
      </c>
      <c r="Q4808" t="s">
        <v>50</v>
      </c>
      <c r="S4808" t="s">
        <v>4078</v>
      </c>
      <c r="T4808" s="4"/>
      <c r="U4808" s="4"/>
    </row>
    <row r="4809" spans="3:21" x14ac:dyDescent="0.2">
      <c r="C4809" t="s">
        <v>9770</v>
      </c>
      <c r="J4809" t="s">
        <v>420</v>
      </c>
      <c r="O4809">
        <v>0</v>
      </c>
      <c r="P4809">
        <v>750</v>
      </c>
      <c r="Q4809" t="s">
        <v>50</v>
      </c>
      <c r="S4809" t="s">
        <v>4078</v>
      </c>
      <c r="T4809" s="4"/>
      <c r="U4809" s="4"/>
    </row>
    <row r="4810" spans="3:21" x14ac:dyDescent="0.2">
      <c r="C4810" t="s">
        <v>9771</v>
      </c>
      <c r="J4810" t="s">
        <v>420</v>
      </c>
      <c r="O4810">
        <v>0</v>
      </c>
      <c r="P4810">
        <v>580</v>
      </c>
      <c r="Q4810" t="s">
        <v>50</v>
      </c>
      <c r="S4810" t="s">
        <v>4078</v>
      </c>
      <c r="T4810" s="4"/>
      <c r="U4810" s="4"/>
    </row>
    <row r="4811" spans="3:21" x14ac:dyDescent="0.2">
      <c r="C4811" t="s">
        <v>9772</v>
      </c>
      <c r="J4811" t="s">
        <v>420</v>
      </c>
      <c r="O4811">
        <v>0</v>
      </c>
      <c r="P4811">
        <v>900</v>
      </c>
      <c r="Q4811" t="s">
        <v>50</v>
      </c>
      <c r="S4811" t="s">
        <v>4078</v>
      </c>
      <c r="T4811" s="4"/>
      <c r="U4811" s="4"/>
    </row>
    <row r="4812" spans="3:21" x14ac:dyDescent="0.2">
      <c r="C4812" t="s">
        <v>9773</v>
      </c>
      <c r="J4812" t="s">
        <v>420</v>
      </c>
      <c r="O4812">
        <v>0</v>
      </c>
      <c r="P4812">
        <v>900</v>
      </c>
      <c r="Q4812" t="s">
        <v>50</v>
      </c>
      <c r="S4812" t="s">
        <v>4078</v>
      </c>
      <c r="T4812" s="4"/>
      <c r="U4812" s="4"/>
    </row>
    <row r="4813" spans="3:21" x14ac:dyDescent="0.2">
      <c r="C4813" t="s">
        <v>9774</v>
      </c>
      <c r="J4813" t="s">
        <v>420</v>
      </c>
      <c r="O4813">
        <v>0</v>
      </c>
      <c r="P4813">
        <v>750</v>
      </c>
      <c r="Q4813" t="s">
        <v>50</v>
      </c>
      <c r="S4813" t="s">
        <v>4078</v>
      </c>
      <c r="T4813" s="4"/>
      <c r="U4813" s="4"/>
    </row>
    <row r="4814" spans="3:21" x14ac:dyDescent="0.2">
      <c r="C4814" t="s">
        <v>9775</v>
      </c>
      <c r="J4814" t="s">
        <v>420</v>
      </c>
      <c r="O4814">
        <v>0</v>
      </c>
      <c r="P4814">
        <v>600</v>
      </c>
      <c r="Q4814" t="s">
        <v>50</v>
      </c>
      <c r="S4814" t="s">
        <v>4078</v>
      </c>
      <c r="T4814" s="4"/>
      <c r="U4814" s="4"/>
    </row>
    <row r="4815" spans="3:21" x14ac:dyDescent="0.2">
      <c r="C4815" t="s">
        <v>9776</v>
      </c>
      <c r="J4815" t="s">
        <v>420</v>
      </c>
      <c r="O4815">
        <v>0</v>
      </c>
      <c r="P4815">
        <v>1200</v>
      </c>
      <c r="Q4815" t="s">
        <v>50</v>
      </c>
      <c r="S4815" t="s">
        <v>4078</v>
      </c>
      <c r="T4815" s="4"/>
      <c r="U4815" s="4"/>
    </row>
    <row r="4816" spans="3:21" x14ac:dyDescent="0.2">
      <c r="C4816" t="s">
        <v>9777</v>
      </c>
      <c r="J4816" t="s">
        <v>420</v>
      </c>
      <c r="O4816">
        <v>0</v>
      </c>
      <c r="P4816">
        <v>900</v>
      </c>
      <c r="Q4816" t="s">
        <v>50</v>
      </c>
      <c r="S4816" t="s">
        <v>4078</v>
      </c>
      <c r="T4816" s="4"/>
      <c r="U4816" s="4"/>
    </row>
    <row r="4817" spans="3:21" x14ac:dyDescent="0.2">
      <c r="C4817" t="s">
        <v>9778</v>
      </c>
      <c r="J4817" t="s">
        <v>420</v>
      </c>
      <c r="O4817">
        <v>0</v>
      </c>
      <c r="P4817">
        <v>1200</v>
      </c>
      <c r="Q4817" t="s">
        <v>50</v>
      </c>
      <c r="S4817" t="s">
        <v>4078</v>
      </c>
      <c r="T4817" s="4"/>
      <c r="U4817" s="4"/>
    </row>
    <row r="4818" spans="3:21" x14ac:dyDescent="0.2">
      <c r="C4818" t="s">
        <v>9779</v>
      </c>
      <c r="J4818" t="s">
        <v>420</v>
      </c>
      <c r="O4818">
        <v>0</v>
      </c>
      <c r="P4818">
        <v>1200</v>
      </c>
      <c r="Q4818" t="s">
        <v>50</v>
      </c>
      <c r="S4818" t="s">
        <v>4078</v>
      </c>
      <c r="T4818" s="4"/>
      <c r="U4818" s="4"/>
    </row>
    <row r="4819" spans="3:21" x14ac:dyDescent="0.2">
      <c r="C4819" t="s">
        <v>9779</v>
      </c>
      <c r="J4819" t="s">
        <v>420</v>
      </c>
      <c r="O4819">
        <v>0</v>
      </c>
      <c r="P4819">
        <v>1000</v>
      </c>
      <c r="Q4819" t="s">
        <v>50</v>
      </c>
      <c r="S4819" t="s">
        <v>4078</v>
      </c>
      <c r="T4819" s="4"/>
      <c r="U4819" s="4"/>
    </row>
    <row r="4820" spans="3:21" x14ac:dyDescent="0.2">
      <c r="C4820" t="s">
        <v>9780</v>
      </c>
      <c r="J4820" t="s">
        <v>420</v>
      </c>
      <c r="O4820">
        <v>0</v>
      </c>
      <c r="P4820">
        <v>96</v>
      </c>
      <c r="Q4820" t="s">
        <v>61</v>
      </c>
      <c r="S4820" t="s">
        <v>8990</v>
      </c>
      <c r="T4820" s="4"/>
      <c r="U4820" s="4"/>
    </row>
    <row r="4821" spans="3:21" x14ac:dyDescent="0.2">
      <c r="C4821" t="s">
        <v>9781</v>
      </c>
      <c r="J4821" t="s">
        <v>420</v>
      </c>
      <c r="O4821">
        <v>0</v>
      </c>
      <c r="P4821">
        <v>144</v>
      </c>
      <c r="Q4821" t="s">
        <v>50</v>
      </c>
      <c r="S4821" t="s">
        <v>4078</v>
      </c>
      <c r="T4821" s="4"/>
      <c r="U4821" s="4"/>
    </row>
    <row r="4822" spans="3:21" x14ac:dyDescent="0.2">
      <c r="C4822" t="s">
        <v>9782</v>
      </c>
      <c r="J4822" t="s">
        <v>420</v>
      </c>
      <c r="O4822">
        <v>0</v>
      </c>
      <c r="P4822">
        <v>480</v>
      </c>
      <c r="Q4822" t="s">
        <v>50</v>
      </c>
      <c r="S4822" t="s">
        <v>4078</v>
      </c>
      <c r="T4822" s="4"/>
      <c r="U4822" s="4"/>
    </row>
    <row r="4823" spans="3:21" x14ac:dyDescent="0.2">
      <c r="C4823" t="s">
        <v>9783</v>
      </c>
      <c r="J4823" t="s">
        <v>420</v>
      </c>
      <c r="O4823">
        <v>0</v>
      </c>
      <c r="P4823">
        <v>480</v>
      </c>
      <c r="Q4823" t="s">
        <v>50</v>
      </c>
      <c r="S4823" t="s">
        <v>4078</v>
      </c>
      <c r="T4823" s="4"/>
      <c r="U4823" s="4"/>
    </row>
    <row r="4824" spans="3:21" x14ac:dyDescent="0.2">
      <c r="C4824" t="s">
        <v>9784</v>
      </c>
      <c r="J4824" t="s">
        <v>420</v>
      </c>
      <c r="O4824">
        <v>0</v>
      </c>
      <c r="P4824">
        <v>72</v>
      </c>
      <c r="Q4824" t="s">
        <v>44</v>
      </c>
      <c r="S4824" t="s">
        <v>8967</v>
      </c>
      <c r="T4824" s="4"/>
      <c r="U4824" s="4"/>
    </row>
    <row r="4825" spans="3:21" x14ac:dyDescent="0.2">
      <c r="C4825" t="s">
        <v>9785</v>
      </c>
      <c r="J4825" t="s">
        <v>420</v>
      </c>
      <c r="O4825">
        <v>0</v>
      </c>
      <c r="P4825">
        <v>56</v>
      </c>
      <c r="Q4825" t="s">
        <v>44</v>
      </c>
      <c r="S4825" t="s">
        <v>8967</v>
      </c>
      <c r="T4825" s="4"/>
      <c r="U4825" s="4"/>
    </row>
    <row r="4826" spans="3:21" x14ac:dyDescent="0.2">
      <c r="C4826" t="s">
        <v>9786</v>
      </c>
      <c r="J4826" t="s">
        <v>420</v>
      </c>
      <c r="O4826">
        <v>0</v>
      </c>
      <c r="P4826">
        <v>100</v>
      </c>
      <c r="Q4826" t="s">
        <v>44</v>
      </c>
      <c r="S4826" t="s">
        <v>8967</v>
      </c>
      <c r="T4826" s="4"/>
      <c r="U4826" s="4"/>
    </row>
    <row r="4827" spans="3:21" x14ac:dyDescent="0.2">
      <c r="C4827" t="s">
        <v>9787</v>
      </c>
      <c r="J4827" t="s">
        <v>420</v>
      </c>
      <c r="O4827">
        <v>0</v>
      </c>
      <c r="P4827">
        <v>120</v>
      </c>
      <c r="Q4827" t="s">
        <v>44</v>
      </c>
      <c r="S4827" t="s">
        <v>8967</v>
      </c>
      <c r="T4827" s="4"/>
      <c r="U4827" s="4"/>
    </row>
    <row r="4828" spans="3:21" x14ac:dyDescent="0.2">
      <c r="C4828" t="s">
        <v>9788</v>
      </c>
      <c r="J4828" t="s">
        <v>420</v>
      </c>
      <c r="O4828">
        <v>0</v>
      </c>
      <c r="P4828">
        <v>96</v>
      </c>
      <c r="Q4828" t="s">
        <v>44</v>
      </c>
      <c r="S4828" t="s">
        <v>8967</v>
      </c>
      <c r="T4828" s="4"/>
      <c r="U4828" s="4"/>
    </row>
    <row r="4829" spans="3:21" x14ac:dyDescent="0.2">
      <c r="C4829" t="s">
        <v>9789</v>
      </c>
      <c r="J4829" t="s">
        <v>420</v>
      </c>
      <c r="O4829">
        <v>0</v>
      </c>
      <c r="P4829">
        <v>84</v>
      </c>
      <c r="Q4829" t="s">
        <v>44</v>
      </c>
      <c r="S4829" t="s">
        <v>8967</v>
      </c>
      <c r="T4829" s="4"/>
      <c r="U4829" s="4"/>
    </row>
    <row r="4830" spans="3:21" x14ac:dyDescent="0.2">
      <c r="C4830" t="s">
        <v>9790</v>
      </c>
      <c r="J4830" t="s">
        <v>420</v>
      </c>
      <c r="O4830">
        <v>0</v>
      </c>
      <c r="P4830">
        <v>60</v>
      </c>
      <c r="Q4830" t="s">
        <v>44</v>
      </c>
      <c r="S4830" t="s">
        <v>8967</v>
      </c>
      <c r="T4830" s="4"/>
      <c r="U4830" s="4"/>
    </row>
    <row r="4831" spans="3:21" x14ac:dyDescent="0.2">
      <c r="C4831" t="s">
        <v>9791</v>
      </c>
      <c r="J4831" t="s">
        <v>420</v>
      </c>
      <c r="O4831">
        <v>0</v>
      </c>
      <c r="P4831">
        <v>72</v>
      </c>
      <c r="Q4831" t="s">
        <v>44</v>
      </c>
      <c r="S4831" t="s">
        <v>8967</v>
      </c>
      <c r="T4831" s="4"/>
      <c r="U4831" s="4"/>
    </row>
    <row r="4832" spans="3:21" x14ac:dyDescent="0.2">
      <c r="C4832" t="s">
        <v>9792</v>
      </c>
      <c r="J4832" t="s">
        <v>420</v>
      </c>
      <c r="O4832">
        <v>0</v>
      </c>
      <c r="P4832">
        <v>100</v>
      </c>
      <c r="Q4832" t="s">
        <v>44</v>
      </c>
      <c r="S4832" t="s">
        <v>8967</v>
      </c>
      <c r="T4832" s="4"/>
      <c r="U4832" s="4"/>
    </row>
    <row r="4833" spans="3:21" x14ac:dyDescent="0.2">
      <c r="C4833" t="s">
        <v>9793</v>
      </c>
      <c r="J4833" t="s">
        <v>420</v>
      </c>
      <c r="O4833">
        <v>0</v>
      </c>
      <c r="P4833">
        <v>80</v>
      </c>
      <c r="Q4833" t="s">
        <v>44</v>
      </c>
      <c r="S4833" t="s">
        <v>8967</v>
      </c>
      <c r="T4833" s="4"/>
      <c r="U4833" s="4"/>
    </row>
    <row r="4834" spans="3:21" x14ac:dyDescent="0.2">
      <c r="C4834" t="s">
        <v>9793</v>
      </c>
      <c r="J4834" t="s">
        <v>420</v>
      </c>
      <c r="O4834">
        <v>0</v>
      </c>
      <c r="P4834">
        <v>40</v>
      </c>
      <c r="Q4834" t="s">
        <v>44</v>
      </c>
      <c r="S4834" t="s">
        <v>8967</v>
      </c>
      <c r="T4834" s="4"/>
      <c r="U4834" s="4"/>
    </row>
    <row r="4835" spans="3:21" x14ac:dyDescent="0.2">
      <c r="C4835" t="s">
        <v>9794</v>
      </c>
      <c r="J4835" t="s">
        <v>420</v>
      </c>
      <c r="O4835">
        <v>0</v>
      </c>
      <c r="P4835">
        <v>72</v>
      </c>
      <c r="Q4835" t="s">
        <v>44</v>
      </c>
      <c r="S4835" t="s">
        <v>8967</v>
      </c>
      <c r="T4835" s="4"/>
      <c r="U4835" s="4"/>
    </row>
    <row r="4836" spans="3:21" x14ac:dyDescent="0.2">
      <c r="C4836" t="s">
        <v>9795</v>
      </c>
      <c r="F4836" t="s">
        <v>2066</v>
      </c>
      <c r="I4836" t="s">
        <v>2430</v>
      </c>
      <c r="J4836" t="s">
        <v>2068</v>
      </c>
      <c r="O4836">
        <v>0</v>
      </c>
      <c r="P4836">
        <v>800</v>
      </c>
      <c r="Q4836" t="s">
        <v>50</v>
      </c>
      <c r="S4836" t="s">
        <v>4078</v>
      </c>
      <c r="T4836" s="4"/>
      <c r="U4836" s="4"/>
    </row>
    <row r="4837" spans="3:21" x14ac:dyDescent="0.2">
      <c r="C4837" t="s">
        <v>9796</v>
      </c>
      <c r="F4837" t="s">
        <v>2066</v>
      </c>
      <c r="I4837" t="s">
        <v>5574</v>
      </c>
      <c r="J4837" t="s">
        <v>2068</v>
      </c>
      <c r="O4837">
        <v>0</v>
      </c>
      <c r="P4837">
        <v>600</v>
      </c>
      <c r="Q4837" t="s">
        <v>50</v>
      </c>
      <c r="S4837" t="s">
        <v>4078</v>
      </c>
      <c r="T4837" s="4"/>
      <c r="U4837" s="4"/>
    </row>
    <row r="4838" spans="3:21" x14ac:dyDescent="0.2">
      <c r="C4838" t="s">
        <v>9797</v>
      </c>
      <c r="F4838" t="s">
        <v>2066</v>
      </c>
      <c r="I4838" t="s">
        <v>2357</v>
      </c>
      <c r="J4838" t="s">
        <v>2068</v>
      </c>
      <c r="O4838">
        <v>0</v>
      </c>
      <c r="P4838">
        <v>600</v>
      </c>
      <c r="Q4838" t="s">
        <v>50</v>
      </c>
      <c r="S4838" t="s">
        <v>4078</v>
      </c>
      <c r="T4838" s="4"/>
      <c r="U4838" s="4"/>
    </row>
    <row r="4839" spans="3:21" x14ac:dyDescent="0.2">
      <c r="C4839" t="s">
        <v>9798</v>
      </c>
      <c r="F4839" t="s">
        <v>2066</v>
      </c>
      <c r="I4839" t="s">
        <v>2374</v>
      </c>
      <c r="J4839" t="s">
        <v>2068</v>
      </c>
      <c r="O4839">
        <v>0</v>
      </c>
      <c r="P4839">
        <v>600</v>
      </c>
      <c r="Q4839" t="s">
        <v>50</v>
      </c>
      <c r="S4839" t="s">
        <v>4078</v>
      </c>
      <c r="T4839" s="4"/>
      <c r="U4839" s="4"/>
    </row>
    <row r="4840" spans="3:21" x14ac:dyDescent="0.2">
      <c r="C4840" t="s">
        <v>9799</v>
      </c>
      <c r="F4840" t="s">
        <v>2066</v>
      </c>
      <c r="I4840" t="s">
        <v>5574</v>
      </c>
      <c r="J4840" t="s">
        <v>2068</v>
      </c>
      <c r="O4840">
        <v>0</v>
      </c>
      <c r="P4840">
        <v>600</v>
      </c>
      <c r="Q4840" t="s">
        <v>50</v>
      </c>
      <c r="S4840" t="s">
        <v>4078</v>
      </c>
      <c r="T4840" s="4"/>
      <c r="U4840" s="4"/>
    </row>
    <row r="4841" spans="3:21" x14ac:dyDescent="0.2">
      <c r="C4841" t="s">
        <v>9800</v>
      </c>
      <c r="F4841" t="s">
        <v>2066</v>
      </c>
      <c r="I4841" t="s">
        <v>5574</v>
      </c>
      <c r="J4841" t="s">
        <v>2068</v>
      </c>
      <c r="O4841">
        <v>0</v>
      </c>
      <c r="P4841">
        <v>288</v>
      </c>
      <c r="Q4841" t="s">
        <v>50</v>
      </c>
      <c r="S4841" t="s">
        <v>4078</v>
      </c>
      <c r="T4841" s="4"/>
      <c r="U4841" s="4"/>
    </row>
    <row r="4842" spans="3:21" x14ac:dyDescent="0.2">
      <c r="C4842" t="s">
        <v>9801</v>
      </c>
      <c r="F4842" t="s">
        <v>2066</v>
      </c>
      <c r="I4842" t="s">
        <v>2357</v>
      </c>
      <c r="J4842" t="s">
        <v>2068</v>
      </c>
      <c r="O4842">
        <v>0</v>
      </c>
      <c r="P4842">
        <v>1800</v>
      </c>
      <c r="Q4842" t="s">
        <v>50</v>
      </c>
      <c r="S4842" t="s">
        <v>4078</v>
      </c>
      <c r="T4842" s="4"/>
      <c r="U4842" s="4"/>
    </row>
    <row r="4843" spans="3:21" x14ac:dyDescent="0.2">
      <c r="C4843" t="s">
        <v>9802</v>
      </c>
      <c r="F4843" t="s">
        <v>2066</v>
      </c>
      <c r="I4843" t="s">
        <v>2357</v>
      </c>
      <c r="J4843" t="s">
        <v>2068</v>
      </c>
      <c r="O4843">
        <v>0</v>
      </c>
      <c r="P4843">
        <v>1800</v>
      </c>
      <c r="Q4843" t="s">
        <v>50</v>
      </c>
      <c r="S4843" t="s">
        <v>4078</v>
      </c>
      <c r="T4843" s="4"/>
      <c r="U4843" s="4"/>
    </row>
    <row r="4844" spans="3:21" x14ac:dyDescent="0.2">
      <c r="C4844" t="s">
        <v>9803</v>
      </c>
      <c r="I4844" t="s">
        <v>2357</v>
      </c>
      <c r="J4844" t="s">
        <v>2068</v>
      </c>
      <c r="O4844">
        <v>0</v>
      </c>
      <c r="P4844">
        <v>3600</v>
      </c>
      <c r="Q4844" t="s">
        <v>50</v>
      </c>
      <c r="S4844" t="s">
        <v>4078</v>
      </c>
      <c r="T4844" s="4"/>
      <c r="U4844" s="4"/>
    </row>
    <row r="4845" spans="3:21" x14ac:dyDescent="0.2">
      <c r="C4845" t="s">
        <v>9804</v>
      </c>
      <c r="I4845" t="s">
        <v>2357</v>
      </c>
      <c r="J4845" t="s">
        <v>2068</v>
      </c>
      <c r="O4845">
        <v>0</v>
      </c>
      <c r="P4845">
        <v>3600</v>
      </c>
      <c r="Q4845" t="s">
        <v>50</v>
      </c>
      <c r="S4845" t="s">
        <v>4078</v>
      </c>
      <c r="T4845" s="4"/>
      <c r="U4845" s="4"/>
    </row>
    <row r="4846" spans="3:21" x14ac:dyDescent="0.2">
      <c r="C4846" t="s">
        <v>9805</v>
      </c>
      <c r="F4846" t="s">
        <v>2066</v>
      </c>
      <c r="I4846" t="s">
        <v>2067</v>
      </c>
      <c r="J4846" t="s">
        <v>2068</v>
      </c>
      <c r="O4846">
        <v>0</v>
      </c>
      <c r="P4846">
        <v>600</v>
      </c>
      <c r="Q4846" t="s">
        <v>50</v>
      </c>
      <c r="S4846" t="s">
        <v>4078</v>
      </c>
      <c r="T4846" s="4"/>
      <c r="U4846" s="4"/>
    </row>
    <row r="4847" spans="3:21" x14ac:dyDescent="0.2">
      <c r="C4847" t="s">
        <v>9806</v>
      </c>
      <c r="F4847" t="s">
        <v>2066</v>
      </c>
      <c r="I4847" t="s">
        <v>2374</v>
      </c>
      <c r="J4847" t="s">
        <v>2068</v>
      </c>
      <c r="O4847">
        <v>0</v>
      </c>
      <c r="P4847">
        <v>600</v>
      </c>
      <c r="Q4847" t="s">
        <v>50</v>
      </c>
      <c r="S4847" t="s">
        <v>4078</v>
      </c>
      <c r="T4847" s="4"/>
      <c r="U4847" s="4"/>
    </row>
    <row r="4848" spans="3:21" x14ac:dyDescent="0.2">
      <c r="C4848" t="s">
        <v>9807</v>
      </c>
      <c r="F4848" t="s">
        <v>2066</v>
      </c>
      <c r="I4848" t="s">
        <v>2374</v>
      </c>
      <c r="J4848" t="s">
        <v>2068</v>
      </c>
      <c r="O4848">
        <v>0</v>
      </c>
      <c r="P4848">
        <v>600</v>
      </c>
      <c r="Q4848" t="s">
        <v>50</v>
      </c>
      <c r="S4848" t="s">
        <v>4078</v>
      </c>
      <c r="T4848" s="4"/>
      <c r="U4848" s="4"/>
    </row>
    <row r="4849" spans="3:21" x14ac:dyDescent="0.2">
      <c r="C4849" t="s">
        <v>9808</v>
      </c>
      <c r="F4849" t="s">
        <v>2066</v>
      </c>
      <c r="I4849" t="s">
        <v>2374</v>
      </c>
      <c r="J4849" t="s">
        <v>2068</v>
      </c>
      <c r="O4849">
        <v>0</v>
      </c>
      <c r="P4849">
        <v>600</v>
      </c>
      <c r="Q4849" t="s">
        <v>50</v>
      </c>
      <c r="S4849" t="s">
        <v>4078</v>
      </c>
      <c r="T4849" s="4"/>
      <c r="U4849" s="4"/>
    </row>
    <row r="4850" spans="3:21" x14ac:dyDescent="0.2">
      <c r="C4850" t="s">
        <v>9809</v>
      </c>
      <c r="F4850" t="s">
        <v>2066</v>
      </c>
      <c r="I4850" t="s">
        <v>2357</v>
      </c>
      <c r="J4850" t="s">
        <v>2068</v>
      </c>
      <c r="O4850">
        <v>0</v>
      </c>
      <c r="P4850">
        <v>3600</v>
      </c>
      <c r="Q4850" t="s">
        <v>50</v>
      </c>
      <c r="S4850" t="s">
        <v>4078</v>
      </c>
      <c r="T4850" s="4"/>
      <c r="U4850" s="4"/>
    </row>
    <row r="4851" spans="3:21" x14ac:dyDescent="0.2">
      <c r="C4851" t="s">
        <v>9810</v>
      </c>
      <c r="F4851" t="s">
        <v>2066</v>
      </c>
      <c r="I4851" t="s">
        <v>2067</v>
      </c>
      <c r="J4851" t="s">
        <v>2068</v>
      </c>
      <c r="O4851">
        <v>0</v>
      </c>
      <c r="P4851">
        <v>600</v>
      </c>
      <c r="Q4851" t="s">
        <v>50</v>
      </c>
      <c r="S4851" t="s">
        <v>4078</v>
      </c>
      <c r="T4851" s="4"/>
      <c r="U4851" s="4"/>
    </row>
    <row r="4852" spans="3:21" x14ac:dyDescent="0.2">
      <c r="C4852" t="s">
        <v>9811</v>
      </c>
      <c r="F4852" t="s">
        <v>2066</v>
      </c>
      <c r="I4852" t="s">
        <v>2357</v>
      </c>
      <c r="J4852" t="s">
        <v>2068</v>
      </c>
      <c r="O4852">
        <v>0</v>
      </c>
      <c r="P4852">
        <v>3600</v>
      </c>
      <c r="Q4852" t="s">
        <v>50</v>
      </c>
      <c r="S4852" t="s">
        <v>4078</v>
      </c>
      <c r="T4852" s="4"/>
      <c r="U4852" s="4"/>
    </row>
    <row r="4853" spans="3:21" x14ac:dyDescent="0.2">
      <c r="C4853" t="s">
        <v>9812</v>
      </c>
      <c r="F4853" t="s">
        <v>2066</v>
      </c>
      <c r="I4853" t="s">
        <v>2357</v>
      </c>
      <c r="J4853" t="s">
        <v>2068</v>
      </c>
      <c r="O4853">
        <v>0</v>
      </c>
      <c r="P4853">
        <v>3600</v>
      </c>
      <c r="Q4853" t="s">
        <v>50</v>
      </c>
      <c r="S4853" t="s">
        <v>4078</v>
      </c>
      <c r="T4853" s="4"/>
      <c r="U4853" s="4"/>
    </row>
    <row r="4854" spans="3:21" x14ac:dyDescent="0.2">
      <c r="C4854" t="s">
        <v>9813</v>
      </c>
      <c r="F4854" t="s">
        <v>2066</v>
      </c>
      <c r="I4854" t="s">
        <v>2067</v>
      </c>
      <c r="J4854" t="s">
        <v>2068</v>
      </c>
      <c r="O4854">
        <v>0</v>
      </c>
      <c r="P4854">
        <v>480</v>
      </c>
      <c r="Q4854" t="s">
        <v>50</v>
      </c>
      <c r="S4854" t="s">
        <v>4078</v>
      </c>
      <c r="T4854" s="4"/>
      <c r="U4854" s="4"/>
    </row>
    <row r="4855" spans="3:21" x14ac:dyDescent="0.2">
      <c r="C4855" t="s">
        <v>9814</v>
      </c>
      <c r="F4855" t="s">
        <v>2066</v>
      </c>
      <c r="I4855" t="s">
        <v>2067</v>
      </c>
      <c r="J4855" t="s">
        <v>2068</v>
      </c>
      <c r="O4855">
        <v>0</v>
      </c>
      <c r="P4855">
        <v>480</v>
      </c>
      <c r="Q4855" t="s">
        <v>50</v>
      </c>
      <c r="S4855" t="s">
        <v>4078</v>
      </c>
      <c r="T4855" s="4"/>
      <c r="U4855" s="4"/>
    </row>
    <row r="4856" spans="3:21" x14ac:dyDescent="0.2">
      <c r="C4856" t="s">
        <v>9815</v>
      </c>
      <c r="F4856" t="s">
        <v>2066</v>
      </c>
      <c r="I4856" t="s">
        <v>2067</v>
      </c>
      <c r="J4856" t="s">
        <v>2068</v>
      </c>
      <c r="O4856">
        <v>0</v>
      </c>
      <c r="P4856">
        <v>480</v>
      </c>
      <c r="Q4856" t="s">
        <v>50</v>
      </c>
      <c r="S4856" t="s">
        <v>4078</v>
      </c>
      <c r="T4856" s="4"/>
      <c r="U4856" s="4"/>
    </row>
    <row r="4857" spans="3:21" x14ac:dyDescent="0.2">
      <c r="C4857" t="s">
        <v>9816</v>
      </c>
      <c r="F4857" t="s">
        <v>2066</v>
      </c>
      <c r="I4857" t="s">
        <v>2067</v>
      </c>
      <c r="J4857" t="s">
        <v>2068</v>
      </c>
      <c r="O4857">
        <v>0</v>
      </c>
      <c r="P4857">
        <v>480</v>
      </c>
      <c r="Q4857" t="s">
        <v>50</v>
      </c>
      <c r="S4857" t="s">
        <v>4078</v>
      </c>
      <c r="T4857" s="4"/>
      <c r="U4857" s="4"/>
    </row>
    <row r="4858" spans="3:21" x14ac:dyDescent="0.2">
      <c r="C4858" t="s">
        <v>9817</v>
      </c>
      <c r="F4858" t="s">
        <v>2066</v>
      </c>
      <c r="I4858" t="s">
        <v>2067</v>
      </c>
      <c r="J4858" t="s">
        <v>2068</v>
      </c>
      <c r="O4858">
        <v>0</v>
      </c>
      <c r="P4858">
        <v>480</v>
      </c>
      <c r="Q4858" t="s">
        <v>50</v>
      </c>
      <c r="S4858" t="s">
        <v>4078</v>
      </c>
      <c r="T4858" s="4"/>
      <c r="U4858" s="4"/>
    </row>
    <row r="4859" spans="3:21" x14ac:dyDescent="0.2">
      <c r="C4859" t="s">
        <v>9818</v>
      </c>
      <c r="F4859" t="s">
        <v>2066</v>
      </c>
      <c r="I4859" t="s">
        <v>5574</v>
      </c>
      <c r="J4859" t="s">
        <v>2068</v>
      </c>
      <c r="O4859">
        <v>0</v>
      </c>
      <c r="P4859">
        <v>2400</v>
      </c>
      <c r="Q4859" t="s">
        <v>50</v>
      </c>
      <c r="S4859" t="s">
        <v>4078</v>
      </c>
      <c r="T4859" s="4"/>
      <c r="U4859" s="4"/>
    </row>
    <row r="4860" spans="3:21" x14ac:dyDescent="0.2">
      <c r="C4860" t="s">
        <v>9819</v>
      </c>
      <c r="F4860" t="s">
        <v>2066</v>
      </c>
      <c r="I4860" t="s">
        <v>5574</v>
      </c>
      <c r="J4860" t="s">
        <v>2068</v>
      </c>
      <c r="O4860">
        <v>0</v>
      </c>
      <c r="P4860">
        <v>1800</v>
      </c>
      <c r="Q4860" t="s">
        <v>50</v>
      </c>
      <c r="S4860" t="s">
        <v>4078</v>
      </c>
      <c r="T4860" s="4"/>
      <c r="U4860" s="4"/>
    </row>
    <row r="4861" spans="3:21" x14ac:dyDescent="0.2">
      <c r="C4861" t="s">
        <v>9820</v>
      </c>
      <c r="F4861" t="s">
        <v>2066</v>
      </c>
      <c r="I4861" t="s">
        <v>5574</v>
      </c>
      <c r="J4861" t="s">
        <v>2068</v>
      </c>
      <c r="O4861">
        <v>0</v>
      </c>
      <c r="P4861">
        <v>1800</v>
      </c>
      <c r="Q4861" t="s">
        <v>50</v>
      </c>
      <c r="S4861" t="s">
        <v>4078</v>
      </c>
      <c r="T4861" s="4"/>
      <c r="U4861" s="4"/>
    </row>
    <row r="4862" spans="3:21" x14ac:dyDescent="0.2">
      <c r="C4862" t="s">
        <v>9821</v>
      </c>
      <c r="F4862" t="s">
        <v>2066</v>
      </c>
      <c r="I4862" t="s">
        <v>5574</v>
      </c>
      <c r="J4862" t="s">
        <v>2068</v>
      </c>
      <c r="O4862">
        <v>0</v>
      </c>
      <c r="P4862">
        <v>1800</v>
      </c>
      <c r="Q4862" t="s">
        <v>50</v>
      </c>
      <c r="S4862" t="s">
        <v>4078</v>
      </c>
      <c r="T4862" s="4"/>
      <c r="U4862" s="4"/>
    </row>
    <row r="4863" spans="3:21" x14ac:dyDescent="0.2">
      <c r="C4863" t="s">
        <v>9822</v>
      </c>
      <c r="F4863" t="s">
        <v>2066</v>
      </c>
      <c r="I4863" t="s">
        <v>5574</v>
      </c>
      <c r="J4863" t="s">
        <v>2068</v>
      </c>
      <c r="O4863">
        <v>0</v>
      </c>
      <c r="P4863">
        <v>2400</v>
      </c>
      <c r="Q4863" t="s">
        <v>50</v>
      </c>
      <c r="S4863" t="s">
        <v>4078</v>
      </c>
      <c r="T4863" s="4"/>
      <c r="U4863" s="4"/>
    </row>
    <row r="4864" spans="3:21" x14ac:dyDescent="0.2">
      <c r="C4864" t="s">
        <v>9823</v>
      </c>
      <c r="J4864" t="s">
        <v>420</v>
      </c>
      <c r="O4864">
        <v>0</v>
      </c>
      <c r="P4864">
        <v>100</v>
      </c>
      <c r="Q4864" t="s">
        <v>44</v>
      </c>
      <c r="S4864" t="s">
        <v>8967</v>
      </c>
      <c r="T4864" s="4"/>
      <c r="U4864" s="4"/>
    </row>
    <row r="4865" spans="3:21" x14ac:dyDescent="0.2">
      <c r="C4865" t="s">
        <v>9824</v>
      </c>
      <c r="J4865" t="s">
        <v>420</v>
      </c>
      <c r="O4865">
        <v>0</v>
      </c>
      <c r="P4865">
        <v>100</v>
      </c>
      <c r="Q4865" t="s">
        <v>44</v>
      </c>
      <c r="S4865" t="s">
        <v>8967</v>
      </c>
      <c r="T4865" s="4"/>
      <c r="U4865" s="4"/>
    </row>
    <row r="4866" spans="3:21" x14ac:dyDescent="0.2">
      <c r="C4866" t="s">
        <v>9825</v>
      </c>
      <c r="J4866" t="s">
        <v>420</v>
      </c>
      <c r="O4866">
        <v>0</v>
      </c>
      <c r="P4866">
        <v>100</v>
      </c>
      <c r="Q4866" t="s">
        <v>44</v>
      </c>
      <c r="S4866" t="s">
        <v>8967</v>
      </c>
      <c r="T4866" s="4"/>
      <c r="U4866" s="4"/>
    </row>
    <row r="4867" spans="3:21" x14ac:dyDescent="0.2">
      <c r="C4867" t="s">
        <v>9826</v>
      </c>
      <c r="F4867" t="s">
        <v>2066</v>
      </c>
      <c r="I4867" t="s">
        <v>2430</v>
      </c>
      <c r="J4867" t="s">
        <v>2068</v>
      </c>
      <c r="O4867">
        <v>0</v>
      </c>
      <c r="P4867">
        <v>480</v>
      </c>
      <c r="Q4867" t="s">
        <v>50</v>
      </c>
      <c r="S4867" t="s">
        <v>4078</v>
      </c>
      <c r="T4867" s="4"/>
      <c r="U4867" s="4"/>
    </row>
    <row r="4868" spans="3:21" x14ac:dyDescent="0.2">
      <c r="C4868" t="s">
        <v>9827</v>
      </c>
      <c r="F4868" t="s">
        <v>2066</v>
      </c>
      <c r="I4868" t="s">
        <v>2357</v>
      </c>
      <c r="J4868" t="s">
        <v>2068</v>
      </c>
      <c r="O4868">
        <v>0</v>
      </c>
      <c r="P4868">
        <v>2400</v>
      </c>
      <c r="Q4868" t="s">
        <v>50</v>
      </c>
      <c r="S4868" t="s">
        <v>4078</v>
      </c>
      <c r="T4868" s="4"/>
      <c r="U4868" s="4"/>
    </row>
    <row r="4869" spans="3:21" x14ac:dyDescent="0.2">
      <c r="C4869" t="s">
        <v>9828</v>
      </c>
      <c r="F4869" t="s">
        <v>2066</v>
      </c>
      <c r="I4869" t="s">
        <v>5574</v>
      </c>
      <c r="J4869" t="s">
        <v>2068</v>
      </c>
      <c r="O4869">
        <v>0</v>
      </c>
      <c r="P4869">
        <v>1800</v>
      </c>
      <c r="Q4869" t="s">
        <v>50</v>
      </c>
      <c r="S4869" t="s">
        <v>4078</v>
      </c>
      <c r="T4869" s="4"/>
      <c r="U4869" s="4"/>
    </row>
    <row r="4870" spans="3:21" x14ac:dyDescent="0.2">
      <c r="C4870" t="s">
        <v>9829</v>
      </c>
      <c r="F4870" t="s">
        <v>2066</v>
      </c>
      <c r="I4870" t="s">
        <v>5574</v>
      </c>
      <c r="J4870" t="s">
        <v>2068</v>
      </c>
      <c r="O4870">
        <v>0</v>
      </c>
      <c r="P4870">
        <v>1800</v>
      </c>
      <c r="Q4870" t="s">
        <v>50</v>
      </c>
      <c r="S4870" t="s">
        <v>4078</v>
      </c>
      <c r="T4870" s="4"/>
      <c r="U4870" s="4"/>
    </row>
    <row r="4871" spans="3:21" x14ac:dyDescent="0.2">
      <c r="C4871" t="s">
        <v>9830</v>
      </c>
      <c r="F4871" t="s">
        <v>2066</v>
      </c>
      <c r="I4871" t="s">
        <v>5574</v>
      </c>
      <c r="J4871" t="s">
        <v>2068</v>
      </c>
      <c r="O4871">
        <v>0</v>
      </c>
      <c r="P4871">
        <v>1800</v>
      </c>
      <c r="Q4871" t="s">
        <v>50</v>
      </c>
      <c r="S4871" t="s">
        <v>4078</v>
      </c>
      <c r="T4871" s="4"/>
      <c r="U4871" s="4"/>
    </row>
    <row r="4872" spans="3:21" x14ac:dyDescent="0.2">
      <c r="C4872" t="s">
        <v>9831</v>
      </c>
      <c r="F4872" t="s">
        <v>2066</v>
      </c>
      <c r="I4872" t="s">
        <v>2357</v>
      </c>
      <c r="J4872" t="s">
        <v>2068</v>
      </c>
      <c r="O4872">
        <v>0</v>
      </c>
      <c r="P4872">
        <v>2400</v>
      </c>
      <c r="Q4872" t="s">
        <v>50</v>
      </c>
      <c r="S4872" t="s">
        <v>4078</v>
      </c>
      <c r="T4872" s="4"/>
      <c r="U4872" s="4"/>
    </row>
    <row r="4873" spans="3:21" x14ac:dyDescent="0.2">
      <c r="C4873" t="s">
        <v>9831</v>
      </c>
      <c r="I4873" t="s">
        <v>5574</v>
      </c>
      <c r="J4873" t="s">
        <v>2068</v>
      </c>
      <c r="O4873">
        <v>0</v>
      </c>
      <c r="P4873">
        <v>2400</v>
      </c>
      <c r="Q4873" t="s">
        <v>50</v>
      </c>
      <c r="S4873" t="s">
        <v>4078</v>
      </c>
      <c r="T4873" s="4"/>
      <c r="U4873" s="4"/>
    </row>
    <row r="4874" spans="3:21" x14ac:dyDescent="0.2">
      <c r="C4874" t="s">
        <v>9832</v>
      </c>
      <c r="F4874" t="s">
        <v>2066</v>
      </c>
      <c r="I4874" t="s">
        <v>5574</v>
      </c>
      <c r="J4874" t="s">
        <v>2068</v>
      </c>
      <c r="O4874">
        <v>0</v>
      </c>
      <c r="P4874">
        <v>2400</v>
      </c>
      <c r="Q4874" t="s">
        <v>50</v>
      </c>
      <c r="S4874" t="s">
        <v>4078</v>
      </c>
      <c r="T4874" s="4"/>
      <c r="U4874" s="4"/>
    </row>
    <row r="4875" spans="3:21" x14ac:dyDescent="0.2">
      <c r="C4875" t="s">
        <v>9833</v>
      </c>
      <c r="F4875" t="s">
        <v>2066</v>
      </c>
      <c r="I4875" t="s">
        <v>2067</v>
      </c>
      <c r="J4875" t="s">
        <v>2068</v>
      </c>
      <c r="O4875">
        <v>0</v>
      </c>
      <c r="P4875">
        <v>1920</v>
      </c>
      <c r="Q4875" t="s">
        <v>50</v>
      </c>
      <c r="S4875" t="s">
        <v>4078</v>
      </c>
      <c r="T4875" s="4"/>
      <c r="U4875" s="4"/>
    </row>
    <row r="4876" spans="3:21" x14ac:dyDescent="0.2">
      <c r="C4876" t="s">
        <v>9833</v>
      </c>
      <c r="F4876" t="s">
        <v>2066</v>
      </c>
      <c r="I4876" t="s">
        <v>5574</v>
      </c>
      <c r="J4876" t="s">
        <v>2068</v>
      </c>
      <c r="O4876">
        <v>0</v>
      </c>
      <c r="P4876">
        <v>2400</v>
      </c>
      <c r="Q4876" t="s">
        <v>50</v>
      </c>
      <c r="S4876" t="s">
        <v>4078</v>
      </c>
      <c r="T4876" s="4"/>
      <c r="U4876" s="4"/>
    </row>
    <row r="4877" spans="3:21" x14ac:dyDescent="0.2">
      <c r="C4877" t="s">
        <v>9834</v>
      </c>
      <c r="F4877" t="s">
        <v>2066</v>
      </c>
      <c r="I4877" t="s">
        <v>2357</v>
      </c>
      <c r="J4877" t="s">
        <v>2068</v>
      </c>
      <c r="O4877">
        <v>0</v>
      </c>
      <c r="P4877">
        <v>2400</v>
      </c>
      <c r="Q4877" t="s">
        <v>50</v>
      </c>
      <c r="S4877" t="s">
        <v>4078</v>
      </c>
      <c r="T4877" s="4"/>
      <c r="U4877" s="4"/>
    </row>
    <row r="4878" spans="3:21" x14ac:dyDescent="0.2">
      <c r="C4878" t="s">
        <v>9835</v>
      </c>
      <c r="I4878" t="s">
        <v>2067</v>
      </c>
      <c r="J4878" t="s">
        <v>2068</v>
      </c>
      <c r="O4878">
        <v>0</v>
      </c>
      <c r="P4878">
        <v>600</v>
      </c>
      <c r="Q4878" t="s">
        <v>50</v>
      </c>
      <c r="S4878" t="s">
        <v>4078</v>
      </c>
      <c r="T4878" s="4"/>
      <c r="U4878" s="4"/>
    </row>
    <row r="4879" spans="3:21" x14ac:dyDescent="0.2">
      <c r="C4879" t="s">
        <v>9836</v>
      </c>
      <c r="F4879" t="s">
        <v>2066</v>
      </c>
      <c r="I4879" t="s">
        <v>2357</v>
      </c>
      <c r="J4879" t="s">
        <v>2068</v>
      </c>
      <c r="O4879">
        <v>0</v>
      </c>
      <c r="P4879">
        <v>1800</v>
      </c>
      <c r="Q4879" t="s">
        <v>50</v>
      </c>
      <c r="S4879" t="s">
        <v>4078</v>
      </c>
      <c r="T4879" s="4"/>
      <c r="U4879" s="4"/>
    </row>
    <row r="4880" spans="3:21" x14ac:dyDescent="0.2">
      <c r="C4880" t="s">
        <v>9837</v>
      </c>
      <c r="F4880" t="s">
        <v>2066</v>
      </c>
      <c r="I4880" t="s">
        <v>2357</v>
      </c>
      <c r="J4880" t="s">
        <v>2068</v>
      </c>
      <c r="O4880">
        <v>0</v>
      </c>
      <c r="P4880">
        <v>1800</v>
      </c>
      <c r="Q4880" t="s">
        <v>50</v>
      </c>
      <c r="S4880" t="s">
        <v>4078</v>
      </c>
      <c r="T4880" s="4"/>
      <c r="U4880" s="4"/>
    </row>
    <row r="4881" spans="3:21" x14ac:dyDescent="0.2">
      <c r="C4881" t="s">
        <v>9837</v>
      </c>
      <c r="I4881" t="s">
        <v>5574</v>
      </c>
      <c r="J4881" t="s">
        <v>2068</v>
      </c>
      <c r="O4881">
        <v>0</v>
      </c>
      <c r="P4881">
        <v>1800</v>
      </c>
      <c r="Q4881" t="s">
        <v>50</v>
      </c>
      <c r="S4881" t="s">
        <v>4078</v>
      </c>
      <c r="T4881" s="4"/>
      <c r="U4881" s="4"/>
    </row>
    <row r="4882" spans="3:21" x14ac:dyDescent="0.2">
      <c r="C4882" t="s">
        <v>9838</v>
      </c>
      <c r="F4882" t="s">
        <v>2066</v>
      </c>
      <c r="I4882" t="s">
        <v>5574</v>
      </c>
      <c r="J4882" t="s">
        <v>2068</v>
      </c>
      <c r="O4882">
        <v>0</v>
      </c>
      <c r="P4882">
        <v>1800</v>
      </c>
      <c r="Q4882" t="s">
        <v>50</v>
      </c>
      <c r="S4882" t="s">
        <v>4078</v>
      </c>
      <c r="T4882" s="4"/>
      <c r="U4882" s="4"/>
    </row>
    <row r="4883" spans="3:21" x14ac:dyDescent="0.2">
      <c r="C4883" t="s">
        <v>9839</v>
      </c>
      <c r="I4883" t="s">
        <v>2437</v>
      </c>
      <c r="J4883" t="s">
        <v>2068</v>
      </c>
      <c r="O4883">
        <v>0</v>
      </c>
      <c r="P4883">
        <v>500</v>
      </c>
      <c r="Q4883" t="s">
        <v>50</v>
      </c>
      <c r="S4883" t="s">
        <v>4078</v>
      </c>
      <c r="T4883" s="4"/>
      <c r="U4883" s="4"/>
    </row>
    <row r="4884" spans="3:21" x14ac:dyDescent="0.2">
      <c r="C4884" t="s">
        <v>9839</v>
      </c>
      <c r="F4884" t="s">
        <v>2066</v>
      </c>
      <c r="I4884" t="s">
        <v>2430</v>
      </c>
      <c r="J4884" t="s">
        <v>2068</v>
      </c>
      <c r="O4884">
        <v>0</v>
      </c>
      <c r="P4884">
        <v>500</v>
      </c>
      <c r="Q4884" t="s">
        <v>50</v>
      </c>
      <c r="S4884" t="s">
        <v>4078</v>
      </c>
      <c r="T4884" s="4"/>
      <c r="U4884" s="4"/>
    </row>
    <row r="4885" spans="3:21" x14ac:dyDescent="0.2">
      <c r="C4885" t="s">
        <v>9839</v>
      </c>
      <c r="F4885" t="s">
        <v>2066</v>
      </c>
      <c r="I4885" t="s">
        <v>2334</v>
      </c>
      <c r="J4885" t="s">
        <v>2068</v>
      </c>
      <c r="O4885">
        <v>0</v>
      </c>
      <c r="P4885">
        <v>504</v>
      </c>
      <c r="Q4885" t="s">
        <v>50</v>
      </c>
      <c r="S4885" t="s">
        <v>4078</v>
      </c>
      <c r="T4885" s="4"/>
      <c r="U4885" s="4"/>
    </row>
    <row r="4886" spans="3:21" x14ac:dyDescent="0.2">
      <c r="C4886" t="s">
        <v>9840</v>
      </c>
      <c r="J4886" t="s">
        <v>420</v>
      </c>
      <c r="O4886">
        <v>0</v>
      </c>
      <c r="P4886">
        <v>480</v>
      </c>
      <c r="Q4886" t="s">
        <v>362</v>
      </c>
      <c r="S4886" t="s">
        <v>9490</v>
      </c>
      <c r="T4886" s="4"/>
      <c r="U4886" s="4"/>
    </row>
    <row r="4887" spans="3:21" x14ac:dyDescent="0.2">
      <c r="C4887" t="s">
        <v>9841</v>
      </c>
      <c r="J4887" t="s">
        <v>420</v>
      </c>
      <c r="O4887">
        <v>0</v>
      </c>
      <c r="P4887">
        <v>240</v>
      </c>
      <c r="Q4887" t="s">
        <v>362</v>
      </c>
      <c r="S4887" t="s">
        <v>9490</v>
      </c>
      <c r="T4887" s="4"/>
      <c r="U4887" s="4"/>
    </row>
    <row r="4888" spans="3:21" x14ac:dyDescent="0.2">
      <c r="C4888" t="s">
        <v>9842</v>
      </c>
      <c r="J4888" t="s">
        <v>420</v>
      </c>
      <c r="O4888">
        <v>0</v>
      </c>
      <c r="P4888">
        <v>216</v>
      </c>
      <c r="Q4888" t="s">
        <v>50</v>
      </c>
      <c r="S4888" t="s">
        <v>4078</v>
      </c>
      <c r="T4888" s="4"/>
      <c r="U4888" s="4"/>
    </row>
    <row r="4889" spans="3:21" x14ac:dyDescent="0.2">
      <c r="C4889" t="s">
        <v>9843</v>
      </c>
      <c r="J4889" t="s">
        <v>420</v>
      </c>
      <c r="O4889">
        <v>0</v>
      </c>
      <c r="P4889">
        <v>200</v>
      </c>
      <c r="Q4889" t="s">
        <v>44</v>
      </c>
      <c r="S4889" t="s">
        <v>8967</v>
      </c>
      <c r="T4889" s="4"/>
      <c r="U4889" s="4"/>
    </row>
    <row r="4890" spans="3:21" x14ac:dyDescent="0.2">
      <c r="C4890" t="s">
        <v>9844</v>
      </c>
      <c r="J4890" t="s">
        <v>420</v>
      </c>
      <c r="O4890">
        <v>0</v>
      </c>
      <c r="P4890">
        <v>200</v>
      </c>
      <c r="Q4890" t="s">
        <v>44</v>
      </c>
      <c r="S4890" t="s">
        <v>8967</v>
      </c>
      <c r="T4890" s="4"/>
      <c r="U4890" s="4"/>
    </row>
    <row r="4891" spans="3:21" x14ac:dyDescent="0.2">
      <c r="C4891" t="s">
        <v>9845</v>
      </c>
      <c r="J4891" t="s">
        <v>420</v>
      </c>
      <c r="O4891">
        <v>0</v>
      </c>
      <c r="P4891">
        <v>100</v>
      </c>
      <c r="Q4891" t="s">
        <v>44</v>
      </c>
      <c r="S4891" t="s">
        <v>8967</v>
      </c>
      <c r="T4891" s="4"/>
      <c r="U4891" s="4"/>
    </row>
    <row r="4892" spans="3:21" x14ac:dyDescent="0.2">
      <c r="C4892" t="s">
        <v>9846</v>
      </c>
      <c r="J4892" t="s">
        <v>420</v>
      </c>
      <c r="O4892">
        <v>0</v>
      </c>
      <c r="P4892">
        <v>200</v>
      </c>
      <c r="Q4892" t="s">
        <v>362</v>
      </c>
      <c r="S4892" t="s">
        <v>9490</v>
      </c>
      <c r="T4892" s="4"/>
      <c r="U4892" s="4"/>
    </row>
    <row r="4893" spans="3:21" x14ac:dyDescent="0.2">
      <c r="C4893" t="s">
        <v>9847</v>
      </c>
      <c r="J4893" t="s">
        <v>420</v>
      </c>
      <c r="O4893">
        <v>0</v>
      </c>
      <c r="P4893">
        <v>200</v>
      </c>
      <c r="Q4893" t="s">
        <v>44</v>
      </c>
      <c r="S4893" t="s">
        <v>8967</v>
      </c>
      <c r="T4893" s="4"/>
      <c r="U4893" s="4"/>
    </row>
    <row r="4894" spans="3:21" x14ac:dyDescent="0.2">
      <c r="C4894" t="s">
        <v>9848</v>
      </c>
      <c r="F4894" t="s">
        <v>2066</v>
      </c>
      <c r="I4894" t="s">
        <v>2430</v>
      </c>
      <c r="J4894" t="s">
        <v>2068</v>
      </c>
      <c r="O4894">
        <v>0</v>
      </c>
      <c r="P4894">
        <v>1000</v>
      </c>
      <c r="Q4894" t="s">
        <v>50</v>
      </c>
      <c r="S4894" t="s">
        <v>4078</v>
      </c>
      <c r="T4894" s="4"/>
      <c r="U4894" s="4"/>
    </row>
    <row r="4895" spans="3:21" x14ac:dyDescent="0.2">
      <c r="C4895" t="s">
        <v>9849</v>
      </c>
      <c r="J4895" t="s">
        <v>420</v>
      </c>
      <c r="O4895">
        <v>0</v>
      </c>
      <c r="P4895">
        <v>2000</v>
      </c>
      <c r="Q4895" t="s">
        <v>50</v>
      </c>
      <c r="S4895" t="s">
        <v>4078</v>
      </c>
      <c r="T4895" s="4"/>
      <c r="U4895" s="4"/>
    </row>
    <row r="4896" spans="3:21" x14ac:dyDescent="0.2">
      <c r="C4896" t="s">
        <v>9850</v>
      </c>
      <c r="J4896" t="s">
        <v>420</v>
      </c>
      <c r="O4896">
        <v>0</v>
      </c>
      <c r="P4896">
        <v>200</v>
      </c>
      <c r="Q4896" t="s">
        <v>44</v>
      </c>
      <c r="S4896" t="s">
        <v>8967</v>
      </c>
      <c r="T4896" s="4"/>
      <c r="U4896" s="4"/>
    </row>
    <row r="4897" spans="3:21" x14ac:dyDescent="0.2">
      <c r="C4897" t="s">
        <v>9851</v>
      </c>
      <c r="J4897" t="s">
        <v>420</v>
      </c>
      <c r="O4897">
        <v>0</v>
      </c>
      <c r="P4897">
        <v>100</v>
      </c>
      <c r="Q4897" t="s">
        <v>61</v>
      </c>
      <c r="S4897" t="s">
        <v>8990</v>
      </c>
      <c r="T4897" s="4"/>
      <c r="U4897" s="4"/>
    </row>
    <row r="4898" spans="3:21" x14ac:dyDescent="0.2">
      <c r="C4898" t="s">
        <v>9852</v>
      </c>
      <c r="J4898" t="s">
        <v>420</v>
      </c>
      <c r="O4898">
        <v>0</v>
      </c>
      <c r="P4898">
        <v>100</v>
      </c>
      <c r="Q4898" t="s">
        <v>61</v>
      </c>
      <c r="S4898" t="s">
        <v>8990</v>
      </c>
      <c r="T4898" s="4"/>
      <c r="U4898" s="4"/>
    </row>
    <row r="4899" spans="3:21" x14ac:dyDescent="0.2">
      <c r="C4899" t="s">
        <v>9853</v>
      </c>
      <c r="J4899" t="s">
        <v>420</v>
      </c>
      <c r="O4899">
        <v>0</v>
      </c>
      <c r="P4899">
        <v>100</v>
      </c>
      <c r="Q4899" t="s">
        <v>61</v>
      </c>
      <c r="S4899" t="s">
        <v>8990</v>
      </c>
      <c r="T4899" s="4"/>
      <c r="U4899" s="4"/>
    </row>
    <row r="4900" spans="3:21" x14ac:dyDescent="0.2">
      <c r="C4900" t="s">
        <v>9854</v>
      </c>
      <c r="J4900" t="s">
        <v>420</v>
      </c>
      <c r="O4900">
        <v>0</v>
      </c>
      <c r="P4900">
        <v>75</v>
      </c>
      <c r="Q4900" t="s">
        <v>61</v>
      </c>
      <c r="S4900" t="s">
        <v>8990</v>
      </c>
      <c r="T4900" s="4"/>
      <c r="U4900" s="4"/>
    </row>
    <row r="4901" spans="3:21" x14ac:dyDescent="0.2">
      <c r="C4901" t="s">
        <v>9855</v>
      </c>
      <c r="J4901" t="s">
        <v>420</v>
      </c>
      <c r="O4901">
        <v>0</v>
      </c>
      <c r="P4901">
        <v>75</v>
      </c>
      <c r="Q4901" t="s">
        <v>61</v>
      </c>
      <c r="S4901" t="s">
        <v>8990</v>
      </c>
      <c r="T4901" s="4"/>
      <c r="U4901" s="4"/>
    </row>
    <row r="4902" spans="3:21" x14ac:dyDescent="0.2">
      <c r="C4902" t="s">
        <v>9856</v>
      </c>
      <c r="F4902" t="s">
        <v>2066</v>
      </c>
      <c r="I4902" t="s">
        <v>2067</v>
      </c>
      <c r="J4902" t="s">
        <v>2068</v>
      </c>
      <c r="O4902">
        <v>0</v>
      </c>
      <c r="P4902">
        <v>240</v>
      </c>
      <c r="Q4902" t="s">
        <v>50</v>
      </c>
      <c r="S4902" t="s">
        <v>4078</v>
      </c>
      <c r="T4902" s="4"/>
      <c r="U4902" s="4"/>
    </row>
    <row r="4903" spans="3:21" x14ac:dyDescent="0.2">
      <c r="C4903" t="s">
        <v>9857</v>
      </c>
      <c r="J4903" t="s">
        <v>420</v>
      </c>
      <c r="O4903">
        <v>0</v>
      </c>
      <c r="P4903">
        <v>25</v>
      </c>
      <c r="Q4903" t="s">
        <v>76</v>
      </c>
      <c r="S4903" t="s">
        <v>9316</v>
      </c>
      <c r="T4903" s="4"/>
      <c r="U4903" s="4"/>
    </row>
    <row r="4904" spans="3:21" x14ac:dyDescent="0.2">
      <c r="C4904" t="s">
        <v>9858</v>
      </c>
      <c r="J4904" t="s">
        <v>420</v>
      </c>
      <c r="O4904">
        <v>0</v>
      </c>
      <c r="P4904">
        <v>25</v>
      </c>
      <c r="Q4904" t="s">
        <v>76</v>
      </c>
      <c r="S4904" t="s">
        <v>9316</v>
      </c>
      <c r="T4904" s="4"/>
      <c r="U4904" s="4"/>
    </row>
    <row r="4905" spans="3:21" x14ac:dyDescent="0.2">
      <c r="C4905" t="s">
        <v>9859</v>
      </c>
      <c r="J4905" t="s">
        <v>420</v>
      </c>
      <c r="O4905">
        <v>0</v>
      </c>
      <c r="P4905">
        <v>15</v>
      </c>
      <c r="Q4905" t="s">
        <v>76</v>
      </c>
      <c r="S4905" t="s">
        <v>9316</v>
      </c>
      <c r="T4905" s="4"/>
      <c r="U4905" s="4"/>
    </row>
    <row r="4906" spans="3:21" x14ac:dyDescent="0.2">
      <c r="C4906" t="s">
        <v>9860</v>
      </c>
      <c r="J4906" t="s">
        <v>420</v>
      </c>
      <c r="O4906">
        <v>0</v>
      </c>
      <c r="P4906">
        <v>480</v>
      </c>
      <c r="Q4906" t="s">
        <v>50</v>
      </c>
      <c r="S4906" t="s">
        <v>4078</v>
      </c>
      <c r="T4906" s="4"/>
      <c r="U4906" s="4"/>
    </row>
    <row r="4907" spans="3:21" x14ac:dyDescent="0.2">
      <c r="C4907" t="s">
        <v>9861</v>
      </c>
      <c r="J4907" t="s">
        <v>420</v>
      </c>
      <c r="O4907">
        <v>0</v>
      </c>
      <c r="P4907">
        <v>20</v>
      </c>
      <c r="Q4907" t="s">
        <v>76</v>
      </c>
      <c r="S4907" t="s">
        <v>9316</v>
      </c>
      <c r="T4907" s="4"/>
      <c r="U4907" s="4"/>
    </row>
    <row r="4908" spans="3:21" x14ac:dyDescent="0.2">
      <c r="C4908" t="s">
        <v>9862</v>
      </c>
      <c r="J4908" t="s">
        <v>420</v>
      </c>
      <c r="O4908">
        <v>0</v>
      </c>
      <c r="P4908">
        <v>15</v>
      </c>
      <c r="Q4908" t="s">
        <v>76</v>
      </c>
      <c r="S4908" t="s">
        <v>9316</v>
      </c>
      <c r="T4908" s="4"/>
      <c r="U4908" s="4"/>
    </row>
    <row r="4909" spans="3:21" x14ac:dyDescent="0.2">
      <c r="C4909" t="s">
        <v>9863</v>
      </c>
      <c r="J4909" t="s">
        <v>420</v>
      </c>
      <c r="O4909">
        <v>0</v>
      </c>
      <c r="P4909">
        <v>600</v>
      </c>
      <c r="Q4909" t="s">
        <v>50</v>
      </c>
      <c r="S4909" t="s">
        <v>4078</v>
      </c>
      <c r="T4909" s="4"/>
      <c r="U4909" s="4"/>
    </row>
    <row r="4910" spans="3:21" x14ac:dyDescent="0.2">
      <c r="C4910" t="s">
        <v>9864</v>
      </c>
      <c r="F4910" t="s">
        <v>2066</v>
      </c>
      <c r="I4910" t="s">
        <v>2357</v>
      </c>
      <c r="J4910" t="s">
        <v>2068</v>
      </c>
      <c r="O4910">
        <v>0</v>
      </c>
      <c r="P4910">
        <v>1800</v>
      </c>
      <c r="Q4910" t="s">
        <v>50</v>
      </c>
      <c r="S4910" t="s">
        <v>4078</v>
      </c>
      <c r="T4910" s="4"/>
      <c r="U4910" s="4"/>
    </row>
    <row r="4911" spans="3:21" x14ac:dyDescent="0.2">
      <c r="C4911" t="s">
        <v>9865</v>
      </c>
      <c r="F4911" t="s">
        <v>2066</v>
      </c>
      <c r="I4911" t="s">
        <v>2357</v>
      </c>
      <c r="J4911" t="s">
        <v>2068</v>
      </c>
      <c r="O4911">
        <v>0</v>
      </c>
      <c r="P4911">
        <v>2400</v>
      </c>
      <c r="Q4911" t="s">
        <v>50</v>
      </c>
      <c r="S4911" t="s">
        <v>4078</v>
      </c>
      <c r="T4911" s="4"/>
      <c r="U4911" s="4"/>
    </row>
    <row r="4912" spans="3:21" x14ac:dyDescent="0.2">
      <c r="C4912" t="s">
        <v>9866</v>
      </c>
      <c r="F4912" t="s">
        <v>2066</v>
      </c>
      <c r="I4912" t="s">
        <v>2067</v>
      </c>
      <c r="J4912" t="s">
        <v>2068</v>
      </c>
      <c r="O4912">
        <v>0</v>
      </c>
      <c r="P4912">
        <v>2400</v>
      </c>
      <c r="Q4912" t="s">
        <v>50</v>
      </c>
      <c r="S4912" t="s">
        <v>4078</v>
      </c>
      <c r="T4912" s="4"/>
      <c r="U4912" s="4"/>
    </row>
    <row r="4913" spans="3:21" x14ac:dyDescent="0.2">
      <c r="C4913" t="s">
        <v>9867</v>
      </c>
      <c r="F4913" t="s">
        <v>2066</v>
      </c>
      <c r="I4913" t="s">
        <v>2357</v>
      </c>
      <c r="J4913" t="s">
        <v>2068</v>
      </c>
      <c r="O4913">
        <v>0</v>
      </c>
      <c r="P4913">
        <v>2400</v>
      </c>
      <c r="Q4913" t="s">
        <v>50</v>
      </c>
      <c r="S4913" t="s">
        <v>4078</v>
      </c>
      <c r="T4913" s="4"/>
      <c r="U4913" s="4"/>
    </row>
    <row r="4914" spans="3:21" x14ac:dyDescent="0.2">
      <c r="C4914" t="s">
        <v>9868</v>
      </c>
      <c r="F4914" t="s">
        <v>2066</v>
      </c>
      <c r="I4914" t="s">
        <v>2067</v>
      </c>
      <c r="J4914" t="s">
        <v>2068</v>
      </c>
      <c r="O4914">
        <v>0</v>
      </c>
      <c r="P4914">
        <v>2400</v>
      </c>
      <c r="Q4914" t="s">
        <v>50</v>
      </c>
      <c r="S4914" t="s">
        <v>4078</v>
      </c>
      <c r="T4914" s="4"/>
      <c r="U4914" s="4"/>
    </row>
    <row r="4915" spans="3:21" x14ac:dyDescent="0.2">
      <c r="C4915" t="s">
        <v>9869</v>
      </c>
      <c r="F4915" t="s">
        <v>2066</v>
      </c>
      <c r="I4915" t="s">
        <v>2357</v>
      </c>
      <c r="J4915" t="s">
        <v>2068</v>
      </c>
      <c r="O4915">
        <v>0</v>
      </c>
      <c r="P4915">
        <v>2400</v>
      </c>
      <c r="Q4915" t="s">
        <v>50</v>
      </c>
      <c r="S4915" t="s">
        <v>4078</v>
      </c>
      <c r="T4915" s="4"/>
      <c r="U4915" s="4"/>
    </row>
    <row r="4916" spans="3:21" x14ac:dyDescent="0.2">
      <c r="C4916" t="s">
        <v>9870</v>
      </c>
      <c r="F4916" t="s">
        <v>2066</v>
      </c>
      <c r="I4916" t="s">
        <v>2357</v>
      </c>
      <c r="J4916" t="s">
        <v>2068</v>
      </c>
      <c r="O4916">
        <v>0</v>
      </c>
      <c r="P4916">
        <v>2400</v>
      </c>
      <c r="Q4916" t="s">
        <v>50</v>
      </c>
      <c r="S4916" t="s">
        <v>4078</v>
      </c>
      <c r="T4916" s="4"/>
      <c r="U4916" s="4"/>
    </row>
    <row r="4917" spans="3:21" x14ac:dyDescent="0.2">
      <c r="C4917" t="s">
        <v>9871</v>
      </c>
      <c r="F4917" t="s">
        <v>2066</v>
      </c>
      <c r="I4917" t="s">
        <v>2357</v>
      </c>
      <c r="J4917" t="s">
        <v>2068</v>
      </c>
      <c r="O4917">
        <v>0</v>
      </c>
      <c r="P4917">
        <v>1800</v>
      </c>
      <c r="Q4917" t="s">
        <v>50</v>
      </c>
      <c r="S4917" t="s">
        <v>4078</v>
      </c>
      <c r="T4917" s="4"/>
      <c r="U4917" s="4"/>
    </row>
    <row r="4918" spans="3:21" x14ac:dyDescent="0.2">
      <c r="C4918" t="s">
        <v>9872</v>
      </c>
      <c r="F4918" t="s">
        <v>2066</v>
      </c>
      <c r="I4918" t="s">
        <v>2357</v>
      </c>
      <c r="J4918" t="s">
        <v>2068</v>
      </c>
      <c r="O4918">
        <v>0</v>
      </c>
      <c r="P4918">
        <v>1800</v>
      </c>
      <c r="Q4918" t="s">
        <v>50</v>
      </c>
      <c r="S4918" t="s">
        <v>4078</v>
      </c>
      <c r="T4918" s="4"/>
      <c r="U4918" s="4"/>
    </row>
    <row r="4919" spans="3:21" x14ac:dyDescent="0.2">
      <c r="C4919" t="s">
        <v>9873</v>
      </c>
      <c r="F4919" t="s">
        <v>2066</v>
      </c>
      <c r="I4919" t="s">
        <v>2357</v>
      </c>
      <c r="J4919" t="s">
        <v>2068</v>
      </c>
      <c r="O4919">
        <v>0</v>
      </c>
      <c r="P4919">
        <v>1800</v>
      </c>
      <c r="Q4919" t="s">
        <v>50</v>
      </c>
      <c r="S4919" t="s">
        <v>4078</v>
      </c>
      <c r="T4919" s="4"/>
      <c r="U4919" s="4"/>
    </row>
    <row r="4920" spans="3:21" x14ac:dyDescent="0.2">
      <c r="C4920" t="s">
        <v>9874</v>
      </c>
      <c r="F4920" t="s">
        <v>2066</v>
      </c>
      <c r="I4920" t="s">
        <v>2067</v>
      </c>
      <c r="J4920" t="s">
        <v>2068</v>
      </c>
      <c r="O4920">
        <v>0</v>
      </c>
      <c r="P4920">
        <v>480</v>
      </c>
      <c r="Q4920" t="s">
        <v>50</v>
      </c>
      <c r="S4920" t="s">
        <v>4078</v>
      </c>
      <c r="T4920" s="4"/>
      <c r="U4920" s="4"/>
    </row>
    <row r="4921" spans="3:21" x14ac:dyDescent="0.2">
      <c r="C4921" t="s">
        <v>9875</v>
      </c>
      <c r="F4921" t="s">
        <v>2066</v>
      </c>
      <c r="I4921" t="s">
        <v>2067</v>
      </c>
      <c r="J4921" t="s">
        <v>2068</v>
      </c>
      <c r="O4921">
        <v>0</v>
      </c>
      <c r="P4921">
        <v>600</v>
      </c>
      <c r="Q4921" t="s">
        <v>50</v>
      </c>
      <c r="S4921" t="s">
        <v>4078</v>
      </c>
      <c r="T4921" s="4"/>
      <c r="U4921" s="4"/>
    </row>
    <row r="4922" spans="3:21" x14ac:dyDescent="0.2">
      <c r="C4922" t="s">
        <v>9876</v>
      </c>
      <c r="J4922" t="s">
        <v>420</v>
      </c>
      <c r="O4922">
        <v>0</v>
      </c>
      <c r="P4922">
        <v>230</v>
      </c>
      <c r="Q4922" t="s">
        <v>44</v>
      </c>
      <c r="S4922" t="s">
        <v>8967</v>
      </c>
      <c r="T4922" s="4"/>
      <c r="U4922" s="4"/>
    </row>
    <row r="4923" spans="3:21" x14ac:dyDescent="0.2">
      <c r="C4923" t="s">
        <v>9877</v>
      </c>
      <c r="J4923" t="s">
        <v>420</v>
      </c>
      <c r="O4923">
        <v>0</v>
      </c>
      <c r="P4923">
        <v>600</v>
      </c>
      <c r="Q4923" t="s">
        <v>50</v>
      </c>
      <c r="S4923" t="s">
        <v>4078</v>
      </c>
      <c r="T4923" s="4"/>
      <c r="U4923" s="4"/>
    </row>
    <row r="4924" spans="3:21" x14ac:dyDescent="0.2">
      <c r="C4924" t="s">
        <v>9878</v>
      </c>
      <c r="J4924" t="s">
        <v>420</v>
      </c>
      <c r="O4924">
        <v>0</v>
      </c>
      <c r="P4924">
        <v>60</v>
      </c>
      <c r="Q4924" t="s">
        <v>50</v>
      </c>
      <c r="S4924" t="s">
        <v>4078</v>
      </c>
      <c r="T4924" s="4"/>
      <c r="U4924" s="4"/>
    </row>
    <row r="4925" spans="3:21" x14ac:dyDescent="0.2">
      <c r="C4925" t="s">
        <v>9879</v>
      </c>
      <c r="J4925" t="s">
        <v>420</v>
      </c>
      <c r="O4925">
        <v>0</v>
      </c>
      <c r="P4925">
        <v>160</v>
      </c>
      <c r="Q4925" t="s">
        <v>50</v>
      </c>
      <c r="S4925" t="s">
        <v>4078</v>
      </c>
      <c r="T4925" s="4"/>
      <c r="U4925" s="4"/>
    </row>
    <row r="4926" spans="3:21" x14ac:dyDescent="0.2">
      <c r="C4926" t="s">
        <v>9880</v>
      </c>
      <c r="J4926" t="s">
        <v>420</v>
      </c>
      <c r="O4926">
        <v>0</v>
      </c>
      <c r="P4926">
        <v>360</v>
      </c>
      <c r="Q4926" t="s">
        <v>50</v>
      </c>
      <c r="S4926" t="s">
        <v>4078</v>
      </c>
      <c r="T4926" s="4"/>
      <c r="U4926" s="4"/>
    </row>
    <row r="4927" spans="3:21" x14ac:dyDescent="0.2">
      <c r="C4927" t="s">
        <v>9881</v>
      </c>
      <c r="J4927" t="s">
        <v>420</v>
      </c>
      <c r="O4927">
        <v>0</v>
      </c>
      <c r="P4927">
        <v>720</v>
      </c>
      <c r="Q4927" t="s">
        <v>50</v>
      </c>
      <c r="S4927" t="s">
        <v>4078</v>
      </c>
      <c r="T4927" s="4"/>
      <c r="U4927" s="4"/>
    </row>
    <row r="4928" spans="3:21" x14ac:dyDescent="0.2">
      <c r="C4928" t="s">
        <v>9882</v>
      </c>
      <c r="J4928" t="s">
        <v>420</v>
      </c>
      <c r="O4928">
        <v>0</v>
      </c>
      <c r="P4928">
        <v>300</v>
      </c>
      <c r="Q4928" t="s">
        <v>50</v>
      </c>
      <c r="S4928" t="s">
        <v>4078</v>
      </c>
      <c r="T4928" s="4"/>
      <c r="U4928" s="4"/>
    </row>
    <row r="4929" spans="3:21" x14ac:dyDescent="0.2">
      <c r="C4929" t="s">
        <v>9883</v>
      </c>
      <c r="J4929" t="s">
        <v>420</v>
      </c>
      <c r="O4929">
        <v>0</v>
      </c>
      <c r="P4929">
        <v>200</v>
      </c>
      <c r="Q4929" t="s">
        <v>50</v>
      </c>
      <c r="S4929" t="s">
        <v>4078</v>
      </c>
      <c r="T4929" s="4"/>
      <c r="U4929" s="4"/>
    </row>
    <row r="4930" spans="3:21" x14ac:dyDescent="0.2">
      <c r="C4930" t="s">
        <v>9884</v>
      </c>
      <c r="J4930" t="s">
        <v>420</v>
      </c>
      <c r="O4930">
        <v>0</v>
      </c>
      <c r="P4930">
        <v>720</v>
      </c>
      <c r="Q4930" t="s">
        <v>50</v>
      </c>
      <c r="S4930" t="s">
        <v>4078</v>
      </c>
      <c r="T4930" s="4"/>
      <c r="U4930" s="4"/>
    </row>
    <row r="4931" spans="3:21" x14ac:dyDescent="0.2">
      <c r="C4931" t="s">
        <v>9885</v>
      </c>
      <c r="J4931" t="s">
        <v>420</v>
      </c>
      <c r="O4931">
        <v>0</v>
      </c>
      <c r="P4931">
        <v>720</v>
      </c>
      <c r="Q4931" t="s">
        <v>50</v>
      </c>
      <c r="S4931" t="s">
        <v>4078</v>
      </c>
      <c r="T4931" s="4"/>
      <c r="U4931" s="4"/>
    </row>
    <row r="4932" spans="3:21" x14ac:dyDescent="0.2">
      <c r="C4932" t="s">
        <v>9886</v>
      </c>
      <c r="J4932" t="s">
        <v>420</v>
      </c>
      <c r="O4932">
        <v>0</v>
      </c>
      <c r="P4932">
        <v>720</v>
      </c>
      <c r="Q4932" t="s">
        <v>50</v>
      </c>
      <c r="S4932" t="s">
        <v>4078</v>
      </c>
      <c r="T4932" s="4"/>
      <c r="U4932" s="4"/>
    </row>
    <row r="4933" spans="3:21" x14ac:dyDescent="0.2">
      <c r="C4933" t="s">
        <v>9887</v>
      </c>
      <c r="J4933" t="s">
        <v>420</v>
      </c>
      <c r="O4933">
        <v>0</v>
      </c>
      <c r="P4933">
        <v>480</v>
      </c>
      <c r="Q4933" t="s">
        <v>50</v>
      </c>
      <c r="S4933" t="s">
        <v>4078</v>
      </c>
      <c r="T4933" s="4"/>
      <c r="U4933" s="4"/>
    </row>
    <row r="4934" spans="3:21" x14ac:dyDescent="0.2">
      <c r="C4934" t="s">
        <v>9888</v>
      </c>
      <c r="J4934" t="s">
        <v>420</v>
      </c>
      <c r="O4934">
        <v>0</v>
      </c>
      <c r="P4934">
        <v>600</v>
      </c>
      <c r="Q4934" t="s">
        <v>50</v>
      </c>
      <c r="S4934" t="s">
        <v>4078</v>
      </c>
      <c r="T4934" s="4"/>
      <c r="U4934" s="4"/>
    </row>
    <row r="4935" spans="3:21" x14ac:dyDescent="0.2">
      <c r="C4935" t="s">
        <v>9889</v>
      </c>
      <c r="J4935" t="s">
        <v>420</v>
      </c>
      <c r="O4935">
        <v>0</v>
      </c>
      <c r="P4935">
        <v>720</v>
      </c>
      <c r="Q4935" t="s">
        <v>50</v>
      </c>
      <c r="S4935" t="s">
        <v>4078</v>
      </c>
      <c r="T4935" s="4"/>
      <c r="U4935" s="4"/>
    </row>
    <row r="4936" spans="3:21" x14ac:dyDescent="0.2">
      <c r="C4936" t="s">
        <v>9890</v>
      </c>
      <c r="J4936" t="s">
        <v>420</v>
      </c>
      <c r="O4936">
        <v>0</v>
      </c>
      <c r="P4936">
        <v>600</v>
      </c>
      <c r="Q4936" t="s">
        <v>50</v>
      </c>
      <c r="S4936" t="s">
        <v>4078</v>
      </c>
      <c r="T4936" s="4"/>
      <c r="U4936" s="4"/>
    </row>
    <row r="4937" spans="3:21" x14ac:dyDescent="0.2">
      <c r="C4937" t="s">
        <v>9891</v>
      </c>
      <c r="J4937" t="s">
        <v>420</v>
      </c>
      <c r="O4937">
        <v>0</v>
      </c>
      <c r="P4937">
        <v>600</v>
      </c>
      <c r="Q4937" t="s">
        <v>50</v>
      </c>
      <c r="S4937" t="s">
        <v>4078</v>
      </c>
      <c r="T4937" s="4"/>
      <c r="U4937" s="4"/>
    </row>
    <row r="4938" spans="3:21" x14ac:dyDescent="0.2">
      <c r="C4938" t="s">
        <v>9892</v>
      </c>
      <c r="J4938" t="s">
        <v>420</v>
      </c>
      <c r="O4938">
        <v>0</v>
      </c>
      <c r="P4938">
        <v>600</v>
      </c>
      <c r="Q4938" t="s">
        <v>50</v>
      </c>
      <c r="S4938" t="s">
        <v>4078</v>
      </c>
      <c r="T4938" s="4"/>
      <c r="U4938" s="4"/>
    </row>
    <row r="4939" spans="3:21" x14ac:dyDescent="0.2">
      <c r="C4939" t="s">
        <v>9893</v>
      </c>
      <c r="J4939" t="s">
        <v>420</v>
      </c>
      <c r="O4939">
        <v>0</v>
      </c>
      <c r="P4939">
        <v>480</v>
      </c>
      <c r="Q4939" t="s">
        <v>50</v>
      </c>
      <c r="S4939" t="s">
        <v>4078</v>
      </c>
      <c r="T4939" s="4"/>
      <c r="U4939" s="4"/>
    </row>
    <row r="4940" spans="3:21" x14ac:dyDescent="0.2">
      <c r="C4940" t="s">
        <v>9894</v>
      </c>
      <c r="J4940" t="s">
        <v>420</v>
      </c>
      <c r="O4940">
        <v>0</v>
      </c>
      <c r="P4940">
        <v>600</v>
      </c>
      <c r="Q4940" t="s">
        <v>50</v>
      </c>
      <c r="S4940" t="s">
        <v>4078</v>
      </c>
      <c r="T4940" s="4"/>
      <c r="U4940" s="4"/>
    </row>
    <row r="4941" spans="3:21" x14ac:dyDescent="0.2">
      <c r="C4941" t="s">
        <v>9895</v>
      </c>
      <c r="J4941" t="s">
        <v>420</v>
      </c>
      <c r="O4941">
        <v>0</v>
      </c>
      <c r="P4941">
        <v>480</v>
      </c>
      <c r="Q4941" t="s">
        <v>50</v>
      </c>
      <c r="S4941" t="s">
        <v>4078</v>
      </c>
      <c r="T4941" s="4"/>
      <c r="U4941" s="4"/>
    </row>
    <row r="4942" spans="3:21" x14ac:dyDescent="0.2">
      <c r="C4942" t="s">
        <v>9896</v>
      </c>
      <c r="J4942" t="s">
        <v>420</v>
      </c>
      <c r="O4942">
        <v>0</v>
      </c>
      <c r="P4942">
        <v>240</v>
      </c>
      <c r="Q4942" t="s">
        <v>50</v>
      </c>
      <c r="S4942" t="s">
        <v>4078</v>
      </c>
      <c r="T4942" s="4"/>
      <c r="U4942" s="4"/>
    </row>
    <row r="4943" spans="3:21" x14ac:dyDescent="0.2">
      <c r="C4943" t="s">
        <v>9897</v>
      </c>
      <c r="J4943" t="s">
        <v>420</v>
      </c>
      <c r="O4943">
        <v>0</v>
      </c>
      <c r="P4943">
        <v>150</v>
      </c>
      <c r="Q4943" t="s">
        <v>796</v>
      </c>
      <c r="S4943" t="s">
        <v>9044</v>
      </c>
      <c r="T4943" s="4"/>
      <c r="U4943" s="4"/>
    </row>
    <row r="4944" spans="3:21" x14ac:dyDescent="0.2">
      <c r="C4944" t="s">
        <v>9898</v>
      </c>
      <c r="J4944" t="s">
        <v>420</v>
      </c>
      <c r="O4944">
        <v>0</v>
      </c>
      <c r="P4944">
        <v>150</v>
      </c>
      <c r="Q4944" t="s">
        <v>796</v>
      </c>
      <c r="S4944" t="s">
        <v>9044</v>
      </c>
      <c r="T4944" s="4"/>
      <c r="U4944" s="4"/>
    </row>
    <row r="4945" spans="3:21" x14ac:dyDescent="0.2">
      <c r="C4945" t="s">
        <v>9899</v>
      </c>
      <c r="J4945" t="s">
        <v>420</v>
      </c>
      <c r="O4945">
        <v>0</v>
      </c>
      <c r="P4945">
        <v>160</v>
      </c>
      <c r="Q4945" t="s">
        <v>796</v>
      </c>
      <c r="S4945" t="s">
        <v>9044</v>
      </c>
      <c r="T4945" s="4"/>
      <c r="U4945" s="4"/>
    </row>
    <row r="4946" spans="3:21" x14ac:dyDescent="0.2">
      <c r="C4946" t="s">
        <v>9900</v>
      </c>
      <c r="J4946" t="s">
        <v>420</v>
      </c>
      <c r="O4946">
        <v>0</v>
      </c>
      <c r="P4946">
        <v>120</v>
      </c>
      <c r="Q4946" t="s">
        <v>50</v>
      </c>
      <c r="S4946" t="s">
        <v>4078</v>
      </c>
      <c r="T4946" s="4"/>
      <c r="U4946" s="4"/>
    </row>
    <row r="4947" spans="3:21" x14ac:dyDescent="0.2">
      <c r="C4947" t="s">
        <v>9901</v>
      </c>
      <c r="J4947" t="s">
        <v>420</v>
      </c>
      <c r="O4947">
        <v>0</v>
      </c>
      <c r="P4947">
        <v>150</v>
      </c>
      <c r="Q4947" t="s">
        <v>796</v>
      </c>
      <c r="S4947" t="s">
        <v>9044</v>
      </c>
      <c r="T4947" s="4"/>
      <c r="U4947" s="4"/>
    </row>
    <row r="4948" spans="3:21" x14ac:dyDescent="0.2">
      <c r="C4948" t="s">
        <v>9902</v>
      </c>
      <c r="J4948" t="s">
        <v>420</v>
      </c>
      <c r="O4948">
        <v>0</v>
      </c>
      <c r="P4948">
        <v>300</v>
      </c>
      <c r="Q4948" t="s">
        <v>50</v>
      </c>
      <c r="S4948" t="s">
        <v>4078</v>
      </c>
      <c r="T4948" s="4"/>
      <c r="U4948" s="4"/>
    </row>
    <row r="4949" spans="3:21" x14ac:dyDescent="0.2">
      <c r="C4949" t="s">
        <v>9903</v>
      </c>
      <c r="J4949" t="s">
        <v>420</v>
      </c>
      <c r="O4949">
        <v>0</v>
      </c>
      <c r="P4949">
        <v>720</v>
      </c>
      <c r="Q4949" t="s">
        <v>50</v>
      </c>
      <c r="S4949" t="s">
        <v>4078</v>
      </c>
      <c r="T4949" s="4"/>
      <c r="U4949" s="4"/>
    </row>
    <row r="4950" spans="3:21" x14ac:dyDescent="0.2">
      <c r="C4950" t="s">
        <v>9904</v>
      </c>
      <c r="J4950" t="s">
        <v>420</v>
      </c>
      <c r="O4950">
        <v>0</v>
      </c>
      <c r="P4950">
        <v>600</v>
      </c>
      <c r="Q4950" t="s">
        <v>50</v>
      </c>
      <c r="S4950" t="s">
        <v>4078</v>
      </c>
      <c r="T4950" s="4">
        <v>45364</v>
      </c>
      <c r="U4950" s="4"/>
    </row>
    <row r="4951" spans="3:21" x14ac:dyDescent="0.2">
      <c r="C4951" t="s">
        <v>9905</v>
      </c>
      <c r="J4951" t="s">
        <v>420</v>
      </c>
      <c r="O4951">
        <v>0</v>
      </c>
      <c r="P4951">
        <v>600</v>
      </c>
      <c r="Q4951" t="s">
        <v>50</v>
      </c>
      <c r="S4951" t="s">
        <v>4078</v>
      </c>
      <c r="T4951" s="4"/>
      <c r="U4951" s="4"/>
    </row>
    <row r="4952" spans="3:21" x14ac:dyDescent="0.2">
      <c r="C4952" t="s">
        <v>9906</v>
      </c>
      <c r="J4952" t="s">
        <v>420</v>
      </c>
      <c r="O4952">
        <v>0</v>
      </c>
      <c r="P4952">
        <v>480</v>
      </c>
      <c r="Q4952" t="s">
        <v>50</v>
      </c>
      <c r="S4952" t="s">
        <v>4078</v>
      </c>
      <c r="T4952" s="4"/>
      <c r="U4952" s="4"/>
    </row>
    <row r="4953" spans="3:21" x14ac:dyDescent="0.2">
      <c r="C4953" t="s">
        <v>9907</v>
      </c>
      <c r="J4953" t="s">
        <v>420</v>
      </c>
      <c r="O4953">
        <v>0</v>
      </c>
      <c r="P4953">
        <v>480</v>
      </c>
      <c r="Q4953" t="s">
        <v>50</v>
      </c>
      <c r="S4953" t="s">
        <v>4078</v>
      </c>
      <c r="T4953" s="4"/>
      <c r="U4953" s="4"/>
    </row>
    <row r="4954" spans="3:21" x14ac:dyDescent="0.2">
      <c r="C4954" t="s">
        <v>9908</v>
      </c>
      <c r="J4954" t="s">
        <v>420</v>
      </c>
      <c r="O4954">
        <v>0</v>
      </c>
      <c r="P4954">
        <v>480</v>
      </c>
      <c r="Q4954" t="s">
        <v>50</v>
      </c>
      <c r="S4954" t="s">
        <v>4078</v>
      </c>
      <c r="T4954" s="4"/>
      <c r="U4954" s="4"/>
    </row>
    <row r="4955" spans="3:21" x14ac:dyDescent="0.2">
      <c r="C4955" t="s">
        <v>9909</v>
      </c>
      <c r="J4955" t="s">
        <v>420</v>
      </c>
      <c r="O4955">
        <v>0</v>
      </c>
      <c r="P4955">
        <v>180</v>
      </c>
      <c r="Q4955" t="s">
        <v>50</v>
      </c>
      <c r="S4955" t="s">
        <v>4078</v>
      </c>
      <c r="T4955" s="4"/>
      <c r="U4955" s="4"/>
    </row>
    <row r="4956" spans="3:21" x14ac:dyDescent="0.2">
      <c r="C4956" t="s">
        <v>9910</v>
      </c>
      <c r="J4956" t="s">
        <v>420</v>
      </c>
      <c r="O4956">
        <v>0</v>
      </c>
      <c r="P4956">
        <v>160</v>
      </c>
      <c r="Q4956" t="s">
        <v>44</v>
      </c>
      <c r="S4956" t="s">
        <v>8967</v>
      </c>
      <c r="T4956" s="4"/>
      <c r="U4956" s="4"/>
    </row>
    <row r="4957" spans="3:21" x14ac:dyDescent="0.2">
      <c r="C4957" t="s">
        <v>9911</v>
      </c>
      <c r="J4957" t="s">
        <v>420</v>
      </c>
      <c r="O4957">
        <v>0</v>
      </c>
      <c r="P4957">
        <v>800</v>
      </c>
      <c r="Q4957" t="s">
        <v>50</v>
      </c>
      <c r="S4957" t="s">
        <v>4078</v>
      </c>
      <c r="T4957" s="4"/>
      <c r="U4957" s="4"/>
    </row>
    <row r="4958" spans="3:21" x14ac:dyDescent="0.2">
      <c r="C4958" t="s">
        <v>9912</v>
      </c>
      <c r="J4958" t="s">
        <v>420</v>
      </c>
      <c r="O4958">
        <v>0</v>
      </c>
      <c r="P4958">
        <v>480</v>
      </c>
      <c r="Q4958" t="s">
        <v>50</v>
      </c>
      <c r="S4958" t="s">
        <v>4078</v>
      </c>
      <c r="T4958" s="4"/>
      <c r="U4958" s="4"/>
    </row>
    <row r="4959" spans="3:21" x14ac:dyDescent="0.2">
      <c r="C4959" t="s">
        <v>9913</v>
      </c>
      <c r="J4959" t="s">
        <v>420</v>
      </c>
      <c r="O4959">
        <v>0</v>
      </c>
      <c r="P4959">
        <v>100</v>
      </c>
      <c r="Q4959" t="s">
        <v>50</v>
      </c>
      <c r="S4959" t="s">
        <v>4078</v>
      </c>
      <c r="T4959" s="4"/>
      <c r="U4959" s="4"/>
    </row>
    <row r="4960" spans="3:21" x14ac:dyDescent="0.2">
      <c r="C4960" t="s">
        <v>9914</v>
      </c>
      <c r="J4960" t="s">
        <v>420</v>
      </c>
      <c r="O4960">
        <v>0</v>
      </c>
      <c r="P4960">
        <v>10</v>
      </c>
      <c r="Q4960" t="s">
        <v>796</v>
      </c>
      <c r="S4960" t="s">
        <v>9044</v>
      </c>
      <c r="T4960" s="4"/>
      <c r="U4960" s="4"/>
    </row>
    <row r="4961" spans="3:21" x14ac:dyDescent="0.2">
      <c r="C4961" t="s">
        <v>9915</v>
      </c>
      <c r="J4961" t="s">
        <v>420</v>
      </c>
      <c r="O4961">
        <v>0</v>
      </c>
      <c r="P4961">
        <v>100</v>
      </c>
      <c r="Q4961" t="s">
        <v>50</v>
      </c>
      <c r="S4961" t="s">
        <v>4078</v>
      </c>
      <c r="T4961" s="4"/>
      <c r="U4961" s="4"/>
    </row>
    <row r="4962" spans="3:21" x14ac:dyDescent="0.2">
      <c r="C4962" t="s">
        <v>9916</v>
      </c>
      <c r="J4962" t="s">
        <v>420</v>
      </c>
      <c r="O4962">
        <v>0</v>
      </c>
      <c r="P4962">
        <v>100</v>
      </c>
      <c r="Q4962" t="s">
        <v>796</v>
      </c>
      <c r="S4962" t="s">
        <v>9044</v>
      </c>
      <c r="T4962" s="4"/>
      <c r="U4962" s="4"/>
    </row>
    <row r="4963" spans="3:21" x14ac:dyDescent="0.2">
      <c r="C4963" t="s">
        <v>9917</v>
      </c>
      <c r="J4963" t="s">
        <v>420</v>
      </c>
      <c r="O4963">
        <v>0</v>
      </c>
      <c r="P4963">
        <v>100</v>
      </c>
      <c r="Q4963" t="s">
        <v>50</v>
      </c>
      <c r="S4963" t="s">
        <v>4078</v>
      </c>
      <c r="T4963" s="4"/>
      <c r="U4963" s="4"/>
    </row>
    <row r="4964" spans="3:21" x14ac:dyDescent="0.2">
      <c r="C4964" t="s">
        <v>9918</v>
      </c>
      <c r="F4964" t="s">
        <v>2066</v>
      </c>
      <c r="I4964" t="s">
        <v>5291</v>
      </c>
      <c r="J4964" t="s">
        <v>2068</v>
      </c>
      <c r="O4964">
        <v>0</v>
      </c>
      <c r="P4964">
        <v>144</v>
      </c>
      <c r="Q4964" t="s">
        <v>50</v>
      </c>
      <c r="S4964" t="s">
        <v>4078</v>
      </c>
      <c r="T4964" s="4"/>
      <c r="U4964" s="4"/>
    </row>
    <row r="4965" spans="3:21" x14ac:dyDescent="0.2">
      <c r="C4965" t="s">
        <v>9919</v>
      </c>
      <c r="J4965" t="s">
        <v>420</v>
      </c>
      <c r="O4965">
        <v>0</v>
      </c>
      <c r="P4965">
        <v>200</v>
      </c>
      <c r="Q4965" t="s">
        <v>50</v>
      </c>
      <c r="S4965" t="s">
        <v>4078</v>
      </c>
      <c r="T4965" s="4"/>
      <c r="U4965" s="4"/>
    </row>
    <row r="4966" spans="3:21" x14ac:dyDescent="0.2">
      <c r="C4966" t="s">
        <v>9920</v>
      </c>
      <c r="J4966" t="s">
        <v>420</v>
      </c>
      <c r="O4966">
        <v>0</v>
      </c>
      <c r="P4966">
        <v>96</v>
      </c>
      <c r="Q4966" t="s">
        <v>50</v>
      </c>
      <c r="S4966" t="s">
        <v>4078</v>
      </c>
      <c r="T4966" s="4"/>
      <c r="U4966" s="4"/>
    </row>
    <row r="4967" spans="3:21" x14ac:dyDescent="0.2">
      <c r="C4967" t="s">
        <v>9921</v>
      </c>
      <c r="J4967" t="s">
        <v>420</v>
      </c>
      <c r="O4967">
        <v>0</v>
      </c>
      <c r="P4967">
        <v>96</v>
      </c>
      <c r="Q4967" t="s">
        <v>50</v>
      </c>
      <c r="S4967" t="s">
        <v>4078</v>
      </c>
      <c r="T4967" s="4"/>
      <c r="U4967" s="4"/>
    </row>
    <row r="4968" spans="3:21" x14ac:dyDescent="0.2">
      <c r="C4968" t="s">
        <v>9922</v>
      </c>
      <c r="J4968" t="s">
        <v>420</v>
      </c>
      <c r="O4968">
        <v>0</v>
      </c>
      <c r="P4968">
        <v>96</v>
      </c>
      <c r="Q4968" t="s">
        <v>50</v>
      </c>
      <c r="S4968" t="s">
        <v>4078</v>
      </c>
      <c r="T4968" s="4"/>
      <c r="U4968" s="4"/>
    </row>
    <row r="4969" spans="3:21" x14ac:dyDescent="0.2">
      <c r="C4969" t="s">
        <v>9923</v>
      </c>
      <c r="J4969" t="s">
        <v>420</v>
      </c>
      <c r="O4969">
        <v>0</v>
      </c>
      <c r="P4969">
        <v>144</v>
      </c>
      <c r="Q4969" t="s">
        <v>50</v>
      </c>
      <c r="S4969" t="s">
        <v>4078</v>
      </c>
      <c r="T4969" s="4"/>
      <c r="U4969" s="4"/>
    </row>
    <row r="4970" spans="3:21" x14ac:dyDescent="0.2">
      <c r="C4970" t="s">
        <v>9924</v>
      </c>
      <c r="J4970" t="s">
        <v>420</v>
      </c>
      <c r="O4970">
        <v>0</v>
      </c>
      <c r="P4970">
        <v>72</v>
      </c>
      <c r="Q4970" t="s">
        <v>50</v>
      </c>
      <c r="S4970" t="s">
        <v>4078</v>
      </c>
      <c r="T4970" s="4"/>
      <c r="U4970" s="4"/>
    </row>
    <row r="4971" spans="3:21" x14ac:dyDescent="0.2">
      <c r="C4971" t="s">
        <v>9925</v>
      </c>
      <c r="J4971" t="s">
        <v>420</v>
      </c>
      <c r="O4971">
        <v>0</v>
      </c>
      <c r="P4971">
        <v>144</v>
      </c>
      <c r="Q4971" t="s">
        <v>50</v>
      </c>
      <c r="S4971" t="s">
        <v>4078</v>
      </c>
      <c r="T4971" s="4"/>
      <c r="U4971" s="4"/>
    </row>
    <row r="4972" spans="3:21" x14ac:dyDescent="0.2">
      <c r="C4972" t="s">
        <v>9926</v>
      </c>
      <c r="J4972" t="s">
        <v>420</v>
      </c>
      <c r="O4972">
        <v>0</v>
      </c>
      <c r="P4972">
        <v>72</v>
      </c>
      <c r="Q4972" t="s">
        <v>50</v>
      </c>
      <c r="S4972" t="s">
        <v>4078</v>
      </c>
      <c r="T4972" s="4"/>
      <c r="U4972" s="4"/>
    </row>
    <row r="4973" spans="3:21" x14ac:dyDescent="0.2">
      <c r="C4973" t="s">
        <v>9927</v>
      </c>
      <c r="J4973" t="s">
        <v>420</v>
      </c>
      <c r="O4973">
        <v>0</v>
      </c>
      <c r="P4973">
        <v>144</v>
      </c>
      <c r="Q4973" t="s">
        <v>50</v>
      </c>
      <c r="S4973" t="s">
        <v>4078</v>
      </c>
      <c r="T4973" s="4"/>
      <c r="U4973" s="4"/>
    </row>
    <row r="4974" spans="3:21" x14ac:dyDescent="0.2">
      <c r="C4974" t="s">
        <v>9928</v>
      </c>
      <c r="J4974" t="s">
        <v>420</v>
      </c>
      <c r="O4974">
        <v>0</v>
      </c>
      <c r="P4974">
        <v>72</v>
      </c>
      <c r="Q4974" t="s">
        <v>50</v>
      </c>
      <c r="S4974" t="s">
        <v>4078</v>
      </c>
      <c r="T4974" s="4"/>
      <c r="U4974" s="4"/>
    </row>
    <row r="4975" spans="3:21" x14ac:dyDescent="0.2">
      <c r="C4975" t="s">
        <v>9929</v>
      </c>
      <c r="J4975" t="s">
        <v>420</v>
      </c>
      <c r="O4975">
        <v>0</v>
      </c>
      <c r="P4975">
        <v>80</v>
      </c>
      <c r="Q4975" t="s">
        <v>50</v>
      </c>
      <c r="S4975" t="s">
        <v>4078</v>
      </c>
      <c r="T4975" s="4"/>
      <c r="U4975" s="4"/>
    </row>
    <row r="4976" spans="3:21" x14ac:dyDescent="0.2">
      <c r="C4976" t="s">
        <v>9930</v>
      </c>
      <c r="J4976" t="s">
        <v>420</v>
      </c>
      <c r="O4976">
        <v>0</v>
      </c>
      <c r="P4976">
        <v>144</v>
      </c>
      <c r="Q4976" t="s">
        <v>50</v>
      </c>
      <c r="S4976" t="s">
        <v>4078</v>
      </c>
      <c r="T4976" s="4"/>
      <c r="U4976" s="4"/>
    </row>
    <row r="4977" spans="3:21" x14ac:dyDescent="0.2">
      <c r="C4977" t="s">
        <v>9931</v>
      </c>
      <c r="J4977" t="s">
        <v>420</v>
      </c>
      <c r="O4977">
        <v>0</v>
      </c>
      <c r="P4977">
        <v>96</v>
      </c>
      <c r="Q4977" t="s">
        <v>50</v>
      </c>
      <c r="S4977" t="s">
        <v>4078</v>
      </c>
      <c r="T4977" s="4"/>
      <c r="U4977" s="4"/>
    </row>
    <row r="4978" spans="3:21" x14ac:dyDescent="0.2">
      <c r="C4978" t="s">
        <v>9932</v>
      </c>
      <c r="J4978" t="s">
        <v>420</v>
      </c>
      <c r="O4978">
        <v>0</v>
      </c>
      <c r="P4978">
        <v>120</v>
      </c>
      <c r="Q4978" t="s">
        <v>50</v>
      </c>
      <c r="S4978" t="s">
        <v>4078</v>
      </c>
      <c r="T4978" s="4"/>
      <c r="U4978" s="4"/>
    </row>
    <row r="4979" spans="3:21" x14ac:dyDescent="0.2">
      <c r="C4979" t="s">
        <v>9933</v>
      </c>
      <c r="J4979" t="s">
        <v>420</v>
      </c>
      <c r="O4979">
        <v>0</v>
      </c>
      <c r="P4979">
        <v>72</v>
      </c>
      <c r="Q4979" t="s">
        <v>50</v>
      </c>
      <c r="S4979" t="s">
        <v>4078</v>
      </c>
      <c r="T4979" s="4"/>
      <c r="U4979" s="4"/>
    </row>
    <row r="4980" spans="3:21" x14ac:dyDescent="0.2">
      <c r="C4980" t="s">
        <v>9934</v>
      </c>
      <c r="J4980" t="s">
        <v>420</v>
      </c>
      <c r="O4980">
        <v>0</v>
      </c>
      <c r="P4980">
        <v>96</v>
      </c>
      <c r="Q4980" t="s">
        <v>50</v>
      </c>
      <c r="S4980" t="s">
        <v>4078</v>
      </c>
      <c r="T4980" s="4"/>
      <c r="U4980" s="4"/>
    </row>
    <row r="4981" spans="3:21" x14ac:dyDescent="0.2">
      <c r="C4981" t="s">
        <v>9935</v>
      </c>
      <c r="J4981" t="s">
        <v>420</v>
      </c>
      <c r="O4981">
        <v>0</v>
      </c>
      <c r="P4981">
        <v>96</v>
      </c>
      <c r="Q4981" t="s">
        <v>50</v>
      </c>
      <c r="S4981" t="s">
        <v>4078</v>
      </c>
      <c r="T4981" s="4"/>
      <c r="U4981" s="4"/>
    </row>
    <row r="4982" spans="3:21" x14ac:dyDescent="0.2">
      <c r="C4982" t="s">
        <v>9936</v>
      </c>
      <c r="F4982" t="s">
        <v>2066</v>
      </c>
      <c r="I4982" t="s">
        <v>2437</v>
      </c>
      <c r="J4982" t="s">
        <v>2068</v>
      </c>
      <c r="O4982">
        <v>0</v>
      </c>
      <c r="P4982">
        <v>400</v>
      </c>
      <c r="Q4982" t="s">
        <v>50</v>
      </c>
      <c r="S4982" t="s">
        <v>4078</v>
      </c>
      <c r="T4982" s="4"/>
      <c r="U4982" s="4"/>
    </row>
    <row r="4983" spans="3:21" x14ac:dyDescent="0.2">
      <c r="C4983" t="s">
        <v>9937</v>
      </c>
      <c r="F4983" t="s">
        <v>2066</v>
      </c>
      <c r="I4983" t="s">
        <v>2437</v>
      </c>
      <c r="J4983" t="s">
        <v>2068</v>
      </c>
      <c r="O4983">
        <v>0</v>
      </c>
      <c r="P4983">
        <v>400</v>
      </c>
      <c r="Q4983" t="s">
        <v>50</v>
      </c>
      <c r="S4983" t="s">
        <v>4078</v>
      </c>
      <c r="T4983" s="4"/>
      <c r="U4983" s="4"/>
    </row>
    <row r="4984" spans="3:21" x14ac:dyDescent="0.2">
      <c r="C4984" t="s">
        <v>5985</v>
      </c>
      <c r="F4984" t="s">
        <v>2066</v>
      </c>
      <c r="I4984" t="s">
        <v>2353</v>
      </c>
      <c r="J4984" t="s">
        <v>2068</v>
      </c>
      <c r="O4984">
        <v>0</v>
      </c>
      <c r="P4984">
        <v>240</v>
      </c>
      <c r="Q4984" t="s">
        <v>50</v>
      </c>
      <c r="S4984" t="s">
        <v>4078</v>
      </c>
      <c r="T4984" s="4"/>
      <c r="U4984" s="4"/>
    </row>
    <row r="4985" spans="3:21" x14ac:dyDescent="0.2">
      <c r="C4985" t="s">
        <v>5978</v>
      </c>
      <c r="F4985" t="s">
        <v>2066</v>
      </c>
      <c r="I4985" t="s">
        <v>2353</v>
      </c>
      <c r="J4985" t="s">
        <v>2068</v>
      </c>
      <c r="O4985">
        <v>0</v>
      </c>
      <c r="P4985">
        <v>240</v>
      </c>
      <c r="Q4985" t="s">
        <v>50</v>
      </c>
      <c r="S4985" t="s">
        <v>4078</v>
      </c>
      <c r="T4985" s="4"/>
      <c r="U4985" s="4"/>
    </row>
    <row r="4986" spans="3:21" x14ac:dyDescent="0.2">
      <c r="C4986" t="s">
        <v>9938</v>
      </c>
      <c r="I4986" t="s">
        <v>2353</v>
      </c>
      <c r="J4986" t="s">
        <v>2068</v>
      </c>
      <c r="O4986">
        <v>0</v>
      </c>
      <c r="P4986">
        <v>480</v>
      </c>
      <c r="Q4986" t="s">
        <v>50</v>
      </c>
      <c r="S4986" t="s">
        <v>4078</v>
      </c>
      <c r="T4986" s="4"/>
      <c r="U4986" s="4"/>
    </row>
    <row r="4987" spans="3:21" x14ac:dyDescent="0.2">
      <c r="C4987" t="s">
        <v>9939</v>
      </c>
      <c r="F4987" t="s">
        <v>2066</v>
      </c>
      <c r="I4987" t="s">
        <v>2082</v>
      </c>
      <c r="J4987" t="s">
        <v>2068</v>
      </c>
      <c r="O4987">
        <v>0</v>
      </c>
      <c r="P4987">
        <v>800</v>
      </c>
      <c r="Q4987" t="s">
        <v>50</v>
      </c>
      <c r="S4987" t="s">
        <v>4078</v>
      </c>
      <c r="T4987" s="4"/>
      <c r="U4987" s="4"/>
    </row>
    <row r="4988" spans="3:21" x14ac:dyDescent="0.2">
      <c r="C4988" t="s">
        <v>9940</v>
      </c>
      <c r="F4988" t="s">
        <v>2066</v>
      </c>
      <c r="I4988" t="s">
        <v>2437</v>
      </c>
      <c r="J4988" t="s">
        <v>2068</v>
      </c>
      <c r="O4988">
        <v>0</v>
      </c>
      <c r="P4988">
        <v>800</v>
      </c>
      <c r="Q4988" t="s">
        <v>50</v>
      </c>
      <c r="S4988" t="s">
        <v>4078</v>
      </c>
      <c r="T4988" s="4"/>
      <c r="U4988" s="4"/>
    </row>
    <row r="4989" spans="3:21" x14ac:dyDescent="0.2">
      <c r="C4989" t="s">
        <v>9941</v>
      </c>
      <c r="F4989" t="s">
        <v>2066</v>
      </c>
      <c r="I4989" t="s">
        <v>2437</v>
      </c>
      <c r="J4989" t="s">
        <v>2068</v>
      </c>
      <c r="O4989">
        <v>0</v>
      </c>
      <c r="P4989">
        <v>400</v>
      </c>
      <c r="Q4989" t="s">
        <v>50</v>
      </c>
      <c r="S4989" t="s">
        <v>4078</v>
      </c>
      <c r="T4989" s="4"/>
      <c r="U4989" s="4"/>
    </row>
    <row r="4990" spans="3:21" x14ac:dyDescent="0.2">
      <c r="C4990" t="s">
        <v>9942</v>
      </c>
      <c r="F4990" t="s">
        <v>2066</v>
      </c>
      <c r="I4990" t="s">
        <v>2437</v>
      </c>
      <c r="J4990" t="s">
        <v>2068</v>
      </c>
      <c r="O4990">
        <v>0</v>
      </c>
      <c r="P4990">
        <v>400</v>
      </c>
      <c r="Q4990" t="s">
        <v>50</v>
      </c>
      <c r="S4990" t="s">
        <v>4078</v>
      </c>
      <c r="T4990" s="4"/>
      <c r="U4990" s="4"/>
    </row>
    <row r="4991" spans="3:21" x14ac:dyDescent="0.2">
      <c r="C4991" t="s">
        <v>9943</v>
      </c>
      <c r="F4991" t="s">
        <v>2066</v>
      </c>
      <c r="I4991" t="s">
        <v>2082</v>
      </c>
      <c r="J4991" t="s">
        <v>2068</v>
      </c>
      <c r="O4991">
        <v>0</v>
      </c>
      <c r="P4991">
        <v>120</v>
      </c>
      <c r="Q4991" t="s">
        <v>50</v>
      </c>
      <c r="S4991" t="s">
        <v>4078</v>
      </c>
      <c r="T4991" s="4"/>
      <c r="U4991" s="4"/>
    </row>
    <row r="4992" spans="3:21" x14ac:dyDescent="0.2">
      <c r="C4992" t="s">
        <v>9944</v>
      </c>
      <c r="F4992" t="s">
        <v>2066</v>
      </c>
      <c r="I4992" t="s">
        <v>2070</v>
      </c>
      <c r="J4992" t="s">
        <v>2068</v>
      </c>
      <c r="O4992">
        <v>0</v>
      </c>
      <c r="P4992">
        <v>144</v>
      </c>
      <c r="Q4992" t="s">
        <v>50</v>
      </c>
      <c r="S4992" t="s">
        <v>4078</v>
      </c>
      <c r="T4992" s="4"/>
      <c r="U4992" s="4"/>
    </row>
    <row r="4993" spans="3:21" x14ac:dyDescent="0.2">
      <c r="C4993" t="s">
        <v>9945</v>
      </c>
      <c r="F4993" t="s">
        <v>2066</v>
      </c>
      <c r="I4993" t="s">
        <v>2070</v>
      </c>
      <c r="J4993" t="s">
        <v>2068</v>
      </c>
      <c r="O4993">
        <v>0</v>
      </c>
      <c r="P4993">
        <v>144</v>
      </c>
      <c r="Q4993" t="s">
        <v>50</v>
      </c>
      <c r="S4993" t="s">
        <v>4078</v>
      </c>
      <c r="T4993" s="4"/>
      <c r="U4993" s="4"/>
    </row>
    <row r="4994" spans="3:21" x14ac:dyDescent="0.2">
      <c r="C4994" t="s">
        <v>9946</v>
      </c>
      <c r="F4994" t="s">
        <v>2066</v>
      </c>
      <c r="I4994" t="s">
        <v>2353</v>
      </c>
      <c r="J4994" t="s">
        <v>2068</v>
      </c>
      <c r="O4994">
        <v>0</v>
      </c>
      <c r="P4994">
        <v>120</v>
      </c>
      <c r="Q4994" t="s">
        <v>50</v>
      </c>
      <c r="S4994" t="s">
        <v>4078</v>
      </c>
      <c r="T4994" s="4"/>
      <c r="U4994" s="4"/>
    </row>
    <row r="4995" spans="3:21" x14ac:dyDescent="0.2">
      <c r="C4995" t="s">
        <v>9947</v>
      </c>
      <c r="F4995" t="s">
        <v>2066</v>
      </c>
      <c r="I4995" t="s">
        <v>2353</v>
      </c>
      <c r="J4995" t="s">
        <v>2068</v>
      </c>
      <c r="O4995">
        <v>0</v>
      </c>
      <c r="P4995">
        <v>800</v>
      </c>
      <c r="Q4995" t="s">
        <v>50</v>
      </c>
      <c r="S4995" t="s">
        <v>4078</v>
      </c>
      <c r="T4995" s="4"/>
      <c r="U4995" s="4"/>
    </row>
    <row r="4996" spans="3:21" x14ac:dyDescent="0.2">
      <c r="C4996" t="s">
        <v>9948</v>
      </c>
      <c r="F4996" t="s">
        <v>2066</v>
      </c>
      <c r="I4996" t="s">
        <v>2334</v>
      </c>
      <c r="J4996" t="s">
        <v>2068</v>
      </c>
      <c r="O4996">
        <v>0</v>
      </c>
      <c r="P4996">
        <v>40</v>
      </c>
      <c r="Q4996" t="s">
        <v>50</v>
      </c>
      <c r="S4996" t="s">
        <v>4078</v>
      </c>
      <c r="T4996" s="4"/>
      <c r="U4996" s="4"/>
    </row>
    <row r="4997" spans="3:21" x14ac:dyDescent="0.2">
      <c r="C4997" t="s">
        <v>9949</v>
      </c>
      <c r="F4997" t="s">
        <v>2066</v>
      </c>
      <c r="I4997" t="s">
        <v>2437</v>
      </c>
      <c r="J4997" t="s">
        <v>2068</v>
      </c>
      <c r="O4997">
        <v>0</v>
      </c>
      <c r="P4997">
        <v>400</v>
      </c>
      <c r="Q4997" t="s">
        <v>50</v>
      </c>
      <c r="S4997" t="s">
        <v>4078</v>
      </c>
      <c r="T4997" s="4"/>
      <c r="U4997" s="4"/>
    </row>
    <row r="4998" spans="3:21" x14ac:dyDescent="0.2">
      <c r="C4998" t="s">
        <v>9949</v>
      </c>
      <c r="F4998" t="s">
        <v>2066</v>
      </c>
      <c r="I4998" t="s">
        <v>2353</v>
      </c>
      <c r="J4998" t="s">
        <v>2068</v>
      </c>
      <c r="O4998">
        <v>0</v>
      </c>
      <c r="P4998">
        <v>400</v>
      </c>
      <c r="Q4998" t="s">
        <v>50</v>
      </c>
      <c r="S4998" t="s">
        <v>4078</v>
      </c>
      <c r="T4998" s="4"/>
      <c r="U4998" s="4"/>
    </row>
    <row r="4999" spans="3:21" x14ac:dyDescent="0.2">
      <c r="C4999" t="s">
        <v>9950</v>
      </c>
      <c r="F4999" t="s">
        <v>2066</v>
      </c>
      <c r="I4999" t="s">
        <v>2437</v>
      </c>
      <c r="J4999" t="s">
        <v>2068</v>
      </c>
      <c r="O4999">
        <v>0</v>
      </c>
      <c r="P4999">
        <v>360</v>
      </c>
      <c r="Q4999" t="s">
        <v>50</v>
      </c>
      <c r="S4999" t="s">
        <v>4078</v>
      </c>
      <c r="T4999" s="4"/>
      <c r="U4999" s="4"/>
    </row>
    <row r="5000" spans="3:21" x14ac:dyDescent="0.2">
      <c r="C5000" t="s">
        <v>9950</v>
      </c>
      <c r="F5000" t="s">
        <v>2066</v>
      </c>
      <c r="I5000" t="s">
        <v>2334</v>
      </c>
      <c r="J5000" t="s">
        <v>2068</v>
      </c>
      <c r="O5000">
        <v>0</v>
      </c>
      <c r="P5000">
        <v>360</v>
      </c>
      <c r="Q5000" t="s">
        <v>50</v>
      </c>
      <c r="S5000" t="s">
        <v>4078</v>
      </c>
      <c r="T5000" s="4"/>
      <c r="U5000" s="4"/>
    </row>
    <row r="5001" spans="3:21" x14ac:dyDescent="0.2">
      <c r="C5001" t="s">
        <v>9951</v>
      </c>
      <c r="F5001" t="s">
        <v>2066</v>
      </c>
      <c r="I5001" t="s">
        <v>2357</v>
      </c>
      <c r="J5001" t="s">
        <v>2068</v>
      </c>
      <c r="O5001">
        <v>0</v>
      </c>
      <c r="P5001">
        <v>320</v>
      </c>
      <c r="Q5001" t="s">
        <v>50</v>
      </c>
      <c r="S5001" t="s">
        <v>4078</v>
      </c>
      <c r="T5001" s="4"/>
      <c r="U5001" s="4"/>
    </row>
    <row r="5002" spans="3:21" x14ac:dyDescent="0.2">
      <c r="C5002" t="s">
        <v>9952</v>
      </c>
      <c r="J5002" t="s">
        <v>420</v>
      </c>
      <c r="O5002">
        <v>0</v>
      </c>
      <c r="P5002">
        <v>320</v>
      </c>
      <c r="Q5002" t="s">
        <v>362</v>
      </c>
      <c r="S5002" t="s">
        <v>9490</v>
      </c>
      <c r="T5002" s="4"/>
      <c r="U5002" s="4"/>
    </row>
    <row r="5003" spans="3:21" x14ac:dyDescent="0.2">
      <c r="C5003" t="s">
        <v>9953</v>
      </c>
      <c r="F5003" t="s">
        <v>2066</v>
      </c>
      <c r="I5003" t="s">
        <v>2067</v>
      </c>
      <c r="J5003" t="s">
        <v>2068</v>
      </c>
      <c r="O5003">
        <v>0</v>
      </c>
      <c r="P5003">
        <v>300</v>
      </c>
      <c r="Q5003" t="s">
        <v>50</v>
      </c>
      <c r="S5003" t="s">
        <v>4078</v>
      </c>
      <c r="T5003" s="4"/>
      <c r="U5003" s="4"/>
    </row>
    <row r="5004" spans="3:21" x14ac:dyDescent="0.2">
      <c r="C5004" t="s">
        <v>9954</v>
      </c>
      <c r="F5004" t="s">
        <v>2066</v>
      </c>
      <c r="I5004" t="s">
        <v>2067</v>
      </c>
      <c r="J5004" t="s">
        <v>2068</v>
      </c>
      <c r="O5004">
        <v>0</v>
      </c>
      <c r="P5004">
        <v>240</v>
      </c>
      <c r="Q5004" t="s">
        <v>50</v>
      </c>
      <c r="S5004" t="s">
        <v>4078</v>
      </c>
      <c r="T5004" s="4"/>
      <c r="U5004" s="4"/>
    </row>
    <row r="5005" spans="3:21" x14ac:dyDescent="0.2">
      <c r="C5005" t="s">
        <v>9955</v>
      </c>
      <c r="F5005" t="s">
        <v>2066</v>
      </c>
      <c r="I5005" t="s">
        <v>2067</v>
      </c>
      <c r="J5005" t="s">
        <v>2068</v>
      </c>
      <c r="O5005">
        <v>0</v>
      </c>
      <c r="P5005">
        <v>180</v>
      </c>
      <c r="Q5005" t="s">
        <v>50</v>
      </c>
      <c r="S5005" t="s">
        <v>4078</v>
      </c>
      <c r="T5005" s="4"/>
      <c r="U5005" s="4"/>
    </row>
    <row r="5006" spans="3:21" x14ac:dyDescent="0.2">
      <c r="C5006" t="s">
        <v>9956</v>
      </c>
      <c r="F5006" t="s">
        <v>2066</v>
      </c>
      <c r="I5006" t="s">
        <v>2067</v>
      </c>
      <c r="J5006" t="s">
        <v>2068</v>
      </c>
      <c r="O5006">
        <v>0</v>
      </c>
      <c r="P5006">
        <v>180</v>
      </c>
      <c r="Q5006" t="s">
        <v>50</v>
      </c>
      <c r="S5006" t="s">
        <v>4078</v>
      </c>
      <c r="T5006" s="4"/>
      <c r="U5006" s="4"/>
    </row>
    <row r="5007" spans="3:21" x14ac:dyDescent="0.2">
      <c r="C5007" t="s">
        <v>9957</v>
      </c>
      <c r="F5007" t="s">
        <v>2066</v>
      </c>
      <c r="I5007" t="s">
        <v>2067</v>
      </c>
      <c r="J5007" t="s">
        <v>2068</v>
      </c>
      <c r="O5007">
        <v>0</v>
      </c>
      <c r="P5007">
        <v>600</v>
      </c>
      <c r="Q5007" t="s">
        <v>50</v>
      </c>
      <c r="S5007" t="s">
        <v>4078</v>
      </c>
      <c r="T5007" s="4"/>
      <c r="U5007" s="4"/>
    </row>
    <row r="5008" spans="3:21" x14ac:dyDescent="0.2">
      <c r="C5008" t="s">
        <v>9958</v>
      </c>
      <c r="F5008" t="s">
        <v>2066</v>
      </c>
      <c r="I5008" t="s">
        <v>2067</v>
      </c>
      <c r="J5008" t="s">
        <v>2068</v>
      </c>
      <c r="O5008">
        <v>0</v>
      </c>
      <c r="P5008">
        <v>400</v>
      </c>
      <c r="Q5008" t="s">
        <v>50</v>
      </c>
      <c r="S5008" t="s">
        <v>4078</v>
      </c>
      <c r="T5008" s="4"/>
      <c r="U5008" s="4"/>
    </row>
    <row r="5009" spans="3:21" x14ac:dyDescent="0.2">
      <c r="C5009" t="s">
        <v>9959</v>
      </c>
      <c r="F5009" t="s">
        <v>2066</v>
      </c>
      <c r="I5009" t="s">
        <v>2067</v>
      </c>
      <c r="J5009" t="s">
        <v>2068</v>
      </c>
      <c r="O5009">
        <v>0</v>
      </c>
      <c r="P5009">
        <v>200</v>
      </c>
      <c r="Q5009" t="s">
        <v>50</v>
      </c>
      <c r="S5009" t="s">
        <v>4078</v>
      </c>
      <c r="T5009" s="4"/>
      <c r="U5009" s="4"/>
    </row>
    <row r="5010" spans="3:21" x14ac:dyDescent="0.2">
      <c r="C5010" t="s">
        <v>9960</v>
      </c>
      <c r="J5010" t="s">
        <v>420</v>
      </c>
      <c r="O5010">
        <v>0</v>
      </c>
      <c r="P5010">
        <v>320</v>
      </c>
      <c r="Q5010" t="s">
        <v>50</v>
      </c>
      <c r="S5010" t="s">
        <v>4078</v>
      </c>
      <c r="T5010" s="4"/>
      <c r="U5010" s="4"/>
    </row>
    <row r="5011" spans="3:21" x14ac:dyDescent="0.2">
      <c r="C5011" t="s">
        <v>9961</v>
      </c>
      <c r="J5011" t="s">
        <v>420</v>
      </c>
      <c r="O5011">
        <v>0</v>
      </c>
      <c r="P5011">
        <v>800</v>
      </c>
      <c r="Q5011" t="s">
        <v>50</v>
      </c>
      <c r="S5011" t="s">
        <v>4078</v>
      </c>
      <c r="T5011" s="4"/>
      <c r="U5011" s="4"/>
    </row>
    <row r="5012" spans="3:21" x14ac:dyDescent="0.2">
      <c r="C5012" t="s">
        <v>9962</v>
      </c>
      <c r="J5012" t="s">
        <v>420</v>
      </c>
      <c r="O5012">
        <v>0</v>
      </c>
      <c r="P5012">
        <v>800</v>
      </c>
      <c r="Q5012" t="s">
        <v>50</v>
      </c>
      <c r="S5012" t="s">
        <v>4078</v>
      </c>
      <c r="T5012" s="4"/>
      <c r="U5012" s="4"/>
    </row>
    <row r="5013" spans="3:21" x14ac:dyDescent="0.2">
      <c r="C5013" t="s">
        <v>9963</v>
      </c>
      <c r="J5013" t="s">
        <v>420</v>
      </c>
      <c r="O5013">
        <v>0</v>
      </c>
      <c r="P5013">
        <v>480</v>
      </c>
      <c r="Q5013" t="s">
        <v>50</v>
      </c>
      <c r="S5013" t="s">
        <v>4078</v>
      </c>
      <c r="T5013" s="4"/>
      <c r="U5013" s="4"/>
    </row>
    <row r="5014" spans="3:21" x14ac:dyDescent="0.2">
      <c r="C5014" t="s">
        <v>9964</v>
      </c>
      <c r="J5014" t="s">
        <v>420</v>
      </c>
      <c r="O5014">
        <v>0</v>
      </c>
      <c r="P5014">
        <v>240</v>
      </c>
      <c r="Q5014" t="s">
        <v>362</v>
      </c>
      <c r="S5014" t="s">
        <v>9490</v>
      </c>
      <c r="T5014" s="4"/>
      <c r="U5014" s="4"/>
    </row>
    <row r="5015" spans="3:21" x14ac:dyDescent="0.2">
      <c r="C5015" t="s">
        <v>9965</v>
      </c>
      <c r="J5015" t="s">
        <v>420</v>
      </c>
      <c r="O5015">
        <v>0</v>
      </c>
      <c r="P5015">
        <v>216</v>
      </c>
      <c r="Q5015" t="s">
        <v>50</v>
      </c>
      <c r="S5015" t="s">
        <v>4078</v>
      </c>
      <c r="T5015" s="4"/>
      <c r="U5015" s="4"/>
    </row>
    <row r="5016" spans="3:21" x14ac:dyDescent="0.2">
      <c r="C5016" t="s">
        <v>9966</v>
      </c>
      <c r="J5016" t="s">
        <v>420</v>
      </c>
      <c r="O5016">
        <v>0</v>
      </c>
      <c r="P5016">
        <v>400</v>
      </c>
      <c r="Q5016" t="s">
        <v>50</v>
      </c>
      <c r="S5016" t="s">
        <v>4078</v>
      </c>
      <c r="T5016" s="4"/>
      <c r="U5016" s="4"/>
    </row>
    <row r="5017" spans="3:21" x14ac:dyDescent="0.2">
      <c r="C5017" t="s">
        <v>9967</v>
      </c>
      <c r="J5017" t="s">
        <v>420</v>
      </c>
      <c r="O5017">
        <v>0</v>
      </c>
      <c r="P5017">
        <v>120</v>
      </c>
      <c r="Q5017" t="s">
        <v>362</v>
      </c>
      <c r="S5017" t="s">
        <v>9490</v>
      </c>
      <c r="T5017" s="4"/>
      <c r="U5017" s="4"/>
    </row>
    <row r="5018" spans="3:21" x14ac:dyDescent="0.2">
      <c r="C5018" t="s">
        <v>9968</v>
      </c>
      <c r="F5018" t="s">
        <v>2066</v>
      </c>
      <c r="I5018" t="s">
        <v>2430</v>
      </c>
      <c r="J5018" t="s">
        <v>2068</v>
      </c>
      <c r="O5018">
        <v>0</v>
      </c>
      <c r="P5018">
        <v>144</v>
      </c>
      <c r="Q5018" t="s">
        <v>50</v>
      </c>
      <c r="S5018" t="s">
        <v>4078</v>
      </c>
      <c r="T5018" s="4"/>
      <c r="U5018" s="4"/>
    </row>
    <row r="5019" spans="3:21" x14ac:dyDescent="0.2">
      <c r="C5019" t="s">
        <v>9969</v>
      </c>
      <c r="F5019" t="s">
        <v>2066</v>
      </c>
      <c r="I5019" t="s">
        <v>2430</v>
      </c>
      <c r="J5019" t="s">
        <v>2068</v>
      </c>
      <c r="O5019">
        <v>0</v>
      </c>
      <c r="P5019">
        <v>72</v>
      </c>
      <c r="Q5019" t="s">
        <v>50</v>
      </c>
      <c r="S5019" t="s">
        <v>4078</v>
      </c>
      <c r="T5019" s="4"/>
      <c r="U5019" s="4"/>
    </row>
    <row r="5020" spans="3:21" x14ac:dyDescent="0.2">
      <c r="C5020" t="s">
        <v>9970</v>
      </c>
      <c r="J5020" t="s">
        <v>420</v>
      </c>
      <c r="O5020">
        <v>0</v>
      </c>
      <c r="P5020">
        <v>50</v>
      </c>
      <c r="Q5020" t="s">
        <v>50</v>
      </c>
      <c r="S5020" t="s">
        <v>4078</v>
      </c>
      <c r="T5020" s="4"/>
      <c r="U5020" s="4"/>
    </row>
    <row r="5021" spans="3:21" x14ac:dyDescent="0.2">
      <c r="C5021" t="s">
        <v>9971</v>
      </c>
      <c r="J5021" t="s">
        <v>420</v>
      </c>
      <c r="O5021">
        <v>0</v>
      </c>
      <c r="P5021">
        <v>90</v>
      </c>
      <c r="Q5021" t="s">
        <v>3144</v>
      </c>
      <c r="S5021" t="s">
        <v>9665</v>
      </c>
      <c r="T5021" s="4"/>
      <c r="U5021" s="4"/>
    </row>
    <row r="5022" spans="3:21" x14ac:dyDescent="0.2">
      <c r="C5022" t="s">
        <v>9972</v>
      </c>
      <c r="J5022" t="s">
        <v>420</v>
      </c>
      <c r="O5022">
        <v>0</v>
      </c>
      <c r="P5022">
        <v>50</v>
      </c>
      <c r="Q5022" t="s">
        <v>3144</v>
      </c>
      <c r="S5022" t="s">
        <v>9665</v>
      </c>
      <c r="T5022" s="4"/>
      <c r="U5022" s="4"/>
    </row>
    <row r="5023" spans="3:21" x14ac:dyDescent="0.2">
      <c r="C5023" t="s">
        <v>9973</v>
      </c>
      <c r="J5023" t="s">
        <v>420</v>
      </c>
      <c r="O5023">
        <v>0</v>
      </c>
      <c r="P5023">
        <v>144</v>
      </c>
      <c r="Q5023" t="s">
        <v>44</v>
      </c>
      <c r="S5023" t="s">
        <v>8967</v>
      </c>
      <c r="T5023" s="4"/>
      <c r="U5023" s="4"/>
    </row>
    <row r="5024" spans="3:21" x14ac:dyDescent="0.2">
      <c r="C5024" t="s">
        <v>9974</v>
      </c>
      <c r="J5024" t="s">
        <v>420</v>
      </c>
      <c r="O5024">
        <v>0</v>
      </c>
      <c r="P5024">
        <v>144</v>
      </c>
      <c r="Q5024" t="s">
        <v>44</v>
      </c>
      <c r="S5024" t="s">
        <v>8967</v>
      </c>
      <c r="T5024" s="4"/>
      <c r="U5024" s="4"/>
    </row>
    <row r="5025" spans="3:21" x14ac:dyDescent="0.2">
      <c r="C5025" t="s">
        <v>9975</v>
      </c>
      <c r="J5025" t="s">
        <v>420</v>
      </c>
      <c r="O5025">
        <v>0</v>
      </c>
      <c r="P5025">
        <v>144</v>
      </c>
      <c r="Q5025" t="s">
        <v>44</v>
      </c>
      <c r="S5025" t="s">
        <v>8967</v>
      </c>
      <c r="T5025" s="4"/>
      <c r="U5025" s="4"/>
    </row>
    <row r="5026" spans="3:21" x14ac:dyDescent="0.2">
      <c r="C5026" t="s">
        <v>9976</v>
      </c>
      <c r="J5026" t="s">
        <v>420</v>
      </c>
      <c r="O5026">
        <v>0</v>
      </c>
      <c r="P5026">
        <v>96</v>
      </c>
      <c r="Q5026" t="s">
        <v>44</v>
      </c>
      <c r="S5026" t="s">
        <v>8967</v>
      </c>
      <c r="T5026" s="4"/>
      <c r="U5026" s="4"/>
    </row>
    <row r="5027" spans="3:21" x14ac:dyDescent="0.2">
      <c r="C5027" t="s">
        <v>9977</v>
      </c>
      <c r="J5027" t="s">
        <v>420</v>
      </c>
      <c r="O5027">
        <v>0</v>
      </c>
      <c r="P5027">
        <v>80</v>
      </c>
      <c r="Q5027" t="s">
        <v>796</v>
      </c>
      <c r="S5027" t="s">
        <v>9044</v>
      </c>
      <c r="T5027" s="4"/>
      <c r="U5027" s="4"/>
    </row>
    <row r="5028" spans="3:21" x14ac:dyDescent="0.2">
      <c r="C5028" t="s">
        <v>9978</v>
      </c>
      <c r="J5028" t="s">
        <v>420</v>
      </c>
      <c r="O5028">
        <v>0</v>
      </c>
      <c r="P5028">
        <v>144</v>
      </c>
      <c r="Q5028" t="s">
        <v>44</v>
      </c>
      <c r="S5028" t="s">
        <v>8967</v>
      </c>
      <c r="T5028" s="4"/>
      <c r="U5028" s="4"/>
    </row>
    <row r="5029" spans="3:21" x14ac:dyDescent="0.2">
      <c r="C5029" t="s">
        <v>9979</v>
      </c>
      <c r="J5029" t="s">
        <v>420</v>
      </c>
      <c r="O5029">
        <v>0</v>
      </c>
      <c r="P5029">
        <v>144</v>
      </c>
      <c r="Q5029" t="s">
        <v>44</v>
      </c>
      <c r="S5029" t="s">
        <v>8967</v>
      </c>
      <c r="T5029" s="4"/>
      <c r="U5029" s="4"/>
    </row>
    <row r="5030" spans="3:21" x14ac:dyDescent="0.2">
      <c r="C5030" t="s">
        <v>9980</v>
      </c>
      <c r="J5030" t="s">
        <v>420</v>
      </c>
      <c r="O5030">
        <v>0</v>
      </c>
      <c r="P5030">
        <v>144</v>
      </c>
      <c r="Q5030" t="s">
        <v>44</v>
      </c>
      <c r="S5030" t="s">
        <v>8967</v>
      </c>
      <c r="T5030" s="4"/>
      <c r="U5030" s="4"/>
    </row>
    <row r="5031" spans="3:21" x14ac:dyDescent="0.2">
      <c r="C5031" t="s">
        <v>9981</v>
      </c>
      <c r="J5031" t="s">
        <v>420</v>
      </c>
      <c r="O5031">
        <v>0</v>
      </c>
      <c r="P5031">
        <v>144</v>
      </c>
      <c r="Q5031" t="s">
        <v>44</v>
      </c>
      <c r="S5031" t="s">
        <v>8967</v>
      </c>
      <c r="T5031" s="4"/>
      <c r="U5031" s="4"/>
    </row>
    <row r="5032" spans="3:21" x14ac:dyDescent="0.2">
      <c r="C5032" t="s">
        <v>9982</v>
      </c>
      <c r="J5032" t="s">
        <v>420</v>
      </c>
      <c r="O5032">
        <v>0</v>
      </c>
      <c r="P5032">
        <v>144</v>
      </c>
      <c r="Q5032" t="s">
        <v>44</v>
      </c>
      <c r="S5032" t="s">
        <v>8967</v>
      </c>
      <c r="T5032" s="4"/>
      <c r="U5032" s="4"/>
    </row>
    <row r="5033" spans="3:21" x14ac:dyDescent="0.2">
      <c r="C5033" t="s">
        <v>9983</v>
      </c>
      <c r="J5033" t="s">
        <v>420</v>
      </c>
      <c r="O5033">
        <v>0</v>
      </c>
      <c r="P5033">
        <v>144</v>
      </c>
      <c r="Q5033" t="s">
        <v>44</v>
      </c>
      <c r="S5033" t="s">
        <v>8967</v>
      </c>
      <c r="T5033" s="4"/>
      <c r="U5033" s="4"/>
    </row>
    <row r="5034" spans="3:21" x14ac:dyDescent="0.2">
      <c r="C5034" t="s">
        <v>9984</v>
      </c>
      <c r="J5034" t="s">
        <v>420</v>
      </c>
      <c r="O5034">
        <v>0</v>
      </c>
      <c r="P5034">
        <v>108</v>
      </c>
      <c r="Q5034" t="s">
        <v>44</v>
      </c>
      <c r="S5034" t="s">
        <v>8967</v>
      </c>
      <c r="T5034" s="4"/>
      <c r="U5034" s="4"/>
    </row>
    <row r="5035" spans="3:21" x14ac:dyDescent="0.2">
      <c r="C5035" t="s">
        <v>9985</v>
      </c>
      <c r="J5035" t="s">
        <v>420</v>
      </c>
      <c r="O5035">
        <v>0</v>
      </c>
      <c r="P5035">
        <v>108</v>
      </c>
      <c r="Q5035" t="s">
        <v>44</v>
      </c>
      <c r="S5035" t="s">
        <v>8967</v>
      </c>
      <c r="T5035" s="4"/>
      <c r="U5035" s="4"/>
    </row>
    <row r="5036" spans="3:21" x14ac:dyDescent="0.2">
      <c r="C5036" t="s">
        <v>9986</v>
      </c>
      <c r="J5036" t="s">
        <v>420</v>
      </c>
      <c r="O5036">
        <v>0</v>
      </c>
      <c r="P5036">
        <v>240</v>
      </c>
      <c r="Q5036" t="s">
        <v>44</v>
      </c>
      <c r="S5036" t="s">
        <v>8967</v>
      </c>
      <c r="T5036" s="4"/>
      <c r="U5036" s="4"/>
    </row>
    <row r="5037" spans="3:21" x14ac:dyDescent="0.2">
      <c r="C5037" t="s">
        <v>9987</v>
      </c>
      <c r="J5037" t="s">
        <v>420</v>
      </c>
      <c r="O5037">
        <v>0</v>
      </c>
      <c r="P5037">
        <v>144</v>
      </c>
      <c r="Q5037" t="s">
        <v>44</v>
      </c>
      <c r="S5037" t="s">
        <v>8967</v>
      </c>
      <c r="T5037" s="4"/>
      <c r="U5037" s="4"/>
    </row>
    <row r="5038" spans="3:21" x14ac:dyDescent="0.2">
      <c r="C5038" t="s">
        <v>9988</v>
      </c>
      <c r="J5038" t="s">
        <v>420</v>
      </c>
      <c r="O5038">
        <v>0</v>
      </c>
      <c r="P5038">
        <v>72</v>
      </c>
      <c r="Q5038" t="s">
        <v>796</v>
      </c>
      <c r="S5038" t="s">
        <v>9044</v>
      </c>
      <c r="T5038" s="4"/>
      <c r="U5038" s="4"/>
    </row>
    <row r="5039" spans="3:21" x14ac:dyDescent="0.2">
      <c r="C5039" t="s">
        <v>9989</v>
      </c>
      <c r="J5039" t="s">
        <v>420</v>
      </c>
      <c r="O5039">
        <v>0</v>
      </c>
      <c r="P5039">
        <v>144</v>
      </c>
      <c r="Q5039" t="s">
        <v>44</v>
      </c>
      <c r="S5039" t="s">
        <v>8967</v>
      </c>
      <c r="T5039" s="4"/>
      <c r="U5039" s="4"/>
    </row>
    <row r="5040" spans="3:21" x14ac:dyDescent="0.2">
      <c r="C5040" t="s">
        <v>9990</v>
      </c>
      <c r="J5040" t="s">
        <v>420</v>
      </c>
      <c r="O5040">
        <v>0</v>
      </c>
      <c r="P5040">
        <v>144</v>
      </c>
      <c r="Q5040" t="s">
        <v>44</v>
      </c>
      <c r="S5040" t="s">
        <v>8967</v>
      </c>
      <c r="T5040" s="4"/>
      <c r="U5040" s="4"/>
    </row>
    <row r="5041" spans="3:21" x14ac:dyDescent="0.2">
      <c r="C5041" t="s">
        <v>9991</v>
      </c>
      <c r="J5041" t="s">
        <v>420</v>
      </c>
      <c r="O5041">
        <v>0</v>
      </c>
      <c r="P5041">
        <v>144</v>
      </c>
      <c r="Q5041" t="s">
        <v>44</v>
      </c>
      <c r="S5041" t="s">
        <v>8967</v>
      </c>
      <c r="T5041" s="4"/>
      <c r="U5041" s="4"/>
    </row>
    <row r="5042" spans="3:21" x14ac:dyDescent="0.2">
      <c r="C5042" t="s">
        <v>9992</v>
      </c>
      <c r="J5042" t="s">
        <v>420</v>
      </c>
      <c r="O5042">
        <v>0</v>
      </c>
      <c r="P5042">
        <v>144</v>
      </c>
      <c r="Q5042" t="s">
        <v>44</v>
      </c>
      <c r="S5042" t="s">
        <v>8967</v>
      </c>
      <c r="T5042" s="4"/>
      <c r="U5042" s="4"/>
    </row>
    <row r="5043" spans="3:21" x14ac:dyDescent="0.2">
      <c r="C5043" t="s">
        <v>9993</v>
      </c>
      <c r="J5043" t="s">
        <v>420</v>
      </c>
      <c r="O5043">
        <v>0</v>
      </c>
      <c r="P5043">
        <v>144</v>
      </c>
      <c r="Q5043" t="s">
        <v>44</v>
      </c>
      <c r="S5043" t="s">
        <v>8967</v>
      </c>
      <c r="T5043" s="4"/>
      <c r="U5043" s="4"/>
    </row>
    <row r="5044" spans="3:21" x14ac:dyDescent="0.2">
      <c r="C5044" t="s">
        <v>9994</v>
      </c>
      <c r="J5044" t="s">
        <v>420</v>
      </c>
      <c r="O5044">
        <v>0</v>
      </c>
      <c r="P5044">
        <v>1440</v>
      </c>
      <c r="Q5044" t="s">
        <v>50</v>
      </c>
      <c r="S5044" t="s">
        <v>4078</v>
      </c>
      <c r="T5044" s="4"/>
      <c r="U5044" s="4"/>
    </row>
    <row r="5045" spans="3:21" x14ac:dyDescent="0.2">
      <c r="C5045" t="s">
        <v>9995</v>
      </c>
      <c r="J5045" t="s">
        <v>420</v>
      </c>
      <c r="O5045">
        <v>0</v>
      </c>
      <c r="P5045">
        <v>48</v>
      </c>
      <c r="Q5045" t="s">
        <v>61</v>
      </c>
      <c r="S5045" t="s">
        <v>8990</v>
      </c>
      <c r="T5045" s="4"/>
      <c r="U5045" s="4"/>
    </row>
    <row r="5046" spans="3:21" x14ac:dyDescent="0.2">
      <c r="C5046" t="s">
        <v>9996</v>
      </c>
      <c r="J5046" t="s">
        <v>420</v>
      </c>
      <c r="O5046">
        <v>0</v>
      </c>
      <c r="P5046">
        <v>50</v>
      </c>
      <c r="Q5046" t="s">
        <v>61</v>
      </c>
      <c r="S5046" t="s">
        <v>8990</v>
      </c>
      <c r="T5046" s="4"/>
      <c r="U5046" s="4"/>
    </row>
    <row r="5047" spans="3:21" x14ac:dyDescent="0.2">
      <c r="C5047" t="s">
        <v>9997</v>
      </c>
      <c r="J5047" t="s">
        <v>420</v>
      </c>
      <c r="O5047">
        <v>0</v>
      </c>
      <c r="P5047">
        <v>60</v>
      </c>
      <c r="Q5047" t="s">
        <v>44</v>
      </c>
      <c r="S5047" t="s">
        <v>8967</v>
      </c>
      <c r="T5047" s="4"/>
      <c r="U5047" s="4"/>
    </row>
    <row r="5048" spans="3:21" x14ac:dyDescent="0.2">
      <c r="C5048" t="s">
        <v>9998</v>
      </c>
      <c r="J5048" t="s">
        <v>420</v>
      </c>
      <c r="O5048">
        <v>0</v>
      </c>
      <c r="P5048">
        <v>144</v>
      </c>
      <c r="Q5048" t="s">
        <v>44</v>
      </c>
      <c r="S5048" t="s">
        <v>8967</v>
      </c>
      <c r="T5048" s="4"/>
      <c r="U5048" s="4"/>
    </row>
    <row r="5049" spans="3:21" x14ac:dyDescent="0.2">
      <c r="C5049" t="s">
        <v>9999</v>
      </c>
      <c r="J5049" t="s">
        <v>420</v>
      </c>
      <c r="O5049">
        <v>0</v>
      </c>
      <c r="P5049">
        <v>96</v>
      </c>
      <c r="Q5049" t="s">
        <v>44</v>
      </c>
      <c r="S5049" t="s">
        <v>8967</v>
      </c>
      <c r="T5049" s="4"/>
      <c r="U5049" s="4"/>
    </row>
    <row r="5050" spans="3:21" x14ac:dyDescent="0.2">
      <c r="C5050" t="s">
        <v>10000</v>
      </c>
      <c r="J5050" t="s">
        <v>420</v>
      </c>
      <c r="O5050">
        <v>0</v>
      </c>
      <c r="P5050">
        <v>96</v>
      </c>
      <c r="Q5050" t="s">
        <v>44</v>
      </c>
      <c r="S5050" t="s">
        <v>8967</v>
      </c>
      <c r="T5050" s="4"/>
      <c r="U5050" s="4"/>
    </row>
    <row r="5051" spans="3:21" x14ac:dyDescent="0.2">
      <c r="C5051" t="s">
        <v>10000</v>
      </c>
      <c r="J5051" t="s">
        <v>420</v>
      </c>
      <c r="O5051">
        <v>0</v>
      </c>
      <c r="P5051">
        <v>96</v>
      </c>
      <c r="Q5051" t="s">
        <v>44</v>
      </c>
      <c r="S5051" t="s">
        <v>8967</v>
      </c>
      <c r="T5051" s="4"/>
      <c r="U5051" s="4"/>
    </row>
    <row r="5052" spans="3:21" x14ac:dyDescent="0.2">
      <c r="C5052" t="s">
        <v>10001</v>
      </c>
      <c r="J5052" t="s">
        <v>420</v>
      </c>
      <c r="O5052">
        <v>0</v>
      </c>
      <c r="P5052">
        <v>96</v>
      </c>
      <c r="Q5052" t="s">
        <v>44</v>
      </c>
      <c r="S5052" t="s">
        <v>8967</v>
      </c>
      <c r="T5052" s="4"/>
      <c r="U5052" s="4"/>
    </row>
    <row r="5053" spans="3:21" x14ac:dyDescent="0.2">
      <c r="C5053" t="s">
        <v>10002</v>
      </c>
      <c r="J5053" t="s">
        <v>420</v>
      </c>
      <c r="O5053">
        <v>0</v>
      </c>
      <c r="P5053">
        <v>160</v>
      </c>
      <c r="Q5053" t="s">
        <v>362</v>
      </c>
      <c r="S5053" t="s">
        <v>9490</v>
      </c>
      <c r="T5053" s="4"/>
      <c r="U5053" s="4"/>
    </row>
    <row r="5054" spans="3:21" x14ac:dyDescent="0.2">
      <c r="C5054" t="s">
        <v>10003</v>
      </c>
      <c r="J5054" t="s">
        <v>420</v>
      </c>
      <c r="O5054">
        <v>0</v>
      </c>
      <c r="P5054">
        <v>96</v>
      </c>
      <c r="Q5054" t="s">
        <v>362</v>
      </c>
      <c r="S5054" t="s">
        <v>9490</v>
      </c>
      <c r="T5054" s="4"/>
      <c r="U5054" s="4"/>
    </row>
    <row r="5055" spans="3:21" x14ac:dyDescent="0.2">
      <c r="C5055" t="s">
        <v>10004</v>
      </c>
      <c r="J5055" t="s">
        <v>420</v>
      </c>
      <c r="O5055">
        <v>0</v>
      </c>
      <c r="P5055">
        <v>144</v>
      </c>
      <c r="Q5055" t="s">
        <v>44</v>
      </c>
      <c r="S5055" t="s">
        <v>8967</v>
      </c>
      <c r="T5055" s="4"/>
      <c r="U5055" s="4"/>
    </row>
    <row r="5056" spans="3:21" x14ac:dyDescent="0.2">
      <c r="C5056" t="s">
        <v>10005</v>
      </c>
      <c r="J5056" t="s">
        <v>420</v>
      </c>
      <c r="O5056">
        <v>0</v>
      </c>
      <c r="P5056">
        <v>144</v>
      </c>
      <c r="Q5056" t="s">
        <v>44</v>
      </c>
      <c r="S5056" t="s">
        <v>8967</v>
      </c>
      <c r="T5056" s="4"/>
      <c r="U5056" s="4"/>
    </row>
    <row r="5057" spans="3:21" x14ac:dyDescent="0.2">
      <c r="C5057" t="s">
        <v>10006</v>
      </c>
      <c r="J5057" t="s">
        <v>420</v>
      </c>
      <c r="O5057">
        <v>0</v>
      </c>
      <c r="P5057">
        <v>144</v>
      </c>
      <c r="Q5057" t="s">
        <v>44</v>
      </c>
      <c r="S5057" t="s">
        <v>8967</v>
      </c>
      <c r="T5057" s="4"/>
      <c r="U5057" s="4"/>
    </row>
    <row r="5058" spans="3:21" x14ac:dyDescent="0.2">
      <c r="C5058" t="s">
        <v>10007</v>
      </c>
      <c r="J5058" t="s">
        <v>420</v>
      </c>
      <c r="O5058">
        <v>0</v>
      </c>
      <c r="P5058">
        <v>144</v>
      </c>
      <c r="Q5058" t="s">
        <v>44</v>
      </c>
      <c r="S5058" t="s">
        <v>8967</v>
      </c>
      <c r="T5058" s="4"/>
      <c r="U5058" s="4"/>
    </row>
    <row r="5059" spans="3:21" x14ac:dyDescent="0.2">
      <c r="C5059" t="s">
        <v>10008</v>
      </c>
      <c r="J5059" t="s">
        <v>420</v>
      </c>
      <c r="O5059">
        <v>0</v>
      </c>
      <c r="P5059">
        <v>144</v>
      </c>
      <c r="Q5059" t="s">
        <v>44</v>
      </c>
      <c r="S5059" t="s">
        <v>8967</v>
      </c>
      <c r="T5059" s="4"/>
      <c r="U5059" s="4"/>
    </row>
    <row r="5060" spans="3:21" x14ac:dyDescent="0.2">
      <c r="C5060" t="s">
        <v>10009</v>
      </c>
      <c r="J5060" t="s">
        <v>420</v>
      </c>
      <c r="O5060">
        <v>0</v>
      </c>
      <c r="P5060">
        <v>96</v>
      </c>
      <c r="Q5060" t="s">
        <v>44</v>
      </c>
      <c r="S5060" t="s">
        <v>8967</v>
      </c>
      <c r="T5060" s="4"/>
      <c r="U5060" s="4"/>
    </row>
    <row r="5061" spans="3:21" x14ac:dyDescent="0.2">
      <c r="C5061" t="s">
        <v>10010</v>
      </c>
      <c r="J5061" t="s">
        <v>420</v>
      </c>
      <c r="O5061">
        <v>0</v>
      </c>
      <c r="P5061">
        <v>96</v>
      </c>
      <c r="Q5061" t="s">
        <v>44</v>
      </c>
      <c r="S5061" t="s">
        <v>8967</v>
      </c>
      <c r="T5061" s="4"/>
      <c r="U5061" s="4"/>
    </row>
    <row r="5062" spans="3:21" x14ac:dyDescent="0.2">
      <c r="C5062" t="s">
        <v>10011</v>
      </c>
      <c r="J5062" t="s">
        <v>420</v>
      </c>
      <c r="O5062">
        <v>0</v>
      </c>
      <c r="P5062">
        <v>96</v>
      </c>
      <c r="Q5062" t="s">
        <v>44</v>
      </c>
      <c r="S5062" t="s">
        <v>8967</v>
      </c>
      <c r="T5062" s="4"/>
      <c r="U5062" s="4"/>
    </row>
    <row r="5063" spans="3:21" x14ac:dyDescent="0.2">
      <c r="C5063" t="s">
        <v>10012</v>
      </c>
      <c r="J5063" t="s">
        <v>420</v>
      </c>
      <c r="O5063">
        <v>0</v>
      </c>
      <c r="P5063">
        <v>96</v>
      </c>
      <c r="Q5063" t="s">
        <v>44</v>
      </c>
      <c r="S5063" t="s">
        <v>8967</v>
      </c>
      <c r="T5063" s="4"/>
      <c r="U5063" s="4"/>
    </row>
    <row r="5064" spans="3:21" x14ac:dyDescent="0.2">
      <c r="C5064" t="s">
        <v>10013</v>
      </c>
      <c r="J5064" t="s">
        <v>420</v>
      </c>
      <c r="O5064">
        <v>0</v>
      </c>
      <c r="P5064">
        <v>96</v>
      </c>
      <c r="Q5064" t="s">
        <v>44</v>
      </c>
      <c r="S5064" t="s">
        <v>8967</v>
      </c>
      <c r="T5064" s="4"/>
      <c r="U5064" s="4"/>
    </row>
    <row r="5065" spans="3:21" x14ac:dyDescent="0.2">
      <c r="C5065" t="s">
        <v>10014</v>
      </c>
      <c r="J5065" t="s">
        <v>420</v>
      </c>
      <c r="O5065">
        <v>0</v>
      </c>
      <c r="P5065">
        <v>96</v>
      </c>
      <c r="Q5065" t="s">
        <v>44</v>
      </c>
      <c r="S5065" t="s">
        <v>8967</v>
      </c>
      <c r="T5065" s="4"/>
      <c r="U5065" s="4"/>
    </row>
    <row r="5066" spans="3:21" x14ac:dyDescent="0.2">
      <c r="C5066" t="s">
        <v>10015</v>
      </c>
      <c r="J5066" t="s">
        <v>420</v>
      </c>
      <c r="O5066">
        <v>0</v>
      </c>
      <c r="P5066">
        <v>144</v>
      </c>
      <c r="Q5066" t="s">
        <v>44</v>
      </c>
      <c r="S5066" t="s">
        <v>8967</v>
      </c>
      <c r="T5066" s="4"/>
      <c r="U5066" s="4"/>
    </row>
    <row r="5067" spans="3:21" x14ac:dyDescent="0.2">
      <c r="C5067" t="s">
        <v>10016</v>
      </c>
      <c r="J5067" t="s">
        <v>420</v>
      </c>
      <c r="O5067">
        <v>0</v>
      </c>
      <c r="P5067">
        <v>10</v>
      </c>
      <c r="Q5067" t="s">
        <v>50</v>
      </c>
      <c r="S5067" t="s">
        <v>4078</v>
      </c>
      <c r="T5067" s="4"/>
      <c r="U5067" s="4"/>
    </row>
    <row r="5068" spans="3:21" x14ac:dyDescent="0.2">
      <c r="C5068" t="s">
        <v>10017</v>
      </c>
      <c r="I5068" t="s">
        <v>4232</v>
      </c>
      <c r="J5068" t="s">
        <v>420</v>
      </c>
      <c r="O5068">
        <v>0</v>
      </c>
      <c r="P5068">
        <v>10</v>
      </c>
      <c r="Q5068" t="s">
        <v>50</v>
      </c>
      <c r="S5068" t="s">
        <v>4078</v>
      </c>
      <c r="T5068" s="4"/>
      <c r="U5068" s="4"/>
    </row>
    <row r="5069" spans="3:21" x14ac:dyDescent="0.2">
      <c r="C5069" t="s">
        <v>10018</v>
      </c>
      <c r="I5069" t="s">
        <v>2827</v>
      </c>
      <c r="J5069" t="s">
        <v>420</v>
      </c>
      <c r="O5069">
        <v>0</v>
      </c>
      <c r="P5069">
        <v>10</v>
      </c>
      <c r="Q5069" t="s">
        <v>50</v>
      </c>
      <c r="S5069" t="s">
        <v>4078</v>
      </c>
      <c r="T5069" s="4"/>
      <c r="U5069" s="4"/>
    </row>
    <row r="5070" spans="3:21" x14ac:dyDescent="0.2">
      <c r="C5070" t="s">
        <v>10019</v>
      </c>
      <c r="J5070" t="s">
        <v>420</v>
      </c>
      <c r="O5070">
        <v>0</v>
      </c>
      <c r="P5070">
        <v>25</v>
      </c>
      <c r="Q5070" t="s">
        <v>44</v>
      </c>
      <c r="S5070" t="s">
        <v>8967</v>
      </c>
      <c r="T5070" s="4"/>
      <c r="U5070" s="4"/>
    </row>
    <row r="5071" spans="3:21" x14ac:dyDescent="0.2">
      <c r="C5071" t="s">
        <v>10020</v>
      </c>
      <c r="J5071" t="s">
        <v>420</v>
      </c>
      <c r="O5071">
        <v>0</v>
      </c>
      <c r="P5071">
        <v>52</v>
      </c>
      <c r="Q5071" t="s">
        <v>44</v>
      </c>
      <c r="S5071" t="s">
        <v>8967</v>
      </c>
      <c r="T5071" s="4"/>
      <c r="U5071" s="4"/>
    </row>
    <row r="5072" spans="3:21" x14ac:dyDescent="0.2">
      <c r="C5072" t="s">
        <v>10021</v>
      </c>
      <c r="J5072" t="s">
        <v>420</v>
      </c>
      <c r="O5072">
        <v>0</v>
      </c>
      <c r="P5072">
        <v>1500</v>
      </c>
      <c r="Q5072" t="s">
        <v>50</v>
      </c>
      <c r="S5072" t="s">
        <v>4078</v>
      </c>
      <c r="T5072" s="4"/>
      <c r="U5072" s="4"/>
    </row>
    <row r="5073" spans="3:21" x14ac:dyDescent="0.2">
      <c r="C5073" t="s">
        <v>10022</v>
      </c>
      <c r="J5073" t="s">
        <v>420</v>
      </c>
      <c r="O5073">
        <v>0</v>
      </c>
      <c r="P5073">
        <v>576</v>
      </c>
      <c r="Q5073" t="s">
        <v>50</v>
      </c>
      <c r="S5073" t="s">
        <v>4078</v>
      </c>
      <c r="T5073" s="4"/>
      <c r="U5073" s="4"/>
    </row>
    <row r="5074" spans="3:21" x14ac:dyDescent="0.2">
      <c r="C5074" t="s">
        <v>10023</v>
      </c>
      <c r="J5074" t="s">
        <v>420</v>
      </c>
      <c r="O5074">
        <v>0</v>
      </c>
      <c r="P5074">
        <v>576</v>
      </c>
      <c r="Q5074" t="s">
        <v>50</v>
      </c>
      <c r="S5074" t="s">
        <v>4078</v>
      </c>
      <c r="T5074" s="4"/>
      <c r="U5074" s="4"/>
    </row>
    <row r="5075" spans="3:21" x14ac:dyDescent="0.2">
      <c r="C5075" t="s">
        <v>10024</v>
      </c>
      <c r="J5075" t="s">
        <v>420</v>
      </c>
      <c r="O5075">
        <v>0</v>
      </c>
      <c r="P5075">
        <v>144</v>
      </c>
      <c r="Q5075" t="s">
        <v>44</v>
      </c>
      <c r="S5075" t="s">
        <v>8967</v>
      </c>
      <c r="T5075" s="4"/>
      <c r="U5075" s="4"/>
    </row>
    <row r="5076" spans="3:21" x14ac:dyDescent="0.2">
      <c r="C5076" t="s">
        <v>10025</v>
      </c>
      <c r="J5076" t="s">
        <v>420</v>
      </c>
      <c r="O5076">
        <v>0</v>
      </c>
      <c r="P5076">
        <v>60</v>
      </c>
      <c r="Q5076" t="s">
        <v>44</v>
      </c>
      <c r="S5076" t="s">
        <v>8967</v>
      </c>
      <c r="T5076" s="4"/>
      <c r="U5076" s="4"/>
    </row>
    <row r="5077" spans="3:21" x14ac:dyDescent="0.2">
      <c r="C5077" t="s">
        <v>10026</v>
      </c>
      <c r="J5077" t="s">
        <v>420</v>
      </c>
      <c r="O5077">
        <v>0</v>
      </c>
      <c r="P5077">
        <v>384</v>
      </c>
      <c r="Q5077" t="s">
        <v>50</v>
      </c>
      <c r="S5077" t="s">
        <v>4078</v>
      </c>
      <c r="T5077" s="4"/>
      <c r="U5077" s="4"/>
    </row>
    <row r="5078" spans="3:21" x14ac:dyDescent="0.2">
      <c r="C5078" t="s">
        <v>10027</v>
      </c>
      <c r="J5078" t="s">
        <v>420</v>
      </c>
      <c r="O5078">
        <v>0</v>
      </c>
      <c r="P5078">
        <v>576</v>
      </c>
      <c r="Q5078" t="s">
        <v>50</v>
      </c>
      <c r="S5078" t="s">
        <v>4078</v>
      </c>
      <c r="T5078" s="4"/>
      <c r="U5078" s="4"/>
    </row>
    <row r="5079" spans="3:21" x14ac:dyDescent="0.2">
      <c r="C5079" t="s">
        <v>10028</v>
      </c>
      <c r="J5079" t="s">
        <v>420</v>
      </c>
      <c r="O5079">
        <v>0</v>
      </c>
      <c r="P5079">
        <v>98</v>
      </c>
      <c r="Q5079" t="s">
        <v>50</v>
      </c>
      <c r="S5079" t="s">
        <v>4078</v>
      </c>
      <c r="T5079" s="4"/>
      <c r="U5079" s="4"/>
    </row>
    <row r="5080" spans="3:21" x14ac:dyDescent="0.2">
      <c r="C5080" t="s">
        <v>10028</v>
      </c>
      <c r="J5080" t="s">
        <v>420</v>
      </c>
      <c r="O5080">
        <v>0</v>
      </c>
      <c r="P5080">
        <v>88</v>
      </c>
      <c r="Q5080" t="s">
        <v>50</v>
      </c>
      <c r="S5080" t="s">
        <v>4078</v>
      </c>
      <c r="T5080" s="4"/>
      <c r="U5080" s="4"/>
    </row>
    <row r="5081" spans="3:21" x14ac:dyDescent="0.2">
      <c r="C5081" t="s">
        <v>10028</v>
      </c>
      <c r="J5081" t="s">
        <v>420</v>
      </c>
      <c r="O5081">
        <v>0</v>
      </c>
      <c r="P5081">
        <v>70</v>
      </c>
      <c r="Q5081" t="s">
        <v>50</v>
      </c>
      <c r="S5081" t="s">
        <v>4078</v>
      </c>
      <c r="T5081" s="4"/>
      <c r="U5081" s="4"/>
    </row>
    <row r="5082" spans="3:21" x14ac:dyDescent="0.2">
      <c r="C5082" t="s">
        <v>10028</v>
      </c>
      <c r="J5082" t="s">
        <v>420</v>
      </c>
      <c r="O5082">
        <v>0</v>
      </c>
      <c r="P5082">
        <v>64</v>
      </c>
      <c r="Q5082" t="s">
        <v>50</v>
      </c>
      <c r="S5082" t="s">
        <v>4078</v>
      </c>
      <c r="T5082" s="4"/>
      <c r="U5082" s="4"/>
    </row>
    <row r="5083" spans="3:21" x14ac:dyDescent="0.2">
      <c r="C5083" t="s">
        <v>10028</v>
      </c>
      <c r="J5083" t="s">
        <v>420</v>
      </c>
      <c r="O5083">
        <v>0</v>
      </c>
      <c r="P5083">
        <v>48</v>
      </c>
      <c r="Q5083" t="s">
        <v>50</v>
      </c>
      <c r="S5083" t="s">
        <v>4078</v>
      </c>
      <c r="T5083" s="4"/>
      <c r="U5083" s="4"/>
    </row>
    <row r="5084" spans="3:21" x14ac:dyDescent="0.2">
      <c r="C5084" t="s">
        <v>10029</v>
      </c>
      <c r="J5084" t="s">
        <v>420</v>
      </c>
      <c r="O5084">
        <v>0</v>
      </c>
      <c r="P5084">
        <v>216</v>
      </c>
      <c r="Q5084" t="s">
        <v>44</v>
      </c>
      <c r="S5084" t="s">
        <v>8967</v>
      </c>
      <c r="T5084" s="4"/>
      <c r="U5084" s="4"/>
    </row>
    <row r="5085" spans="3:21" x14ac:dyDescent="0.2">
      <c r="C5085" t="s">
        <v>10030</v>
      </c>
      <c r="J5085" t="s">
        <v>420</v>
      </c>
      <c r="O5085">
        <v>0</v>
      </c>
      <c r="P5085">
        <v>400</v>
      </c>
      <c r="Q5085" t="s">
        <v>50</v>
      </c>
      <c r="S5085" t="s">
        <v>4078</v>
      </c>
      <c r="T5085" s="4"/>
      <c r="U5085" s="4"/>
    </row>
    <row r="5086" spans="3:21" x14ac:dyDescent="0.2">
      <c r="C5086" t="s">
        <v>10031</v>
      </c>
      <c r="J5086" t="s">
        <v>420</v>
      </c>
      <c r="O5086">
        <v>0</v>
      </c>
      <c r="P5086">
        <v>30</v>
      </c>
      <c r="Q5086" t="s">
        <v>50</v>
      </c>
      <c r="S5086" t="s">
        <v>4078</v>
      </c>
      <c r="T5086" s="4"/>
      <c r="U5086" s="4"/>
    </row>
    <row r="5087" spans="3:21" x14ac:dyDescent="0.2">
      <c r="C5087" t="s">
        <v>10032</v>
      </c>
      <c r="J5087" t="s">
        <v>420</v>
      </c>
      <c r="O5087">
        <v>0</v>
      </c>
      <c r="P5087">
        <v>48</v>
      </c>
      <c r="Q5087" t="s">
        <v>50</v>
      </c>
      <c r="S5087" t="s">
        <v>4078</v>
      </c>
      <c r="T5087" s="4"/>
      <c r="U5087" s="4"/>
    </row>
    <row r="5088" spans="3:21" x14ac:dyDescent="0.2">
      <c r="C5088" t="s">
        <v>10033</v>
      </c>
      <c r="J5088" t="s">
        <v>420</v>
      </c>
      <c r="O5088">
        <v>0</v>
      </c>
      <c r="P5088">
        <v>48</v>
      </c>
      <c r="Q5088" t="s">
        <v>50</v>
      </c>
      <c r="S5088" t="s">
        <v>4078</v>
      </c>
      <c r="T5088" s="4"/>
      <c r="U5088" s="4"/>
    </row>
    <row r="5089" spans="3:21" x14ac:dyDescent="0.2">
      <c r="C5089" t="s">
        <v>10034</v>
      </c>
      <c r="J5089" t="s">
        <v>420</v>
      </c>
      <c r="O5089">
        <v>0</v>
      </c>
      <c r="P5089">
        <v>48</v>
      </c>
      <c r="Q5089" t="s">
        <v>50</v>
      </c>
      <c r="S5089" t="s">
        <v>4078</v>
      </c>
      <c r="T5089" s="4"/>
      <c r="U5089" s="4"/>
    </row>
    <row r="5090" spans="3:21" x14ac:dyDescent="0.2">
      <c r="C5090" t="s">
        <v>10035</v>
      </c>
      <c r="J5090" t="s">
        <v>420</v>
      </c>
      <c r="O5090">
        <v>0</v>
      </c>
      <c r="P5090">
        <v>200</v>
      </c>
      <c r="Q5090" t="s">
        <v>50</v>
      </c>
      <c r="S5090" t="s">
        <v>4078</v>
      </c>
      <c r="T5090" s="4"/>
      <c r="U5090" s="4"/>
    </row>
    <row r="5091" spans="3:21" x14ac:dyDescent="0.2">
      <c r="C5091" t="s">
        <v>10036</v>
      </c>
      <c r="J5091" t="s">
        <v>420</v>
      </c>
      <c r="O5091">
        <v>0</v>
      </c>
      <c r="P5091">
        <v>20</v>
      </c>
      <c r="Q5091" t="s">
        <v>44</v>
      </c>
      <c r="S5091" t="s">
        <v>8967</v>
      </c>
      <c r="T5091" s="4"/>
      <c r="U5091" s="4"/>
    </row>
    <row r="5092" spans="3:21" x14ac:dyDescent="0.2">
      <c r="C5092" t="s">
        <v>10037</v>
      </c>
      <c r="J5092" t="s">
        <v>420</v>
      </c>
      <c r="O5092">
        <v>0</v>
      </c>
      <c r="P5092">
        <v>1000</v>
      </c>
      <c r="Q5092" t="s">
        <v>50</v>
      </c>
      <c r="S5092" t="s">
        <v>4078</v>
      </c>
      <c r="T5092" s="4"/>
      <c r="U5092" s="4"/>
    </row>
    <row r="5093" spans="3:21" x14ac:dyDescent="0.2">
      <c r="C5093" t="s">
        <v>10038</v>
      </c>
      <c r="J5093" t="s">
        <v>420</v>
      </c>
      <c r="O5093">
        <v>0</v>
      </c>
      <c r="P5093">
        <v>7000</v>
      </c>
      <c r="Q5093" t="s">
        <v>50</v>
      </c>
      <c r="S5093" t="s">
        <v>4078</v>
      </c>
      <c r="T5093" s="4"/>
      <c r="U5093" s="4"/>
    </row>
    <row r="5094" spans="3:21" x14ac:dyDescent="0.2">
      <c r="C5094" t="s">
        <v>10039</v>
      </c>
      <c r="J5094" t="s">
        <v>420</v>
      </c>
      <c r="O5094">
        <v>0</v>
      </c>
      <c r="P5094">
        <v>144</v>
      </c>
      <c r="Q5094" t="s">
        <v>50</v>
      </c>
      <c r="S5094" t="s">
        <v>4078</v>
      </c>
      <c r="T5094" s="4"/>
      <c r="U5094" s="4"/>
    </row>
    <row r="5095" spans="3:21" x14ac:dyDescent="0.2">
      <c r="C5095" t="s">
        <v>10040</v>
      </c>
      <c r="J5095" t="s">
        <v>420</v>
      </c>
      <c r="O5095">
        <v>0</v>
      </c>
      <c r="P5095">
        <v>60</v>
      </c>
      <c r="Q5095" t="s">
        <v>50</v>
      </c>
      <c r="S5095" t="s">
        <v>4078</v>
      </c>
      <c r="T5095" s="4"/>
      <c r="U5095" s="4"/>
    </row>
    <row r="5096" spans="3:21" x14ac:dyDescent="0.2">
      <c r="C5096" t="s">
        <v>10041</v>
      </c>
      <c r="J5096" t="s">
        <v>420</v>
      </c>
      <c r="O5096">
        <v>0</v>
      </c>
      <c r="P5096">
        <v>750</v>
      </c>
      <c r="Q5096" t="s">
        <v>50</v>
      </c>
      <c r="S5096" t="s">
        <v>4078</v>
      </c>
      <c r="T5096" s="4"/>
      <c r="U5096" s="4"/>
    </row>
    <row r="5097" spans="3:21" x14ac:dyDescent="0.2">
      <c r="C5097" t="s">
        <v>10042</v>
      </c>
      <c r="J5097" t="s">
        <v>420</v>
      </c>
      <c r="O5097">
        <v>0</v>
      </c>
      <c r="P5097">
        <v>20000</v>
      </c>
      <c r="Q5097" t="s">
        <v>50</v>
      </c>
      <c r="S5097" t="s">
        <v>4078</v>
      </c>
      <c r="T5097" s="4"/>
      <c r="U5097" s="4"/>
    </row>
    <row r="5098" spans="3:21" x14ac:dyDescent="0.2">
      <c r="C5098" t="s">
        <v>10043</v>
      </c>
      <c r="J5098" t="s">
        <v>420</v>
      </c>
      <c r="O5098">
        <v>0</v>
      </c>
      <c r="P5098">
        <v>4000</v>
      </c>
      <c r="Q5098" t="s">
        <v>50</v>
      </c>
      <c r="S5098" t="s">
        <v>4078</v>
      </c>
      <c r="T5098" s="4"/>
      <c r="U5098" s="4"/>
    </row>
    <row r="5099" spans="3:21" x14ac:dyDescent="0.2">
      <c r="C5099" t="s">
        <v>10044</v>
      </c>
      <c r="J5099" t="s">
        <v>420</v>
      </c>
      <c r="O5099">
        <v>0</v>
      </c>
      <c r="P5099">
        <v>24000</v>
      </c>
      <c r="Q5099" t="s">
        <v>50</v>
      </c>
      <c r="S5099" t="s">
        <v>4078</v>
      </c>
      <c r="T5099" s="4"/>
      <c r="U5099" s="4"/>
    </row>
    <row r="5100" spans="3:21" x14ac:dyDescent="0.2">
      <c r="C5100" t="s">
        <v>10045</v>
      </c>
      <c r="J5100" t="s">
        <v>420</v>
      </c>
      <c r="O5100">
        <v>0</v>
      </c>
      <c r="P5100">
        <v>27000</v>
      </c>
      <c r="Q5100" t="s">
        <v>50</v>
      </c>
      <c r="S5100" t="s">
        <v>4078</v>
      </c>
      <c r="T5100" s="4"/>
      <c r="U5100" s="4"/>
    </row>
    <row r="5101" spans="3:21" x14ac:dyDescent="0.2">
      <c r="C5101" t="s">
        <v>10046</v>
      </c>
      <c r="J5101" t="s">
        <v>420</v>
      </c>
      <c r="O5101">
        <v>0</v>
      </c>
      <c r="P5101">
        <v>13500</v>
      </c>
      <c r="Q5101" t="s">
        <v>50</v>
      </c>
      <c r="S5101" t="s">
        <v>4078</v>
      </c>
      <c r="T5101" s="4"/>
      <c r="U5101" s="4"/>
    </row>
    <row r="5102" spans="3:21" x14ac:dyDescent="0.2">
      <c r="C5102" t="s">
        <v>10047</v>
      </c>
      <c r="J5102" t="s">
        <v>420</v>
      </c>
      <c r="O5102">
        <v>0</v>
      </c>
      <c r="P5102">
        <v>3000</v>
      </c>
      <c r="Q5102" t="s">
        <v>50</v>
      </c>
      <c r="S5102" t="s">
        <v>4078</v>
      </c>
      <c r="T5102" s="4"/>
      <c r="U5102" s="4"/>
    </row>
    <row r="5103" spans="3:21" x14ac:dyDescent="0.2">
      <c r="C5103" t="s">
        <v>10048</v>
      </c>
      <c r="J5103" t="s">
        <v>420</v>
      </c>
      <c r="O5103">
        <v>0</v>
      </c>
      <c r="P5103">
        <v>4000</v>
      </c>
      <c r="Q5103" t="s">
        <v>50</v>
      </c>
      <c r="S5103" t="s">
        <v>4078</v>
      </c>
      <c r="T5103" s="4"/>
      <c r="U5103" s="4"/>
    </row>
    <row r="5104" spans="3:21" x14ac:dyDescent="0.2">
      <c r="C5104" t="s">
        <v>10049</v>
      </c>
      <c r="J5104" t="s">
        <v>420</v>
      </c>
      <c r="O5104">
        <v>0</v>
      </c>
      <c r="P5104">
        <v>3000</v>
      </c>
      <c r="Q5104" t="s">
        <v>50</v>
      </c>
      <c r="S5104" t="s">
        <v>4078</v>
      </c>
      <c r="T5104" s="4"/>
      <c r="U5104" s="4"/>
    </row>
    <row r="5105" spans="3:21" x14ac:dyDescent="0.2">
      <c r="C5105" t="s">
        <v>10050</v>
      </c>
      <c r="J5105" t="s">
        <v>420</v>
      </c>
      <c r="O5105">
        <v>0</v>
      </c>
      <c r="P5105">
        <v>512</v>
      </c>
      <c r="Q5105" t="s">
        <v>50</v>
      </c>
      <c r="S5105" t="s">
        <v>4078</v>
      </c>
      <c r="T5105" s="4"/>
      <c r="U5105" s="4"/>
    </row>
    <row r="5106" spans="3:21" x14ac:dyDescent="0.2">
      <c r="C5106" t="s">
        <v>10051</v>
      </c>
      <c r="J5106" t="s">
        <v>420</v>
      </c>
      <c r="O5106">
        <v>0</v>
      </c>
      <c r="P5106">
        <v>160</v>
      </c>
      <c r="Q5106" t="s">
        <v>50</v>
      </c>
      <c r="S5106" t="s">
        <v>4078</v>
      </c>
      <c r="T5106" s="4"/>
      <c r="U5106" s="4"/>
    </row>
    <row r="5107" spans="3:21" x14ac:dyDescent="0.2">
      <c r="C5107" t="s">
        <v>10052</v>
      </c>
      <c r="J5107" t="s">
        <v>420</v>
      </c>
      <c r="O5107">
        <v>0</v>
      </c>
      <c r="P5107">
        <v>120</v>
      </c>
      <c r="Q5107" t="s">
        <v>50</v>
      </c>
      <c r="S5107" t="s">
        <v>4078</v>
      </c>
      <c r="T5107" s="4"/>
      <c r="U5107" s="4"/>
    </row>
    <row r="5108" spans="3:21" x14ac:dyDescent="0.2">
      <c r="C5108" t="s">
        <v>10053</v>
      </c>
      <c r="J5108" t="s">
        <v>420</v>
      </c>
      <c r="O5108">
        <v>0</v>
      </c>
      <c r="P5108">
        <v>120</v>
      </c>
      <c r="Q5108" t="s">
        <v>50</v>
      </c>
      <c r="S5108" t="s">
        <v>4078</v>
      </c>
      <c r="T5108" s="4"/>
      <c r="U5108" s="4"/>
    </row>
    <row r="5109" spans="3:21" x14ac:dyDescent="0.2">
      <c r="C5109" t="s">
        <v>10054</v>
      </c>
      <c r="J5109" t="s">
        <v>420</v>
      </c>
      <c r="O5109">
        <v>0</v>
      </c>
      <c r="P5109">
        <v>120</v>
      </c>
      <c r="Q5109" t="s">
        <v>50</v>
      </c>
      <c r="S5109" t="s">
        <v>4078</v>
      </c>
      <c r="T5109" s="4"/>
      <c r="U5109" s="4"/>
    </row>
    <row r="5110" spans="3:21" x14ac:dyDescent="0.2">
      <c r="C5110" t="s">
        <v>10055</v>
      </c>
      <c r="J5110" t="s">
        <v>420</v>
      </c>
      <c r="O5110">
        <v>0</v>
      </c>
      <c r="P5110">
        <v>480</v>
      </c>
      <c r="Q5110" t="s">
        <v>50</v>
      </c>
      <c r="S5110" t="s">
        <v>4078</v>
      </c>
      <c r="T5110" s="4"/>
      <c r="U5110" s="4"/>
    </row>
    <row r="5111" spans="3:21" x14ac:dyDescent="0.2">
      <c r="C5111" t="s">
        <v>10056</v>
      </c>
      <c r="J5111" t="s">
        <v>420</v>
      </c>
      <c r="O5111">
        <v>0</v>
      </c>
      <c r="P5111">
        <v>200</v>
      </c>
      <c r="Q5111" t="s">
        <v>50</v>
      </c>
      <c r="S5111" t="s">
        <v>4078</v>
      </c>
      <c r="T5111" s="4"/>
      <c r="U5111" s="4"/>
    </row>
    <row r="5112" spans="3:21" x14ac:dyDescent="0.2">
      <c r="C5112" t="s">
        <v>10057</v>
      </c>
      <c r="J5112" t="s">
        <v>420</v>
      </c>
      <c r="O5112">
        <v>0</v>
      </c>
      <c r="P5112">
        <v>96</v>
      </c>
      <c r="Q5112" t="s">
        <v>50</v>
      </c>
      <c r="S5112" t="s">
        <v>4078</v>
      </c>
      <c r="T5112" s="4"/>
      <c r="U5112" s="4"/>
    </row>
    <row r="5113" spans="3:21" x14ac:dyDescent="0.2">
      <c r="C5113" t="s">
        <v>10058</v>
      </c>
      <c r="J5113" t="s">
        <v>420</v>
      </c>
      <c r="O5113">
        <v>0</v>
      </c>
      <c r="P5113">
        <v>120</v>
      </c>
      <c r="Q5113" t="s">
        <v>50</v>
      </c>
      <c r="S5113" t="s">
        <v>4078</v>
      </c>
      <c r="T5113" s="4"/>
      <c r="U5113" s="4"/>
    </row>
    <row r="5114" spans="3:21" x14ac:dyDescent="0.2">
      <c r="C5114" t="s">
        <v>10059</v>
      </c>
      <c r="J5114" t="s">
        <v>420</v>
      </c>
      <c r="O5114">
        <v>0</v>
      </c>
      <c r="P5114">
        <v>150</v>
      </c>
      <c r="Q5114" t="s">
        <v>50</v>
      </c>
      <c r="S5114" t="s">
        <v>4078</v>
      </c>
      <c r="T5114" s="4"/>
      <c r="U5114" s="4"/>
    </row>
    <row r="5115" spans="3:21" x14ac:dyDescent="0.2">
      <c r="C5115" t="s">
        <v>10060</v>
      </c>
      <c r="J5115" t="s">
        <v>420</v>
      </c>
      <c r="O5115">
        <v>0</v>
      </c>
      <c r="P5115">
        <v>150</v>
      </c>
      <c r="Q5115" t="s">
        <v>50</v>
      </c>
      <c r="S5115" t="s">
        <v>4078</v>
      </c>
      <c r="T5115" s="4"/>
      <c r="U5115" s="4"/>
    </row>
    <row r="5116" spans="3:21" x14ac:dyDescent="0.2">
      <c r="C5116" t="s">
        <v>10061</v>
      </c>
      <c r="J5116" t="s">
        <v>420</v>
      </c>
      <c r="O5116">
        <v>0</v>
      </c>
      <c r="P5116">
        <v>120</v>
      </c>
      <c r="Q5116" t="s">
        <v>50</v>
      </c>
      <c r="S5116" t="s">
        <v>4078</v>
      </c>
      <c r="T5116" s="4"/>
      <c r="U5116" s="4"/>
    </row>
    <row r="5117" spans="3:21" x14ac:dyDescent="0.2">
      <c r="C5117" t="s">
        <v>10062</v>
      </c>
      <c r="J5117" t="s">
        <v>420</v>
      </c>
      <c r="O5117">
        <v>0</v>
      </c>
      <c r="P5117">
        <v>160</v>
      </c>
      <c r="Q5117" t="s">
        <v>50</v>
      </c>
      <c r="S5117" t="s">
        <v>4078</v>
      </c>
      <c r="T5117" s="4"/>
      <c r="U5117" s="4"/>
    </row>
    <row r="5118" spans="3:21" x14ac:dyDescent="0.2">
      <c r="C5118" t="s">
        <v>10063</v>
      </c>
      <c r="J5118" t="s">
        <v>420</v>
      </c>
      <c r="O5118">
        <v>0</v>
      </c>
      <c r="P5118">
        <v>360</v>
      </c>
      <c r="Q5118" t="s">
        <v>50</v>
      </c>
      <c r="S5118" t="s">
        <v>4078</v>
      </c>
      <c r="T5118" s="4"/>
      <c r="U5118" s="4"/>
    </row>
    <row r="5119" spans="3:21" x14ac:dyDescent="0.2">
      <c r="C5119" t="s">
        <v>10064</v>
      </c>
      <c r="J5119" t="s">
        <v>420</v>
      </c>
      <c r="O5119">
        <v>0</v>
      </c>
      <c r="P5119">
        <v>288</v>
      </c>
      <c r="Q5119" t="s">
        <v>50</v>
      </c>
      <c r="S5119" t="s">
        <v>4078</v>
      </c>
      <c r="T5119" s="4"/>
      <c r="U5119" s="4"/>
    </row>
    <row r="5120" spans="3:21" x14ac:dyDescent="0.2">
      <c r="C5120" t="s">
        <v>10065</v>
      </c>
      <c r="J5120" t="s">
        <v>420</v>
      </c>
      <c r="O5120">
        <v>0</v>
      </c>
      <c r="P5120">
        <v>96</v>
      </c>
      <c r="Q5120" t="s">
        <v>50</v>
      </c>
      <c r="S5120" t="s">
        <v>4078</v>
      </c>
      <c r="T5120" s="4"/>
      <c r="U5120" s="4"/>
    </row>
    <row r="5121" spans="3:21" x14ac:dyDescent="0.2">
      <c r="C5121" t="s">
        <v>10066</v>
      </c>
      <c r="J5121" t="s">
        <v>420</v>
      </c>
      <c r="O5121">
        <v>0</v>
      </c>
      <c r="P5121">
        <v>160</v>
      </c>
      <c r="Q5121" t="s">
        <v>50</v>
      </c>
      <c r="S5121" t="s">
        <v>4078</v>
      </c>
      <c r="T5121" s="4"/>
      <c r="U5121" s="4"/>
    </row>
    <row r="5122" spans="3:21" x14ac:dyDescent="0.2">
      <c r="C5122" t="s">
        <v>10067</v>
      </c>
      <c r="J5122" t="s">
        <v>420</v>
      </c>
      <c r="O5122">
        <v>0</v>
      </c>
      <c r="P5122">
        <v>240</v>
      </c>
      <c r="Q5122" t="s">
        <v>50</v>
      </c>
      <c r="S5122" t="s">
        <v>4078</v>
      </c>
      <c r="T5122" s="4"/>
      <c r="U5122" s="4"/>
    </row>
    <row r="5123" spans="3:21" x14ac:dyDescent="0.2">
      <c r="C5123" t="s">
        <v>10068</v>
      </c>
      <c r="F5123" t="s">
        <v>2066</v>
      </c>
      <c r="I5123" t="s">
        <v>5318</v>
      </c>
      <c r="J5123" t="s">
        <v>2068</v>
      </c>
      <c r="O5123">
        <v>0</v>
      </c>
      <c r="P5123">
        <v>120</v>
      </c>
      <c r="Q5123" t="s">
        <v>50</v>
      </c>
      <c r="S5123" t="s">
        <v>4078</v>
      </c>
      <c r="T5123" s="4"/>
      <c r="U5123" s="4"/>
    </row>
    <row r="5124" spans="3:21" x14ac:dyDescent="0.2">
      <c r="C5124" t="s">
        <v>10069</v>
      </c>
      <c r="F5124" t="s">
        <v>2066</v>
      </c>
      <c r="I5124" t="s">
        <v>5318</v>
      </c>
      <c r="J5124" t="s">
        <v>2068</v>
      </c>
      <c r="O5124">
        <v>0</v>
      </c>
      <c r="P5124">
        <v>120</v>
      </c>
      <c r="Q5124" t="s">
        <v>50</v>
      </c>
      <c r="S5124" t="s">
        <v>4078</v>
      </c>
      <c r="T5124" s="4"/>
      <c r="U5124" s="4"/>
    </row>
    <row r="5125" spans="3:21" x14ac:dyDescent="0.2">
      <c r="C5125" t="s">
        <v>10070</v>
      </c>
      <c r="F5125" t="s">
        <v>2066</v>
      </c>
      <c r="I5125" t="s">
        <v>5318</v>
      </c>
      <c r="J5125" t="s">
        <v>2068</v>
      </c>
      <c r="O5125">
        <v>0</v>
      </c>
      <c r="P5125">
        <v>120</v>
      </c>
      <c r="Q5125" t="s">
        <v>50</v>
      </c>
      <c r="S5125" t="s">
        <v>4078</v>
      </c>
      <c r="T5125" s="4"/>
      <c r="U5125" s="4"/>
    </row>
    <row r="5126" spans="3:21" x14ac:dyDescent="0.2">
      <c r="C5126" t="s">
        <v>10071</v>
      </c>
      <c r="F5126" t="s">
        <v>2066</v>
      </c>
      <c r="I5126" t="s">
        <v>5318</v>
      </c>
      <c r="J5126" t="s">
        <v>2068</v>
      </c>
      <c r="O5126">
        <v>0</v>
      </c>
      <c r="P5126">
        <v>120</v>
      </c>
      <c r="Q5126" t="s">
        <v>50</v>
      </c>
      <c r="S5126" t="s">
        <v>4078</v>
      </c>
      <c r="T5126" s="4"/>
      <c r="U5126" s="4"/>
    </row>
    <row r="5127" spans="3:21" x14ac:dyDescent="0.2">
      <c r="C5127" t="s">
        <v>10072</v>
      </c>
      <c r="F5127" t="s">
        <v>2066</v>
      </c>
      <c r="I5127" t="s">
        <v>5318</v>
      </c>
      <c r="J5127" t="s">
        <v>2068</v>
      </c>
      <c r="O5127">
        <v>0</v>
      </c>
      <c r="P5127">
        <v>120</v>
      </c>
      <c r="Q5127" t="s">
        <v>50</v>
      </c>
      <c r="S5127" t="s">
        <v>4078</v>
      </c>
      <c r="T5127" s="4"/>
      <c r="U5127" s="4"/>
    </row>
    <row r="5128" spans="3:21" x14ac:dyDescent="0.2">
      <c r="C5128" t="s">
        <v>10073</v>
      </c>
      <c r="I5128" t="s">
        <v>6667</v>
      </c>
      <c r="J5128" t="s">
        <v>2068</v>
      </c>
      <c r="O5128">
        <v>0</v>
      </c>
      <c r="P5128">
        <v>128</v>
      </c>
      <c r="Q5128" t="s">
        <v>50</v>
      </c>
      <c r="S5128" t="s">
        <v>4078</v>
      </c>
      <c r="T5128" s="4"/>
      <c r="U5128" s="4"/>
    </row>
    <row r="5129" spans="3:21" x14ac:dyDescent="0.2">
      <c r="C5129" t="s">
        <v>10074</v>
      </c>
      <c r="I5129" t="s">
        <v>2437</v>
      </c>
      <c r="J5129" t="s">
        <v>2068</v>
      </c>
      <c r="O5129">
        <v>0</v>
      </c>
      <c r="P5129">
        <v>600</v>
      </c>
      <c r="Q5129" t="s">
        <v>50</v>
      </c>
      <c r="S5129" t="s">
        <v>4078</v>
      </c>
      <c r="T5129" s="4"/>
      <c r="U5129" s="4"/>
    </row>
    <row r="5130" spans="3:21" x14ac:dyDescent="0.2">
      <c r="C5130" t="s">
        <v>10075</v>
      </c>
      <c r="F5130" t="s">
        <v>2066</v>
      </c>
      <c r="I5130" t="s">
        <v>2368</v>
      </c>
      <c r="J5130" t="s">
        <v>2068</v>
      </c>
      <c r="O5130">
        <v>0</v>
      </c>
      <c r="P5130">
        <v>120</v>
      </c>
      <c r="Q5130" t="s">
        <v>50</v>
      </c>
      <c r="S5130" t="s">
        <v>4078</v>
      </c>
      <c r="T5130" s="4"/>
      <c r="U5130" s="4"/>
    </row>
    <row r="5131" spans="3:21" x14ac:dyDescent="0.2">
      <c r="C5131" t="s">
        <v>10076</v>
      </c>
      <c r="F5131" t="s">
        <v>2066</v>
      </c>
      <c r="I5131" t="s">
        <v>2404</v>
      </c>
      <c r="J5131" t="s">
        <v>2068</v>
      </c>
      <c r="O5131">
        <v>0</v>
      </c>
      <c r="P5131">
        <v>120</v>
      </c>
      <c r="Q5131" t="s">
        <v>50</v>
      </c>
      <c r="S5131" t="s">
        <v>4078</v>
      </c>
      <c r="T5131" s="4"/>
      <c r="U5131" s="4"/>
    </row>
    <row r="5132" spans="3:21" x14ac:dyDescent="0.2">
      <c r="C5132" t="s">
        <v>10076</v>
      </c>
      <c r="F5132" t="s">
        <v>2066</v>
      </c>
      <c r="I5132" t="s">
        <v>6667</v>
      </c>
      <c r="J5132" t="s">
        <v>2068</v>
      </c>
      <c r="O5132">
        <v>0</v>
      </c>
      <c r="P5132">
        <v>120</v>
      </c>
      <c r="Q5132" t="s">
        <v>50</v>
      </c>
      <c r="S5132" t="s">
        <v>4078</v>
      </c>
      <c r="T5132" s="4"/>
      <c r="U5132" s="4"/>
    </row>
    <row r="5133" spans="3:21" x14ac:dyDescent="0.2">
      <c r="C5133" t="s">
        <v>10077</v>
      </c>
      <c r="I5133" t="s">
        <v>2368</v>
      </c>
      <c r="J5133" t="s">
        <v>2068</v>
      </c>
      <c r="O5133">
        <v>0</v>
      </c>
      <c r="P5133">
        <v>120</v>
      </c>
      <c r="Q5133" t="s">
        <v>50</v>
      </c>
      <c r="S5133" t="s">
        <v>4078</v>
      </c>
      <c r="T5133" s="4"/>
      <c r="U5133" s="4"/>
    </row>
    <row r="5134" spans="3:21" x14ac:dyDescent="0.2">
      <c r="C5134" t="s">
        <v>10078</v>
      </c>
      <c r="F5134" t="s">
        <v>2066</v>
      </c>
      <c r="I5134" t="s">
        <v>2404</v>
      </c>
      <c r="J5134" t="s">
        <v>2068</v>
      </c>
      <c r="O5134">
        <v>0</v>
      </c>
      <c r="P5134">
        <v>120</v>
      </c>
      <c r="Q5134" t="s">
        <v>50</v>
      </c>
      <c r="S5134" t="s">
        <v>4078</v>
      </c>
      <c r="T5134" s="4"/>
      <c r="U5134" s="4"/>
    </row>
    <row r="5135" spans="3:21" x14ac:dyDescent="0.2">
      <c r="C5135" t="s">
        <v>10078</v>
      </c>
      <c r="F5135" t="s">
        <v>2066</v>
      </c>
      <c r="I5135" t="s">
        <v>6667</v>
      </c>
      <c r="J5135" t="s">
        <v>2068</v>
      </c>
      <c r="O5135">
        <v>0</v>
      </c>
      <c r="P5135">
        <v>120</v>
      </c>
      <c r="Q5135" t="s">
        <v>50</v>
      </c>
      <c r="S5135" t="s">
        <v>4078</v>
      </c>
      <c r="T5135" s="4"/>
      <c r="U5135" s="4"/>
    </row>
    <row r="5136" spans="3:21" x14ac:dyDescent="0.2">
      <c r="C5136" t="s">
        <v>10079</v>
      </c>
      <c r="I5136" t="s">
        <v>2404</v>
      </c>
      <c r="J5136" t="s">
        <v>2068</v>
      </c>
      <c r="O5136">
        <v>0</v>
      </c>
      <c r="P5136">
        <v>120</v>
      </c>
      <c r="Q5136" t="s">
        <v>50</v>
      </c>
      <c r="S5136" t="s">
        <v>4078</v>
      </c>
      <c r="T5136" s="4"/>
      <c r="U5136" s="4"/>
    </row>
    <row r="5137" spans="3:21" x14ac:dyDescent="0.2">
      <c r="C5137" t="s">
        <v>10080</v>
      </c>
      <c r="I5137" t="s">
        <v>2404</v>
      </c>
      <c r="J5137" t="s">
        <v>2068</v>
      </c>
      <c r="O5137">
        <v>0</v>
      </c>
      <c r="P5137">
        <v>120</v>
      </c>
      <c r="Q5137" t="s">
        <v>50</v>
      </c>
      <c r="S5137" t="s">
        <v>4078</v>
      </c>
      <c r="T5137" s="4"/>
      <c r="U5137" s="4"/>
    </row>
    <row r="5138" spans="3:21" x14ac:dyDescent="0.2">
      <c r="C5138" t="s">
        <v>10081</v>
      </c>
      <c r="F5138" t="s">
        <v>2066</v>
      </c>
      <c r="I5138" t="s">
        <v>2437</v>
      </c>
      <c r="J5138" t="s">
        <v>2068</v>
      </c>
      <c r="O5138">
        <v>0</v>
      </c>
      <c r="P5138">
        <v>80</v>
      </c>
      <c r="Q5138" t="s">
        <v>50</v>
      </c>
      <c r="S5138" t="s">
        <v>4078</v>
      </c>
      <c r="T5138" s="4"/>
      <c r="U5138" s="4"/>
    </row>
    <row r="5139" spans="3:21" x14ac:dyDescent="0.2">
      <c r="C5139" t="s">
        <v>10082</v>
      </c>
      <c r="I5139" t="s">
        <v>5413</v>
      </c>
      <c r="J5139" t="s">
        <v>2068</v>
      </c>
      <c r="O5139">
        <v>0</v>
      </c>
      <c r="P5139">
        <v>114</v>
      </c>
      <c r="Q5139" t="s">
        <v>50</v>
      </c>
      <c r="S5139" t="s">
        <v>4078</v>
      </c>
      <c r="T5139" s="4"/>
      <c r="U5139" s="4"/>
    </row>
    <row r="5140" spans="3:21" x14ac:dyDescent="0.2">
      <c r="C5140" t="s">
        <v>10083</v>
      </c>
      <c r="I5140" t="s">
        <v>2368</v>
      </c>
      <c r="J5140" t="s">
        <v>2068</v>
      </c>
      <c r="O5140">
        <v>0</v>
      </c>
      <c r="P5140">
        <v>160</v>
      </c>
      <c r="Q5140" t="s">
        <v>50</v>
      </c>
      <c r="S5140" t="s">
        <v>4078</v>
      </c>
      <c r="T5140" s="4"/>
      <c r="U5140" s="4"/>
    </row>
    <row r="5141" spans="3:21" x14ac:dyDescent="0.2">
      <c r="C5141" t="s">
        <v>10083</v>
      </c>
      <c r="I5141" t="s">
        <v>2404</v>
      </c>
      <c r="J5141" t="s">
        <v>2068</v>
      </c>
      <c r="O5141">
        <v>0</v>
      </c>
      <c r="P5141">
        <v>160</v>
      </c>
      <c r="Q5141" t="s">
        <v>50</v>
      </c>
      <c r="S5141" t="s">
        <v>4078</v>
      </c>
      <c r="T5141" s="4"/>
      <c r="U5141" s="4"/>
    </row>
    <row r="5142" spans="3:21" x14ac:dyDescent="0.2">
      <c r="C5142" t="s">
        <v>10084</v>
      </c>
      <c r="I5142" t="s">
        <v>2340</v>
      </c>
      <c r="J5142" t="s">
        <v>2068</v>
      </c>
      <c r="O5142">
        <v>0</v>
      </c>
      <c r="P5142">
        <v>160</v>
      </c>
      <c r="Q5142" t="s">
        <v>50</v>
      </c>
      <c r="S5142" t="s">
        <v>4078</v>
      </c>
      <c r="T5142" s="4"/>
      <c r="U5142" s="4"/>
    </row>
    <row r="5143" spans="3:21" x14ac:dyDescent="0.2">
      <c r="C5143" t="s">
        <v>10085</v>
      </c>
      <c r="F5143" t="s">
        <v>2066</v>
      </c>
      <c r="I5143" t="s">
        <v>2368</v>
      </c>
      <c r="J5143" t="s">
        <v>2068</v>
      </c>
      <c r="O5143">
        <v>0</v>
      </c>
      <c r="P5143">
        <v>160</v>
      </c>
      <c r="Q5143" t="s">
        <v>50</v>
      </c>
      <c r="S5143" t="s">
        <v>4078</v>
      </c>
      <c r="T5143" s="4"/>
      <c r="U5143" s="4"/>
    </row>
    <row r="5144" spans="3:21" x14ac:dyDescent="0.2">
      <c r="C5144" t="s">
        <v>10086</v>
      </c>
      <c r="I5144" t="s">
        <v>2404</v>
      </c>
      <c r="J5144" t="s">
        <v>2068</v>
      </c>
      <c r="O5144">
        <v>0</v>
      </c>
      <c r="P5144">
        <v>160</v>
      </c>
      <c r="Q5144" t="s">
        <v>50</v>
      </c>
      <c r="S5144" t="s">
        <v>4078</v>
      </c>
      <c r="T5144" s="4"/>
      <c r="U5144" s="4"/>
    </row>
    <row r="5145" spans="3:21" x14ac:dyDescent="0.2">
      <c r="C5145" t="s">
        <v>10087</v>
      </c>
      <c r="F5145" t="s">
        <v>2066</v>
      </c>
      <c r="I5145" t="s">
        <v>2368</v>
      </c>
      <c r="J5145" t="s">
        <v>2068</v>
      </c>
      <c r="O5145">
        <v>0</v>
      </c>
      <c r="P5145">
        <v>160</v>
      </c>
      <c r="Q5145" t="s">
        <v>50</v>
      </c>
      <c r="S5145" t="s">
        <v>4078</v>
      </c>
      <c r="T5145" s="4"/>
      <c r="U5145" s="4"/>
    </row>
    <row r="5146" spans="3:21" x14ac:dyDescent="0.2">
      <c r="C5146" t="s">
        <v>10088</v>
      </c>
      <c r="F5146" t="s">
        <v>2066</v>
      </c>
      <c r="I5146" t="s">
        <v>2368</v>
      </c>
      <c r="J5146" t="s">
        <v>2068</v>
      </c>
      <c r="O5146">
        <v>0</v>
      </c>
      <c r="P5146">
        <v>160</v>
      </c>
      <c r="Q5146" t="s">
        <v>50</v>
      </c>
      <c r="S5146" t="s">
        <v>4078</v>
      </c>
      <c r="T5146" s="4"/>
      <c r="U5146" s="4"/>
    </row>
    <row r="5147" spans="3:21" x14ac:dyDescent="0.2">
      <c r="C5147" t="s">
        <v>10088</v>
      </c>
      <c r="I5147" t="s">
        <v>2368</v>
      </c>
      <c r="J5147" t="s">
        <v>2068</v>
      </c>
      <c r="O5147">
        <v>0</v>
      </c>
      <c r="P5147">
        <v>160</v>
      </c>
      <c r="Q5147" t="s">
        <v>50</v>
      </c>
      <c r="S5147" t="s">
        <v>4078</v>
      </c>
      <c r="T5147" s="4"/>
      <c r="U5147" s="4"/>
    </row>
    <row r="5148" spans="3:21" x14ac:dyDescent="0.2">
      <c r="C5148" t="s">
        <v>10089</v>
      </c>
      <c r="I5148" t="s">
        <v>2340</v>
      </c>
      <c r="J5148" t="s">
        <v>2068</v>
      </c>
      <c r="O5148">
        <v>0</v>
      </c>
      <c r="P5148">
        <v>160</v>
      </c>
      <c r="Q5148" t="s">
        <v>50</v>
      </c>
      <c r="S5148" t="s">
        <v>4078</v>
      </c>
      <c r="T5148" s="4"/>
      <c r="U5148" s="4"/>
    </row>
    <row r="5149" spans="3:21" x14ac:dyDescent="0.2">
      <c r="C5149" t="s">
        <v>10089</v>
      </c>
      <c r="I5149" t="s">
        <v>2340</v>
      </c>
      <c r="J5149" t="s">
        <v>2068</v>
      </c>
      <c r="O5149">
        <v>0</v>
      </c>
      <c r="P5149">
        <v>160</v>
      </c>
      <c r="Q5149" t="s">
        <v>50</v>
      </c>
      <c r="S5149" t="s">
        <v>4078</v>
      </c>
      <c r="T5149" s="4"/>
      <c r="U5149" s="4"/>
    </row>
    <row r="5150" spans="3:21" x14ac:dyDescent="0.2">
      <c r="C5150" t="s">
        <v>10090</v>
      </c>
      <c r="I5150" t="s">
        <v>2404</v>
      </c>
      <c r="J5150" t="s">
        <v>2068</v>
      </c>
      <c r="O5150">
        <v>0</v>
      </c>
      <c r="P5150">
        <v>160</v>
      </c>
      <c r="Q5150" t="s">
        <v>50</v>
      </c>
      <c r="S5150" t="s">
        <v>4078</v>
      </c>
      <c r="T5150" s="4"/>
      <c r="U5150" s="4"/>
    </row>
    <row r="5151" spans="3:21" x14ac:dyDescent="0.2">
      <c r="C5151" t="s">
        <v>10091</v>
      </c>
      <c r="I5151" t="s">
        <v>2368</v>
      </c>
      <c r="J5151" t="s">
        <v>2068</v>
      </c>
      <c r="O5151">
        <v>0</v>
      </c>
      <c r="P5151">
        <v>160</v>
      </c>
      <c r="Q5151" t="s">
        <v>50</v>
      </c>
      <c r="S5151" t="s">
        <v>4078</v>
      </c>
      <c r="T5151" s="4"/>
      <c r="U5151" s="4"/>
    </row>
    <row r="5152" spans="3:21" x14ac:dyDescent="0.2">
      <c r="C5152" t="s">
        <v>10092</v>
      </c>
      <c r="I5152" t="s">
        <v>2437</v>
      </c>
      <c r="J5152" t="s">
        <v>2068</v>
      </c>
      <c r="O5152">
        <v>0</v>
      </c>
      <c r="P5152">
        <v>120</v>
      </c>
      <c r="Q5152" t="s">
        <v>50</v>
      </c>
      <c r="S5152" t="s">
        <v>4078</v>
      </c>
      <c r="T5152" s="4"/>
      <c r="U5152" s="4"/>
    </row>
    <row r="5153" spans="3:21" x14ac:dyDescent="0.2">
      <c r="C5153" t="s">
        <v>10093</v>
      </c>
      <c r="F5153" t="s">
        <v>2066</v>
      </c>
      <c r="I5153" t="s">
        <v>2368</v>
      </c>
      <c r="J5153" t="s">
        <v>2068</v>
      </c>
      <c r="O5153">
        <v>0</v>
      </c>
      <c r="P5153">
        <v>160</v>
      </c>
      <c r="Q5153" t="s">
        <v>50</v>
      </c>
      <c r="S5153" t="s">
        <v>4078</v>
      </c>
      <c r="T5153" s="4"/>
      <c r="U5153" s="4"/>
    </row>
    <row r="5154" spans="3:21" x14ac:dyDescent="0.2">
      <c r="C5154" t="s">
        <v>10094</v>
      </c>
      <c r="F5154" t="s">
        <v>2066</v>
      </c>
      <c r="I5154" t="s">
        <v>2368</v>
      </c>
      <c r="J5154" t="s">
        <v>2068</v>
      </c>
      <c r="O5154">
        <v>0</v>
      </c>
      <c r="P5154">
        <v>160</v>
      </c>
      <c r="Q5154" t="s">
        <v>50</v>
      </c>
      <c r="S5154" t="s">
        <v>4078</v>
      </c>
      <c r="T5154" s="4"/>
      <c r="U5154" s="4"/>
    </row>
    <row r="5155" spans="3:21" x14ac:dyDescent="0.2">
      <c r="C5155" t="s">
        <v>10095</v>
      </c>
      <c r="I5155" t="s">
        <v>2368</v>
      </c>
      <c r="J5155" t="s">
        <v>2068</v>
      </c>
      <c r="O5155">
        <v>0</v>
      </c>
      <c r="P5155">
        <v>160</v>
      </c>
      <c r="Q5155" t="s">
        <v>50</v>
      </c>
      <c r="S5155" t="s">
        <v>4078</v>
      </c>
      <c r="T5155" s="4"/>
      <c r="U5155" s="4"/>
    </row>
    <row r="5156" spans="3:21" x14ac:dyDescent="0.2">
      <c r="C5156" t="s">
        <v>10096</v>
      </c>
      <c r="I5156" t="s">
        <v>2404</v>
      </c>
      <c r="J5156" t="s">
        <v>2068</v>
      </c>
      <c r="O5156">
        <v>0</v>
      </c>
      <c r="P5156">
        <v>240</v>
      </c>
      <c r="Q5156" t="s">
        <v>50</v>
      </c>
      <c r="S5156" t="s">
        <v>4078</v>
      </c>
      <c r="T5156" s="4"/>
      <c r="U5156" s="4"/>
    </row>
    <row r="5157" spans="3:21" x14ac:dyDescent="0.2">
      <c r="C5157" t="s">
        <v>10097</v>
      </c>
      <c r="I5157" t="s">
        <v>5413</v>
      </c>
      <c r="J5157" t="s">
        <v>2068</v>
      </c>
      <c r="O5157">
        <v>0</v>
      </c>
      <c r="P5157">
        <v>240</v>
      </c>
      <c r="Q5157" t="s">
        <v>50</v>
      </c>
      <c r="S5157" t="s">
        <v>4078</v>
      </c>
      <c r="T5157" s="4"/>
      <c r="U5157" s="4"/>
    </row>
    <row r="5158" spans="3:21" x14ac:dyDescent="0.2">
      <c r="C5158" t="s">
        <v>10098</v>
      </c>
      <c r="I5158" t="s">
        <v>5413</v>
      </c>
      <c r="J5158" t="s">
        <v>2068</v>
      </c>
      <c r="O5158">
        <v>0</v>
      </c>
      <c r="P5158">
        <v>240</v>
      </c>
      <c r="Q5158" t="s">
        <v>50</v>
      </c>
      <c r="S5158" t="s">
        <v>4078</v>
      </c>
      <c r="T5158" s="4"/>
      <c r="U5158" s="4"/>
    </row>
    <row r="5159" spans="3:21" x14ac:dyDescent="0.2">
      <c r="C5159" t="s">
        <v>10099</v>
      </c>
      <c r="I5159" t="s">
        <v>5413</v>
      </c>
      <c r="J5159" t="s">
        <v>2068</v>
      </c>
      <c r="O5159">
        <v>0</v>
      </c>
      <c r="P5159">
        <v>240</v>
      </c>
      <c r="Q5159" t="s">
        <v>50</v>
      </c>
      <c r="S5159" t="s">
        <v>4078</v>
      </c>
      <c r="T5159" s="4"/>
      <c r="U5159" s="4"/>
    </row>
    <row r="5160" spans="3:21" x14ac:dyDescent="0.2">
      <c r="C5160" t="s">
        <v>10100</v>
      </c>
      <c r="I5160" t="s">
        <v>5413</v>
      </c>
      <c r="J5160" t="s">
        <v>2068</v>
      </c>
      <c r="O5160">
        <v>0</v>
      </c>
      <c r="P5160">
        <v>240</v>
      </c>
      <c r="Q5160" t="s">
        <v>50</v>
      </c>
      <c r="S5160" t="s">
        <v>4078</v>
      </c>
      <c r="T5160" s="4"/>
      <c r="U5160" s="4"/>
    </row>
    <row r="5161" spans="3:21" x14ac:dyDescent="0.2">
      <c r="C5161" t="s">
        <v>10101</v>
      </c>
      <c r="F5161" t="s">
        <v>2066</v>
      </c>
      <c r="I5161" t="s">
        <v>6667</v>
      </c>
      <c r="J5161" t="s">
        <v>2068</v>
      </c>
      <c r="O5161">
        <v>0</v>
      </c>
      <c r="P5161">
        <v>240</v>
      </c>
      <c r="Q5161" t="s">
        <v>50</v>
      </c>
      <c r="S5161" t="s">
        <v>4078</v>
      </c>
      <c r="T5161" s="4"/>
      <c r="U5161" s="4"/>
    </row>
    <row r="5162" spans="3:21" x14ac:dyDescent="0.2">
      <c r="C5162" t="s">
        <v>10102</v>
      </c>
      <c r="I5162" t="s">
        <v>2404</v>
      </c>
      <c r="J5162" t="s">
        <v>2068</v>
      </c>
      <c r="O5162">
        <v>0</v>
      </c>
      <c r="P5162">
        <v>240</v>
      </c>
      <c r="Q5162" t="s">
        <v>50</v>
      </c>
      <c r="S5162" t="s">
        <v>4078</v>
      </c>
      <c r="T5162" s="4"/>
      <c r="U5162" s="4"/>
    </row>
    <row r="5163" spans="3:21" x14ac:dyDescent="0.2">
      <c r="C5163" t="s">
        <v>10103</v>
      </c>
      <c r="F5163" t="s">
        <v>2066</v>
      </c>
      <c r="I5163" t="s">
        <v>2082</v>
      </c>
      <c r="J5163" t="s">
        <v>2068</v>
      </c>
      <c r="O5163">
        <v>0</v>
      </c>
      <c r="P5163">
        <v>768</v>
      </c>
      <c r="Q5163" t="s">
        <v>50</v>
      </c>
      <c r="S5163" t="s">
        <v>4078</v>
      </c>
      <c r="T5163" s="4"/>
      <c r="U5163" s="4"/>
    </row>
    <row r="5164" spans="3:21" x14ac:dyDescent="0.2">
      <c r="C5164" t="s">
        <v>10104</v>
      </c>
      <c r="F5164" t="s">
        <v>2066</v>
      </c>
      <c r="I5164" t="s">
        <v>2437</v>
      </c>
      <c r="J5164" t="s">
        <v>2068</v>
      </c>
      <c r="O5164">
        <v>0</v>
      </c>
      <c r="P5164">
        <v>768</v>
      </c>
      <c r="Q5164" t="s">
        <v>50</v>
      </c>
      <c r="S5164" t="s">
        <v>4078</v>
      </c>
      <c r="T5164" s="4"/>
      <c r="U5164" s="4"/>
    </row>
    <row r="5165" spans="3:21" x14ac:dyDescent="0.2">
      <c r="C5165" t="s">
        <v>10105</v>
      </c>
      <c r="I5165" t="s">
        <v>2082</v>
      </c>
      <c r="J5165" t="s">
        <v>2068</v>
      </c>
      <c r="O5165">
        <v>0</v>
      </c>
      <c r="P5165">
        <v>192</v>
      </c>
      <c r="Q5165" t="s">
        <v>50</v>
      </c>
      <c r="S5165" t="s">
        <v>4078</v>
      </c>
      <c r="T5165" s="4"/>
      <c r="U5165" s="4"/>
    </row>
    <row r="5166" spans="3:21" x14ac:dyDescent="0.2">
      <c r="C5166" t="s">
        <v>10106</v>
      </c>
      <c r="F5166" t="s">
        <v>2066</v>
      </c>
      <c r="I5166" t="s">
        <v>6667</v>
      </c>
      <c r="J5166" t="s">
        <v>2068</v>
      </c>
      <c r="O5166">
        <v>0</v>
      </c>
      <c r="P5166">
        <v>192</v>
      </c>
      <c r="Q5166" t="s">
        <v>50</v>
      </c>
      <c r="S5166" t="s">
        <v>4078</v>
      </c>
      <c r="T5166" s="4"/>
      <c r="U5166" s="4"/>
    </row>
    <row r="5167" spans="3:21" x14ac:dyDescent="0.2">
      <c r="C5167" t="s">
        <v>10107</v>
      </c>
      <c r="I5167" t="s">
        <v>2082</v>
      </c>
      <c r="J5167" t="s">
        <v>2068</v>
      </c>
      <c r="O5167">
        <v>0</v>
      </c>
      <c r="P5167">
        <v>512</v>
      </c>
      <c r="Q5167" t="s">
        <v>50</v>
      </c>
      <c r="S5167" t="s">
        <v>4078</v>
      </c>
      <c r="T5167" s="4"/>
      <c r="U5167" s="4"/>
    </row>
    <row r="5168" spans="3:21" x14ac:dyDescent="0.2">
      <c r="C5168" t="s">
        <v>10108</v>
      </c>
      <c r="I5168" t="s">
        <v>2357</v>
      </c>
      <c r="J5168" t="s">
        <v>2068</v>
      </c>
      <c r="O5168">
        <v>0</v>
      </c>
      <c r="P5168">
        <v>96</v>
      </c>
      <c r="Q5168" t="s">
        <v>50</v>
      </c>
      <c r="S5168" t="s">
        <v>4078</v>
      </c>
      <c r="T5168" s="4"/>
      <c r="U5168" s="4"/>
    </row>
    <row r="5169" spans="3:21" x14ac:dyDescent="0.2">
      <c r="C5169" t="s">
        <v>10109</v>
      </c>
      <c r="I5169" t="s">
        <v>5291</v>
      </c>
      <c r="J5169" t="s">
        <v>2068</v>
      </c>
      <c r="O5169">
        <v>0</v>
      </c>
      <c r="P5169">
        <v>72</v>
      </c>
      <c r="Q5169" t="s">
        <v>50</v>
      </c>
      <c r="S5169" t="s">
        <v>4078</v>
      </c>
      <c r="T5169" s="4"/>
      <c r="U5169" s="4"/>
    </row>
    <row r="5170" spans="3:21" x14ac:dyDescent="0.2">
      <c r="C5170" t="s">
        <v>10110</v>
      </c>
      <c r="I5170" t="s">
        <v>5291</v>
      </c>
      <c r="J5170" t="s">
        <v>2068</v>
      </c>
      <c r="O5170">
        <v>0</v>
      </c>
      <c r="P5170">
        <v>96</v>
      </c>
      <c r="Q5170" t="s">
        <v>50</v>
      </c>
      <c r="S5170" t="s">
        <v>4078</v>
      </c>
      <c r="T5170" s="4"/>
      <c r="U5170" s="4"/>
    </row>
    <row r="5171" spans="3:21" x14ac:dyDescent="0.2">
      <c r="C5171" t="s">
        <v>10111</v>
      </c>
      <c r="I5171" t="s">
        <v>2357</v>
      </c>
      <c r="J5171" t="s">
        <v>2068</v>
      </c>
      <c r="O5171">
        <v>0</v>
      </c>
      <c r="P5171">
        <v>72</v>
      </c>
      <c r="Q5171" t="s">
        <v>50</v>
      </c>
      <c r="S5171" t="s">
        <v>4078</v>
      </c>
      <c r="T5171" s="4"/>
      <c r="U5171" s="4"/>
    </row>
    <row r="5172" spans="3:21" x14ac:dyDescent="0.2">
      <c r="C5172" t="s">
        <v>10112</v>
      </c>
      <c r="I5172" t="s">
        <v>5291</v>
      </c>
      <c r="J5172" t="s">
        <v>2068</v>
      </c>
      <c r="O5172">
        <v>0</v>
      </c>
      <c r="P5172">
        <v>72</v>
      </c>
      <c r="Q5172" t="s">
        <v>50</v>
      </c>
      <c r="S5172" t="s">
        <v>4078</v>
      </c>
      <c r="T5172" s="4"/>
      <c r="U5172" s="4"/>
    </row>
    <row r="5173" spans="3:21" x14ac:dyDescent="0.2">
      <c r="C5173" t="s">
        <v>10113</v>
      </c>
      <c r="I5173" t="s">
        <v>5291</v>
      </c>
      <c r="J5173" t="s">
        <v>2068</v>
      </c>
      <c r="O5173">
        <v>0</v>
      </c>
      <c r="P5173">
        <v>72</v>
      </c>
      <c r="Q5173" t="s">
        <v>50</v>
      </c>
      <c r="S5173" t="s">
        <v>4078</v>
      </c>
      <c r="T5173" s="4"/>
      <c r="U5173" s="4"/>
    </row>
    <row r="5174" spans="3:21" x14ac:dyDescent="0.2">
      <c r="C5174" t="s">
        <v>10114</v>
      </c>
      <c r="I5174" t="s">
        <v>2357</v>
      </c>
      <c r="J5174" t="s">
        <v>2068</v>
      </c>
      <c r="O5174">
        <v>0</v>
      </c>
      <c r="P5174">
        <v>72</v>
      </c>
      <c r="Q5174" t="s">
        <v>50</v>
      </c>
      <c r="S5174" t="s">
        <v>4078</v>
      </c>
      <c r="T5174" s="4"/>
      <c r="U5174" s="4"/>
    </row>
    <row r="5175" spans="3:21" x14ac:dyDescent="0.2">
      <c r="C5175" t="s">
        <v>10115</v>
      </c>
      <c r="I5175" t="s">
        <v>5291</v>
      </c>
      <c r="J5175" t="s">
        <v>2068</v>
      </c>
      <c r="O5175">
        <v>0</v>
      </c>
      <c r="P5175">
        <v>96</v>
      </c>
      <c r="Q5175" t="s">
        <v>50</v>
      </c>
      <c r="S5175" t="s">
        <v>4078</v>
      </c>
      <c r="T5175" s="4"/>
      <c r="U5175" s="4"/>
    </row>
    <row r="5176" spans="3:21" x14ac:dyDescent="0.2">
      <c r="C5176" t="s">
        <v>10116</v>
      </c>
      <c r="I5176" t="s">
        <v>5291</v>
      </c>
      <c r="J5176" t="s">
        <v>2068</v>
      </c>
      <c r="O5176">
        <v>0</v>
      </c>
      <c r="P5176">
        <v>96</v>
      </c>
      <c r="Q5176" t="s">
        <v>50</v>
      </c>
      <c r="S5176" t="s">
        <v>4078</v>
      </c>
      <c r="T5176" s="4"/>
      <c r="U5176" s="4"/>
    </row>
    <row r="5177" spans="3:21" x14ac:dyDescent="0.2">
      <c r="C5177" t="s">
        <v>10117</v>
      </c>
      <c r="I5177" t="s">
        <v>5291</v>
      </c>
      <c r="J5177" t="s">
        <v>2068</v>
      </c>
      <c r="O5177">
        <v>0</v>
      </c>
      <c r="P5177">
        <v>96</v>
      </c>
      <c r="Q5177" t="s">
        <v>50</v>
      </c>
      <c r="S5177" t="s">
        <v>4078</v>
      </c>
      <c r="T5177" s="4"/>
      <c r="U5177" s="4"/>
    </row>
    <row r="5178" spans="3:21" x14ac:dyDescent="0.2">
      <c r="C5178" t="s">
        <v>10118</v>
      </c>
      <c r="I5178" t="s">
        <v>5291</v>
      </c>
      <c r="J5178" t="s">
        <v>2068</v>
      </c>
      <c r="O5178">
        <v>0</v>
      </c>
      <c r="P5178">
        <v>72</v>
      </c>
      <c r="Q5178" t="s">
        <v>50</v>
      </c>
      <c r="S5178" t="s">
        <v>4078</v>
      </c>
      <c r="T5178" s="4"/>
      <c r="U5178" s="4"/>
    </row>
    <row r="5179" spans="3:21" x14ac:dyDescent="0.2">
      <c r="C5179" t="s">
        <v>10119</v>
      </c>
      <c r="I5179" t="s">
        <v>2374</v>
      </c>
      <c r="J5179" t="s">
        <v>2068</v>
      </c>
      <c r="O5179">
        <v>0</v>
      </c>
      <c r="P5179">
        <v>96</v>
      </c>
      <c r="Q5179" t="s">
        <v>50</v>
      </c>
      <c r="S5179" t="s">
        <v>4078</v>
      </c>
      <c r="T5179" s="4"/>
      <c r="U5179" s="4"/>
    </row>
    <row r="5180" spans="3:21" x14ac:dyDescent="0.2">
      <c r="C5180" t="s">
        <v>10120</v>
      </c>
      <c r="I5180" t="s">
        <v>2374</v>
      </c>
      <c r="J5180" t="s">
        <v>2068</v>
      </c>
      <c r="O5180">
        <v>0</v>
      </c>
      <c r="P5180">
        <v>96</v>
      </c>
      <c r="Q5180" t="s">
        <v>50</v>
      </c>
      <c r="S5180" t="s">
        <v>4078</v>
      </c>
      <c r="T5180" s="4"/>
      <c r="U5180" s="4"/>
    </row>
    <row r="5181" spans="3:21" x14ac:dyDescent="0.2">
      <c r="C5181" t="s">
        <v>10121</v>
      </c>
      <c r="I5181" t="s">
        <v>2067</v>
      </c>
      <c r="J5181" t="s">
        <v>2068</v>
      </c>
      <c r="O5181">
        <v>0</v>
      </c>
      <c r="P5181">
        <v>285</v>
      </c>
      <c r="Q5181" t="s">
        <v>50</v>
      </c>
      <c r="S5181" t="s">
        <v>4078</v>
      </c>
      <c r="T5181" s="4"/>
      <c r="U5181" s="4"/>
    </row>
    <row r="5182" spans="3:21" x14ac:dyDescent="0.2">
      <c r="C5182" t="s">
        <v>10122</v>
      </c>
      <c r="F5182" t="s">
        <v>2066</v>
      </c>
      <c r="I5182" t="s">
        <v>2070</v>
      </c>
      <c r="J5182" t="s">
        <v>2068</v>
      </c>
      <c r="O5182">
        <v>0</v>
      </c>
      <c r="P5182">
        <v>600</v>
      </c>
      <c r="Q5182" t="s">
        <v>50</v>
      </c>
      <c r="S5182" t="s">
        <v>4078</v>
      </c>
      <c r="T5182" s="4"/>
      <c r="U5182" s="4"/>
    </row>
    <row r="5183" spans="3:21" x14ac:dyDescent="0.2">
      <c r="C5183" t="s">
        <v>10123</v>
      </c>
      <c r="F5183" t="s">
        <v>2066</v>
      </c>
      <c r="I5183" t="s">
        <v>2082</v>
      </c>
      <c r="J5183" t="s">
        <v>2068</v>
      </c>
      <c r="O5183">
        <v>0</v>
      </c>
      <c r="P5183">
        <v>400</v>
      </c>
      <c r="Q5183" t="s">
        <v>50</v>
      </c>
      <c r="S5183" t="s">
        <v>4078</v>
      </c>
      <c r="T5183" s="4"/>
      <c r="U5183" s="4"/>
    </row>
    <row r="5184" spans="3:21" x14ac:dyDescent="0.2">
      <c r="C5184" t="s">
        <v>10123</v>
      </c>
      <c r="F5184" t="s">
        <v>2066</v>
      </c>
      <c r="I5184" t="s">
        <v>2070</v>
      </c>
      <c r="J5184" t="s">
        <v>2068</v>
      </c>
      <c r="O5184">
        <v>0</v>
      </c>
      <c r="P5184">
        <v>400</v>
      </c>
      <c r="Q5184" t="s">
        <v>50</v>
      </c>
      <c r="S5184" t="s">
        <v>4078</v>
      </c>
      <c r="T5184" s="4"/>
      <c r="U5184" s="4"/>
    </row>
    <row r="5185" spans="3:21" x14ac:dyDescent="0.2">
      <c r="C5185" t="s">
        <v>10124</v>
      </c>
      <c r="F5185" t="s">
        <v>2066</v>
      </c>
      <c r="I5185" t="s">
        <v>2082</v>
      </c>
      <c r="J5185" t="s">
        <v>2068</v>
      </c>
      <c r="O5185">
        <v>0</v>
      </c>
      <c r="P5185">
        <v>400</v>
      </c>
      <c r="Q5185" t="s">
        <v>50</v>
      </c>
      <c r="S5185" t="s">
        <v>4078</v>
      </c>
      <c r="T5185" s="4"/>
      <c r="U5185" s="4"/>
    </row>
    <row r="5186" spans="3:21" x14ac:dyDescent="0.2">
      <c r="C5186" t="s">
        <v>10125</v>
      </c>
      <c r="J5186" t="s">
        <v>420</v>
      </c>
      <c r="O5186">
        <v>0</v>
      </c>
      <c r="P5186">
        <v>120</v>
      </c>
      <c r="Q5186" t="s">
        <v>50</v>
      </c>
      <c r="S5186" t="s">
        <v>4078</v>
      </c>
      <c r="T5186" s="4"/>
      <c r="U5186" s="4"/>
    </row>
    <row r="5187" spans="3:21" x14ac:dyDescent="0.2">
      <c r="C5187" t="s">
        <v>10126</v>
      </c>
      <c r="J5187" t="s">
        <v>420</v>
      </c>
      <c r="O5187">
        <v>0</v>
      </c>
      <c r="P5187">
        <v>3</v>
      </c>
      <c r="Q5187" t="s">
        <v>44</v>
      </c>
      <c r="S5187" t="s">
        <v>8967</v>
      </c>
      <c r="T5187" s="4"/>
      <c r="U5187" s="4"/>
    </row>
    <row r="5188" spans="3:21" x14ac:dyDescent="0.2">
      <c r="C5188" t="s">
        <v>10127</v>
      </c>
      <c r="J5188" t="s">
        <v>420</v>
      </c>
      <c r="O5188">
        <v>0</v>
      </c>
      <c r="P5188">
        <v>3</v>
      </c>
      <c r="Q5188" t="s">
        <v>44</v>
      </c>
      <c r="S5188" t="s">
        <v>8967</v>
      </c>
      <c r="T5188" s="4"/>
      <c r="U5188" s="4"/>
    </row>
    <row r="5189" spans="3:21" x14ac:dyDescent="0.2">
      <c r="C5189" t="s">
        <v>10128</v>
      </c>
      <c r="J5189" t="s">
        <v>420</v>
      </c>
      <c r="O5189">
        <v>0</v>
      </c>
      <c r="P5189">
        <v>96</v>
      </c>
      <c r="Q5189" t="s">
        <v>50</v>
      </c>
      <c r="S5189" t="s">
        <v>4078</v>
      </c>
      <c r="T5189" s="4"/>
      <c r="U5189" s="4"/>
    </row>
    <row r="5190" spans="3:21" x14ac:dyDescent="0.2">
      <c r="C5190" t="s">
        <v>10129</v>
      </c>
      <c r="J5190" t="s">
        <v>420</v>
      </c>
      <c r="O5190">
        <v>0</v>
      </c>
      <c r="P5190">
        <v>36</v>
      </c>
      <c r="Q5190" t="s">
        <v>50</v>
      </c>
      <c r="S5190" t="s">
        <v>4078</v>
      </c>
      <c r="T5190" s="4"/>
      <c r="U5190" s="4"/>
    </row>
    <row r="5191" spans="3:21" x14ac:dyDescent="0.2">
      <c r="C5191" t="s">
        <v>10130</v>
      </c>
      <c r="J5191" t="s">
        <v>420</v>
      </c>
      <c r="O5191">
        <v>0</v>
      </c>
      <c r="P5191">
        <v>144</v>
      </c>
      <c r="Q5191" t="s">
        <v>362</v>
      </c>
      <c r="S5191" t="s">
        <v>9490</v>
      </c>
      <c r="T5191" s="4"/>
      <c r="U5191" s="4"/>
    </row>
    <row r="5192" spans="3:21" x14ac:dyDescent="0.2">
      <c r="C5192" t="s">
        <v>10131</v>
      </c>
      <c r="J5192" t="s">
        <v>420</v>
      </c>
      <c r="O5192">
        <v>0</v>
      </c>
      <c r="P5192">
        <v>96</v>
      </c>
      <c r="Q5192" t="s">
        <v>362</v>
      </c>
      <c r="S5192" t="s">
        <v>9490</v>
      </c>
      <c r="T5192" s="4"/>
      <c r="U5192" s="4"/>
    </row>
    <row r="5193" spans="3:21" x14ac:dyDescent="0.2">
      <c r="C5193" t="s">
        <v>10132</v>
      </c>
      <c r="J5193" t="s">
        <v>420</v>
      </c>
      <c r="O5193">
        <v>0</v>
      </c>
      <c r="P5193">
        <v>72</v>
      </c>
      <c r="Q5193" t="s">
        <v>50</v>
      </c>
      <c r="S5193" t="s">
        <v>4078</v>
      </c>
      <c r="T5193" s="4"/>
      <c r="U5193" s="4"/>
    </row>
    <row r="5194" spans="3:21" x14ac:dyDescent="0.2">
      <c r="C5194" t="s">
        <v>10133</v>
      </c>
      <c r="J5194" t="s">
        <v>420</v>
      </c>
      <c r="O5194">
        <v>0</v>
      </c>
      <c r="P5194">
        <v>60</v>
      </c>
      <c r="Q5194" t="s">
        <v>50</v>
      </c>
      <c r="S5194" t="s">
        <v>4078</v>
      </c>
      <c r="T5194" s="4"/>
      <c r="U5194" s="4"/>
    </row>
    <row r="5195" spans="3:21" x14ac:dyDescent="0.2">
      <c r="C5195" t="s">
        <v>10134</v>
      </c>
      <c r="J5195" t="s">
        <v>420</v>
      </c>
      <c r="O5195">
        <v>0</v>
      </c>
      <c r="P5195">
        <v>60</v>
      </c>
      <c r="Q5195" t="s">
        <v>362</v>
      </c>
      <c r="S5195" t="s">
        <v>9490</v>
      </c>
      <c r="T5195" s="4"/>
      <c r="U5195" s="4"/>
    </row>
    <row r="5196" spans="3:21" x14ac:dyDescent="0.2">
      <c r="C5196" t="s">
        <v>10135</v>
      </c>
      <c r="J5196" t="s">
        <v>420</v>
      </c>
      <c r="O5196">
        <v>0</v>
      </c>
      <c r="P5196">
        <v>12</v>
      </c>
      <c r="Q5196" t="s">
        <v>44</v>
      </c>
      <c r="S5196" t="s">
        <v>8967</v>
      </c>
      <c r="T5196" s="4"/>
      <c r="U5196" s="4"/>
    </row>
    <row r="5197" spans="3:21" x14ac:dyDescent="0.2">
      <c r="C5197" t="s">
        <v>10136</v>
      </c>
      <c r="J5197" t="s">
        <v>420</v>
      </c>
      <c r="O5197">
        <v>0</v>
      </c>
      <c r="P5197">
        <v>192</v>
      </c>
      <c r="Q5197" t="s">
        <v>362</v>
      </c>
      <c r="S5197" t="s">
        <v>9490</v>
      </c>
      <c r="T5197" s="4"/>
      <c r="U5197" s="4"/>
    </row>
    <row r="5198" spans="3:21" x14ac:dyDescent="0.2">
      <c r="C5198" t="s">
        <v>10137</v>
      </c>
      <c r="J5198" t="s">
        <v>420</v>
      </c>
      <c r="O5198">
        <v>0</v>
      </c>
      <c r="P5198">
        <v>192</v>
      </c>
      <c r="Q5198" t="s">
        <v>50</v>
      </c>
      <c r="S5198" t="s">
        <v>4078</v>
      </c>
      <c r="T5198" s="4"/>
      <c r="U5198" s="4"/>
    </row>
    <row r="5199" spans="3:21" x14ac:dyDescent="0.2">
      <c r="C5199" t="s">
        <v>10138</v>
      </c>
      <c r="J5199" t="s">
        <v>420</v>
      </c>
      <c r="O5199">
        <v>0</v>
      </c>
      <c r="P5199">
        <v>288</v>
      </c>
      <c r="Q5199" t="s">
        <v>50</v>
      </c>
      <c r="S5199" t="s">
        <v>4078</v>
      </c>
      <c r="T5199" s="4"/>
      <c r="U5199" s="4"/>
    </row>
    <row r="5200" spans="3:21" x14ac:dyDescent="0.2">
      <c r="C5200" t="s">
        <v>10139</v>
      </c>
      <c r="J5200" t="s">
        <v>420</v>
      </c>
      <c r="O5200">
        <v>0</v>
      </c>
      <c r="P5200">
        <v>4</v>
      </c>
      <c r="Q5200" t="s">
        <v>44</v>
      </c>
      <c r="S5200" t="s">
        <v>8967</v>
      </c>
      <c r="T5200" s="4"/>
      <c r="U5200" s="4"/>
    </row>
    <row r="5201" spans="3:21" x14ac:dyDescent="0.2">
      <c r="C5201" t="s">
        <v>10140</v>
      </c>
      <c r="J5201" t="s">
        <v>420</v>
      </c>
      <c r="O5201">
        <v>0</v>
      </c>
      <c r="P5201">
        <v>96</v>
      </c>
      <c r="Q5201" t="s">
        <v>50</v>
      </c>
      <c r="S5201" t="s">
        <v>4078</v>
      </c>
      <c r="T5201" s="4"/>
      <c r="U5201" s="4"/>
    </row>
    <row r="5202" spans="3:21" x14ac:dyDescent="0.2">
      <c r="C5202" t="s">
        <v>10141</v>
      </c>
      <c r="J5202" t="s">
        <v>420</v>
      </c>
      <c r="O5202">
        <v>0</v>
      </c>
      <c r="P5202">
        <v>96</v>
      </c>
      <c r="Q5202" t="s">
        <v>50</v>
      </c>
      <c r="S5202" t="s">
        <v>4078</v>
      </c>
      <c r="T5202" s="4"/>
      <c r="U5202" s="4"/>
    </row>
    <row r="5203" spans="3:21" x14ac:dyDescent="0.2">
      <c r="C5203" t="s">
        <v>10142</v>
      </c>
      <c r="J5203" t="s">
        <v>420</v>
      </c>
      <c r="O5203">
        <v>0</v>
      </c>
      <c r="P5203">
        <v>144</v>
      </c>
      <c r="Q5203" t="s">
        <v>50</v>
      </c>
      <c r="S5203" t="s">
        <v>4078</v>
      </c>
      <c r="T5203" s="4"/>
      <c r="U5203" s="4"/>
    </row>
    <row r="5204" spans="3:21" x14ac:dyDescent="0.2">
      <c r="C5204" t="s">
        <v>10143</v>
      </c>
      <c r="J5204" t="s">
        <v>420</v>
      </c>
      <c r="O5204">
        <v>0</v>
      </c>
      <c r="P5204">
        <v>72</v>
      </c>
      <c r="Q5204" t="s">
        <v>50</v>
      </c>
      <c r="S5204" t="s">
        <v>4078</v>
      </c>
      <c r="T5204" s="4"/>
      <c r="U5204" s="4"/>
    </row>
    <row r="5205" spans="3:21" x14ac:dyDescent="0.2">
      <c r="C5205" t="s">
        <v>10144</v>
      </c>
      <c r="F5205" t="s">
        <v>342</v>
      </c>
      <c r="J5205" t="s">
        <v>420</v>
      </c>
      <c r="O5205">
        <v>0</v>
      </c>
      <c r="P5205">
        <v>48</v>
      </c>
      <c r="Q5205" t="s">
        <v>362</v>
      </c>
      <c r="S5205" t="s">
        <v>9490</v>
      </c>
      <c r="T5205" s="4"/>
      <c r="U5205" s="4"/>
    </row>
    <row r="5206" spans="3:21" x14ac:dyDescent="0.2">
      <c r="C5206" t="s">
        <v>10145</v>
      </c>
      <c r="J5206" t="s">
        <v>420</v>
      </c>
      <c r="O5206">
        <v>0</v>
      </c>
      <c r="P5206">
        <v>144</v>
      </c>
      <c r="Q5206" t="s">
        <v>50</v>
      </c>
      <c r="S5206" t="s">
        <v>4078</v>
      </c>
      <c r="T5206" s="4"/>
      <c r="U5206" s="4"/>
    </row>
    <row r="5207" spans="3:21" x14ac:dyDescent="0.2">
      <c r="C5207" t="s">
        <v>10146</v>
      </c>
      <c r="J5207" t="s">
        <v>420</v>
      </c>
      <c r="O5207">
        <v>0</v>
      </c>
      <c r="P5207">
        <v>144</v>
      </c>
      <c r="Q5207" t="s">
        <v>50</v>
      </c>
      <c r="S5207" t="s">
        <v>4078</v>
      </c>
      <c r="T5207" s="4"/>
      <c r="U5207" s="4"/>
    </row>
    <row r="5208" spans="3:21" x14ac:dyDescent="0.2">
      <c r="C5208" t="s">
        <v>10147</v>
      </c>
      <c r="J5208" t="s">
        <v>420</v>
      </c>
      <c r="O5208">
        <v>0</v>
      </c>
      <c r="P5208">
        <v>72</v>
      </c>
      <c r="Q5208" t="s">
        <v>50</v>
      </c>
      <c r="S5208" t="s">
        <v>4078</v>
      </c>
      <c r="T5208" s="4"/>
      <c r="U5208" s="4"/>
    </row>
    <row r="5209" spans="3:21" x14ac:dyDescent="0.2">
      <c r="C5209" t="s">
        <v>10148</v>
      </c>
      <c r="J5209" t="s">
        <v>420</v>
      </c>
      <c r="O5209">
        <v>0</v>
      </c>
      <c r="P5209">
        <v>60</v>
      </c>
      <c r="Q5209" t="s">
        <v>50</v>
      </c>
      <c r="S5209" t="s">
        <v>4078</v>
      </c>
      <c r="T5209" s="4"/>
      <c r="U5209" s="4"/>
    </row>
    <row r="5210" spans="3:21" x14ac:dyDescent="0.2">
      <c r="C5210" t="s">
        <v>10149</v>
      </c>
      <c r="J5210" t="s">
        <v>420</v>
      </c>
      <c r="O5210">
        <v>0</v>
      </c>
      <c r="P5210">
        <v>42</v>
      </c>
      <c r="Q5210" t="s">
        <v>50</v>
      </c>
      <c r="S5210" t="s">
        <v>4078</v>
      </c>
      <c r="T5210" s="4"/>
      <c r="U5210" s="4"/>
    </row>
    <row r="5211" spans="3:21" x14ac:dyDescent="0.2">
      <c r="C5211" t="s">
        <v>10150</v>
      </c>
      <c r="J5211" t="s">
        <v>420</v>
      </c>
      <c r="O5211">
        <v>0</v>
      </c>
      <c r="P5211">
        <v>192</v>
      </c>
      <c r="Q5211" t="s">
        <v>50</v>
      </c>
      <c r="S5211" t="s">
        <v>4078</v>
      </c>
      <c r="T5211" s="4"/>
      <c r="U5211" s="4"/>
    </row>
    <row r="5212" spans="3:21" x14ac:dyDescent="0.2">
      <c r="C5212" t="s">
        <v>10151</v>
      </c>
      <c r="J5212" t="s">
        <v>420</v>
      </c>
      <c r="O5212">
        <v>0</v>
      </c>
      <c r="P5212">
        <v>600</v>
      </c>
      <c r="Q5212" t="s">
        <v>362</v>
      </c>
      <c r="S5212" t="s">
        <v>9490</v>
      </c>
      <c r="T5212" s="4"/>
      <c r="U5212" s="4"/>
    </row>
    <row r="5213" spans="3:21" x14ac:dyDescent="0.2">
      <c r="C5213" t="s">
        <v>10152</v>
      </c>
      <c r="J5213" t="s">
        <v>420</v>
      </c>
      <c r="O5213">
        <v>0</v>
      </c>
      <c r="P5213">
        <v>375</v>
      </c>
      <c r="Q5213" t="s">
        <v>44</v>
      </c>
      <c r="S5213" t="s">
        <v>8967</v>
      </c>
      <c r="T5213" s="4"/>
      <c r="U5213" s="4"/>
    </row>
    <row r="5214" spans="3:21" x14ac:dyDescent="0.2">
      <c r="C5214" t="s">
        <v>10153</v>
      </c>
      <c r="J5214" t="s">
        <v>420</v>
      </c>
      <c r="O5214">
        <v>0</v>
      </c>
      <c r="P5214">
        <v>384</v>
      </c>
      <c r="Q5214" t="s">
        <v>50</v>
      </c>
      <c r="S5214" t="s">
        <v>4078</v>
      </c>
      <c r="T5214" s="4"/>
      <c r="U5214" s="4"/>
    </row>
    <row r="5215" spans="3:21" x14ac:dyDescent="0.2">
      <c r="C5215" t="s">
        <v>10154</v>
      </c>
      <c r="J5215" t="s">
        <v>420</v>
      </c>
      <c r="O5215">
        <v>0</v>
      </c>
      <c r="P5215">
        <v>40</v>
      </c>
      <c r="Q5215" t="s">
        <v>44</v>
      </c>
      <c r="S5215" t="s">
        <v>8967</v>
      </c>
      <c r="T5215" s="4"/>
      <c r="U5215" s="4"/>
    </row>
    <row r="5216" spans="3:21" x14ac:dyDescent="0.2">
      <c r="C5216" t="s">
        <v>10155</v>
      </c>
      <c r="J5216" t="s">
        <v>420</v>
      </c>
      <c r="O5216">
        <v>0</v>
      </c>
      <c r="P5216">
        <v>480</v>
      </c>
      <c r="Q5216" t="s">
        <v>50</v>
      </c>
      <c r="S5216" t="s">
        <v>4078</v>
      </c>
      <c r="T5216" s="4"/>
      <c r="U5216" s="4"/>
    </row>
    <row r="5217" spans="3:21" x14ac:dyDescent="0.2">
      <c r="C5217" t="s">
        <v>10156</v>
      </c>
      <c r="J5217" t="s">
        <v>420</v>
      </c>
      <c r="O5217">
        <v>0</v>
      </c>
      <c r="P5217">
        <v>576</v>
      </c>
      <c r="Q5217" t="s">
        <v>50</v>
      </c>
      <c r="S5217" t="s">
        <v>4078</v>
      </c>
      <c r="T5217" s="4"/>
      <c r="U5217" s="4"/>
    </row>
    <row r="5218" spans="3:21" x14ac:dyDescent="0.2">
      <c r="C5218" t="s">
        <v>10157</v>
      </c>
      <c r="J5218" t="s">
        <v>420</v>
      </c>
      <c r="O5218">
        <v>0</v>
      </c>
      <c r="P5218">
        <v>80</v>
      </c>
      <c r="Q5218" t="s">
        <v>44</v>
      </c>
      <c r="S5218" t="s">
        <v>8967</v>
      </c>
      <c r="T5218" s="4"/>
      <c r="U5218" s="4"/>
    </row>
    <row r="5219" spans="3:21" x14ac:dyDescent="0.2">
      <c r="C5219" t="s">
        <v>10158</v>
      </c>
      <c r="J5219" t="s">
        <v>420</v>
      </c>
      <c r="O5219">
        <v>0</v>
      </c>
      <c r="P5219">
        <v>200</v>
      </c>
      <c r="Q5219" t="s">
        <v>50</v>
      </c>
      <c r="S5219" t="s">
        <v>4078</v>
      </c>
      <c r="T5219" s="4"/>
      <c r="U5219" s="4"/>
    </row>
    <row r="5220" spans="3:21" x14ac:dyDescent="0.2">
      <c r="C5220" t="s">
        <v>10159</v>
      </c>
      <c r="J5220" t="s">
        <v>420</v>
      </c>
      <c r="O5220">
        <v>0</v>
      </c>
      <c r="P5220">
        <v>25</v>
      </c>
      <c r="Q5220" t="s">
        <v>44</v>
      </c>
      <c r="S5220" t="s">
        <v>8967</v>
      </c>
      <c r="T5220" s="4"/>
      <c r="U5220" s="4"/>
    </row>
    <row r="5221" spans="3:21" x14ac:dyDescent="0.2">
      <c r="C5221" t="s">
        <v>10160</v>
      </c>
      <c r="J5221" t="s">
        <v>420</v>
      </c>
      <c r="O5221">
        <v>0</v>
      </c>
      <c r="P5221">
        <v>120</v>
      </c>
      <c r="Q5221" t="s">
        <v>44</v>
      </c>
      <c r="S5221" t="s">
        <v>8967</v>
      </c>
      <c r="T5221" s="4"/>
      <c r="U5221" s="4"/>
    </row>
    <row r="5222" spans="3:21" x14ac:dyDescent="0.2">
      <c r="C5222" t="s">
        <v>10161</v>
      </c>
      <c r="F5222" t="s">
        <v>2066</v>
      </c>
      <c r="I5222" t="s">
        <v>2430</v>
      </c>
      <c r="J5222" t="s">
        <v>2068</v>
      </c>
      <c r="O5222">
        <v>0</v>
      </c>
      <c r="P5222">
        <v>480</v>
      </c>
      <c r="Q5222" t="s">
        <v>50</v>
      </c>
      <c r="S5222" t="s">
        <v>4078</v>
      </c>
      <c r="T5222" s="4"/>
      <c r="U5222" s="4"/>
    </row>
    <row r="5223" spans="3:21" x14ac:dyDescent="0.2">
      <c r="C5223" t="s">
        <v>10162</v>
      </c>
      <c r="F5223" t="s">
        <v>2066</v>
      </c>
      <c r="I5223" t="s">
        <v>2430</v>
      </c>
      <c r="J5223" t="s">
        <v>2068</v>
      </c>
      <c r="O5223" t="e">
        <v>#DIV/0!</v>
      </c>
      <c r="P5223">
        <v>0</v>
      </c>
      <c r="Q5223" t="s">
        <v>50</v>
      </c>
      <c r="S5223" t="e">
        <v>#DIV/0!</v>
      </c>
      <c r="T5223" s="4"/>
      <c r="U5223" s="4"/>
    </row>
    <row r="5224" spans="3:21" x14ac:dyDescent="0.2">
      <c r="C5224" t="s">
        <v>10163</v>
      </c>
      <c r="F5224" t="s">
        <v>2066</v>
      </c>
      <c r="I5224" t="s">
        <v>2430</v>
      </c>
      <c r="J5224" t="s">
        <v>2068</v>
      </c>
      <c r="O5224" t="e">
        <v>#DIV/0!</v>
      </c>
      <c r="P5224">
        <v>0</v>
      </c>
      <c r="Q5224" t="s">
        <v>50</v>
      </c>
      <c r="S5224" t="e">
        <v>#DIV/0!</v>
      </c>
      <c r="T5224" s="4"/>
      <c r="U5224" s="4"/>
    </row>
    <row r="5225" spans="3:21" x14ac:dyDescent="0.2">
      <c r="C5225" t="s">
        <v>10164</v>
      </c>
      <c r="F5225" t="s">
        <v>2066</v>
      </c>
      <c r="I5225" t="s">
        <v>2067</v>
      </c>
      <c r="J5225" t="s">
        <v>2068</v>
      </c>
      <c r="O5225">
        <v>0</v>
      </c>
      <c r="P5225">
        <v>120</v>
      </c>
      <c r="Q5225" t="s">
        <v>50</v>
      </c>
      <c r="S5225" t="s">
        <v>4078</v>
      </c>
      <c r="T5225" s="4"/>
      <c r="U5225" s="4"/>
    </row>
    <row r="5226" spans="3:21" x14ac:dyDescent="0.2">
      <c r="C5226" t="s">
        <v>10165</v>
      </c>
      <c r="F5226" t="s">
        <v>2066</v>
      </c>
      <c r="I5226" t="s">
        <v>2067</v>
      </c>
      <c r="J5226" t="s">
        <v>2068</v>
      </c>
      <c r="O5226">
        <v>0</v>
      </c>
      <c r="P5226">
        <v>120</v>
      </c>
      <c r="Q5226" t="s">
        <v>50</v>
      </c>
      <c r="S5226" t="s">
        <v>4078</v>
      </c>
      <c r="T5226" s="4"/>
      <c r="U5226" s="4"/>
    </row>
    <row r="5227" spans="3:21" x14ac:dyDescent="0.2">
      <c r="C5227" t="s">
        <v>10166</v>
      </c>
      <c r="F5227" t="s">
        <v>2066</v>
      </c>
      <c r="I5227" t="s">
        <v>2067</v>
      </c>
      <c r="J5227" t="s">
        <v>2068</v>
      </c>
      <c r="O5227">
        <v>0</v>
      </c>
      <c r="P5227">
        <v>360</v>
      </c>
      <c r="Q5227" t="s">
        <v>50</v>
      </c>
      <c r="S5227" t="s">
        <v>4078</v>
      </c>
      <c r="T5227" s="4"/>
      <c r="U5227" s="4"/>
    </row>
    <row r="5228" spans="3:21" x14ac:dyDescent="0.2">
      <c r="C5228" t="s">
        <v>10167</v>
      </c>
      <c r="J5228" t="s">
        <v>420</v>
      </c>
      <c r="O5228">
        <v>0</v>
      </c>
      <c r="P5228">
        <v>288</v>
      </c>
      <c r="Q5228" t="s">
        <v>50</v>
      </c>
      <c r="S5228" t="s">
        <v>4078</v>
      </c>
      <c r="T5228" s="4"/>
      <c r="U5228" s="4"/>
    </row>
    <row r="5229" spans="3:21" x14ac:dyDescent="0.2">
      <c r="C5229" t="s">
        <v>10168</v>
      </c>
      <c r="J5229" t="s">
        <v>420</v>
      </c>
      <c r="O5229">
        <v>0</v>
      </c>
      <c r="P5229">
        <v>1000</v>
      </c>
      <c r="Q5229" t="s">
        <v>50</v>
      </c>
      <c r="S5229" t="s">
        <v>4078</v>
      </c>
      <c r="T5229" s="4"/>
      <c r="U5229" s="4"/>
    </row>
    <row r="5230" spans="3:21" x14ac:dyDescent="0.2">
      <c r="C5230" t="s">
        <v>10169</v>
      </c>
      <c r="J5230" t="s">
        <v>420</v>
      </c>
      <c r="O5230">
        <v>0</v>
      </c>
      <c r="P5230">
        <v>288</v>
      </c>
      <c r="Q5230" t="s">
        <v>2736</v>
      </c>
      <c r="S5230" t="s">
        <v>9595</v>
      </c>
      <c r="T5230" s="4"/>
      <c r="U5230" s="4"/>
    </row>
    <row r="5231" spans="3:21" x14ac:dyDescent="0.2">
      <c r="C5231" t="s">
        <v>10170</v>
      </c>
      <c r="J5231" t="s">
        <v>420</v>
      </c>
      <c r="O5231">
        <v>0</v>
      </c>
      <c r="P5231">
        <v>120</v>
      </c>
      <c r="Q5231" t="s">
        <v>50</v>
      </c>
      <c r="S5231" t="s">
        <v>4078</v>
      </c>
      <c r="T5231" s="4"/>
      <c r="U5231" s="4"/>
    </row>
    <row r="5232" spans="3:21" x14ac:dyDescent="0.2">
      <c r="C5232" t="s">
        <v>10171</v>
      </c>
      <c r="J5232" t="s">
        <v>420</v>
      </c>
      <c r="O5232">
        <v>0</v>
      </c>
      <c r="P5232">
        <v>144</v>
      </c>
      <c r="Q5232" t="s">
        <v>50</v>
      </c>
      <c r="S5232" t="s">
        <v>4078</v>
      </c>
      <c r="T5232" s="4"/>
      <c r="U5232" s="4"/>
    </row>
    <row r="5233" spans="3:21" x14ac:dyDescent="0.2">
      <c r="C5233" t="s">
        <v>10172</v>
      </c>
      <c r="J5233" t="s">
        <v>420</v>
      </c>
      <c r="O5233">
        <v>0</v>
      </c>
      <c r="P5233">
        <v>96</v>
      </c>
      <c r="Q5233" t="s">
        <v>50</v>
      </c>
      <c r="S5233" t="s">
        <v>4078</v>
      </c>
      <c r="T5233" s="4"/>
      <c r="U5233" s="4"/>
    </row>
    <row r="5234" spans="3:21" x14ac:dyDescent="0.2">
      <c r="C5234" t="s">
        <v>10173</v>
      </c>
      <c r="J5234" t="s">
        <v>420</v>
      </c>
      <c r="O5234">
        <v>0</v>
      </c>
      <c r="P5234">
        <v>144</v>
      </c>
      <c r="Q5234" t="s">
        <v>50</v>
      </c>
      <c r="S5234" t="s">
        <v>4078</v>
      </c>
      <c r="T5234" s="4"/>
      <c r="U5234" s="4"/>
    </row>
    <row r="5235" spans="3:21" x14ac:dyDescent="0.2">
      <c r="C5235" t="s">
        <v>10174</v>
      </c>
      <c r="J5235" t="s">
        <v>420</v>
      </c>
      <c r="O5235">
        <v>0</v>
      </c>
      <c r="P5235">
        <v>96</v>
      </c>
      <c r="Q5235" t="s">
        <v>50</v>
      </c>
      <c r="S5235" t="s">
        <v>4078</v>
      </c>
      <c r="T5235" s="4"/>
      <c r="U5235" s="4"/>
    </row>
    <row r="5236" spans="3:21" x14ac:dyDescent="0.2">
      <c r="C5236" t="s">
        <v>10175</v>
      </c>
      <c r="J5236" t="s">
        <v>420</v>
      </c>
      <c r="O5236">
        <v>0</v>
      </c>
      <c r="P5236">
        <v>60</v>
      </c>
      <c r="Q5236" t="s">
        <v>44</v>
      </c>
      <c r="S5236" t="s">
        <v>8967</v>
      </c>
      <c r="T5236" s="4"/>
      <c r="U5236" s="4"/>
    </row>
    <row r="5237" spans="3:21" x14ac:dyDescent="0.2">
      <c r="C5237" t="s">
        <v>10176</v>
      </c>
      <c r="J5237" t="s">
        <v>420</v>
      </c>
      <c r="O5237">
        <v>0</v>
      </c>
      <c r="P5237">
        <v>12</v>
      </c>
      <c r="Q5237" t="s">
        <v>44</v>
      </c>
      <c r="S5237" t="s">
        <v>8967</v>
      </c>
      <c r="T5237" s="4"/>
      <c r="U5237" s="4"/>
    </row>
    <row r="5238" spans="3:21" x14ac:dyDescent="0.2">
      <c r="C5238" t="s">
        <v>10177</v>
      </c>
      <c r="J5238" t="s">
        <v>420</v>
      </c>
      <c r="O5238">
        <v>0</v>
      </c>
      <c r="P5238">
        <v>16</v>
      </c>
      <c r="Q5238" t="s">
        <v>44</v>
      </c>
      <c r="S5238" t="s">
        <v>8967</v>
      </c>
      <c r="T5238" s="4"/>
      <c r="U5238" s="4"/>
    </row>
    <row r="5239" spans="3:21" x14ac:dyDescent="0.2">
      <c r="C5239" t="s">
        <v>10178</v>
      </c>
      <c r="J5239" t="s">
        <v>420</v>
      </c>
      <c r="O5239">
        <v>0</v>
      </c>
      <c r="P5239">
        <v>144</v>
      </c>
      <c r="Q5239" t="s">
        <v>50</v>
      </c>
      <c r="S5239" t="s">
        <v>4078</v>
      </c>
      <c r="T5239" s="4"/>
      <c r="U5239" s="4"/>
    </row>
    <row r="5240" spans="3:21" x14ac:dyDescent="0.2">
      <c r="C5240" t="s">
        <v>10179</v>
      </c>
      <c r="J5240" t="s">
        <v>420</v>
      </c>
      <c r="O5240">
        <v>0</v>
      </c>
      <c r="P5240">
        <v>96</v>
      </c>
      <c r="Q5240" t="s">
        <v>50</v>
      </c>
      <c r="S5240" t="s">
        <v>4078</v>
      </c>
      <c r="T5240" s="4"/>
      <c r="U5240" s="4"/>
    </row>
    <row r="5241" spans="3:21" x14ac:dyDescent="0.2">
      <c r="C5241" t="s">
        <v>10180</v>
      </c>
      <c r="J5241" t="s">
        <v>420</v>
      </c>
      <c r="O5241">
        <v>0</v>
      </c>
      <c r="P5241">
        <v>192</v>
      </c>
      <c r="Q5241" t="s">
        <v>50</v>
      </c>
      <c r="S5241" t="s">
        <v>4078</v>
      </c>
      <c r="T5241" s="4"/>
      <c r="U5241" s="4"/>
    </row>
    <row r="5242" spans="3:21" x14ac:dyDescent="0.2">
      <c r="C5242" t="s">
        <v>10181</v>
      </c>
      <c r="J5242" t="s">
        <v>420</v>
      </c>
      <c r="O5242">
        <v>0</v>
      </c>
      <c r="P5242">
        <v>160</v>
      </c>
      <c r="Q5242" t="s">
        <v>50</v>
      </c>
      <c r="S5242" t="s">
        <v>4078</v>
      </c>
      <c r="T5242" s="4"/>
      <c r="U5242" s="4"/>
    </row>
    <row r="5243" spans="3:21" x14ac:dyDescent="0.2">
      <c r="C5243" t="s">
        <v>10182</v>
      </c>
      <c r="J5243" t="s">
        <v>420</v>
      </c>
      <c r="O5243">
        <v>0</v>
      </c>
      <c r="P5243">
        <v>144</v>
      </c>
      <c r="Q5243" t="s">
        <v>50</v>
      </c>
      <c r="S5243" t="s">
        <v>4078</v>
      </c>
      <c r="T5243" s="4"/>
      <c r="U5243" s="4"/>
    </row>
    <row r="5244" spans="3:21" x14ac:dyDescent="0.2">
      <c r="C5244" t="s">
        <v>10183</v>
      </c>
      <c r="J5244" t="s">
        <v>420</v>
      </c>
      <c r="O5244">
        <v>0</v>
      </c>
      <c r="P5244">
        <v>33</v>
      </c>
      <c r="Q5244" t="s">
        <v>44</v>
      </c>
      <c r="S5244" t="s">
        <v>8967</v>
      </c>
      <c r="T5244" s="4"/>
      <c r="U5244" s="4"/>
    </row>
    <row r="5245" spans="3:21" x14ac:dyDescent="0.2">
      <c r="C5245" t="s">
        <v>10184</v>
      </c>
      <c r="J5245" t="s">
        <v>420</v>
      </c>
      <c r="O5245">
        <v>0</v>
      </c>
      <c r="P5245">
        <v>144</v>
      </c>
      <c r="Q5245" t="s">
        <v>50</v>
      </c>
      <c r="S5245" t="s">
        <v>4078</v>
      </c>
      <c r="T5245" s="4"/>
      <c r="U5245" s="4"/>
    </row>
    <row r="5246" spans="3:21" x14ac:dyDescent="0.2">
      <c r="C5246" t="s">
        <v>10185</v>
      </c>
      <c r="J5246" t="s">
        <v>420</v>
      </c>
      <c r="O5246">
        <v>0</v>
      </c>
      <c r="P5246">
        <v>96</v>
      </c>
      <c r="Q5246" t="s">
        <v>50</v>
      </c>
      <c r="S5246" t="s">
        <v>4078</v>
      </c>
      <c r="T5246" s="4"/>
      <c r="U5246" s="4"/>
    </row>
    <row r="5247" spans="3:21" x14ac:dyDescent="0.2">
      <c r="C5247" t="s">
        <v>10186</v>
      </c>
      <c r="J5247" t="s">
        <v>420</v>
      </c>
      <c r="O5247">
        <v>0</v>
      </c>
      <c r="P5247">
        <v>10</v>
      </c>
      <c r="Q5247" t="s">
        <v>44</v>
      </c>
      <c r="S5247" t="s">
        <v>8967</v>
      </c>
      <c r="T5247" s="4"/>
      <c r="U5247" s="4"/>
    </row>
    <row r="5248" spans="3:21" x14ac:dyDescent="0.2">
      <c r="C5248" t="s">
        <v>10187</v>
      </c>
      <c r="J5248" t="s">
        <v>420</v>
      </c>
      <c r="O5248">
        <v>0</v>
      </c>
      <c r="P5248">
        <v>180</v>
      </c>
      <c r="Q5248" t="s">
        <v>50</v>
      </c>
      <c r="S5248" t="s">
        <v>4078</v>
      </c>
      <c r="T5248" s="4"/>
      <c r="U5248" s="4"/>
    </row>
    <row r="5249" spans="3:21" x14ac:dyDescent="0.2">
      <c r="C5249" t="s">
        <v>10188</v>
      </c>
      <c r="J5249" t="s">
        <v>420</v>
      </c>
      <c r="O5249">
        <v>0</v>
      </c>
      <c r="P5249">
        <v>180</v>
      </c>
      <c r="Q5249" t="s">
        <v>50</v>
      </c>
      <c r="S5249" t="s">
        <v>4078</v>
      </c>
      <c r="T5249" s="4"/>
      <c r="U5249" s="4"/>
    </row>
    <row r="5250" spans="3:21" x14ac:dyDescent="0.2">
      <c r="C5250" t="s">
        <v>10189</v>
      </c>
      <c r="J5250" t="s">
        <v>420</v>
      </c>
      <c r="O5250">
        <v>0</v>
      </c>
      <c r="P5250">
        <v>180</v>
      </c>
      <c r="Q5250" t="s">
        <v>50</v>
      </c>
      <c r="S5250" t="s">
        <v>4078</v>
      </c>
      <c r="T5250" s="4"/>
      <c r="U5250" s="4"/>
    </row>
    <row r="5251" spans="3:21" x14ac:dyDescent="0.2">
      <c r="C5251" t="s">
        <v>10190</v>
      </c>
      <c r="J5251" t="s">
        <v>420</v>
      </c>
      <c r="O5251">
        <v>0</v>
      </c>
      <c r="P5251">
        <v>180</v>
      </c>
      <c r="Q5251" t="s">
        <v>50</v>
      </c>
      <c r="S5251" t="s">
        <v>4078</v>
      </c>
      <c r="T5251" s="4"/>
      <c r="U5251" s="4"/>
    </row>
    <row r="5252" spans="3:21" x14ac:dyDescent="0.2">
      <c r="C5252" t="s">
        <v>10191</v>
      </c>
      <c r="J5252" t="s">
        <v>420</v>
      </c>
      <c r="O5252">
        <v>0</v>
      </c>
      <c r="P5252">
        <v>28</v>
      </c>
      <c r="Q5252" t="s">
        <v>44</v>
      </c>
      <c r="S5252" t="s">
        <v>8967</v>
      </c>
      <c r="T5252" s="4"/>
      <c r="U5252" s="4"/>
    </row>
    <row r="5253" spans="3:21" x14ac:dyDescent="0.2">
      <c r="C5253" t="s">
        <v>10192</v>
      </c>
      <c r="J5253" t="s">
        <v>420</v>
      </c>
      <c r="O5253">
        <v>0</v>
      </c>
      <c r="P5253">
        <v>144</v>
      </c>
      <c r="Q5253" t="s">
        <v>50</v>
      </c>
      <c r="S5253" t="s">
        <v>4078</v>
      </c>
      <c r="T5253" s="4"/>
      <c r="U5253" s="4"/>
    </row>
    <row r="5254" spans="3:21" x14ac:dyDescent="0.2">
      <c r="C5254" t="s">
        <v>10193</v>
      </c>
      <c r="J5254" t="s">
        <v>420</v>
      </c>
      <c r="O5254">
        <v>0</v>
      </c>
      <c r="P5254">
        <v>288</v>
      </c>
      <c r="Q5254" t="s">
        <v>50</v>
      </c>
      <c r="S5254" t="s">
        <v>4078</v>
      </c>
      <c r="T5254" s="4"/>
      <c r="U5254" s="4"/>
    </row>
    <row r="5255" spans="3:21" x14ac:dyDescent="0.2">
      <c r="C5255" t="s">
        <v>10194</v>
      </c>
      <c r="J5255" t="s">
        <v>420</v>
      </c>
      <c r="O5255">
        <v>0</v>
      </c>
      <c r="P5255">
        <v>384</v>
      </c>
      <c r="Q5255" t="s">
        <v>50</v>
      </c>
      <c r="S5255" t="s">
        <v>4078</v>
      </c>
      <c r="T5255" s="4"/>
      <c r="U5255" s="4"/>
    </row>
    <row r="5256" spans="3:21" x14ac:dyDescent="0.2">
      <c r="C5256" t="s">
        <v>10195</v>
      </c>
      <c r="J5256" t="s">
        <v>420</v>
      </c>
      <c r="O5256">
        <v>0</v>
      </c>
      <c r="P5256">
        <v>96</v>
      </c>
      <c r="Q5256" t="s">
        <v>50</v>
      </c>
      <c r="S5256" t="s">
        <v>4078</v>
      </c>
      <c r="T5256" s="4"/>
      <c r="U5256" s="4"/>
    </row>
    <row r="5257" spans="3:21" x14ac:dyDescent="0.2">
      <c r="C5257" t="s">
        <v>10196</v>
      </c>
      <c r="J5257" t="s">
        <v>420</v>
      </c>
      <c r="O5257">
        <v>0</v>
      </c>
      <c r="P5257">
        <v>192</v>
      </c>
      <c r="Q5257" t="s">
        <v>50</v>
      </c>
      <c r="S5257" t="s">
        <v>4078</v>
      </c>
      <c r="T5257" s="4"/>
      <c r="U5257" s="4"/>
    </row>
    <row r="5258" spans="3:21" x14ac:dyDescent="0.2">
      <c r="C5258" t="s">
        <v>10197</v>
      </c>
      <c r="J5258" t="s">
        <v>420</v>
      </c>
      <c r="O5258">
        <v>0</v>
      </c>
      <c r="P5258">
        <v>192</v>
      </c>
      <c r="Q5258" t="s">
        <v>50</v>
      </c>
      <c r="S5258" t="s">
        <v>4078</v>
      </c>
      <c r="T5258" s="4"/>
      <c r="U5258" s="4"/>
    </row>
    <row r="5259" spans="3:21" x14ac:dyDescent="0.2">
      <c r="C5259" t="s">
        <v>10198</v>
      </c>
      <c r="J5259" t="s">
        <v>420</v>
      </c>
      <c r="O5259">
        <v>0</v>
      </c>
      <c r="P5259">
        <v>144</v>
      </c>
      <c r="Q5259" t="s">
        <v>50</v>
      </c>
      <c r="S5259" t="s">
        <v>4078</v>
      </c>
      <c r="T5259" s="4"/>
      <c r="U5259" s="4"/>
    </row>
    <row r="5260" spans="3:21" x14ac:dyDescent="0.2">
      <c r="C5260" t="s">
        <v>10199</v>
      </c>
      <c r="J5260" t="s">
        <v>420</v>
      </c>
      <c r="O5260">
        <v>0</v>
      </c>
      <c r="P5260">
        <v>240</v>
      </c>
      <c r="Q5260" t="s">
        <v>50</v>
      </c>
      <c r="S5260" t="s">
        <v>4078</v>
      </c>
      <c r="T5260" s="4"/>
      <c r="U5260" s="4"/>
    </row>
    <row r="5261" spans="3:21" x14ac:dyDescent="0.2">
      <c r="C5261" t="s">
        <v>10200</v>
      </c>
      <c r="J5261" t="s">
        <v>420</v>
      </c>
      <c r="O5261">
        <v>0</v>
      </c>
      <c r="P5261">
        <v>12</v>
      </c>
      <c r="Q5261" t="s">
        <v>44</v>
      </c>
      <c r="S5261" t="s">
        <v>8967</v>
      </c>
      <c r="T5261" s="4"/>
      <c r="U5261" s="4"/>
    </row>
    <row r="5262" spans="3:21" x14ac:dyDescent="0.2">
      <c r="C5262" t="s">
        <v>10201</v>
      </c>
      <c r="J5262" t="s">
        <v>420</v>
      </c>
      <c r="O5262">
        <v>0</v>
      </c>
      <c r="P5262">
        <v>1440</v>
      </c>
      <c r="Q5262" t="s">
        <v>50</v>
      </c>
      <c r="S5262" t="s">
        <v>4078</v>
      </c>
      <c r="T5262" s="4"/>
      <c r="U5262" s="4"/>
    </row>
    <row r="5263" spans="3:21" x14ac:dyDescent="0.2">
      <c r="C5263" t="s">
        <v>10202</v>
      </c>
      <c r="J5263" t="s">
        <v>420</v>
      </c>
      <c r="O5263">
        <v>0</v>
      </c>
      <c r="P5263">
        <v>240</v>
      </c>
      <c r="Q5263" t="s">
        <v>50</v>
      </c>
      <c r="S5263" t="s">
        <v>4078</v>
      </c>
      <c r="T5263" s="4"/>
      <c r="U5263" s="4"/>
    </row>
    <row r="5264" spans="3:21" x14ac:dyDescent="0.2">
      <c r="C5264" t="s">
        <v>10203</v>
      </c>
      <c r="J5264" t="s">
        <v>420</v>
      </c>
      <c r="O5264">
        <v>0</v>
      </c>
      <c r="P5264">
        <v>144</v>
      </c>
      <c r="Q5264" t="s">
        <v>50</v>
      </c>
      <c r="S5264" t="s">
        <v>4078</v>
      </c>
      <c r="T5264" s="4"/>
      <c r="U5264" s="4"/>
    </row>
    <row r="5265" spans="3:21" x14ac:dyDescent="0.2">
      <c r="C5265" t="s">
        <v>10204</v>
      </c>
      <c r="J5265" t="s">
        <v>420</v>
      </c>
      <c r="O5265">
        <v>0</v>
      </c>
      <c r="P5265">
        <v>30</v>
      </c>
      <c r="Q5265" t="s">
        <v>44</v>
      </c>
      <c r="S5265" t="s">
        <v>8967</v>
      </c>
      <c r="T5265" s="4"/>
      <c r="U5265" s="4"/>
    </row>
    <row r="5266" spans="3:21" x14ac:dyDescent="0.2">
      <c r="C5266" t="s">
        <v>10205</v>
      </c>
      <c r="J5266" t="s">
        <v>420</v>
      </c>
      <c r="O5266">
        <v>0</v>
      </c>
      <c r="P5266">
        <v>30</v>
      </c>
      <c r="Q5266" t="s">
        <v>44</v>
      </c>
      <c r="S5266" t="s">
        <v>8967</v>
      </c>
      <c r="T5266" s="4"/>
      <c r="U5266" s="4"/>
    </row>
    <row r="5267" spans="3:21" x14ac:dyDescent="0.2">
      <c r="C5267" t="s">
        <v>10206</v>
      </c>
      <c r="J5267" t="s">
        <v>420</v>
      </c>
      <c r="O5267">
        <v>0</v>
      </c>
      <c r="P5267">
        <v>30</v>
      </c>
      <c r="Q5267" t="s">
        <v>44</v>
      </c>
      <c r="S5267" t="s">
        <v>8967</v>
      </c>
      <c r="T5267" s="4"/>
      <c r="U5267" s="4"/>
    </row>
    <row r="5268" spans="3:21" x14ac:dyDescent="0.2">
      <c r="C5268" t="s">
        <v>10207</v>
      </c>
      <c r="J5268" t="s">
        <v>420</v>
      </c>
      <c r="O5268">
        <v>0</v>
      </c>
      <c r="P5268">
        <v>12</v>
      </c>
      <c r="Q5268" t="s">
        <v>44</v>
      </c>
      <c r="S5268" t="s">
        <v>8967</v>
      </c>
      <c r="T5268" s="4"/>
      <c r="U5268" s="4"/>
    </row>
    <row r="5269" spans="3:21" x14ac:dyDescent="0.2">
      <c r="C5269" t="s">
        <v>10208</v>
      </c>
      <c r="J5269" t="s">
        <v>420</v>
      </c>
      <c r="O5269">
        <v>0</v>
      </c>
      <c r="P5269">
        <v>168</v>
      </c>
      <c r="Q5269" t="s">
        <v>50</v>
      </c>
      <c r="S5269" t="s">
        <v>4078</v>
      </c>
      <c r="T5269" s="4"/>
      <c r="U5269" s="4"/>
    </row>
    <row r="5270" spans="3:21" x14ac:dyDescent="0.2">
      <c r="C5270" t="s">
        <v>10209</v>
      </c>
      <c r="J5270" t="s">
        <v>420</v>
      </c>
      <c r="O5270">
        <v>0</v>
      </c>
      <c r="P5270">
        <v>50</v>
      </c>
      <c r="Q5270" t="s">
        <v>44</v>
      </c>
      <c r="S5270" t="s">
        <v>8967</v>
      </c>
      <c r="T5270" s="4"/>
      <c r="U5270" s="4"/>
    </row>
    <row r="5271" spans="3:21" x14ac:dyDescent="0.2">
      <c r="C5271" t="s">
        <v>10210</v>
      </c>
      <c r="J5271" t="s">
        <v>420</v>
      </c>
      <c r="O5271">
        <v>0</v>
      </c>
      <c r="P5271">
        <v>36</v>
      </c>
      <c r="Q5271" t="s">
        <v>44</v>
      </c>
      <c r="S5271" t="s">
        <v>8967</v>
      </c>
      <c r="T5271" s="4"/>
      <c r="U5271" s="4"/>
    </row>
    <row r="5272" spans="3:21" x14ac:dyDescent="0.2">
      <c r="C5272" t="s">
        <v>10211</v>
      </c>
      <c r="J5272" t="s">
        <v>420</v>
      </c>
      <c r="O5272">
        <v>0</v>
      </c>
      <c r="P5272">
        <v>33</v>
      </c>
      <c r="Q5272" t="s">
        <v>44</v>
      </c>
      <c r="S5272" t="s">
        <v>8967</v>
      </c>
      <c r="T5272" s="4"/>
      <c r="U5272" s="4"/>
    </row>
    <row r="5273" spans="3:21" x14ac:dyDescent="0.2">
      <c r="C5273" t="s">
        <v>10212</v>
      </c>
      <c r="J5273" t="s">
        <v>420</v>
      </c>
      <c r="O5273">
        <v>0</v>
      </c>
      <c r="P5273">
        <v>240</v>
      </c>
      <c r="Q5273" t="s">
        <v>50</v>
      </c>
      <c r="S5273" t="s">
        <v>4078</v>
      </c>
      <c r="T5273" s="4"/>
      <c r="U5273" s="4"/>
    </row>
    <row r="5274" spans="3:21" x14ac:dyDescent="0.2">
      <c r="C5274" t="s">
        <v>10213</v>
      </c>
      <c r="J5274" t="s">
        <v>420</v>
      </c>
      <c r="O5274">
        <v>0</v>
      </c>
      <c r="P5274">
        <v>240</v>
      </c>
      <c r="Q5274" t="s">
        <v>50</v>
      </c>
      <c r="S5274" t="s">
        <v>4078</v>
      </c>
      <c r="T5274" s="4"/>
      <c r="U5274" s="4"/>
    </row>
    <row r="5275" spans="3:21" x14ac:dyDescent="0.2">
      <c r="C5275" t="s">
        <v>10214</v>
      </c>
      <c r="J5275" t="s">
        <v>420</v>
      </c>
      <c r="O5275">
        <v>0</v>
      </c>
      <c r="P5275">
        <v>100</v>
      </c>
      <c r="Q5275" t="s">
        <v>50</v>
      </c>
      <c r="S5275" t="s">
        <v>4078</v>
      </c>
      <c r="T5275" s="4"/>
      <c r="U5275" s="4"/>
    </row>
    <row r="5276" spans="3:21" x14ac:dyDescent="0.2">
      <c r="C5276" t="s">
        <v>10215</v>
      </c>
      <c r="J5276" t="s">
        <v>420</v>
      </c>
      <c r="O5276">
        <v>0</v>
      </c>
      <c r="P5276">
        <v>240</v>
      </c>
      <c r="Q5276" t="s">
        <v>50</v>
      </c>
      <c r="S5276" t="s">
        <v>4078</v>
      </c>
      <c r="T5276" s="4"/>
      <c r="U5276" s="4"/>
    </row>
    <row r="5277" spans="3:21" x14ac:dyDescent="0.2">
      <c r="C5277" t="s">
        <v>10216</v>
      </c>
      <c r="J5277" t="s">
        <v>420</v>
      </c>
      <c r="O5277">
        <v>0</v>
      </c>
      <c r="P5277">
        <v>240</v>
      </c>
      <c r="Q5277" t="s">
        <v>50</v>
      </c>
      <c r="S5277" t="s">
        <v>4078</v>
      </c>
      <c r="T5277" s="4"/>
      <c r="U5277" s="4"/>
    </row>
    <row r="5278" spans="3:21" x14ac:dyDescent="0.2">
      <c r="C5278" t="s">
        <v>10217</v>
      </c>
      <c r="J5278" t="s">
        <v>420</v>
      </c>
      <c r="O5278">
        <v>0</v>
      </c>
      <c r="P5278">
        <v>288</v>
      </c>
      <c r="Q5278" t="s">
        <v>50</v>
      </c>
      <c r="S5278" t="s">
        <v>4078</v>
      </c>
      <c r="T5278" s="4"/>
      <c r="U5278" s="4"/>
    </row>
    <row r="5279" spans="3:21" x14ac:dyDescent="0.2">
      <c r="C5279" t="s">
        <v>10218</v>
      </c>
      <c r="J5279" t="s">
        <v>420</v>
      </c>
      <c r="O5279">
        <v>0</v>
      </c>
      <c r="P5279">
        <v>240</v>
      </c>
      <c r="Q5279" t="s">
        <v>50</v>
      </c>
      <c r="S5279" t="s">
        <v>4078</v>
      </c>
      <c r="T5279" s="4"/>
      <c r="U5279" s="4"/>
    </row>
    <row r="5280" spans="3:21" x14ac:dyDescent="0.2">
      <c r="C5280" t="s">
        <v>10219</v>
      </c>
      <c r="J5280" t="s">
        <v>420</v>
      </c>
      <c r="O5280">
        <v>0</v>
      </c>
      <c r="P5280">
        <v>120</v>
      </c>
      <c r="Q5280" t="s">
        <v>50</v>
      </c>
      <c r="S5280" t="s">
        <v>4078</v>
      </c>
      <c r="T5280" s="4"/>
      <c r="U5280" s="4"/>
    </row>
    <row r="5281" spans="3:21" x14ac:dyDescent="0.2">
      <c r="C5281" t="s">
        <v>10220</v>
      </c>
      <c r="J5281" t="s">
        <v>420</v>
      </c>
      <c r="O5281">
        <v>0</v>
      </c>
      <c r="P5281">
        <v>96</v>
      </c>
      <c r="Q5281" t="s">
        <v>50</v>
      </c>
      <c r="S5281" t="s">
        <v>4078</v>
      </c>
      <c r="T5281" s="4"/>
      <c r="U5281" s="4"/>
    </row>
    <row r="5282" spans="3:21" x14ac:dyDescent="0.2">
      <c r="C5282" t="s">
        <v>10221</v>
      </c>
      <c r="J5282" t="s">
        <v>420</v>
      </c>
      <c r="O5282">
        <v>0</v>
      </c>
      <c r="P5282">
        <v>12</v>
      </c>
      <c r="Q5282" t="s">
        <v>44</v>
      </c>
      <c r="S5282" t="s">
        <v>8967</v>
      </c>
      <c r="T5282" s="4"/>
      <c r="U5282" s="4"/>
    </row>
    <row r="5283" spans="3:21" x14ac:dyDescent="0.2">
      <c r="C5283" t="s">
        <v>10222</v>
      </c>
      <c r="J5283" t="s">
        <v>420</v>
      </c>
      <c r="O5283">
        <v>0</v>
      </c>
      <c r="P5283">
        <v>120</v>
      </c>
      <c r="Q5283" t="s">
        <v>50</v>
      </c>
      <c r="S5283" t="s">
        <v>4078</v>
      </c>
      <c r="T5283" s="4"/>
      <c r="U5283" s="4"/>
    </row>
    <row r="5284" spans="3:21" x14ac:dyDescent="0.2">
      <c r="C5284" t="s">
        <v>10223</v>
      </c>
      <c r="J5284" t="s">
        <v>420</v>
      </c>
      <c r="O5284">
        <v>0</v>
      </c>
      <c r="P5284">
        <v>144</v>
      </c>
      <c r="Q5284" t="s">
        <v>44</v>
      </c>
      <c r="S5284" t="s">
        <v>8967</v>
      </c>
      <c r="T5284" s="4"/>
      <c r="U5284" s="4"/>
    </row>
    <row r="5285" spans="3:21" x14ac:dyDescent="0.2">
      <c r="C5285" t="s">
        <v>10224</v>
      </c>
      <c r="J5285" t="s">
        <v>420</v>
      </c>
      <c r="O5285">
        <v>0</v>
      </c>
      <c r="P5285">
        <v>12</v>
      </c>
      <c r="Q5285" t="s">
        <v>44</v>
      </c>
      <c r="S5285" t="s">
        <v>8967</v>
      </c>
      <c r="T5285" s="4"/>
      <c r="U5285" s="4"/>
    </row>
    <row r="5286" spans="3:21" x14ac:dyDescent="0.2">
      <c r="C5286" t="s">
        <v>10225</v>
      </c>
      <c r="J5286" t="s">
        <v>420</v>
      </c>
      <c r="O5286">
        <v>0</v>
      </c>
      <c r="P5286">
        <v>144</v>
      </c>
      <c r="Q5286" t="s">
        <v>50</v>
      </c>
      <c r="S5286" t="s">
        <v>4078</v>
      </c>
      <c r="T5286" s="4"/>
      <c r="U5286" s="4"/>
    </row>
    <row r="5287" spans="3:21" x14ac:dyDescent="0.2">
      <c r="C5287" t="s">
        <v>10226</v>
      </c>
      <c r="J5287" t="s">
        <v>420</v>
      </c>
      <c r="O5287">
        <v>0</v>
      </c>
      <c r="P5287">
        <v>192</v>
      </c>
      <c r="Q5287" t="s">
        <v>50</v>
      </c>
      <c r="S5287" t="s">
        <v>4078</v>
      </c>
      <c r="T5287" s="4"/>
      <c r="U5287" s="4"/>
    </row>
    <row r="5288" spans="3:21" x14ac:dyDescent="0.2">
      <c r="C5288" t="s">
        <v>10227</v>
      </c>
      <c r="J5288" t="s">
        <v>420</v>
      </c>
      <c r="O5288">
        <v>0</v>
      </c>
      <c r="P5288">
        <v>192</v>
      </c>
      <c r="Q5288" t="s">
        <v>50</v>
      </c>
      <c r="S5288" t="s">
        <v>4078</v>
      </c>
      <c r="T5288" s="4"/>
      <c r="U5288" s="4"/>
    </row>
    <row r="5289" spans="3:21" x14ac:dyDescent="0.2">
      <c r="C5289" t="s">
        <v>10228</v>
      </c>
      <c r="J5289" t="s">
        <v>420</v>
      </c>
      <c r="O5289">
        <v>0</v>
      </c>
      <c r="P5289">
        <v>192</v>
      </c>
      <c r="Q5289" t="s">
        <v>50</v>
      </c>
      <c r="S5289" t="s">
        <v>4078</v>
      </c>
      <c r="T5289" s="4"/>
      <c r="U5289" s="4"/>
    </row>
    <row r="5290" spans="3:21" x14ac:dyDescent="0.2">
      <c r="C5290" t="s">
        <v>10229</v>
      </c>
      <c r="J5290" t="s">
        <v>420</v>
      </c>
      <c r="O5290">
        <v>0</v>
      </c>
      <c r="P5290">
        <v>192</v>
      </c>
      <c r="Q5290" t="s">
        <v>50</v>
      </c>
      <c r="S5290" t="s">
        <v>4078</v>
      </c>
      <c r="T5290" s="4"/>
      <c r="U5290" s="4"/>
    </row>
    <row r="5291" spans="3:21" x14ac:dyDescent="0.2">
      <c r="C5291" t="s">
        <v>10230</v>
      </c>
      <c r="J5291" t="s">
        <v>420</v>
      </c>
      <c r="O5291">
        <v>0</v>
      </c>
      <c r="P5291">
        <v>192</v>
      </c>
      <c r="Q5291" t="s">
        <v>50</v>
      </c>
      <c r="S5291" t="s">
        <v>4078</v>
      </c>
      <c r="T5291" s="4"/>
      <c r="U5291" s="4"/>
    </row>
    <row r="5292" spans="3:21" x14ac:dyDescent="0.2">
      <c r="C5292" t="s">
        <v>10231</v>
      </c>
      <c r="J5292" t="s">
        <v>420</v>
      </c>
      <c r="O5292">
        <v>0</v>
      </c>
      <c r="P5292">
        <v>192</v>
      </c>
      <c r="Q5292" t="s">
        <v>50</v>
      </c>
      <c r="S5292" t="s">
        <v>4078</v>
      </c>
      <c r="T5292" s="4"/>
      <c r="U5292" s="4"/>
    </row>
    <row r="5293" spans="3:21" x14ac:dyDescent="0.2">
      <c r="C5293" t="s">
        <v>10232</v>
      </c>
      <c r="J5293" t="s">
        <v>420</v>
      </c>
      <c r="O5293">
        <v>0</v>
      </c>
      <c r="P5293">
        <v>144</v>
      </c>
      <c r="Q5293" t="s">
        <v>50</v>
      </c>
      <c r="S5293" t="s">
        <v>4078</v>
      </c>
      <c r="T5293" s="4"/>
      <c r="U5293" s="4"/>
    </row>
    <row r="5294" spans="3:21" x14ac:dyDescent="0.2">
      <c r="C5294" t="s">
        <v>10233</v>
      </c>
      <c r="J5294" t="s">
        <v>420</v>
      </c>
      <c r="O5294">
        <v>0</v>
      </c>
      <c r="P5294">
        <v>144</v>
      </c>
      <c r="Q5294" t="s">
        <v>50</v>
      </c>
      <c r="S5294" t="s">
        <v>4078</v>
      </c>
      <c r="T5294" s="4"/>
      <c r="U5294" s="4"/>
    </row>
    <row r="5295" spans="3:21" x14ac:dyDescent="0.2">
      <c r="C5295" t="s">
        <v>10234</v>
      </c>
      <c r="J5295" t="s">
        <v>420</v>
      </c>
      <c r="O5295">
        <v>0</v>
      </c>
      <c r="P5295">
        <v>192</v>
      </c>
      <c r="Q5295" t="s">
        <v>50</v>
      </c>
      <c r="S5295" t="s">
        <v>4078</v>
      </c>
      <c r="T5295" s="4"/>
      <c r="U5295" s="4"/>
    </row>
    <row r="5296" spans="3:21" x14ac:dyDescent="0.2">
      <c r="C5296" t="s">
        <v>10235</v>
      </c>
      <c r="J5296" t="s">
        <v>420</v>
      </c>
      <c r="O5296">
        <v>0</v>
      </c>
      <c r="P5296">
        <v>120</v>
      </c>
      <c r="Q5296" t="s">
        <v>50</v>
      </c>
      <c r="S5296" t="s">
        <v>4078</v>
      </c>
      <c r="T5296" s="4"/>
      <c r="U5296" s="4"/>
    </row>
    <row r="5297" spans="3:21" x14ac:dyDescent="0.2">
      <c r="C5297" t="s">
        <v>10236</v>
      </c>
      <c r="J5297" t="s">
        <v>420</v>
      </c>
      <c r="O5297">
        <v>0</v>
      </c>
      <c r="P5297">
        <v>120</v>
      </c>
      <c r="Q5297" t="s">
        <v>50</v>
      </c>
      <c r="S5297" t="s">
        <v>4078</v>
      </c>
      <c r="T5297" s="4"/>
      <c r="U5297" s="4"/>
    </row>
    <row r="5298" spans="3:21" x14ac:dyDescent="0.2">
      <c r="C5298" t="s">
        <v>10237</v>
      </c>
      <c r="J5298" t="s">
        <v>420</v>
      </c>
      <c r="O5298">
        <v>0</v>
      </c>
      <c r="P5298">
        <v>60</v>
      </c>
      <c r="Q5298" t="s">
        <v>50</v>
      </c>
      <c r="S5298" t="s">
        <v>4078</v>
      </c>
      <c r="T5298" s="4"/>
      <c r="U5298" s="4"/>
    </row>
    <row r="5299" spans="3:21" x14ac:dyDescent="0.2">
      <c r="C5299" t="s">
        <v>10238</v>
      </c>
      <c r="J5299" t="s">
        <v>420</v>
      </c>
      <c r="O5299">
        <v>0</v>
      </c>
      <c r="P5299">
        <v>144</v>
      </c>
      <c r="Q5299" t="s">
        <v>50</v>
      </c>
      <c r="S5299" t="s">
        <v>4078</v>
      </c>
      <c r="T5299" s="4"/>
      <c r="U5299" s="4"/>
    </row>
    <row r="5300" spans="3:21" x14ac:dyDescent="0.2">
      <c r="C5300" t="s">
        <v>10239</v>
      </c>
      <c r="J5300" t="s">
        <v>420</v>
      </c>
      <c r="O5300">
        <v>0</v>
      </c>
      <c r="P5300">
        <v>144</v>
      </c>
      <c r="Q5300" t="s">
        <v>50</v>
      </c>
      <c r="S5300" t="s">
        <v>4078</v>
      </c>
      <c r="T5300" s="4"/>
      <c r="U5300" s="4"/>
    </row>
    <row r="5301" spans="3:21" x14ac:dyDescent="0.2">
      <c r="C5301" t="s">
        <v>10240</v>
      </c>
      <c r="J5301" t="s">
        <v>420</v>
      </c>
      <c r="O5301">
        <v>0</v>
      </c>
      <c r="P5301">
        <v>144</v>
      </c>
      <c r="Q5301" t="s">
        <v>50</v>
      </c>
      <c r="S5301" t="s">
        <v>4078</v>
      </c>
      <c r="T5301" s="4"/>
      <c r="U5301" s="4"/>
    </row>
    <row r="5302" spans="3:21" x14ac:dyDescent="0.2">
      <c r="C5302" t="s">
        <v>10241</v>
      </c>
      <c r="J5302" t="s">
        <v>420</v>
      </c>
      <c r="O5302">
        <v>0</v>
      </c>
      <c r="P5302">
        <v>120</v>
      </c>
      <c r="Q5302" t="s">
        <v>50</v>
      </c>
      <c r="S5302" t="s">
        <v>4078</v>
      </c>
      <c r="T5302" s="4"/>
      <c r="U5302" s="4"/>
    </row>
    <row r="5303" spans="3:21" x14ac:dyDescent="0.2">
      <c r="C5303" t="s">
        <v>10242</v>
      </c>
      <c r="J5303" t="s">
        <v>420</v>
      </c>
      <c r="O5303">
        <v>0</v>
      </c>
      <c r="P5303">
        <v>12</v>
      </c>
      <c r="Q5303" t="s">
        <v>44</v>
      </c>
      <c r="S5303" t="s">
        <v>8967</v>
      </c>
      <c r="T5303" s="4"/>
      <c r="U5303" s="4"/>
    </row>
    <row r="5304" spans="3:21" x14ac:dyDescent="0.2">
      <c r="C5304" t="s">
        <v>10243</v>
      </c>
      <c r="J5304" t="s">
        <v>420</v>
      </c>
      <c r="O5304">
        <v>0</v>
      </c>
      <c r="P5304">
        <v>10</v>
      </c>
      <c r="Q5304" t="s">
        <v>44</v>
      </c>
      <c r="S5304" t="s">
        <v>8967</v>
      </c>
      <c r="T5304" s="4"/>
      <c r="U5304" s="4"/>
    </row>
    <row r="5305" spans="3:21" x14ac:dyDescent="0.2">
      <c r="C5305" t="s">
        <v>10244</v>
      </c>
      <c r="J5305" t="s">
        <v>420</v>
      </c>
      <c r="O5305">
        <v>0</v>
      </c>
      <c r="P5305">
        <v>10</v>
      </c>
      <c r="Q5305" t="s">
        <v>44</v>
      </c>
      <c r="S5305" t="s">
        <v>8967</v>
      </c>
      <c r="T5305" s="4"/>
      <c r="U5305" s="4"/>
    </row>
    <row r="5306" spans="3:21" x14ac:dyDescent="0.2">
      <c r="C5306" t="s">
        <v>10245</v>
      </c>
      <c r="J5306" t="s">
        <v>420</v>
      </c>
      <c r="O5306">
        <v>0</v>
      </c>
      <c r="P5306">
        <v>12</v>
      </c>
      <c r="Q5306" t="s">
        <v>44</v>
      </c>
      <c r="S5306" t="s">
        <v>8967</v>
      </c>
      <c r="T5306" s="4"/>
      <c r="U5306" s="4"/>
    </row>
    <row r="5307" spans="3:21" x14ac:dyDescent="0.2">
      <c r="C5307" t="s">
        <v>10246</v>
      </c>
      <c r="J5307" t="s">
        <v>420</v>
      </c>
      <c r="O5307">
        <v>0</v>
      </c>
      <c r="P5307">
        <v>72</v>
      </c>
      <c r="Q5307" t="s">
        <v>50</v>
      </c>
      <c r="S5307" t="s">
        <v>4078</v>
      </c>
      <c r="T5307" s="4"/>
      <c r="U5307" s="4"/>
    </row>
    <row r="5308" spans="3:21" x14ac:dyDescent="0.2">
      <c r="C5308" t="s">
        <v>10247</v>
      </c>
      <c r="J5308" t="s">
        <v>420</v>
      </c>
      <c r="O5308">
        <v>0</v>
      </c>
      <c r="P5308">
        <v>96</v>
      </c>
      <c r="Q5308" t="s">
        <v>50</v>
      </c>
      <c r="S5308" t="s">
        <v>4078</v>
      </c>
      <c r="T5308" s="4"/>
      <c r="U5308" s="4"/>
    </row>
    <row r="5309" spans="3:21" x14ac:dyDescent="0.2">
      <c r="C5309" t="s">
        <v>10248</v>
      </c>
      <c r="J5309" t="s">
        <v>420</v>
      </c>
      <c r="O5309">
        <v>0</v>
      </c>
      <c r="P5309">
        <v>12</v>
      </c>
      <c r="Q5309" t="s">
        <v>44</v>
      </c>
      <c r="S5309" t="s">
        <v>8967</v>
      </c>
      <c r="T5309" s="4"/>
      <c r="U5309" s="4"/>
    </row>
    <row r="5310" spans="3:21" x14ac:dyDescent="0.2">
      <c r="C5310" t="s">
        <v>10249</v>
      </c>
      <c r="J5310" t="s">
        <v>420</v>
      </c>
      <c r="O5310">
        <v>0</v>
      </c>
      <c r="P5310">
        <v>120</v>
      </c>
      <c r="Q5310" t="s">
        <v>50</v>
      </c>
      <c r="S5310" t="s">
        <v>4078</v>
      </c>
      <c r="T5310" s="4"/>
      <c r="U5310" s="4"/>
    </row>
    <row r="5311" spans="3:21" x14ac:dyDescent="0.2">
      <c r="C5311" t="s">
        <v>10250</v>
      </c>
      <c r="J5311" t="s">
        <v>420</v>
      </c>
      <c r="O5311">
        <v>0</v>
      </c>
      <c r="P5311">
        <v>120</v>
      </c>
      <c r="Q5311" t="s">
        <v>50</v>
      </c>
      <c r="S5311" t="s">
        <v>4078</v>
      </c>
      <c r="T5311" s="4"/>
      <c r="U5311" s="4"/>
    </row>
    <row r="5312" spans="3:21" x14ac:dyDescent="0.2">
      <c r="C5312" t="s">
        <v>10251</v>
      </c>
      <c r="J5312" t="s">
        <v>420</v>
      </c>
      <c r="O5312">
        <v>0</v>
      </c>
      <c r="P5312">
        <v>180</v>
      </c>
      <c r="Q5312" t="s">
        <v>50</v>
      </c>
      <c r="S5312" t="s">
        <v>4078</v>
      </c>
      <c r="T5312" s="4"/>
      <c r="U5312" s="4"/>
    </row>
    <row r="5313" spans="3:21" x14ac:dyDescent="0.2">
      <c r="C5313" t="s">
        <v>10252</v>
      </c>
      <c r="J5313" t="s">
        <v>420</v>
      </c>
      <c r="O5313">
        <v>0</v>
      </c>
      <c r="P5313">
        <v>200</v>
      </c>
      <c r="Q5313" t="s">
        <v>50</v>
      </c>
      <c r="S5313" t="s">
        <v>4078</v>
      </c>
      <c r="T5313" s="4"/>
      <c r="U5313" s="4"/>
    </row>
    <row r="5314" spans="3:21" x14ac:dyDescent="0.2">
      <c r="C5314" t="s">
        <v>10253</v>
      </c>
      <c r="J5314" t="s">
        <v>420</v>
      </c>
      <c r="O5314">
        <v>0</v>
      </c>
      <c r="P5314">
        <v>200</v>
      </c>
      <c r="Q5314" t="s">
        <v>50</v>
      </c>
      <c r="S5314" t="s">
        <v>4078</v>
      </c>
      <c r="T5314" s="4"/>
      <c r="U5314" s="4"/>
    </row>
    <row r="5315" spans="3:21" x14ac:dyDescent="0.2">
      <c r="C5315" t="s">
        <v>10254</v>
      </c>
      <c r="J5315" t="s">
        <v>420</v>
      </c>
      <c r="O5315">
        <v>0</v>
      </c>
      <c r="P5315">
        <v>144</v>
      </c>
      <c r="Q5315" t="s">
        <v>50</v>
      </c>
      <c r="S5315" t="s">
        <v>4078</v>
      </c>
      <c r="T5315" s="4"/>
      <c r="U5315" s="4"/>
    </row>
    <row r="5316" spans="3:21" x14ac:dyDescent="0.2">
      <c r="C5316" t="s">
        <v>10255</v>
      </c>
      <c r="J5316" t="s">
        <v>420</v>
      </c>
      <c r="O5316">
        <v>0</v>
      </c>
      <c r="P5316">
        <v>160</v>
      </c>
      <c r="Q5316" t="s">
        <v>50</v>
      </c>
      <c r="S5316" t="s">
        <v>4078</v>
      </c>
      <c r="T5316" s="4"/>
      <c r="U5316" s="4"/>
    </row>
    <row r="5317" spans="3:21" x14ac:dyDescent="0.2">
      <c r="C5317" t="s">
        <v>10256</v>
      </c>
      <c r="J5317" t="s">
        <v>420</v>
      </c>
      <c r="O5317">
        <v>0</v>
      </c>
      <c r="P5317">
        <v>144</v>
      </c>
      <c r="Q5317" t="s">
        <v>50</v>
      </c>
      <c r="S5317" t="s">
        <v>4078</v>
      </c>
      <c r="T5317" s="4"/>
      <c r="U5317" s="4"/>
    </row>
    <row r="5318" spans="3:21" x14ac:dyDescent="0.2">
      <c r="C5318" t="s">
        <v>10257</v>
      </c>
      <c r="J5318" t="s">
        <v>420</v>
      </c>
      <c r="O5318">
        <v>0</v>
      </c>
      <c r="P5318">
        <v>144</v>
      </c>
      <c r="Q5318" t="s">
        <v>50</v>
      </c>
      <c r="S5318" t="s">
        <v>4078</v>
      </c>
      <c r="T5318" s="4"/>
      <c r="U5318" s="4"/>
    </row>
    <row r="5319" spans="3:21" x14ac:dyDescent="0.2">
      <c r="C5319" t="s">
        <v>10258</v>
      </c>
      <c r="J5319" t="s">
        <v>420</v>
      </c>
      <c r="O5319">
        <v>0</v>
      </c>
      <c r="P5319">
        <v>120</v>
      </c>
      <c r="Q5319" t="s">
        <v>50</v>
      </c>
      <c r="S5319" t="s">
        <v>4078</v>
      </c>
      <c r="T5319" s="4"/>
      <c r="U5319" s="4"/>
    </row>
    <row r="5320" spans="3:21" x14ac:dyDescent="0.2">
      <c r="C5320" t="s">
        <v>10259</v>
      </c>
      <c r="J5320" t="s">
        <v>420</v>
      </c>
      <c r="O5320">
        <v>0</v>
      </c>
      <c r="P5320">
        <v>120</v>
      </c>
      <c r="Q5320" t="s">
        <v>50</v>
      </c>
      <c r="S5320" t="s">
        <v>4078</v>
      </c>
      <c r="T5320" s="4"/>
      <c r="U5320" s="4"/>
    </row>
    <row r="5321" spans="3:21" x14ac:dyDescent="0.2">
      <c r="C5321" t="s">
        <v>10260</v>
      </c>
      <c r="J5321" t="s">
        <v>420</v>
      </c>
      <c r="O5321">
        <v>0</v>
      </c>
      <c r="P5321">
        <v>120</v>
      </c>
      <c r="Q5321" t="s">
        <v>50</v>
      </c>
      <c r="S5321" t="s">
        <v>4078</v>
      </c>
      <c r="T5321" s="4"/>
      <c r="U5321" s="4"/>
    </row>
    <row r="5322" spans="3:21" x14ac:dyDescent="0.2">
      <c r="C5322" t="s">
        <v>10261</v>
      </c>
      <c r="J5322" t="s">
        <v>420</v>
      </c>
      <c r="O5322">
        <v>0</v>
      </c>
      <c r="P5322">
        <v>192</v>
      </c>
      <c r="Q5322" t="s">
        <v>50</v>
      </c>
      <c r="S5322" t="s">
        <v>4078</v>
      </c>
      <c r="T5322" s="4"/>
      <c r="U5322" s="4"/>
    </row>
    <row r="5323" spans="3:21" x14ac:dyDescent="0.2">
      <c r="C5323" t="s">
        <v>10262</v>
      </c>
      <c r="J5323" t="s">
        <v>420</v>
      </c>
      <c r="O5323">
        <v>0</v>
      </c>
      <c r="P5323">
        <v>192</v>
      </c>
      <c r="Q5323" t="s">
        <v>50</v>
      </c>
      <c r="S5323" t="s">
        <v>4078</v>
      </c>
      <c r="T5323" s="4"/>
      <c r="U5323" s="4"/>
    </row>
    <row r="5324" spans="3:21" x14ac:dyDescent="0.2">
      <c r="C5324" t="s">
        <v>10263</v>
      </c>
      <c r="J5324" t="s">
        <v>420</v>
      </c>
      <c r="O5324">
        <v>0</v>
      </c>
      <c r="P5324">
        <v>160</v>
      </c>
      <c r="Q5324" t="s">
        <v>50</v>
      </c>
      <c r="S5324" t="s">
        <v>4078</v>
      </c>
      <c r="T5324" s="4"/>
      <c r="U5324" s="4"/>
    </row>
    <row r="5325" spans="3:21" x14ac:dyDescent="0.2">
      <c r="C5325" t="s">
        <v>10264</v>
      </c>
      <c r="J5325" t="s">
        <v>420</v>
      </c>
      <c r="O5325">
        <v>0</v>
      </c>
      <c r="P5325">
        <v>96</v>
      </c>
      <c r="Q5325" t="s">
        <v>50</v>
      </c>
      <c r="S5325" t="s">
        <v>4078</v>
      </c>
      <c r="T5325" s="4"/>
      <c r="U5325" s="4"/>
    </row>
    <row r="5326" spans="3:21" x14ac:dyDescent="0.2">
      <c r="C5326" t="s">
        <v>10265</v>
      </c>
      <c r="J5326" t="s">
        <v>420</v>
      </c>
      <c r="O5326">
        <v>0</v>
      </c>
      <c r="P5326">
        <v>90</v>
      </c>
      <c r="Q5326" t="s">
        <v>50</v>
      </c>
      <c r="S5326" t="s">
        <v>4078</v>
      </c>
      <c r="T5326" s="4"/>
      <c r="U5326" s="4"/>
    </row>
    <row r="5327" spans="3:21" x14ac:dyDescent="0.2">
      <c r="C5327" t="s">
        <v>10266</v>
      </c>
      <c r="J5327" t="s">
        <v>420</v>
      </c>
      <c r="O5327">
        <v>0</v>
      </c>
      <c r="P5327">
        <v>192</v>
      </c>
      <c r="Q5327" t="s">
        <v>50</v>
      </c>
      <c r="S5327" t="s">
        <v>4078</v>
      </c>
      <c r="T5327" s="4"/>
      <c r="U5327" s="4"/>
    </row>
    <row r="5328" spans="3:21" x14ac:dyDescent="0.2">
      <c r="C5328" t="s">
        <v>10267</v>
      </c>
      <c r="J5328" t="s">
        <v>420</v>
      </c>
      <c r="O5328">
        <v>0</v>
      </c>
      <c r="P5328">
        <v>180</v>
      </c>
      <c r="Q5328" t="s">
        <v>50</v>
      </c>
      <c r="S5328" t="s">
        <v>4078</v>
      </c>
      <c r="T5328" s="4"/>
      <c r="U5328" s="4"/>
    </row>
    <row r="5329" spans="3:21" x14ac:dyDescent="0.2">
      <c r="C5329" t="s">
        <v>10268</v>
      </c>
      <c r="J5329" t="s">
        <v>420</v>
      </c>
      <c r="O5329">
        <v>0</v>
      </c>
      <c r="P5329">
        <v>192</v>
      </c>
      <c r="Q5329" t="s">
        <v>50</v>
      </c>
      <c r="S5329" t="s">
        <v>4078</v>
      </c>
      <c r="T5329" s="4"/>
      <c r="U5329" s="4"/>
    </row>
    <row r="5330" spans="3:21" x14ac:dyDescent="0.2">
      <c r="C5330" t="s">
        <v>10269</v>
      </c>
      <c r="J5330" t="s">
        <v>420</v>
      </c>
      <c r="O5330">
        <v>0</v>
      </c>
      <c r="P5330">
        <v>20</v>
      </c>
      <c r="Q5330" t="s">
        <v>44</v>
      </c>
      <c r="S5330" t="s">
        <v>8967</v>
      </c>
      <c r="T5330" s="4"/>
      <c r="U5330" s="4"/>
    </row>
    <row r="5331" spans="3:21" x14ac:dyDescent="0.2">
      <c r="C5331" t="s">
        <v>10270</v>
      </c>
      <c r="J5331" t="s">
        <v>420</v>
      </c>
      <c r="O5331">
        <v>0</v>
      </c>
      <c r="P5331">
        <v>160</v>
      </c>
      <c r="Q5331" t="s">
        <v>50</v>
      </c>
      <c r="S5331" t="s">
        <v>4078</v>
      </c>
      <c r="T5331" s="4"/>
      <c r="U5331" s="4"/>
    </row>
    <row r="5332" spans="3:21" x14ac:dyDescent="0.2">
      <c r="C5332" t="s">
        <v>10271</v>
      </c>
      <c r="J5332" t="s">
        <v>420</v>
      </c>
      <c r="O5332">
        <v>0</v>
      </c>
      <c r="P5332">
        <v>192</v>
      </c>
      <c r="Q5332" t="s">
        <v>50</v>
      </c>
      <c r="S5332" t="s">
        <v>4078</v>
      </c>
      <c r="T5332" s="4"/>
      <c r="U5332" s="4"/>
    </row>
    <row r="5333" spans="3:21" x14ac:dyDescent="0.2">
      <c r="C5333" t="s">
        <v>10272</v>
      </c>
      <c r="J5333" t="s">
        <v>420</v>
      </c>
      <c r="O5333">
        <v>0</v>
      </c>
      <c r="P5333">
        <v>192</v>
      </c>
      <c r="Q5333" t="s">
        <v>50</v>
      </c>
      <c r="S5333" t="s">
        <v>4078</v>
      </c>
      <c r="T5333" s="4"/>
      <c r="U5333" s="4"/>
    </row>
    <row r="5334" spans="3:21" x14ac:dyDescent="0.2">
      <c r="C5334" t="s">
        <v>10273</v>
      </c>
      <c r="J5334" t="s">
        <v>420</v>
      </c>
      <c r="O5334">
        <v>0</v>
      </c>
      <c r="P5334">
        <v>72</v>
      </c>
      <c r="Q5334" t="s">
        <v>50</v>
      </c>
      <c r="S5334" t="s">
        <v>4078</v>
      </c>
      <c r="T5334" s="4"/>
      <c r="U5334" s="4"/>
    </row>
    <row r="5335" spans="3:21" x14ac:dyDescent="0.2">
      <c r="C5335" t="s">
        <v>10274</v>
      </c>
      <c r="J5335" t="s">
        <v>420</v>
      </c>
      <c r="O5335">
        <v>0</v>
      </c>
      <c r="P5335">
        <v>144</v>
      </c>
      <c r="Q5335" t="s">
        <v>50</v>
      </c>
      <c r="S5335" t="s">
        <v>4078</v>
      </c>
      <c r="T5335" s="4"/>
      <c r="U5335" s="4"/>
    </row>
    <row r="5336" spans="3:21" x14ac:dyDescent="0.2">
      <c r="C5336" t="s">
        <v>10275</v>
      </c>
      <c r="J5336" t="s">
        <v>420</v>
      </c>
      <c r="O5336">
        <v>0</v>
      </c>
      <c r="P5336">
        <v>12</v>
      </c>
      <c r="Q5336" t="s">
        <v>44</v>
      </c>
      <c r="S5336" t="s">
        <v>8967</v>
      </c>
      <c r="T5336" s="4"/>
      <c r="U5336" s="4"/>
    </row>
    <row r="5337" spans="3:21" x14ac:dyDescent="0.2">
      <c r="C5337" t="s">
        <v>10276</v>
      </c>
      <c r="J5337" t="s">
        <v>420</v>
      </c>
      <c r="O5337">
        <v>0</v>
      </c>
      <c r="P5337">
        <v>12</v>
      </c>
      <c r="Q5337" t="s">
        <v>44</v>
      </c>
      <c r="S5337" t="s">
        <v>8967</v>
      </c>
      <c r="T5337" s="4"/>
      <c r="U5337" s="4"/>
    </row>
    <row r="5338" spans="3:21" x14ac:dyDescent="0.2">
      <c r="C5338" t="s">
        <v>10277</v>
      </c>
      <c r="J5338" t="s">
        <v>420</v>
      </c>
      <c r="O5338">
        <v>0</v>
      </c>
      <c r="P5338">
        <v>12</v>
      </c>
      <c r="Q5338" t="s">
        <v>44</v>
      </c>
      <c r="S5338" t="s">
        <v>8967</v>
      </c>
      <c r="T5338" s="4"/>
      <c r="U5338" s="4"/>
    </row>
    <row r="5339" spans="3:21" x14ac:dyDescent="0.2">
      <c r="C5339" t="s">
        <v>10278</v>
      </c>
      <c r="J5339" t="s">
        <v>420</v>
      </c>
      <c r="O5339">
        <v>0</v>
      </c>
      <c r="P5339">
        <v>12</v>
      </c>
      <c r="Q5339" t="s">
        <v>44</v>
      </c>
      <c r="S5339" t="s">
        <v>8967</v>
      </c>
      <c r="T5339" s="4"/>
      <c r="U5339" s="4"/>
    </row>
    <row r="5340" spans="3:21" x14ac:dyDescent="0.2">
      <c r="C5340" t="s">
        <v>10279</v>
      </c>
      <c r="J5340" t="s">
        <v>420</v>
      </c>
      <c r="O5340">
        <v>0</v>
      </c>
      <c r="P5340">
        <v>16</v>
      </c>
      <c r="Q5340" t="s">
        <v>44</v>
      </c>
      <c r="S5340" t="s">
        <v>8967</v>
      </c>
      <c r="T5340" s="4"/>
      <c r="U5340" s="4"/>
    </row>
    <row r="5341" spans="3:21" x14ac:dyDescent="0.2">
      <c r="C5341" t="s">
        <v>10280</v>
      </c>
      <c r="J5341" t="s">
        <v>420</v>
      </c>
      <c r="O5341" t="e">
        <v>#DIV/0!</v>
      </c>
      <c r="P5341">
        <v>0</v>
      </c>
      <c r="S5341" t="e">
        <v>#DIV/0!</v>
      </c>
      <c r="T5341" s="4"/>
      <c r="U5341" s="4"/>
    </row>
    <row r="5342" spans="3:21" x14ac:dyDescent="0.2">
      <c r="C5342" t="s">
        <v>10281</v>
      </c>
      <c r="J5342" t="s">
        <v>420</v>
      </c>
      <c r="O5342">
        <v>0</v>
      </c>
      <c r="P5342">
        <v>168</v>
      </c>
      <c r="Q5342" t="s">
        <v>50</v>
      </c>
      <c r="S5342" t="s">
        <v>4078</v>
      </c>
      <c r="T5342" s="4"/>
      <c r="U5342" s="4"/>
    </row>
    <row r="5343" spans="3:21" x14ac:dyDescent="0.2">
      <c r="C5343" t="s">
        <v>10282</v>
      </c>
      <c r="J5343" t="s">
        <v>420</v>
      </c>
      <c r="O5343">
        <v>0</v>
      </c>
      <c r="P5343">
        <v>168</v>
      </c>
      <c r="Q5343" t="s">
        <v>50</v>
      </c>
      <c r="S5343" t="s">
        <v>4078</v>
      </c>
      <c r="T5343" s="4"/>
      <c r="U5343" s="4"/>
    </row>
    <row r="5344" spans="3:21" x14ac:dyDescent="0.2">
      <c r="C5344" t="s">
        <v>10283</v>
      </c>
      <c r="J5344" t="s">
        <v>420</v>
      </c>
      <c r="O5344">
        <v>0</v>
      </c>
      <c r="P5344">
        <v>96</v>
      </c>
      <c r="Q5344" t="s">
        <v>50</v>
      </c>
      <c r="S5344" t="s">
        <v>4078</v>
      </c>
      <c r="T5344" s="4"/>
      <c r="U5344" s="4"/>
    </row>
    <row r="5345" spans="3:21" x14ac:dyDescent="0.2">
      <c r="C5345" t="s">
        <v>10284</v>
      </c>
      <c r="J5345" t="s">
        <v>420</v>
      </c>
      <c r="O5345">
        <v>0</v>
      </c>
      <c r="P5345">
        <v>168</v>
      </c>
      <c r="Q5345" t="s">
        <v>50</v>
      </c>
      <c r="S5345" t="s">
        <v>4078</v>
      </c>
      <c r="T5345" s="4"/>
      <c r="U5345" s="4"/>
    </row>
    <row r="5346" spans="3:21" x14ac:dyDescent="0.2">
      <c r="C5346" t="s">
        <v>10285</v>
      </c>
      <c r="J5346" t="s">
        <v>420</v>
      </c>
      <c r="O5346">
        <v>0</v>
      </c>
      <c r="P5346">
        <v>72</v>
      </c>
      <c r="Q5346" t="s">
        <v>50</v>
      </c>
      <c r="S5346" t="s">
        <v>4078</v>
      </c>
      <c r="T5346" s="4"/>
      <c r="U5346" s="4"/>
    </row>
    <row r="5347" spans="3:21" x14ac:dyDescent="0.2">
      <c r="C5347" t="s">
        <v>10286</v>
      </c>
      <c r="J5347" t="s">
        <v>420</v>
      </c>
      <c r="O5347">
        <v>0</v>
      </c>
      <c r="P5347">
        <v>160</v>
      </c>
      <c r="Q5347" t="s">
        <v>50</v>
      </c>
      <c r="S5347" t="s">
        <v>4078</v>
      </c>
      <c r="T5347" s="4"/>
      <c r="U5347" s="4"/>
    </row>
    <row r="5348" spans="3:21" x14ac:dyDescent="0.2">
      <c r="C5348" t="s">
        <v>10287</v>
      </c>
      <c r="J5348" t="s">
        <v>420</v>
      </c>
      <c r="O5348">
        <v>0</v>
      </c>
      <c r="P5348">
        <v>432</v>
      </c>
      <c r="Q5348" t="s">
        <v>50</v>
      </c>
      <c r="S5348" t="s">
        <v>4078</v>
      </c>
      <c r="T5348" s="4"/>
      <c r="U5348" s="4"/>
    </row>
    <row r="5349" spans="3:21" x14ac:dyDescent="0.2">
      <c r="C5349" t="s">
        <v>10288</v>
      </c>
      <c r="J5349" t="s">
        <v>420</v>
      </c>
      <c r="O5349">
        <v>0</v>
      </c>
      <c r="P5349">
        <v>300</v>
      </c>
      <c r="Q5349" t="s">
        <v>50</v>
      </c>
      <c r="S5349" t="s">
        <v>4078</v>
      </c>
      <c r="T5349" s="4"/>
      <c r="U5349" s="4"/>
    </row>
    <row r="5350" spans="3:21" x14ac:dyDescent="0.2">
      <c r="C5350" t="s">
        <v>10289</v>
      </c>
      <c r="J5350" t="s">
        <v>420</v>
      </c>
      <c r="O5350">
        <v>0</v>
      </c>
      <c r="P5350">
        <v>300</v>
      </c>
      <c r="Q5350" t="s">
        <v>50</v>
      </c>
      <c r="S5350" t="s">
        <v>4078</v>
      </c>
      <c r="T5350" s="4"/>
      <c r="U5350" s="4"/>
    </row>
    <row r="5351" spans="3:21" x14ac:dyDescent="0.2">
      <c r="C5351" t="s">
        <v>10290</v>
      </c>
      <c r="J5351" t="s">
        <v>420</v>
      </c>
      <c r="O5351">
        <v>0</v>
      </c>
      <c r="P5351">
        <v>180</v>
      </c>
      <c r="Q5351" t="s">
        <v>50</v>
      </c>
      <c r="S5351" t="s">
        <v>4078</v>
      </c>
      <c r="T5351" s="4"/>
      <c r="U5351" s="4"/>
    </row>
    <row r="5352" spans="3:21" x14ac:dyDescent="0.2">
      <c r="C5352" t="s">
        <v>10291</v>
      </c>
      <c r="J5352" t="s">
        <v>420</v>
      </c>
      <c r="O5352">
        <v>0</v>
      </c>
      <c r="P5352">
        <v>288</v>
      </c>
      <c r="Q5352" t="s">
        <v>50</v>
      </c>
      <c r="S5352" t="s">
        <v>4078</v>
      </c>
      <c r="T5352" s="4"/>
      <c r="U5352" s="4"/>
    </row>
    <row r="5353" spans="3:21" x14ac:dyDescent="0.2">
      <c r="C5353" t="s">
        <v>10292</v>
      </c>
      <c r="J5353" t="s">
        <v>420</v>
      </c>
      <c r="O5353">
        <v>0</v>
      </c>
      <c r="P5353">
        <v>432</v>
      </c>
      <c r="Q5353" t="s">
        <v>50</v>
      </c>
      <c r="S5353" t="s">
        <v>4078</v>
      </c>
      <c r="T5353" s="4"/>
      <c r="U5353" s="4"/>
    </row>
    <row r="5354" spans="3:21" x14ac:dyDescent="0.2">
      <c r="C5354" t="s">
        <v>10292</v>
      </c>
      <c r="J5354" t="s">
        <v>420</v>
      </c>
      <c r="O5354">
        <v>0</v>
      </c>
      <c r="P5354">
        <v>288</v>
      </c>
      <c r="Q5354" t="s">
        <v>50</v>
      </c>
      <c r="S5354" t="s">
        <v>4078</v>
      </c>
      <c r="T5354" s="4"/>
      <c r="U5354" s="4"/>
    </row>
    <row r="5355" spans="3:21" x14ac:dyDescent="0.2">
      <c r="C5355" t="s">
        <v>10293</v>
      </c>
      <c r="J5355" t="s">
        <v>420</v>
      </c>
      <c r="O5355">
        <v>0</v>
      </c>
      <c r="P5355">
        <v>432</v>
      </c>
      <c r="Q5355" t="s">
        <v>50</v>
      </c>
      <c r="S5355" t="s">
        <v>4078</v>
      </c>
      <c r="T5355" s="4"/>
      <c r="U5355" s="4"/>
    </row>
    <row r="5356" spans="3:21" x14ac:dyDescent="0.2">
      <c r="C5356" t="s">
        <v>10294</v>
      </c>
      <c r="J5356" t="s">
        <v>420</v>
      </c>
      <c r="O5356">
        <v>0</v>
      </c>
      <c r="P5356">
        <v>432</v>
      </c>
      <c r="Q5356" t="s">
        <v>50</v>
      </c>
      <c r="S5356" t="s">
        <v>4078</v>
      </c>
      <c r="T5356" s="4"/>
      <c r="U5356" s="4"/>
    </row>
    <row r="5357" spans="3:21" x14ac:dyDescent="0.2">
      <c r="C5357" t="s">
        <v>10295</v>
      </c>
      <c r="J5357" t="s">
        <v>420</v>
      </c>
      <c r="O5357">
        <v>0</v>
      </c>
      <c r="P5357">
        <v>432</v>
      </c>
      <c r="Q5357" t="s">
        <v>50</v>
      </c>
      <c r="S5357" t="s">
        <v>4078</v>
      </c>
      <c r="T5357" s="4"/>
      <c r="U5357" s="4"/>
    </row>
    <row r="5358" spans="3:21" x14ac:dyDescent="0.2">
      <c r="C5358" t="s">
        <v>10295</v>
      </c>
      <c r="J5358" t="s">
        <v>420</v>
      </c>
      <c r="O5358">
        <v>0</v>
      </c>
      <c r="P5358">
        <v>288</v>
      </c>
      <c r="Q5358" t="s">
        <v>50</v>
      </c>
      <c r="S5358" t="s">
        <v>4078</v>
      </c>
      <c r="T5358" s="4"/>
      <c r="U5358" s="4"/>
    </row>
    <row r="5359" spans="3:21" x14ac:dyDescent="0.2">
      <c r="C5359" t="s">
        <v>10296</v>
      </c>
      <c r="J5359" t="s">
        <v>420</v>
      </c>
      <c r="O5359">
        <v>0</v>
      </c>
      <c r="P5359">
        <v>432</v>
      </c>
      <c r="Q5359" t="s">
        <v>50</v>
      </c>
      <c r="S5359" t="s">
        <v>4078</v>
      </c>
      <c r="T5359" s="4"/>
      <c r="U5359" s="4"/>
    </row>
    <row r="5360" spans="3:21" x14ac:dyDescent="0.2">
      <c r="C5360" t="s">
        <v>10297</v>
      </c>
      <c r="J5360" t="s">
        <v>420</v>
      </c>
      <c r="O5360">
        <v>0</v>
      </c>
      <c r="P5360">
        <v>432</v>
      </c>
      <c r="Q5360" t="s">
        <v>50</v>
      </c>
      <c r="S5360" t="s">
        <v>4078</v>
      </c>
      <c r="T5360" s="4"/>
      <c r="U5360" s="4"/>
    </row>
    <row r="5361" spans="3:21" x14ac:dyDescent="0.2">
      <c r="C5361" t="s">
        <v>10298</v>
      </c>
      <c r="J5361" t="s">
        <v>420</v>
      </c>
      <c r="O5361">
        <v>0</v>
      </c>
      <c r="P5361">
        <v>312</v>
      </c>
      <c r="Q5361" t="s">
        <v>50</v>
      </c>
      <c r="S5361" t="s">
        <v>4078</v>
      </c>
      <c r="T5361" s="4"/>
      <c r="U5361" s="4"/>
    </row>
    <row r="5362" spans="3:21" x14ac:dyDescent="0.2">
      <c r="C5362" t="s">
        <v>10299</v>
      </c>
      <c r="J5362" t="s">
        <v>420</v>
      </c>
      <c r="O5362">
        <v>0</v>
      </c>
      <c r="P5362">
        <v>144</v>
      </c>
      <c r="Q5362" t="s">
        <v>50</v>
      </c>
      <c r="S5362" t="s">
        <v>4078</v>
      </c>
      <c r="T5362" s="4"/>
      <c r="U5362" s="4"/>
    </row>
    <row r="5363" spans="3:21" x14ac:dyDescent="0.2">
      <c r="C5363" t="s">
        <v>10300</v>
      </c>
      <c r="J5363" t="s">
        <v>420</v>
      </c>
      <c r="O5363">
        <v>0</v>
      </c>
      <c r="P5363">
        <v>144</v>
      </c>
      <c r="Q5363" t="s">
        <v>50</v>
      </c>
      <c r="S5363" t="s">
        <v>4078</v>
      </c>
      <c r="T5363" s="4"/>
      <c r="U5363" s="4"/>
    </row>
    <row r="5364" spans="3:21" x14ac:dyDescent="0.2">
      <c r="C5364" t="s">
        <v>10301</v>
      </c>
      <c r="J5364" t="s">
        <v>420</v>
      </c>
      <c r="O5364">
        <v>0</v>
      </c>
      <c r="P5364">
        <v>144</v>
      </c>
      <c r="Q5364" t="s">
        <v>50</v>
      </c>
      <c r="S5364" t="s">
        <v>4078</v>
      </c>
      <c r="T5364" s="4"/>
      <c r="U5364" s="4"/>
    </row>
    <row r="5365" spans="3:21" x14ac:dyDescent="0.2">
      <c r="C5365" t="s">
        <v>10302</v>
      </c>
      <c r="J5365" t="s">
        <v>420</v>
      </c>
      <c r="O5365">
        <v>0</v>
      </c>
      <c r="P5365">
        <v>168</v>
      </c>
      <c r="Q5365" t="s">
        <v>50</v>
      </c>
      <c r="S5365" t="s">
        <v>4078</v>
      </c>
      <c r="T5365" s="4"/>
      <c r="U5365" s="4"/>
    </row>
    <row r="5366" spans="3:21" x14ac:dyDescent="0.2">
      <c r="C5366" t="s">
        <v>10303</v>
      </c>
      <c r="J5366" t="s">
        <v>420</v>
      </c>
      <c r="O5366">
        <v>0</v>
      </c>
      <c r="P5366">
        <v>144</v>
      </c>
      <c r="Q5366" t="s">
        <v>50</v>
      </c>
      <c r="S5366" t="s">
        <v>4078</v>
      </c>
      <c r="T5366" s="4"/>
      <c r="U5366" s="4"/>
    </row>
    <row r="5367" spans="3:21" x14ac:dyDescent="0.2">
      <c r="C5367" t="s">
        <v>10304</v>
      </c>
      <c r="J5367" t="s">
        <v>420</v>
      </c>
      <c r="O5367">
        <v>0</v>
      </c>
      <c r="P5367">
        <v>144</v>
      </c>
      <c r="Q5367" t="s">
        <v>50</v>
      </c>
      <c r="S5367" t="s">
        <v>4078</v>
      </c>
      <c r="T5367" s="4"/>
      <c r="U5367" s="4"/>
    </row>
    <row r="5368" spans="3:21" x14ac:dyDescent="0.2">
      <c r="C5368" t="s">
        <v>10305</v>
      </c>
      <c r="J5368" t="s">
        <v>420</v>
      </c>
      <c r="O5368">
        <v>0</v>
      </c>
      <c r="P5368">
        <v>192</v>
      </c>
      <c r="Q5368" t="s">
        <v>50</v>
      </c>
      <c r="S5368" t="s">
        <v>4078</v>
      </c>
      <c r="T5368" s="4"/>
      <c r="U5368" s="4"/>
    </row>
    <row r="5369" spans="3:21" x14ac:dyDescent="0.2">
      <c r="C5369" t="s">
        <v>10306</v>
      </c>
      <c r="J5369" t="s">
        <v>420</v>
      </c>
      <c r="O5369">
        <v>0</v>
      </c>
      <c r="P5369">
        <v>144</v>
      </c>
      <c r="Q5369" t="s">
        <v>50</v>
      </c>
      <c r="S5369" t="s">
        <v>4078</v>
      </c>
      <c r="T5369" s="4"/>
      <c r="U5369" s="4"/>
    </row>
    <row r="5370" spans="3:21" x14ac:dyDescent="0.2">
      <c r="C5370" t="s">
        <v>10307</v>
      </c>
      <c r="J5370" t="s">
        <v>420</v>
      </c>
      <c r="O5370">
        <v>0</v>
      </c>
      <c r="P5370">
        <v>144</v>
      </c>
      <c r="Q5370" t="s">
        <v>50</v>
      </c>
      <c r="S5370" t="s">
        <v>4078</v>
      </c>
      <c r="T5370" s="4"/>
      <c r="U5370" s="4"/>
    </row>
    <row r="5371" spans="3:21" x14ac:dyDescent="0.2">
      <c r="C5371" t="s">
        <v>10308</v>
      </c>
      <c r="J5371" t="s">
        <v>420</v>
      </c>
      <c r="O5371">
        <v>0</v>
      </c>
      <c r="P5371">
        <v>144</v>
      </c>
      <c r="Q5371" t="s">
        <v>50</v>
      </c>
      <c r="S5371" t="s">
        <v>4078</v>
      </c>
      <c r="T5371" s="4"/>
      <c r="U5371" s="4"/>
    </row>
    <row r="5372" spans="3:21" x14ac:dyDescent="0.2">
      <c r="C5372" t="s">
        <v>10309</v>
      </c>
      <c r="J5372" t="s">
        <v>420</v>
      </c>
      <c r="O5372">
        <v>0</v>
      </c>
      <c r="P5372">
        <v>144</v>
      </c>
      <c r="Q5372" t="s">
        <v>50</v>
      </c>
      <c r="S5372" t="s">
        <v>4078</v>
      </c>
      <c r="T5372" s="4"/>
      <c r="U5372" s="4"/>
    </row>
    <row r="5373" spans="3:21" x14ac:dyDescent="0.2">
      <c r="C5373" t="s">
        <v>10310</v>
      </c>
      <c r="J5373" t="s">
        <v>420</v>
      </c>
      <c r="O5373">
        <v>0</v>
      </c>
      <c r="P5373">
        <v>120</v>
      </c>
      <c r="Q5373" t="s">
        <v>50</v>
      </c>
      <c r="S5373" t="s">
        <v>4078</v>
      </c>
      <c r="T5373" s="4"/>
      <c r="U5373" s="4"/>
    </row>
    <row r="5374" spans="3:21" x14ac:dyDescent="0.2">
      <c r="C5374" t="s">
        <v>10311</v>
      </c>
      <c r="J5374" t="s">
        <v>420</v>
      </c>
      <c r="O5374">
        <v>0</v>
      </c>
      <c r="P5374">
        <v>12</v>
      </c>
      <c r="Q5374" t="s">
        <v>44</v>
      </c>
      <c r="S5374" t="s">
        <v>8967</v>
      </c>
      <c r="T5374" s="4"/>
      <c r="U5374" s="4"/>
    </row>
    <row r="5375" spans="3:21" x14ac:dyDescent="0.2">
      <c r="C5375" t="s">
        <v>10312</v>
      </c>
      <c r="J5375" t="s">
        <v>420</v>
      </c>
      <c r="O5375">
        <v>0</v>
      </c>
      <c r="P5375">
        <v>120</v>
      </c>
      <c r="Q5375" t="s">
        <v>50</v>
      </c>
      <c r="S5375" t="s">
        <v>4078</v>
      </c>
      <c r="T5375" s="4"/>
      <c r="U5375" s="4"/>
    </row>
    <row r="5376" spans="3:21" x14ac:dyDescent="0.2">
      <c r="C5376" t="s">
        <v>10313</v>
      </c>
      <c r="J5376" t="s">
        <v>420</v>
      </c>
      <c r="O5376">
        <v>0</v>
      </c>
      <c r="P5376">
        <v>144</v>
      </c>
      <c r="Q5376" t="s">
        <v>50</v>
      </c>
      <c r="S5376" t="s">
        <v>4078</v>
      </c>
      <c r="T5376" s="4"/>
      <c r="U5376" s="4"/>
    </row>
    <row r="5377" spans="3:21" x14ac:dyDescent="0.2">
      <c r="C5377" t="s">
        <v>10314</v>
      </c>
      <c r="J5377" t="s">
        <v>420</v>
      </c>
      <c r="O5377">
        <v>0</v>
      </c>
      <c r="P5377">
        <v>192</v>
      </c>
      <c r="Q5377" t="s">
        <v>50</v>
      </c>
      <c r="S5377" t="s">
        <v>4078</v>
      </c>
      <c r="T5377" s="4"/>
      <c r="U5377" s="4"/>
    </row>
    <row r="5378" spans="3:21" x14ac:dyDescent="0.2">
      <c r="C5378" t="s">
        <v>10315</v>
      </c>
      <c r="J5378" t="s">
        <v>420</v>
      </c>
      <c r="O5378">
        <v>0</v>
      </c>
      <c r="P5378">
        <v>144</v>
      </c>
      <c r="Q5378" t="s">
        <v>50</v>
      </c>
      <c r="S5378" t="s">
        <v>4078</v>
      </c>
      <c r="T5378" s="4"/>
      <c r="U5378" s="4"/>
    </row>
    <row r="5379" spans="3:21" x14ac:dyDescent="0.2">
      <c r="C5379" t="s">
        <v>10316</v>
      </c>
      <c r="J5379" t="s">
        <v>420</v>
      </c>
      <c r="O5379">
        <v>0</v>
      </c>
      <c r="P5379">
        <v>144</v>
      </c>
      <c r="Q5379" t="s">
        <v>50</v>
      </c>
      <c r="S5379" t="s">
        <v>4078</v>
      </c>
      <c r="T5379" s="4"/>
      <c r="U5379" s="4"/>
    </row>
    <row r="5380" spans="3:21" x14ac:dyDescent="0.2">
      <c r="C5380" t="s">
        <v>10317</v>
      </c>
      <c r="J5380" t="s">
        <v>420</v>
      </c>
      <c r="O5380">
        <v>0</v>
      </c>
      <c r="P5380">
        <v>96</v>
      </c>
      <c r="Q5380" t="s">
        <v>50</v>
      </c>
      <c r="S5380" t="s">
        <v>4078</v>
      </c>
      <c r="T5380" s="4"/>
      <c r="U5380" s="4"/>
    </row>
    <row r="5381" spans="3:21" x14ac:dyDescent="0.2">
      <c r="C5381" t="s">
        <v>10318</v>
      </c>
      <c r="J5381" t="s">
        <v>420</v>
      </c>
      <c r="O5381">
        <v>0</v>
      </c>
      <c r="P5381">
        <v>96</v>
      </c>
      <c r="Q5381" t="s">
        <v>50</v>
      </c>
      <c r="S5381" t="s">
        <v>4078</v>
      </c>
      <c r="T5381" s="4"/>
      <c r="U5381" s="4"/>
    </row>
    <row r="5382" spans="3:21" x14ac:dyDescent="0.2">
      <c r="C5382" t="s">
        <v>10319</v>
      </c>
      <c r="J5382" t="s">
        <v>420</v>
      </c>
      <c r="O5382">
        <v>0</v>
      </c>
      <c r="P5382">
        <v>96</v>
      </c>
      <c r="Q5382" t="s">
        <v>50</v>
      </c>
      <c r="S5382" t="s">
        <v>4078</v>
      </c>
      <c r="T5382" s="4"/>
      <c r="U5382" s="4"/>
    </row>
    <row r="5383" spans="3:21" x14ac:dyDescent="0.2">
      <c r="C5383" t="s">
        <v>10320</v>
      </c>
      <c r="J5383" t="s">
        <v>420</v>
      </c>
      <c r="O5383">
        <v>0</v>
      </c>
      <c r="P5383">
        <v>96</v>
      </c>
      <c r="Q5383" t="s">
        <v>50</v>
      </c>
      <c r="S5383" t="s">
        <v>4078</v>
      </c>
      <c r="T5383" s="4"/>
      <c r="U5383" s="4"/>
    </row>
    <row r="5384" spans="3:21" x14ac:dyDescent="0.2">
      <c r="C5384" t="s">
        <v>10321</v>
      </c>
      <c r="J5384" t="s">
        <v>420</v>
      </c>
      <c r="O5384">
        <v>0</v>
      </c>
      <c r="P5384">
        <v>96</v>
      </c>
      <c r="Q5384" t="s">
        <v>50</v>
      </c>
      <c r="S5384" t="s">
        <v>4078</v>
      </c>
      <c r="T5384" s="4"/>
      <c r="U5384" s="4"/>
    </row>
    <row r="5385" spans="3:21" x14ac:dyDescent="0.2">
      <c r="C5385" t="s">
        <v>10322</v>
      </c>
      <c r="J5385" t="s">
        <v>420</v>
      </c>
      <c r="O5385">
        <v>0</v>
      </c>
      <c r="P5385">
        <v>72</v>
      </c>
      <c r="Q5385" t="s">
        <v>50</v>
      </c>
      <c r="S5385" t="s">
        <v>4078</v>
      </c>
      <c r="T5385" s="4"/>
      <c r="U5385" s="4"/>
    </row>
    <row r="5386" spans="3:21" x14ac:dyDescent="0.2">
      <c r="C5386" t="s">
        <v>10323</v>
      </c>
      <c r="J5386" t="s">
        <v>420</v>
      </c>
      <c r="O5386">
        <v>0</v>
      </c>
      <c r="P5386">
        <v>144</v>
      </c>
      <c r="Q5386" t="s">
        <v>50</v>
      </c>
      <c r="S5386" t="s">
        <v>4078</v>
      </c>
      <c r="T5386" s="4"/>
      <c r="U5386" s="4"/>
    </row>
    <row r="5387" spans="3:21" x14ac:dyDescent="0.2">
      <c r="C5387" t="s">
        <v>10324</v>
      </c>
      <c r="J5387" t="s">
        <v>420</v>
      </c>
      <c r="O5387">
        <v>0</v>
      </c>
      <c r="P5387">
        <v>120</v>
      </c>
      <c r="Q5387" t="s">
        <v>50</v>
      </c>
      <c r="S5387" t="s">
        <v>4078</v>
      </c>
      <c r="T5387" s="4"/>
      <c r="U5387" s="4"/>
    </row>
    <row r="5388" spans="3:21" x14ac:dyDescent="0.2">
      <c r="C5388" t="s">
        <v>10325</v>
      </c>
      <c r="J5388" t="s">
        <v>420</v>
      </c>
      <c r="O5388">
        <v>0</v>
      </c>
      <c r="P5388">
        <v>120</v>
      </c>
      <c r="Q5388" t="s">
        <v>50</v>
      </c>
      <c r="S5388" t="s">
        <v>4078</v>
      </c>
      <c r="T5388" s="4"/>
      <c r="U5388" s="4"/>
    </row>
    <row r="5389" spans="3:21" x14ac:dyDescent="0.2">
      <c r="C5389" t="s">
        <v>10326</v>
      </c>
      <c r="J5389" t="s">
        <v>420</v>
      </c>
      <c r="O5389">
        <v>0</v>
      </c>
      <c r="P5389">
        <v>96</v>
      </c>
      <c r="Q5389" t="s">
        <v>50</v>
      </c>
      <c r="S5389" t="s">
        <v>4078</v>
      </c>
      <c r="T5389" s="4"/>
      <c r="U5389" s="4"/>
    </row>
    <row r="5390" spans="3:21" x14ac:dyDescent="0.2">
      <c r="C5390" t="s">
        <v>10327</v>
      </c>
      <c r="J5390" t="s">
        <v>420</v>
      </c>
      <c r="O5390">
        <v>0</v>
      </c>
      <c r="P5390">
        <v>96</v>
      </c>
      <c r="Q5390" t="s">
        <v>50</v>
      </c>
      <c r="S5390" t="s">
        <v>4078</v>
      </c>
      <c r="T5390" s="4"/>
      <c r="U5390" s="4"/>
    </row>
    <row r="5391" spans="3:21" x14ac:dyDescent="0.2">
      <c r="C5391" t="s">
        <v>10328</v>
      </c>
      <c r="J5391" t="s">
        <v>420</v>
      </c>
      <c r="O5391">
        <v>0</v>
      </c>
      <c r="P5391">
        <v>96</v>
      </c>
      <c r="Q5391" t="s">
        <v>50</v>
      </c>
      <c r="S5391" t="s">
        <v>4078</v>
      </c>
      <c r="T5391" s="4"/>
      <c r="U5391" s="4"/>
    </row>
    <row r="5392" spans="3:21" x14ac:dyDescent="0.2">
      <c r="C5392" t="s">
        <v>10329</v>
      </c>
      <c r="J5392" t="s">
        <v>420</v>
      </c>
      <c r="O5392">
        <v>0</v>
      </c>
      <c r="P5392">
        <v>96</v>
      </c>
      <c r="Q5392" t="s">
        <v>50</v>
      </c>
      <c r="S5392" t="s">
        <v>4078</v>
      </c>
      <c r="T5392" s="4"/>
      <c r="U5392" s="4"/>
    </row>
    <row r="5393" spans="3:21" x14ac:dyDescent="0.2">
      <c r="C5393" t="s">
        <v>10330</v>
      </c>
      <c r="J5393" t="s">
        <v>420</v>
      </c>
      <c r="O5393">
        <v>0</v>
      </c>
      <c r="P5393">
        <v>96</v>
      </c>
      <c r="Q5393" t="s">
        <v>50</v>
      </c>
      <c r="S5393" t="s">
        <v>4078</v>
      </c>
      <c r="T5393" s="4"/>
      <c r="U5393" s="4"/>
    </row>
    <row r="5394" spans="3:21" x14ac:dyDescent="0.2">
      <c r="C5394" t="s">
        <v>10331</v>
      </c>
      <c r="J5394" t="s">
        <v>420</v>
      </c>
      <c r="O5394">
        <v>0</v>
      </c>
      <c r="P5394">
        <v>96</v>
      </c>
      <c r="Q5394" t="s">
        <v>50</v>
      </c>
      <c r="S5394" t="s">
        <v>4078</v>
      </c>
      <c r="T5394" s="4"/>
      <c r="U5394" s="4"/>
    </row>
    <row r="5395" spans="3:21" x14ac:dyDescent="0.2">
      <c r="C5395" t="s">
        <v>10332</v>
      </c>
      <c r="J5395" t="s">
        <v>420</v>
      </c>
      <c r="O5395">
        <v>0</v>
      </c>
      <c r="P5395">
        <v>96</v>
      </c>
      <c r="Q5395" t="s">
        <v>50</v>
      </c>
      <c r="S5395" t="s">
        <v>4078</v>
      </c>
      <c r="T5395" s="4"/>
      <c r="U5395" s="4"/>
    </row>
    <row r="5396" spans="3:21" x14ac:dyDescent="0.2">
      <c r="C5396" t="s">
        <v>10333</v>
      </c>
      <c r="J5396" t="s">
        <v>420</v>
      </c>
      <c r="O5396">
        <v>0</v>
      </c>
      <c r="P5396">
        <v>96</v>
      </c>
      <c r="Q5396" t="s">
        <v>50</v>
      </c>
      <c r="S5396" t="s">
        <v>4078</v>
      </c>
      <c r="T5396" s="4"/>
      <c r="U5396" s="4"/>
    </row>
    <row r="5397" spans="3:21" x14ac:dyDescent="0.2">
      <c r="C5397" t="s">
        <v>10334</v>
      </c>
      <c r="J5397" t="s">
        <v>420</v>
      </c>
      <c r="O5397">
        <v>0</v>
      </c>
      <c r="P5397">
        <v>144</v>
      </c>
      <c r="Q5397" t="s">
        <v>50</v>
      </c>
      <c r="S5397" t="s">
        <v>4078</v>
      </c>
      <c r="T5397" s="4"/>
      <c r="U5397" s="4"/>
    </row>
    <row r="5398" spans="3:21" x14ac:dyDescent="0.2">
      <c r="C5398" t="s">
        <v>10335</v>
      </c>
      <c r="J5398" t="s">
        <v>420</v>
      </c>
      <c r="O5398">
        <v>0</v>
      </c>
      <c r="P5398">
        <v>96</v>
      </c>
      <c r="Q5398" t="s">
        <v>50</v>
      </c>
      <c r="S5398" t="s">
        <v>4078</v>
      </c>
      <c r="T5398" s="4"/>
      <c r="U5398" s="4"/>
    </row>
    <row r="5399" spans="3:21" x14ac:dyDescent="0.2">
      <c r="C5399" t="s">
        <v>10336</v>
      </c>
      <c r="J5399" t="s">
        <v>420</v>
      </c>
      <c r="O5399">
        <v>0</v>
      </c>
      <c r="P5399">
        <v>96</v>
      </c>
      <c r="Q5399" t="s">
        <v>50</v>
      </c>
      <c r="S5399" t="s">
        <v>4078</v>
      </c>
      <c r="T5399" s="4"/>
      <c r="U5399" s="4"/>
    </row>
    <row r="5400" spans="3:21" x14ac:dyDescent="0.2">
      <c r="C5400" t="s">
        <v>10337</v>
      </c>
      <c r="J5400" t="s">
        <v>420</v>
      </c>
      <c r="O5400">
        <v>0</v>
      </c>
      <c r="P5400">
        <v>96</v>
      </c>
      <c r="Q5400" t="s">
        <v>50</v>
      </c>
      <c r="S5400" t="s">
        <v>4078</v>
      </c>
      <c r="T5400" s="4"/>
      <c r="U5400" s="4"/>
    </row>
    <row r="5401" spans="3:21" x14ac:dyDescent="0.2">
      <c r="C5401" t="s">
        <v>10338</v>
      </c>
      <c r="J5401" t="s">
        <v>420</v>
      </c>
      <c r="O5401">
        <v>0</v>
      </c>
      <c r="P5401">
        <v>96</v>
      </c>
      <c r="Q5401" t="s">
        <v>50</v>
      </c>
      <c r="S5401" t="s">
        <v>4078</v>
      </c>
      <c r="T5401" s="4"/>
      <c r="U5401" s="4"/>
    </row>
    <row r="5402" spans="3:21" x14ac:dyDescent="0.2">
      <c r="C5402" t="s">
        <v>10339</v>
      </c>
      <c r="J5402" t="s">
        <v>420</v>
      </c>
      <c r="O5402">
        <v>0</v>
      </c>
      <c r="P5402">
        <v>96</v>
      </c>
      <c r="Q5402" t="s">
        <v>50</v>
      </c>
      <c r="S5402" t="s">
        <v>4078</v>
      </c>
      <c r="T5402" s="4"/>
      <c r="U5402" s="4"/>
    </row>
    <row r="5403" spans="3:21" x14ac:dyDescent="0.2">
      <c r="C5403" t="s">
        <v>10340</v>
      </c>
      <c r="J5403" t="s">
        <v>420</v>
      </c>
      <c r="O5403">
        <v>0</v>
      </c>
      <c r="P5403">
        <v>144</v>
      </c>
      <c r="Q5403" t="s">
        <v>50</v>
      </c>
      <c r="S5403" t="s">
        <v>4078</v>
      </c>
      <c r="T5403" s="4"/>
      <c r="U5403" s="4"/>
    </row>
    <row r="5404" spans="3:21" x14ac:dyDescent="0.2">
      <c r="C5404" t="s">
        <v>10341</v>
      </c>
      <c r="J5404" t="s">
        <v>420</v>
      </c>
      <c r="O5404">
        <v>0</v>
      </c>
      <c r="P5404">
        <v>144</v>
      </c>
      <c r="Q5404" t="s">
        <v>50</v>
      </c>
      <c r="S5404" t="s">
        <v>4078</v>
      </c>
      <c r="T5404" s="4"/>
      <c r="U5404" s="4"/>
    </row>
    <row r="5405" spans="3:21" x14ac:dyDescent="0.2">
      <c r="C5405" t="s">
        <v>10342</v>
      </c>
      <c r="J5405" t="s">
        <v>420</v>
      </c>
      <c r="O5405">
        <v>0</v>
      </c>
      <c r="P5405">
        <v>96</v>
      </c>
      <c r="Q5405" t="s">
        <v>50</v>
      </c>
      <c r="S5405" t="s">
        <v>4078</v>
      </c>
      <c r="T5405" s="4"/>
      <c r="U5405" s="4"/>
    </row>
    <row r="5406" spans="3:21" x14ac:dyDescent="0.2">
      <c r="C5406" t="s">
        <v>10343</v>
      </c>
      <c r="J5406" t="s">
        <v>420</v>
      </c>
      <c r="O5406">
        <v>0</v>
      </c>
      <c r="P5406">
        <v>96</v>
      </c>
      <c r="Q5406" t="s">
        <v>50</v>
      </c>
      <c r="S5406" t="s">
        <v>4078</v>
      </c>
      <c r="T5406" s="4"/>
      <c r="U5406" s="4"/>
    </row>
    <row r="5407" spans="3:21" x14ac:dyDescent="0.2">
      <c r="C5407" t="s">
        <v>10344</v>
      </c>
      <c r="J5407" t="s">
        <v>420</v>
      </c>
      <c r="O5407">
        <v>0</v>
      </c>
      <c r="P5407">
        <v>96</v>
      </c>
      <c r="Q5407" t="s">
        <v>50</v>
      </c>
      <c r="S5407" t="s">
        <v>4078</v>
      </c>
      <c r="T5407" s="4"/>
      <c r="U5407" s="4"/>
    </row>
    <row r="5408" spans="3:21" x14ac:dyDescent="0.2">
      <c r="C5408" t="s">
        <v>10345</v>
      </c>
      <c r="J5408" t="s">
        <v>420</v>
      </c>
      <c r="O5408">
        <v>0</v>
      </c>
      <c r="P5408">
        <v>96</v>
      </c>
      <c r="Q5408" t="s">
        <v>50</v>
      </c>
      <c r="S5408" t="s">
        <v>4078</v>
      </c>
      <c r="T5408" s="4"/>
      <c r="U5408" s="4"/>
    </row>
    <row r="5409" spans="3:21" x14ac:dyDescent="0.2">
      <c r="C5409" t="s">
        <v>10346</v>
      </c>
      <c r="J5409" t="s">
        <v>420</v>
      </c>
      <c r="O5409">
        <v>0</v>
      </c>
      <c r="P5409">
        <v>96</v>
      </c>
      <c r="Q5409" t="s">
        <v>50</v>
      </c>
      <c r="S5409" t="s">
        <v>4078</v>
      </c>
      <c r="T5409" s="4"/>
      <c r="U5409" s="4"/>
    </row>
    <row r="5410" spans="3:21" x14ac:dyDescent="0.2">
      <c r="C5410" t="s">
        <v>10347</v>
      </c>
      <c r="J5410" t="s">
        <v>420</v>
      </c>
      <c r="O5410">
        <v>0</v>
      </c>
      <c r="P5410">
        <v>144</v>
      </c>
      <c r="Q5410" t="s">
        <v>50</v>
      </c>
      <c r="S5410" t="s">
        <v>4078</v>
      </c>
      <c r="T5410" s="4"/>
      <c r="U5410" s="4"/>
    </row>
    <row r="5411" spans="3:21" x14ac:dyDescent="0.2">
      <c r="C5411" t="s">
        <v>10348</v>
      </c>
      <c r="J5411" t="s">
        <v>420</v>
      </c>
      <c r="O5411">
        <v>0</v>
      </c>
      <c r="P5411">
        <v>144</v>
      </c>
      <c r="Q5411" t="s">
        <v>50</v>
      </c>
      <c r="S5411" t="s">
        <v>4078</v>
      </c>
      <c r="T5411" s="4"/>
      <c r="U5411" s="4"/>
    </row>
    <row r="5412" spans="3:21" x14ac:dyDescent="0.2">
      <c r="C5412" t="s">
        <v>10349</v>
      </c>
      <c r="J5412" t="s">
        <v>420</v>
      </c>
      <c r="O5412">
        <v>0</v>
      </c>
      <c r="P5412">
        <v>300</v>
      </c>
      <c r="Q5412" t="s">
        <v>50</v>
      </c>
      <c r="S5412" t="s">
        <v>4078</v>
      </c>
      <c r="T5412" s="4"/>
      <c r="U5412" s="4"/>
    </row>
    <row r="5413" spans="3:21" x14ac:dyDescent="0.2">
      <c r="C5413" t="s">
        <v>10350</v>
      </c>
      <c r="J5413" t="s">
        <v>420</v>
      </c>
      <c r="O5413">
        <v>0</v>
      </c>
      <c r="P5413">
        <v>120</v>
      </c>
      <c r="Q5413" t="s">
        <v>50</v>
      </c>
      <c r="S5413" t="s">
        <v>4078</v>
      </c>
      <c r="T5413" s="4"/>
      <c r="U5413" s="4"/>
    </row>
    <row r="5414" spans="3:21" x14ac:dyDescent="0.2">
      <c r="C5414" t="s">
        <v>10351</v>
      </c>
      <c r="J5414" t="s">
        <v>420</v>
      </c>
      <c r="O5414">
        <v>0</v>
      </c>
      <c r="P5414">
        <v>120</v>
      </c>
      <c r="Q5414" t="s">
        <v>50</v>
      </c>
      <c r="S5414" t="s">
        <v>4078</v>
      </c>
      <c r="T5414" s="4"/>
      <c r="U5414" s="4"/>
    </row>
    <row r="5415" spans="3:21" x14ac:dyDescent="0.2">
      <c r="C5415" t="s">
        <v>10352</v>
      </c>
      <c r="J5415" t="s">
        <v>420</v>
      </c>
      <c r="O5415">
        <v>0</v>
      </c>
      <c r="P5415">
        <v>120</v>
      </c>
      <c r="Q5415" t="s">
        <v>50</v>
      </c>
      <c r="S5415" t="s">
        <v>4078</v>
      </c>
      <c r="T5415" s="4"/>
      <c r="U5415" s="4"/>
    </row>
    <row r="5416" spans="3:21" x14ac:dyDescent="0.2">
      <c r="C5416" t="s">
        <v>10353</v>
      </c>
      <c r="J5416" t="s">
        <v>420</v>
      </c>
      <c r="O5416">
        <v>0</v>
      </c>
      <c r="P5416">
        <v>120</v>
      </c>
      <c r="Q5416" t="s">
        <v>50</v>
      </c>
      <c r="S5416" t="s">
        <v>4078</v>
      </c>
      <c r="T5416" s="4"/>
      <c r="U5416" s="4"/>
    </row>
    <row r="5417" spans="3:21" x14ac:dyDescent="0.2">
      <c r="C5417" t="s">
        <v>10354</v>
      </c>
      <c r="J5417" t="s">
        <v>420</v>
      </c>
      <c r="O5417">
        <v>0</v>
      </c>
      <c r="P5417">
        <v>120</v>
      </c>
      <c r="Q5417" t="s">
        <v>50</v>
      </c>
      <c r="S5417" t="s">
        <v>4078</v>
      </c>
      <c r="T5417" s="4"/>
      <c r="U5417" s="4"/>
    </row>
    <row r="5418" spans="3:21" x14ac:dyDescent="0.2">
      <c r="C5418" t="s">
        <v>10355</v>
      </c>
      <c r="J5418" t="s">
        <v>420</v>
      </c>
      <c r="O5418">
        <v>0</v>
      </c>
      <c r="P5418">
        <v>240</v>
      </c>
      <c r="Q5418" t="s">
        <v>50</v>
      </c>
      <c r="S5418" t="s">
        <v>4078</v>
      </c>
      <c r="T5418" s="4"/>
      <c r="U5418" s="4"/>
    </row>
    <row r="5419" spans="3:21" x14ac:dyDescent="0.2">
      <c r="C5419" t="s">
        <v>10356</v>
      </c>
      <c r="J5419" t="s">
        <v>420</v>
      </c>
      <c r="O5419">
        <v>0</v>
      </c>
      <c r="P5419">
        <v>168</v>
      </c>
      <c r="Q5419" t="s">
        <v>50</v>
      </c>
      <c r="S5419" t="s">
        <v>4078</v>
      </c>
      <c r="T5419" s="4"/>
      <c r="U5419" s="4"/>
    </row>
    <row r="5420" spans="3:21" x14ac:dyDescent="0.2">
      <c r="C5420" t="s">
        <v>10357</v>
      </c>
      <c r="J5420" t="s">
        <v>420</v>
      </c>
      <c r="O5420">
        <v>0</v>
      </c>
      <c r="P5420">
        <v>168</v>
      </c>
      <c r="Q5420" t="s">
        <v>50</v>
      </c>
      <c r="S5420" t="s">
        <v>4078</v>
      </c>
      <c r="T5420" s="4"/>
      <c r="U5420" s="4"/>
    </row>
    <row r="5421" spans="3:21" x14ac:dyDescent="0.2">
      <c r="C5421" t="s">
        <v>10358</v>
      </c>
      <c r="J5421" t="s">
        <v>420</v>
      </c>
      <c r="O5421">
        <v>0</v>
      </c>
      <c r="P5421">
        <v>192</v>
      </c>
      <c r="Q5421" t="s">
        <v>50</v>
      </c>
      <c r="S5421" t="s">
        <v>4078</v>
      </c>
      <c r="T5421" s="4"/>
      <c r="U5421" s="4"/>
    </row>
    <row r="5422" spans="3:21" x14ac:dyDescent="0.2">
      <c r="C5422" t="s">
        <v>10359</v>
      </c>
      <c r="J5422" t="s">
        <v>420</v>
      </c>
      <c r="O5422">
        <v>0</v>
      </c>
      <c r="P5422">
        <v>160</v>
      </c>
      <c r="Q5422" t="s">
        <v>50</v>
      </c>
      <c r="S5422" t="s">
        <v>4078</v>
      </c>
      <c r="T5422" s="4"/>
      <c r="U5422" s="4"/>
    </row>
    <row r="5423" spans="3:21" x14ac:dyDescent="0.2">
      <c r="C5423" t="s">
        <v>10360</v>
      </c>
      <c r="J5423" t="s">
        <v>420</v>
      </c>
      <c r="O5423">
        <v>0</v>
      </c>
      <c r="P5423">
        <v>160</v>
      </c>
      <c r="Q5423" t="s">
        <v>50</v>
      </c>
      <c r="S5423" t="s">
        <v>4078</v>
      </c>
      <c r="T5423" s="4"/>
      <c r="U5423" s="4"/>
    </row>
    <row r="5424" spans="3:21" x14ac:dyDescent="0.2">
      <c r="C5424" t="s">
        <v>10361</v>
      </c>
      <c r="J5424" t="s">
        <v>420</v>
      </c>
      <c r="O5424">
        <v>0</v>
      </c>
      <c r="P5424">
        <v>192</v>
      </c>
      <c r="Q5424" t="s">
        <v>50</v>
      </c>
      <c r="S5424" t="s">
        <v>4078</v>
      </c>
      <c r="T5424" s="4"/>
      <c r="U5424" s="4"/>
    </row>
    <row r="5425" spans="3:21" x14ac:dyDescent="0.2">
      <c r="C5425" t="s">
        <v>10362</v>
      </c>
      <c r="J5425" t="s">
        <v>420</v>
      </c>
      <c r="O5425">
        <v>0</v>
      </c>
      <c r="P5425">
        <v>144</v>
      </c>
      <c r="Q5425" t="s">
        <v>50</v>
      </c>
      <c r="S5425" t="s">
        <v>4078</v>
      </c>
      <c r="T5425" s="4"/>
      <c r="U5425" s="4"/>
    </row>
    <row r="5426" spans="3:21" x14ac:dyDescent="0.2">
      <c r="C5426" t="s">
        <v>10363</v>
      </c>
      <c r="J5426" t="s">
        <v>420</v>
      </c>
      <c r="O5426">
        <v>0</v>
      </c>
      <c r="P5426">
        <v>120</v>
      </c>
      <c r="Q5426" t="s">
        <v>50</v>
      </c>
      <c r="S5426" t="s">
        <v>4078</v>
      </c>
      <c r="T5426" s="4"/>
      <c r="U5426" s="4"/>
    </row>
    <row r="5427" spans="3:21" x14ac:dyDescent="0.2">
      <c r="C5427" t="s">
        <v>10364</v>
      </c>
      <c r="J5427" t="s">
        <v>420</v>
      </c>
      <c r="O5427">
        <v>0</v>
      </c>
      <c r="P5427">
        <v>144</v>
      </c>
      <c r="Q5427" t="s">
        <v>50</v>
      </c>
      <c r="S5427" t="s">
        <v>4078</v>
      </c>
      <c r="T5427" s="4"/>
      <c r="U5427" s="4"/>
    </row>
    <row r="5428" spans="3:21" x14ac:dyDescent="0.2">
      <c r="C5428" t="s">
        <v>10365</v>
      </c>
      <c r="J5428" t="s">
        <v>420</v>
      </c>
      <c r="O5428">
        <v>0</v>
      </c>
      <c r="P5428">
        <v>96</v>
      </c>
      <c r="Q5428" t="s">
        <v>50</v>
      </c>
      <c r="S5428" t="s">
        <v>4078</v>
      </c>
      <c r="T5428" s="4"/>
      <c r="U5428" s="4"/>
    </row>
    <row r="5429" spans="3:21" x14ac:dyDescent="0.2">
      <c r="C5429" t="s">
        <v>10366</v>
      </c>
      <c r="J5429" t="s">
        <v>420</v>
      </c>
      <c r="O5429">
        <v>0</v>
      </c>
      <c r="P5429">
        <v>96</v>
      </c>
      <c r="Q5429" t="s">
        <v>50</v>
      </c>
      <c r="S5429" t="s">
        <v>4078</v>
      </c>
      <c r="T5429" s="4"/>
      <c r="U5429" s="4"/>
    </row>
    <row r="5430" spans="3:21" x14ac:dyDescent="0.2">
      <c r="C5430" t="s">
        <v>10367</v>
      </c>
      <c r="J5430" t="s">
        <v>420</v>
      </c>
      <c r="O5430">
        <v>0</v>
      </c>
      <c r="P5430">
        <v>120</v>
      </c>
      <c r="Q5430" t="s">
        <v>50</v>
      </c>
      <c r="S5430" t="s">
        <v>4078</v>
      </c>
      <c r="T5430" s="4"/>
      <c r="U5430" s="4"/>
    </row>
    <row r="5431" spans="3:21" x14ac:dyDescent="0.2">
      <c r="C5431" t="s">
        <v>10368</v>
      </c>
      <c r="J5431" t="s">
        <v>420</v>
      </c>
      <c r="O5431">
        <v>0</v>
      </c>
      <c r="P5431">
        <v>96</v>
      </c>
      <c r="Q5431" t="s">
        <v>50</v>
      </c>
      <c r="S5431" t="s">
        <v>4078</v>
      </c>
      <c r="T5431" s="4"/>
      <c r="U5431" s="4"/>
    </row>
    <row r="5432" spans="3:21" x14ac:dyDescent="0.2">
      <c r="C5432" t="s">
        <v>10369</v>
      </c>
      <c r="J5432" t="s">
        <v>420</v>
      </c>
      <c r="O5432">
        <v>0</v>
      </c>
      <c r="P5432">
        <v>96</v>
      </c>
      <c r="Q5432" t="s">
        <v>50</v>
      </c>
      <c r="S5432" t="s">
        <v>4078</v>
      </c>
      <c r="T5432" s="4"/>
      <c r="U5432" s="4"/>
    </row>
    <row r="5433" spans="3:21" x14ac:dyDescent="0.2">
      <c r="C5433" t="s">
        <v>10370</v>
      </c>
      <c r="J5433" t="s">
        <v>420</v>
      </c>
      <c r="O5433">
        <v>0</v>
      </c>
      <c r="P5433">
        <v>96</v>
      </c>
      <c r="Q5433" t="s">
        <v>50</v>
      </c>
      <c r="S5433" t="s">
        <v>4078</v>
      </c>
      <c r="T5433" s="4"/>
      <c r="U5433" s="4"/>
    </row>
    <row r="5434" spans="3:21" x14ac:dyDescent="0.2">
      <c r="C5434" t="s">
        <v>10371</v>
      </c>
      <c r="J5434" t="s">
        <v>420</v>
      </c>
      <c r="O5434">
        <v>0</v>
      </c>
      <c r="P5434">
        <v>144</v>
      </c>
      <c r="Q5434" t="s">
        <v>50</v>
      </c>
      <c r="S5434" t="s">
        <v>4078</v>
      </c>
      <c r="T5434" s="4"/>
      <c r="U5434" s="4"/>
    </row>
    <row r="5435" spans="3:21" x14ac:dyDescent="0.2">
      <c r="C5435" t="s">
        <v>10372</v>
      </c>
      <c r="J5435" t="s">
        <v>420</v>
      </c>
      <c r="O5435">
        <v>0</v>
      </c>
      <c r="P5435">
        <v>144</v>
      </c>
      <c r="Q5435" t="s">
        <v>50</v>
      </c>
      <c r="S5435" t="s">
        <v>4078</v>
      </c>
      <c r="T5435" s="4"/>
      <c r="U5435" s="4"/>
    </row>
    <row r="5436" spans="3:21" x14ac:dyDescent="0.2">
      <c r="C5436" t="s">
        <v>10373</v>
      </c>
      <c r="J5436" t="s">
        <v>420</v>
      </c>
      <c r="O5436">
        <v>0</v>
      </c>
      <c r="P5436">
        <v>96</v>
      </c>
      <c r="Q5436" t="s">
        <v>50</v>
      </c>
      <c r="S5436" t="s">
        <v>4078</v>
      </c>
      <c r="T5436" s="4"/>
      <c r="U5436" s="4"/>
    </row>
    <row r="5437" spans="3:21" x14ac:dyDescent="0.2">
      <c r="C5437" t="s">
        <v>10374</v>
      </c>
      <c r="J5437" t="s">
        <v>420</v>
      </c>
      <c r="O5437">
        <v>0</v>
      </c>
      <c r="P5437">
        <v>160</v>
      </c>
      <c r="Q5437" t="s">
        <v>50</v>
      </c>
      <c r="S5437" t="s">
        <v>4078</v>
      </c>
      <c r="T5437" s="4"/>
      <c r="U5437" s="4"/>
    </row>
    <row r="5438" spans="3:21" x14ac:dyDescent="0.2">
      <c r="C5438" t="s">
        <v>10375</v>
      </c>
      <c r="J5438" t="s">
        <v>420</v>
      </c>
      <c r="O5438">
        <v>0</v>
      </c>
      <c r="P5438">
        <v>12</v>
      </c>
      <c r="Q5438" t="s">
        <v>44</v>
      </c>
      <c r="S5438" t="s">
        <v>8967</v>
      </c>
      <c r="T5438" s="4"/>
      <c r="U5438" s="4"/>
    </row>
    <row r="5439" spans="3:21" x14ac:dyDescent="0.2">
      <c r="C5439" t="s">
        <v>10376</v>
      </c>
      <c r="J5439" t="s">
        <v>420</v>
      </c>
      <c r="O5439">
        <v>0</v>
      </c>
      <c r="P5439">
        <v>144</v>
      </c>
      <c r="Q5439" t="s">
        <v>50</v>
      </c>
      <c r="S5439" t="s">
        <v>4078</v>
      </c>
      <c r="T5439" s="4"/>
      <c r="U5439" s="4"/>
    </row>
    <row r="5440" spans="3:21" x14ac:dyDescent="0.2">
      <c r="C5440" t="s">
        <v>10377</v>
      </c>
      <c r="J5440" t="s">
        <v>420</v>
      </c>
      <c r="O5440">
        <v>0</v>
      </c>
      <c r="P5440">
        <v>96</v>
      </c>
      <c r="Q5440" t="s">
        <v>50</v>
      </c>
      <c r="S5440" t="s">
        <v>4078</v>
      </c>
      <c r="T5440" s="4"/>
      <c r="U5440" s="4"/>
    </row>
    <row r="5441" spans="3:21" x14ac:dyDescent="0.2">
      <c r="C5441" t="s">
        <v>10378</v>
      </c>
      <c r="J5441" t="s">
        <v>420</v>
      </c>
      <c r="O5441">
        <v>0</v>
      </c>
      <c r="P5441">
        <v>96</v>
      </c>
      <c r="Q5441" t="s">
        <v>50</v>
      </c>
      <c r="S5441" t="s">
        <v>4078</v>
      </c>
      <c r="T5441" s="4"/>
      <c r="U5441" s="4"/>
    </row>
    <row r="5442" spans="3:21" x14ac:dyDescent="0.2">
      <c r="C5442" t="s">
        <v>10379</v>
      </c>
      <c r="J5442" t="s">
        <v>420</v>
      </c>
      <c r="O5442">
        <v>0</v>
      </c>
      <c r="P5442">
        <v>96</v>
      </c>
      <c r="Q5442" t="s">
        <v>50</v>
      </c>
      <c r="S5442" t="s">
        <v>4078</v>
      </c>
      <c r="T5442" s="4"/>
      <c r="U5442" s="4"/>
    </row>
    <row r="5443" spans="3:21" x14ac:dyDescent="0.2">
      <c r="C5443" t="s">
        <v>10380</v>
      </c>
      <c r="J5443" t="s">
        <v>420</v>
      </c>
      <c r="O5443">
        <v>0</v>
      </c>
      <c r="P5443">
        <v>96</v>
      </c>
      <c r="Q5443" t="s">
        <v>50</v>
      </c>
      <c r="S5443" t="s">
        <v>4078</v>
      </c>
      <c r="T5443" s="4"/>
      <c r="U5443" s="4"/>
    </row>
    <row r="5444" spans="3:21" x14ac:dyDescent="0.2">
      <c r="C5444" t="s">
        <v>10381</v>
      </c>
      <c r="J5444" t="s">
        <v>420</v>
      </c>
      <c r="O5444">
        <v>0</v>
      </c>
      <c r="P5444">
        <v>96</v>
      </c>
      <c r="Q5444" t="s">
        <v>50</v>
      </c>
      <c r="S5444" t="s">
        <v>4078</v>
      </c>
      <c r="T5444" s="4"/>
      <c r="U5444" s="4"/>
    </row>
    <row r="5445" spans="3:21" x14ac:dyDescent="0.2">
      <c r="C5445" t="s">
        <v>10382</v>
      </c>
      <c r="J5445" t="s">
        <v>420</v>
      </c>
      <c r="O5445">
        <v>0</v>
      </c>
      <c r="P5445">
        <v>96</v>
      </c>
      <c r="Q5445" t="s">
        <v>50</v>
      </c>
      <c r="S5445" t="s">
        <v>4078</v>
      </c>
      <c r="T5445" s="4"/>
      <c r="U5445" s="4"/>
    </row>
    <row r="5446" spans="3:21" x14ac:dyDescent="0.2">
      <c r="C5446" t="s">
        <v>10383</v>
      </c>
      <c r="J5446" t="s">
        <v>420</v>
      </c>
      <c r="O5446">
        <v>0</v>
      </c>
      <c r="P5446">
        <v>192</v>
      </c>
      <c r="Q5446" t="s">
        <v>50</v>
      </c>
      <c r="S5446" t="s">
        <v>4078</v>
      </c>
      <c r="T5446" s="4"/>
      <c r="U5446" s="4"/>
    </row>
    <row r="5447" spans="3:21" x14ac:dyDescent="0.2">
      <c r="C5447" t="s">
        <v>10384</v>
      </c>
      <c r="J5447" t="s">
        <v>420</v>
      </c>
      <c r="O5447">
        <v>0</v>
      </c>
      <c r="P5447">
        <v>144</v>
      </c>
      <c r="Q5447" t="s">
        <v>50</v>
      </c>
      <c r="S5447" t="s">
        <v>4078</v>
      </c>
      <c r="T5447" s="4"/>
      <c r="U5447" s="4"/>
    </row>
    <row r="5448" spans="3:21" x14ac:dyDescent="0.2">
      <c r="C5448" t="s">
        <v>10385</v>
      </c>
      <c r="J5448" t="s">
        <v>420</v>
      </c>
      <c r="O5448">
        <v>0</v>
      </c>
      <c r="P5448">
        <v>160</v>
      </c>
      <c r="Q5448" t="s">
        <v>50</v>
      </c>
      <c r="S5448" t="s">
        <v>4078</v>
      </c>
      <c r="T5448" s="4"/>
      <c r="U5448" s="4"/>
    </row>
    <row r="5449" spans="3:21" x14ac:dyDescent="0.2">
      <c r="C5449" t="s">
        <v>10386</v>
      </c>
      <c r="J5449" t="s">
        <v>420</v>
      </c>
      <c r="O5449">
        <v>0</v>
      </c>
      <c r="P5449">
        <v>144</v>
      </c>
      <c r="Q5449" t="s">
        <v>50</v>
      </c>
      <c r="S5449" t="s">
        <v>4078</v>
      </c>
      <c r="T5449" s="4"/>
      <c r="U5449" s="4"/>
    </row>
    <row r="5450" spans="3:21" x14ac:dyDescent="0.2">
      <c r="C5450" t="s">
        <v>1257</v>
      </c>
      <c r="J5450" t="s">
        <v>420</v>
      </c>
      <c r="O5450">
        <v>0</v>
      </c>
      <c r="P5450">
        <v>144</v>
      </c>
      <c r="Q5450" t="s">
        <v>50</v>
      </c>
      <c r="S5450" t="s">
        <v>4078</v>
      </c>
      <c r="T5450" s="4"/>
      <c r="U5450" s="4"/>
    </row>
    <row r="5451" spans="3:21" x14ac:dyDescent="0.2">
      <c r="C5451" t="s">
        <v>10387</v>
      </c>
      <c r="J5451" t="s">
        <v>420</v>
      </c>
      <c r="O5451">
        <v>0</v>
      </c>
      <c r="P5451">
        <v>96</v>
      </c>
      <c r="Q5451" t="s">
        <v>50</v>
      </c>
      <c r="S5451" t="s">
        <v>4078</v>
      </c>
      <c r="T5451" s="4"/>
      <c r="U5451" s="4"/>
    </row>
    <row r="5452" spans="3:21" x14ac:dyDescent="0.2">
      <c r="C5452" t="s">
        <v>10388</v>
      </c>
      <c r="J5452" t="s">
        <v>420</v>
      </c>
      <c r="O5452">
        <v>0</v>
      </c>
      <c r="P5452">
        <v>96</v>
      </c>
      <c r="Q5452" t="s">
        <v>50</v>
      </c>
      <c r="S5452" t="s">
        <v>4078</v>
      </c>
      <c r="T5452" s="4"/>
      <c r="U5452" s="4"/>
    </row>
    <row r="5453" spans="3:21" x14ac:dyDescent="0.2">
      <c r="C5453" t="s">
        <v>10389</v>
      </c>
      <c r="J5453" t="s">
        <v>420</v>
      </c>
      <c r="O5453">
        <v>0</v>
      </c>
      <c r="P5453">
        <v>144</v>
      </c>
      <c r="Q5453" t="s">
        <v>50</v>
      </c>
      <c r="S5453" t="s">
        <v>4078</v>
      </c>
      <c r="T5453" s="4"/>
      <c r="U5453" s="4"/>
    </row>
    <row r="5454" spans="3:21" x14ac:dyDescent="0.2">
      <c r="C5454" t="s">
        <v>10390</v>
      </c>
      <c r="J5454" t="s">
        <v>420</v>
      </c>
      <c r="O5454">
        <v>0</v>
      </c>
      <c r="P5454">
        <v>144</v>
      </c>
      <c r="Q5454" t="s">
        <v>50</v>
      </c>
      <c r="S5454" t="s">
        <v>4078</v>
      </c>
      <c r="T5454" s="4"/>
      <c r="U5454" s="4"/>
    </row>
    <row r="5455" spans="3:21" x14ac:dyDescent="0.2">
      <c r="C5455" t="s">
        <v>10391</v>
      </c>
      <c r="J5455" t="s">
        <v>420</v>
      </c>
      <c r="O5455">
        <v>0</v>
      </c>
      <c r="P5455">
        <v>12</v>
      </c>
      <c r="Q5455" t="s">
        <v>44</v>
      </c>
      <c r="S5455" t="s">
        <v>8967</v>
      </c>
      <c r="T5455" s="4"/>
      <c r="U5455" s="4"/>
    </row>
    <row r="5456" spans="3:21" x14ac:dyDescent="0.2">
      <c r="C5456" t="s">
        <v>10392</v>
      </c>
      <c r="J5456" t="s">
        <v>420</v>
      </c>
      <c r="O5456">
        <v>0</v>
      </c>
      <c r="P5456">
        <v>20</v>
      </c>
      <c r="Q5456" t="s">
        <v>44</v>
      </c>
      <c r="S5456" t="s">
        <v>8967</v>
      </c>
      <c r="T5456" s="4"/>
      <c r="U5456" s="4"/>
    </row>
    <row r="5457" spans="3:21" x14ac:dyDescent="0.2">
      <c r="C5457" t="s">
        <v>10393</v>
      </c>
      <c r="J5457" t="s">
        <v>420</v>
      </c>
      <c r="O5457">
        <v>0</v>
      </c>
      <c r="P5457">
        <v>144</v>
      </c>
      <c r="Q5457" t="s">
        <v>50</v>
      </c>
      <c r="S5457" t="s">
        <v>4078</v>
      </c>
      <c r="T5457" s="4"/>
      <c r="U5457" s="4"/>
    </row>
    <row r="5458" spans="3:21" x14ac:dyDescent="0.2">
      <c r="C5458" t="s">
        <v>10394</v>
      </c>
      <c r="J5458" t="s">
        <v>420</v>
      </c>
      <c r="O5458">
        <v>0</v>
      </c>
      <c r="P5458">
        <v>96</v>
      </c>
      <c r="Q5458" t="s">
        <v>50</v>
      </c>
      <c r="S5458" t="s">
        <v>4078</v>
      </c>
      <c r="T5458" s="4"/>
      <c r="U5458" s="4"/>
    </row>
    <row r="5459" spans="3:21" x14ac:dyDescent="0.2">
      <c r="C5459" t="s">
        <v>10395</v>
      </c>
      <c r="J5459" t="s">
        <v>420</v>
      </c>
      <c r="O5459">
        <v>0</v>
      </c>
      <c r="P5459">
        <v>160</v>
      </c>
      <c r="Q5459" t="s">
        <v>50</v>
      </c>
      <c r="S5459" t="s">
        <v>4078</v>
      </c>
      <c r="T5459" s="4"/>
      <c r="U5459" s="4"/>
    </row>
    <row r="5460" spans="3:21" x14ac:dyDescent="0.2">
      <c r="C5460" t="s">
        <v>10396</v>
      </c>
      <c r="J5460" t="s">
        <v>420</v>
      </c>
      <c r="O5460">
        <v>0</v>
      </c>
      <c r="P5460">
        <v>160</v>
      </c>
      <c r="Q5460" t="s">
        <v>50</v>
      </c>
      <c r="S5460" t="s">
        <v>4078</v>
      </c>
      <c r="T5460" s="4"/>
      <c r="U5460" s="4"/>
    </row>
    <row r="5461" spans="3:21" x14ac:dyDescent="0.2">
      <c r="C5461" t="s">
        <v>10397</v>
      </c>
      <c r="J5461" t="s">
        <v>420</v>
      </c>
      <c r="O5461">
        <v>0</v>
      </c>
      <c r="P5461">
        <v>160</v>
      </c>
      <c r="Q5461" t="s">
        <v>50</v>
      </c>
      <c r="S5461" t="s">
        <v>4078</v>
      </c>
      <c r="T5461" s="4"/>
      <c r="U5461" s="4"/>
    </row>
    <row r="5462" spans="3:21" x14ac:dyDescent="0.2">
      <c r="C5462" t="s">
        <v>10398</v>
      </c>
      <c r="J5462" t="s">
        <v>420</v>
      </c>
      <c r="O5462">
        <v>0</v>
      </c>
      <c r="P5462">
        <v>144</v>
      </c>
      <c r="Q5462" t="s">
        <v>50</v>
      </c>
      <c r="S5462" t="s">
        <v>4078</v>
      </c>
      <c r="T5462" s="4"/>
      <c r="U5462" s="4"/>
    </row>
    <row r="5463" spans="3:21" x14ac:dyDescent="0.2">
      <c r="C5463" t="s">
        <v>10399</v>
      </c>
      <c r="J5463" t="s">
        <v>420</v>
      </c>
      <c r="O5463">
        <v>0</v>
      </c>
      <c r="P5463">
        <v>144</v>
      </c>
      <c r="Q5463" t="s">
        <v>50</v>
      </c>
      <c r="S5463" t="s">
        <v>4078</v>
      </c>
      <c r="T5463" s="4"/>
      <c r="U5463" s="4"/>
    </row>
    <row r="5464" spans="3:21" x14ac:dyDescent="0.2">
      <c r="C5464" t="s">
        <v>10400</v>
      </c>
      <c r="J5464" t="s">
        <v>420</v>
      </c>
      <c r="O5464">
        <v>0</v>
      </c>
      <c r="P5464">
        <v>72</v>
      </c>
      <c r="Q5464" t="s">
        <v>50</v>
      </c>
      <c r="S5464" t="s">
        <v>4078</v>
      </c>
      <c r="T5464" s="4"/>
      <c r="U5464" s="4"/>
    </row>
    <row r="5465" spans="3:21" x14ac:dyDescent="0.2">
      <c r="C5465" t="s">
        <v>10401</v>
      </c>
      <c r="J5465" t="s">
        <v>420</v>
      </c>
      <c r="O5465">
        <v>0</v>
      </c>
      <c r="P5465">
        <v>48</v>
      </c>
      <c r="Q5465" t="s">
        <v>50</v>
      </c>
      <c r="S5465" t="s">
        <v>4078</v>
      </c>
      <c r="T5465" s="4"/>
      <c r="U5465" s="4"/>
    </row>
    <row r="5466" spans="3:21" x14ac:dyDescent="0.2">
      <c r="C5466" t="s">
        <v>10402</v>
      </c>
      <c r="J5466" t="s">
        <v>420</v>
      </c>
      <c r="O5466">
        <v>0</v>
      </c>
      <c r="P5466">
        <v>96</v>
      </c>
      <c r="Q5466" t="s">
        <v>50</v>
      </c>
      <c r="S5466" t="s">
        <v>4078</v>
      </c>
      <c r="T5466" s="4"/>
      <c r="U5466" s="4"/>
    </row>
    <row r="5467" spans="3:21" x14ac:dyDescent="0.2">
      <c r="C5467" t="s">
        <v>10403</v>
      </c>
      <c r="J5467" t="s">
        <v>420</v>
      </c>
      <c r="O5467">
        <v>0</v>
      </c>
      <c r="P5467">
        <v>12</v>
      </c>
      <c r="Q5467" t="s">
        <v>44</v>
      </c>
      <c r="S5467" t="s">
        <v>8967</v>
      </c>
      <c r="T5467" s="4"/>
      <c r="U5467" s="4"/>
    </row>
    <row r="5468" spans="3:21" x14ac:dyDescent="0.2">
      <c r="C5468" t="s">
        <v>10404</v>
      </c>
      <c r="J5468" t="s">
        <v>420</v>
      </c>
      <c r="O5468">
        <v>0</v>
      </c>
      <c r="P5468">
        <v>120</v>
      </c>
      <c r="Q5468" t="s">
        <v>50</v>
      </c>
      <c r="S5468" t="s">
        <v>4078</v>
      </c>
      <c r="T5468" s="4"/>
      <c r="U5468" s="4"/>
    </row>
    <row r="5469" spans="3:21" x14ac:dyDescent="0.2">
      <c r="C5469" t="s">
        <v>10405</v>
      </c>
      <c r="J5469" t="s">
        <v>420</v>
      </c>
      <c r="O5469">
        <v>0</v>
      </c>
      <c r="P5469">
        <v>144</v>
      </c>
      <c r="Q5469" t="s">
        <v>50</v>
      </c>
      <c r="S5469" t="s">
        <v>4078</v>
      </c>
      <c r="T5469" s="4"/>
      <c r="U5469" s="4"/>
    </row>
    <row r="5470" spans="3:21" x14ac:dyDescent="0.2">
      <c r="C5470" t="s">
        <v>10406</v>
      </c>
      <c r="J5470" t="s">
        <v>420</v>
      </c>
      <c r="O5470">
        <v>0</v>
      </c>
      <c r="P5470">
        <v>120</v>
      </c>
      <c r="Q5470" t="s">
        <v>50</v>
      </c>
      <c r="S5470" t="s">
        <v>4078</v>
      </c>
      <c r="T5470" s="4"/>
      <c r="U5470" s="4"/>
    </row>
    <row r="5471" spans="3:21" x14ac:dyDescent="0.2">
      <c r="C5471" t="s">
        <v>10407</v>
      </c>
      <c r="J5471" t="s">
        <v>420</v>
      </c>
      <c r="O5471">
        <v>0</v>
      </c>
      <c r="P5471">
        <v>96</v>
      </c>
      <c r="Q5471" t="s">
        <v>50</v>
      </c>
      <c r="S5471" t="s">
        <v>4078</v>
      </c>
      <c r="T5471" s="4"/>
      <c r="U5471" s="4"/>
    </row>
    <row r="5472" spans="3:21" x14ac:dyDescent="0.2">
      <c r="C5472" t="s">
        <v>10408</v>
      </c>
      <c r="J5472" t="s">
        <v>420</v>
      </c>
      <c r="O5472">
        <v>0</v>
      </c>
      <c r="P5472">
        <v>96</v>
      </c>
      <c r="Q5472" t="s">
        <v>50</v>
      </c>
      <c r="S5472" t="s">
        <v>4078</v>
      </c>
      <c r="T5472" s="4"/>
      <c r="U5472" s="4"/>
    </row>
    <row r="5473" spans="3:21" x14ac:dyDescent="0.2">
      <c r="C5473" t="s">
        <v>10409</v>
      </c>
      <c r="J5473" t="s">
        <v>420</v>
      </c>
      <c r="O5473">
        <v>0</v>
      </c>
      <c r="P5473">
        <v>96</v>
      </c>
      <c r="Q5473" t="s">
        <v>50</v>
      </c>
      <c r="S5473" t="s">
        <v>4078</v>
      </c>
      <c r="T5473" s="4"/>
      <c r="U5473" s="4"/>
    </row>
    <row r="5474" spans="3:21" x14ac:dyDescent="0.2">
      <c r="C5474" t="s">
        <v>10410</v>
      </c>
      <c r="J5474" t="s">
        <v>420</v>
      </c>
      <c r="O5474">
        <v>0</v>
      </c>
      <c r="P5474">
        <v>96</v>
      </c>
      <c r="Q5474" t="s">
        <v>50</v>
      </c>
      <c r="S5474" t="s">
        <v>4078</v>
      </c>
      <c r="T5474" s="4"/>
      <c r="U5474" s="4"/>
    </row>
    <row r="5475" spans="3:21" x14ac:dyDescent="0.2">
      <c r="C5475" t="s">
        <v>10411</v>
      </c>
      <c r="J5475" t="s">
        <v>420</v>
      </c>
      <c r="O5475">
        <v>0</v>
      </c>
      <c r="P5475">
        <v>144</v>
      </c>
      <c r="Q5475" t="s">
        <v>50</v>
      </c>
      <c r="S5475" t="s">
        <v>4078</v>
      </c>
      <c r="T5475" s="4"/>
      <c r="U5475" s="4"/>
    </row>
    <row r="5476" spans="3:21" x14ac:dyDescent="0.2">
      <c r="C5476" t="s">
        <v>10412</v>
      </c>
      <c r="J5476" t="s">
        <v>420</v>
      </c>
      <c r="O5476">
        <v>0</v>
      </c>
      <c r="P5476">
        <v>144</v>
      </c>
      <c r="Q5476" t="s">
        <v>50</v>
      </c>
      <c r="S5476" t="s">
        <v>4078</v>
      </c>
      <c r="T5476" s="4"/>
      <c r="U5476" s="4"/>
    </row>
    <row r="5477" spans="3:21" x14ac:dyDescent="0.2">
      <c r="C5477" t="s">
        <v>10413</v>
      </c>
      <c r="J5477" t="s">
        <v>420</v>
      </c>
      <c r="O5477">
        <v>0</v>
      </c>
      <c r="P5477">
        <v>144</v>
      </c>
      <c r="Q5477" t="s">
        <v>50</v>
      </c>
      <c r="S5477" t="s">
        <v>4078</v>
      </c>
      <c r="T5477" s="4"/>
      <c r="U5477" s="4"/>
    </row>
    <row r="5478" spans="3:21" x14ac:dyDescent="0.2">
      <c r="C5478" t="s">
        <v>10414</v>
      </c>
      <c r="J5478" t="s">
        <v>420</v>
      </c>
      <c r="O5478">
        <v>0</v>
      </c>
      <c r="P5478">
        <v>144</v>
      </c>
      <c r="Q5478" t="s">
        <v>50</v>
      </c>
      <c r="S5478" t="s">
        <v>4078</v>
      </c>
      <c r="T5478" s="4"/>
      <c r="U5478" s="4"/>
    </row>
    <row r="5479" spans="3:21" x14ac:dyDescent="0.2">
      <c r="C5479" t="s">
        <v>10415</v>
      </c>
      <c r="J5479" t="s">
        <v>420</v>
      </c>
      <c r="O5479">
        <v>0</v>
      </c>
      <c r="P5479">
        <v>120</v>
      </c>
      <c r="Q5479" t="s">
        <v>50</v>
      </c>
      <c r="S5479" t="s">
        <v>4078</v>
      </c>
      <c r="T5479" s="4"/>
      <c r="U5479" s="4"/>
    </row>
    <row r="5480" spans="3:21" x14ac:dyDescent="0.2">
      <c r="C5480" t="s">
        <v>10416</v>
      </c>
      <c r="J5480" t="s">
        <v>420</v>
      </c>
      <c r="O5480">
        <v>0</v>
      </c>
      <c r="P5480">
        <v>72</v>
      </c>
      <c r="Q5480" t="s">
        <v>50</v>
      </c>
      <c r="S5480" t="s">
        <v>4078</v>
      </c>
      <c r="T5480" s="4"/>
      <c r="U5480" s="4"/>
    </row>
    <row r="5481" spans="3:21" x14ac:dyDescent="0.2">
      <c r="C5481" t="s">
        <v>10417</v>
      </c>
      <c r="J5481" t="s">
        <v>420</v>
      </c>
      <c r="O5481">
        <v>0</v>
      </c>
      <c r="P5481">
        <v>144</v>
      </c>
      <c r="Q5481" t="s">
        <v>50</v>
      </c>
      <c r="S5481" t="s">
        <v>4078</v>
      </c>
      <c r="T5481" s="4"/>
      <c r="U5481" s="4"/>
    </row>
    <row r="5482" spans="3:21" x14ac:dyDescent="0.2">
      <c r="C5482" t="s">
        <v>10418</v>
      </c>
      <c r="J5482" t="s">
        <v>420</v>
      </c>
      <c r="O5482">
        <v>0</v>
      </c>
      <c r="P5482">
        <v>144</v>
      </c>
      <c r="Q5482" t="s">
        <v>50</v>
      </c>
      <c r="S5482" t="s">
        <v>4078</v>
      </c>
      <c r="T5482" s="4"/>
      <c r="U5482" s="4"/>
    </row>
    <row r="5483" spans="3:21" x14ac:dyDescent="0.2">
      <c r="C5483" t="s">
        <v>10419</v>
      </c>
      <c r="J5483" t="s">
        <v>420</v>
      </c>
      <c r="O5483">
        <v>0</v>
      </c>
      <c r="P5483">
        <v>144</v>
      </c>
      <c r="Q5483" t="s">
        <v>50</v>
      </c>
      <c r="S5483" t="s">
        <v>4078</v>
      </c>
      <c r="T5483" s="4"/>
      <c r="U5483" s="4"/>
    </row>
    <row r="5484" spans="3:21" x14ac:dyDescent="0.2">
      <c r="C5484" t="s">
        <v>10420</v>
      </c>
      <c r="J5484" t="s">
        <v>420</v>
      </c>
      <c r="O5484">
        <v>0</v>
      </c>
      <c r="P5484">
        <v>144</v>
      </c>
      <c r="Q5484" t="s">
        <v>50</v>
      </c>
      <c r="S5484" t="s">
        <v>4078</v>
      </c>
      <c r="T5484" s="4"/>
      <c r="U5484" s="4"/>
    </row>
    <row r="5485" spans="3:21" x14ac:dyDescent="0.2">
      <c r="C5485" t="s">
        <v>10421</v>
      </c>
      <c r="J5485" t="s">
        <v>420</v>
      </c>
      <c r="O5485">
        <v>0</v>
      </c>
      <c r="P5485">
        <v>144</v>
      </c>
      <c r="Q5485" t="s">
        <v>50</v>
      </c>
      <c r="S5485" t="s">
        <v>4078</v>
      </c>
      <c r="T5485" s="4"/>
      <c r="U5485" s="4"/>
    </row>
    <row r="5486" spans="3:21" x14ac:dyDescent="0.2">
      <c r="C5486" t="s">
        <v>10422</v>
      </c>
      <c r="J5486" t="s">
        <v>420</v>
      </c>
      <c r="O5486">
        <v>0</v>
      </c>
      <c r="P5486">
        <v>144</v>
      </c>
      <c r="Q5486" t="s">
        <v>50</v>
      </c>
      <c r="S5486" t="s">
        <v>4078</v>
      </c>
      <c r="T5486" s="4"/>
      <c r="U5486" s="4"/>
    </row>
    <row r="5487" spans="3:21" x14ac:dyDescent="0.2">
      <c r="C5487" t="s">
        <v>10423</v>
      </c>
      <c r="J5487" t="s">
        <v>420</v>
      </c>
      <c r="O5487">
        <v>0</v>
      </c>
      <c r="P5487">
        <v>144</v>
      </c>
      <c r="Q5487" t="s">
        <v>50</v>
      </c>
      <c r="S5487" t="s">
        <v>4078</v>
      </c>
      <c r="T5487" s="4"/>
      <c r="U5487" s="4"/>
    </row>
    <row r="5488" spans="3:21" x14ac:dyDescent="0.2">
      <c r="C5488" t="s">
        <v>10424</v>
      </c>
      <c r="J5488" t="s">
        <v>420</v>
      </c>
      <c r="O5488">
        <v>0</v>
      </c>
      <c r="P5488">
        <v>144</v>
      </c>
      <c r="Q5488" t="s">
        <v>50</v>
      </c>
      <c r="S5488" t="s">
        <v>4078</v>
      </c>
      <c r="T5488" s="4"/>
      <c r="U5488" s="4"/>
    </row>
    <row r="5489" spans="3:21" x14ac:dyDescent="0.2">
      <c r="C5489" t="s">
        <v>10425</v>
      </c>
      <c r="J5489" t="s">
        <v>420</v>
      </c>
      <c r="O5489">
        <v>0</v>
      </c>
      <c r="P5489">
        <v>144</v>
      </c>
      <c r="Q5489" t="s">
        <v>50</v>
      </c>
      <c r="S5489" t="s">
        <v>4078</v>
      </c>
      <c r="T5489" s="4"/>
      <c r="U5489" s="4"/>
    </row>
    <row r="5490" spans="3:21" x14ac:dyDescent="0.2">
      <c r="C5490" t="s">
        <v>10426</v>
      </c>
      <c r="J5490" t="s">
        <v>420</v>
      </c>
      <c r="O5490">
        <v>0</v>
      </c>
      <c r="P5490">
        <v>120</v>
      </c>
      <c r="Q5490" t="s">
        <v>50</v>
      </c>
      <c r="S5490" t="s">
        <v>4078</v>
      </c>
      <c r="T5490" s="4"/>
      <c r="U5490" s="4"/>
    </row>
    <row r="5491" spans="3:21" x14ac:dyDescent="0.2">
      <c r="C5491" t="s">
        <v>10427</v>
      </c>
      <c r="J5491" t="s">
        <v>420</v>
      </c>
      <c r="O5491">
        <v>0</v>
      </c>
      <c r="P5491">
        <v>144</v>
      </c>
      <c r="Q5491" t="s">
        <v>50</v>
      </c>
      <c r="S5491" t="s">
        <v>4078</v>
      </c>
      <c r="T5491" s="4"/>
      <c r="U5491" s="4"/>
    </row>
    <row r="5492" spans="3:21" x14ac:dyDescent="0.2">
      <c r="C5492" t="s">
        <v>10428</v>
      </c>
      <c r="J5492" t="s">
        <v>420</v>
      </c>
      <c r="O5492">
        <v>0</v>
      </c>
      <c r="P5492">
        <v>120</v>
      </c>
      <c r="Q5492" t="s">
        <v>50</v>
      </c>
      <c r="S5492" t="s">
        <v>4078</v>
      </c>
      <c r="T5492" s="4"/>
      <c r="U5492" s="4"/>
    </row>
    <row r="5493" spans="3:21" x14ac:dyDescent="0.2">
      <c r="C5493" t="s">
        <v>10429</v>
      </c>
      <c r="J5493" t="s">
        <v>420</v>
      </c>
      <c r="O5493">
        <v>0</v>
      </c>
      <c r="P5493">
        <v>120</v>
      </c>
      <c r="Q5493" t="s">
        <v>50</v>
      </c>
      <c r="S5493" t="s">
        <v>4078</v>
      </c>
      <c r="T5493" s="4"/>
      <c r="U5493" s="4"/>
    </row>
    <row r="5494" spans="3:21" x14ac:dyDescent="0.2">
      <c r="C5494" t="s">
        <v>10430</v>
      </c>
      <c r="J5494" t="s">
        <v>420</v>
      </c>
      <c r="O5494">
        <v>0</v>
      </c>
      <c r="P5494">
        <v>144</v>
      </c>
      <c r="Q5494" t="s">
        <v>50</v>
      </c>
      <c r="S5494" t="s">
        <v>4078</v>
      </c>
      <c r="T5494" s="4"/>
      <c r="U5494" s="4"/>
    </row>
    <row r="5495" spans="3:21" x14ac:dyDescent="0.2">
      <c r="C5495" t="s">
        <v>10431</v>
      </c>
      <c r="J5495" t="s">
        <v>420</v>
      </c>
      <c r="O5495">
        <v>0</v>
      </c>
      <c r="P5495">
        <v>144</v>
      </c>
      <c r="Q5495" t="s">
        <v>50</v>
      </c>
      <c r="S5495" t="s">
        <v>4078</v>
      </c>
      <c r="T5495" s="4"/>
      <c r="U5495" s="4"/>
    </row>
    <row r="5496" spans="3:21" x14ac:dyDescent="0.2">
      <c r="C5496" t="s">
        <v>10432</v>
      </c>
      <c r="J5496" t="s">
        <v>420</v>
      </c>
      <c r="O5496">
        <v>0</v>
      </c>
      <c r="P5496">
        <v>96</v>
      </c>
      <c r="Q5496" t="s">
        <v>50</v>
      </c>
      <c r="S5496" t="s">
        <v>4078</v>
      </c>
      <c r="T5496" s="4"/>
      <c r="U5496" s="4"/>
    </row>
    <row r="5497" spans="3:21" x14ac:dyDescent="0.2">
      <c r="C5497" t="s">
        <v>10433</v>
      </c>
      <c r="J5497" t="s">
        <v>420</v>
      </c>
      <c r="O5497">
        <v>0</v>
      </c>
      <c r="P5497">
        <v>144</v>
      </c>
      <c r="Q5497" t="s">
        <v>50</v>
      </c>
      <c r="S5497" t="s">
        <v>4078</v>
      </c>
      <c r="T5497" s="4"/>
      <c r="U5497" s="4"/>
    </row>
    <row r="5498" spans="3:21" x14ac:dyDescent="0.2">
      <c r="C5498" t="s">
        <v>10434</v>
      </c>
      <c r="J5498" t="s">
        <v>420</v>
      </c>
      <c r="O5498">
        <v>0</v>
      </c>
      <c r="P5498">
        <v>120</v>
      </c>
      <c r="Q5498" t="s">
        <v>50</v>
      </c>
      <c r="S5498" t="s">
        <v>4078</v>
      </c>
      <c r="T5498" s="4"/>
      <c r="U5498" s="4"/>
    </row>
    <row r="5499" spans="3:21" x14ac:dyDescent="0.2">
      <c r="C5499" t="s">
        <v>10435</v>
      </c>
      <c r="J5499" t="s">
        <v>420</v>
      </c>
      <c r="O5499">
        <v>0</v>
      </c>
      <c r="P5499">
        <v>120</v>
      </c>
      <c r="Q5499" t="s">
        <v>50</v>
      </c>
      <c r="S5499" t="s">
        <v>4078</v>
      </c>
      <c r="T5499" s="4"/>
      <c r="U5499" s="4"/>
    </row>
    <row r="5500" spans="3:21" x14ac:dyDescent="0.2">
      <c r="C5500" t="s">
        <v>10436</v>
      </c>
      <c r="J5500" t="s">
        <v>420</v>
      </c>
      <c r="O5500">
        <v>0</v>
      </c>
      <c r="P5500">
        <v>120</v>
      </c>
      <c r="Q5500" t="s">
        <v>50</v>
      </c>
      <c r="S5500" t="s">
        <v>4078</v>
      </c>
      <c r="T5500" s="4"/>
      <c r="U5500" s="4"/>
    </row>
    <row r="5501" spans="3:21" x14ac:dyDescent="0.2">
      <c r="C5501" t="s">
        <v>10437</v>
      </c>
      <c r="J5501" t="s">
        <v>420</v>
      </c>
      <c r="O5501">
        <v>0</v>
      </c>
      <c r="P5501">
        <v>48</v>
      </c>
      <c r="Q5501" t="s">
        <v>50</v>
      </c>
      <c r="S5501" t="s">
        <v>4078</v>
      </c>
      <c r="T5501" s="4"/>
      <c r="U5501" s="4"/>
    </row>
    <row r="5502" spans="3:21" x14ac:dyDescent="0.2">
      <c r="C5502" t="s">
        <v>10438</v>
      </c>
      <c r="J5502" t="s">
        <v>420</v>
      </c>
      <c r="O5502">
        <v>0</v>
      </c>
      <c r="P5502">
        <v>288</v>
      </c>
      <c r="Q5502" t="s">
        <v>50</v>
      </c>
      <c r="S5502" t="s">
        <v>4078</v>
      </c>
      <c r="T5502" s="4"/>
      <c r="U5502" s="4"/>
    </row>
    <row r="5503" spans="3:21" x14ac:dyDescent="0.2">
      <c r="C5503" t="s">
        <v>10439</v>
      </c>
      <c r="J5503" t="s">
        <v>420</v>
      </c>
      <c r="O5503">
        <v>0</v>
      </c>
      <c r="P5503">
        <v>10</v>
      </c>
      <c r="Q5503" t="s">
        <v>44</v>
      </c>
      <c r="S5503" t="s">
        <v>8967</v>
      </c>
      <c r="T5503" s="4"/>
      <c r="U5503" s="4"/>
    </row>
    <row r="5504" spans="3:21" x14ac:dyDescent="0.2">
      <c r="C5504" t="s">
        <v>10440</v>
      </c>
      <c r="J5504" t="s">
        <v>420</v>
      </c>
      <c r="O5504">
        <v>0</v>
      </c>
      <c r="P5504">
        <v>288</v>
      </c>
      <c r="Q5504" t="s">
        <v>50</v>
      </c>
      <c r="S5504" t="s">
        <v>4078</v>
      </c>
      <c r="T5504" s="4"/>
      <c r="U5504" s="4"/>
    </row>
    <row r="5505" spans="3:21" x14ac:dyDescent="0.2">
      <c r="C5505" t="s">
        <v>10441</v>
      </c>
      <c r="J5505" t="s">
        <v>420</v>
      </c>
      <c r="O5505">
        <v>0</v>
      </c>
      <c r="P5505">
        <v>26</v>
      </c>
      <c r="Q5505" t="s">
        <v>44</v>
      </c>
      <c r="S5505" t="s">
        <v>8967</v>
      </c>
      <c r="T5505" s="4"/>
      <c r="U5505" s="4"/>
    </row>
    <row r="5506" spans="3:21" x14ac:dyDescent="0.2">
      <c r="C5506" t="s">
        <v>10442</v>
      </c>
      <c r="J5506" t="s">
        <v>420</v>
      </c>
      <c r="O5506">
        <v>0</v>
      </c>
      <c r="P5506">
        <v>96</v>
      </c>
      <c r="Q5506" t="s">
        <v>50</v>
      </c>
      <c r="S5506" t="s">
        <v>4078</v>
      </c>
      <c r="T5506" s="4"/>
      <c r="U5506" s="4"/>
    </row>
    <row r="5507" spans="3:21" x14ac:dyDescent="0.2">
      <c r="C5507" t="s">
        <v>10443</v>
      </c>
      <c r="J5507" t="s">
        <v>420</v>
      </c>
      <c r="O5507">
        <v>0</v>
      </c>
      <c r="P5507">
        <v>96</v>
      </c>
      <c r="Q5507" t="s">
        <v>50</v>
      </c>
      <c r="S5507" t="s">
        <v>4078</v>
      </c>
      <c r="T5507" s="4"/>
      <c r="U5507" s="4"/>
    </row>
    <row r="5508" spans="3:21" x14ac:dyDescent="0.2">
      <c r="C5508" t="s">
        <v>10444</v>
      </c>
      <c r="J5508" t="s">
        <v>420</v>
      </c>
      <c r="O5508">
        <v>0</v>
      </c>
      <c r="P5508">
        <v>144</v>
      </c>
      <c r="Q5508" t="s">
        <v>50</v>
      </c>
      <c r="S5508" t="s">
        <v>4078</v>
      </c>
      <c r="T5508" s="4"/>
      <c r="U5508" s="4"/>
    </row>
    <row r="5509" spans="3:21" x14ac:dyDescent="0.2">
      <c r="C5509" t="s">
        <v>10445</v>
      </c>
      <c r="J5509" t="s">
        <v>420</v>
      </c>
      <c r="O5509">
        <v>0</v>
      </c>
      <c r="P5509">
        <v>192</v>
      </c>
      <c r="Q5509" t="s">
        <v>50</v>
      </c>
      <c r="S5509" t="s">
        <v>4078</v>
      </c>
      <c r="T5509" s="4"/>
      <c r="U5509" s="4"/>
    </row>
    <row r="5510" spans="3:21" x14ac:dyDescent="0.2">
      <c r="C5510" t="s">
        <v>10446</v>
      </c>
      <c r="J5510" t="s">
        <v>420</v>
      </c>
      <c r="O5510">
        <v>0</v>
      </c>
      <c r="P5510">
        <v>96</v>
      </c>
      <c r="Q5510" t="s">
        <v>50</v>
      </c>
      <c r="S5510" t="s">
        <v>4078</v>
      </c>
      <c r="T5510" s="4"/>
      <c r="U5510" s="4"/>
    </row>
    <row r="5511" spans="3:21" x14ac:dyDescent="0.2">
      <c r="C5511" t="s">
        <v>10447</v>
      </c>
      <c r="J5511" t="s">
        <v>420</v>
      </c>
      <c r="O5511">
        <v>0</v>
      </c>
      <c r="P5511">
        <v>24</v>
      </c>
      <c r="Q5511" t="s">
        <v>44</v>
      </c>
      <c r="S5511" t="s">
        <v>8967</v>
      </c>
      <c r="T5511" s="4"/>
      <c r="U5511" s="4"/>
    </row>
    <row r="5512" spans="3:21" x14ac:dyDescent="0.2">
      <c r="C5512" t="s">
        <v>10448</v>
      </c>
      <c r="J5512" t="s">
        <v>420</v>
      </c>
      <c r="O5512">
        <v>0</v>
      </c>
      <c r="P5512">
        <v>192</v>
      </c>
      <c r="Q5512" t="s">
        <v>50</v>
      </c>
      <c r="S5512" t="s">
        <v>4078</v>
      </c>
      <c r="T5512" s="4"/>
      <c r="U5512" s="4"/>
    </row>
    <row r="5513" spans="3:21" x14ac:dyDescent="0.2">
      <c r="C5513" t="s">
        <v>10449</v>
      </c>
      <c r="J5513" t="s">
        <v>420</v>
      </c>
      <c r="O5513">
        <v>0</v>
      </c>
      <c r="P5513">
        <v>216</v>
      </c>
      <c r="Q5513" t="s">
        <v>50</v>
      </c>
      <c r="S5513" t="s">
        <v>4078</v>
      </c>
      <c r="T5513" s="4"/>
      <c r="U5513" s="4"/>
    </row>
    <row r="5514" spans="3:21" x14ac:dyDescent="0.2">
      <c r="C5514" t="s">
        <v>10450</v>
      </c>
      <c r="J5514" t="s">
        <v>420</v>
      </c>
      <c r="O5514">
        <v>0</v>
      </c>
      <c r="P5514">
        <v>288</v>
      </c>
      <c r="Q5514" t="s">
        <v>50</v>
      </c>
      <c r="S5514" t="s">
        <v>4078</v>
      </c>
      <c r="T5514" s="4"/>
      <c r="U5514" s="4"/>
    </row>
    <row r="5515" spans="3:21" x14ac:dyDescent="0.2">
      <c r="C5515" t="s">
        <v>10451</v>
      </c>
      <c r="J5515" t="s">
        <v>420</v>
      </c>
      <c r="O5515">
        <v>0</v>
      </c>
      <c r="P5515">
        <v>144</v>
      </c>
      <c r="Q5515" t="s">
        <v>50</v>
      </c>
      <c r="S5515" t="s">
        <v>4078</v>
      </c>
      <c r="T5515" s="4"/>
      <c r="U5515" s="4"/>
    </row>
    <row r="5516" spans="3:21" x14ac:dyDescent="0.2">
      <c r="C5516" t="s">
        <v>10452</v>
      </c>
      <c r="J5516" t="s">
        <v>420</v>
      </c>
      <c r="O5516">
        <v>0</v>
      </c>
      <c r="P5516">
        <v>20</v>
      </c>
      <c r="Q5516" t="s">
        <v>44</v>
      </c>
      <c r="S5516" t="s">
        <v>8967</v>
      </c>
      <c r="T5516" s="4"/>
      <c r="U5516" s="4"/>
    </row>
    <row r="5517" spans="3:21" x14ac:dyDescent="0.2">
      <c r="C5517" t="s">
        <v>10453</v>
      </c>
      <c r="J5517" t="s">
        <v>420</v>
      </c>
      <c r="O5517">
        <v>0</v>
      </c>
      <c r="P5517">
        <v>25</v>
      </c>
      <c r="Q5517" t="s">
        <v>44</v>
      </c>
      <c r="S5517" t="s">
        <v>8967</v>
      </c>
      <c r="T5517" s="4"/>
      <c r="U5517" s="4"/>
    </row>
    <row r="5518" spans="3:21" x14ac:dyDescent="0.2">
      <c r="C5518" t="s">
        <v>10454</v>
      </c>
      <c r="J5518" t="s">
        <v>420</v>
      </c>
      <c r="O5518">
        <v>0</v>
      </c>
      <c r="P5518">
        <v>57</v>
      </c>
      <c r="Q5518" t="s">
        <v>44</v>
      </c>
      <c r="S5518" t="s">
        <v>8967</v>
      </c>
      <c r="T5518" s="4"/>
      <c r="U5518" s="4"/>
    </row>
    <row r="5519" spans="3:21" x14ac:dyDescent="0.2">
      <c r="C5519" t="s">
        <v>10455</v>
      </c>
      <c r="J5519" t="s">
        <v>420</v>
      </c>
      <c r="O5519">
        <v>0</v>
      </c>
      <c r="P5519">
        <v>96</v>
      </c>
      <c r="Q5519" t="s">
        <v>50</v>
      </c>
      <c r="S5519" t="s">
        <v>4078</v>
      </c>
      <c r="T5519" s="4"/>
      <c r="U5519" s="4"/>
    </row>
    <row r="5520" spans="3:21" x14ac:dyDescent="0.2">
      <c r="C5520" t="s">
        <v>10456</v>
      </c>
      <c r="J5520" t="s">
        <v>420</v>
      </c>
      <c r="O5520">
        <v>0</v>
      </c>
      <c r="P5520">
        <v>96</v>
      </c>
      <c r="Q5520" t="s">
        <v>50</v>
      </c>
      <c r="S5520" t="s">
        <v>4078</v>
      </c>
      <c r="T5520" s="4"/>
      <c r="U5520" s="4"/>
    </row>
    <row r="5521" spans="3:21" x14ac:dyDescent="0.2">
      <c r="C5521" t="s">
        <v>10457</v>
      </c>
      <c r="J5521" t="s">
        <v>420</v>
      </c>
      <c r="O5521">
        <v>0</v>
      </c>
      <c r="P5521">
        <v>20</v>
      </c>
      <c r="Q5521" t="s">
        <v>44</v>
      </c>
      <c r="S5521" t="s">
        <v>8967</v>
      </c>
      <c r="T5521" s="4"/>
      <c r="U5521" s="4"/>
    </row>
    <row r="5522" spans="3:21" x14ac:dyDescent="0.2">
      <c r="C5522" t="s">
        <v>10458</v>
      </c>
      <c r="J5522" t="s">
        <v>420</v>
      </c>
      <c r="O5522">
        <v>0</v>
      </c>
      <c r="P5522">
        <v>96</v>
      </c>
      <c r="Q5522" t="s">
        <v>50</v>
      </c>
      <c r="S5522" t="s">
        <v>4078</v>
      </c>
      <c r="T5522" s="4"/>
      <c r="U5522" s="4"/>
    </row>
    <row r="5523" spans="3:21" x14ac:dyDescent="0.2">
      <c r="C5523" t="s">
        <v>10459</v>
      </c>
      <c r="J5523" t="s">
        <v>420</v>
      </c>
      <c r="O5523">
        <v>0</v>
      </c>
      <c r="P5523">
        <v>96</v>
      </c>
      <c r="Q5523" t="s">
        <v>50</v>
      </c>
      <c r="S5523" t="s">
        <v>4078</v>
      </c>
      <c r="T5523" s="4"/>
      <c r="U5523" s="4"/>
    </row>
    <row r="5524" spans="3:21" x14ac:dyDescent="0.2">
      <c r="C5524" t="s">
        <v>10460</v>
      </c>
      <c r="J5524" t="s">
        <v>420</v>
      </c>
      <c r="O5524">
        <v>0</v>
      </c>
      <c r="P5524">
        <v>96</v>
      </c>
      <c r="Q5524" t="s">
        <v>50</v>
      </c>
      <c r="S5524" t="s">
        <v>4078</v>
      </c>
      <c r="T5524" s="4"/>
      <c r="U5524" s="4"/>
    </row>
    <row r="5525" spans="3:21" x14ac:dyDescent="0.2">
      <c r="C5525" t="s">
        <v>10461</v>
      </c>
      <c r="J5525" t="s">
        <v>420</v>
      </c>
      <c r="O5525">
        <v>0</v>
      </c>
      <c r="P5525">
        <v>120</v>
      </c>
      <c r="Q5525" t="s">
        <v>50</v>
      </c>
      <c r="S5525" t="s">
        <v>4078</v>
      </c>
      <c r="T5525" s="4"/>
      <c r="U5525" s="4"/>
    </row>
    <row r="5526" spans="3:21" x14ac:dyDescent="0.2">
      <c r="C5526" t="s">
        <v>10462</v>
      </c>
      <c r="J5526" t="s">
        <v>420</v>
      </c>
      <c r="O5526">
        <v>0</v>
      </c>
      <c r="P5526">
        <v>216</v>
      </c>
      <c r="Q5526" t="s">
        <v>50</v>
      </c>
      <c r="S5526" t="s">
        <v>4078</v>
      </c>
      <c r="T5526" s="4"/>
      <c r="U5526" s="4"/>
    </row>
    <row r="5527" spans="3:21" x14ac:dyDescent="0.2">
      <c r="C5527" t="s">
        <v>10463</v>
      </c>
      <c r="J5527" t="s">
        <v>420</v>
      </c>
      <c r="O5527">
        <v>0</v>
      </c>
      <c r="P5527">
        <v>180</v>
      </c>
      <c r="Q5527" t="s">
        <v>50</v>
      </c>
      <c r="S5527" t="s">
        <v>4078</v>
      </c>
      <c r="T5527" s="4"/>
      <c r="U5527" s="4"/>
    </row>
    <row r="5528" spans="3:21" x14ac:dyDescent="0.2">
      <c r="C5528" t="s">
        <v>10464</v>
      </c>
      <c r="J5528" t="s">
        <v>420</v>
      </c>
      <c r="O5528">
        <v>0</v>
      </c>
      <c r="P5528">
        <v>180</v>
      </c>
      <c r="Q5528" t="s">
        <v>50</v>
      </c>
      <c r="S5528" t="s">
        <v>4078</v>
      </c>
      <c r="T5528" s="4"/>
      <c r="U5528" s="4"/>
    </row>
    <row r="5529" spans="3:21" x14ac:dyDescent="0.2">
      <c r="C5529" t="s">
        <v>10465</v>
      </c>
      <c r="J5529" t="s">
        <v>420</v>
      </c>
      <c r="O5529">
        <v>0</v>
      </c>
      <c r="P5529">
        <v>180</v>
      </c>
      <c r="Q5529" t="s">
        <v>50</v>
      </c>
      <c r="S5529" t="s">
        <v>4078</v>
      </c>
      <c r="T5529" s="4"/>
      <c r="U5529" s="4"/>
    </row>
    <row r="5530" spans="3:21" x14ac:dyDescent="0.2">
      <c r="C5530" t="s">
        <v>10466</v>
      </c>
      <c r="J5530" t="s">
        <v>420</v>
      </c>
      <c r="O5530">
        <v>0</v>
      </c>
      <c r="P5530">
        <v>300</v>
      </c>
      <c r="Q5530" t="s">
        <v>50</v>
      </c>
      <c r="S5530" t="s">
        <v>4078</v>
      </c>
      <c r="T5530" s="4"/>
      <c r="U5530" s="4"/>
    </row>
    <row r="5531" spans="3:21" x14ac:dyDescent="0.2">
      <c r="C5531" t="s">
        <v>10467</v>
      </c>
      <c r="J5531" t="s">
        <v>420</v>
      </c>
      <c r="O5531">
        <v>0</v>
      </c>
      <c r="P5531">
        <v>300</v>
      </c>
      <c r="Q5531" t="s">
        <v>50</v>
      </c>
      <c r="S5531" t="s">
        <v>4078</v>
      </c>
      <c r="T5531" s="4"/>
      <c r="U5531" s="4"/>
    </row>
    <row r="5532" spans="3:21" x14ac:dyDescent="0.2">
      <c r="C5532" t="s">
        <v>10468</v>
      </c>
      <c r="J5532" t="s">
        <v>420</v>
      </c>
      <c r="O5532">
        <v>0</v>
      </c>
      <c r="P5532">
        <v>144</v>
      </c>
      <c r="Q5532" t="s">
        <v>50</v>
      </c>
      <c r="S5532" t="s">
        <v>4078</v>
      </c>
      <c r="T5532" s="4"/>
      <c r="U5532" s="4"/>
    </row>
    <row r="5533" spans="3:21" x14ac:dyDescent="0.2">
      <c r="C5533" t="s">
        <v>10469</v>
      </c>
      <c r="J5533" t="s">
        <v>420</v>
      </c>
      <c r="O5533">
        <v>0</v>
      </c>
      <c r="P5533">
        <v>432</v>
      </c>
      <c r="Q5533" t="s">
        <v>50</v>
      </c>
      <c r="S5533" t="s">
        <v>4078</v>
      </c>
      <c r="T5533" s="4"/>
      <c r="U5533" s="4"/>
    </row>
    <row r="5534" spans="3:21" x14ac:dyDescent="0.2">
      <c r="C5534" t="s">
        <v>10470</v>
      </c>
      <c r="J5534" t="s">
        <v>420</v>
      </c>
      <c r="O5534">
        <v>0</v>
      </c>
      <c r="P5534">
        <v>240</v>
      </c>
      <c r="Q5534" t="s">
        <v>50</v>
      </c>
      <c r="S5534" t="s">
        <v>4078</v>
      </c>
      <c r="T5534" s="4"/>
      <c r="U5534" s="4"/>
    </row>
    <row r="5535" spans="3:21" x14ac:dyDescent="0.2">
      <c r="C5535" t="s">
        <v>10471</v>
      </c>
      <c r="J5535" t="s">
        <v>420</v>
      </c>
      <c r="O5535">
        <v>0</v>
      </c>
      <c r="P5535">
        <v>40</v>
      </c>
      <c r="Q5535" t="s">
        <v>44</v>
      </c>
      <c r="S5535" t="s">
        <v>8967</v>
      </c>
      <c r="T5535" s="4"/>
      <c r="U5535" s="4"/>
    </row>
    <row r="5536" spans="3:21" x14ac:dyDescent="0.2">
      <c r="C5536" t="s">
        <v>10472</v>
      </c>
      <c r="J5536" t="s">
        <v>420</v>
      </c>
      <c r="O5536">
        <v>0</v>
      </c>
      <c r="P5536">
        <v>168</v>
      </c>
      <c r="Q5536" t="s">
        <v>50</v>
      </c>
      <c r="S5536" t="s">
        <v>4078</v>
      </c>
      <c r="T5536" s="4"/>
      <c r="U5536" s="4"/>
    </row>
    <row r="5537" spans="3:21" x14ac:dyDescent="0.2">
      <c r="C5537" t="s">
        <v>10473</v>
      </c>
      <c r="J5537" t="s">
        <v>420</v>
      </c>
      <c r="O5537" t="e">
        <v>#DIV/0!</v>
      </c>
      <c r="P5537">
        <v>0</v>
      </c>
      <c r="S5537" t="e">
        <v>#DIV/0!</v>
      </c>
      <c r="T5537" s="4"/>
      <c r="U5537" s="4"/>
    </row>
    <row r="5538" spans="3:21" x14ac:dyDescent="0.2">
      <c r="C5538" t="s">
        <v>10474</v>
      </c>
      <c r="J5538" t="s">
        <v>420</v>
      </c>
      <c r="O5538" t="e">
        <v>#DIV/0!</v>
      </c>
      <c r="P5538">
        <v>0</v>
      </c>
      <c r="S5538" t="e">
        <v>#DIV/0!</v>
      </c>
      <c r="T5538" s="4"/>
      <c r="U5538" s="4"/>
    </row>
    <row r="5539" spans="3:21" x14ac:dyDescent="0.2">
      <c r="C5539" t="s">
        <v>10475</v>
      </c>
      <c r="J5539" t="s">
        <v>420</v>
      </c>
      <c r="O5539">
        <v>0</v>
      </c>
      <c r="P5539">
        <v>1200</v>
      </c>
      <c r="Q5539" t="s">
        <v>50</v>
      </c>
      <c r="S5539" t="s">
        <v>4078</v>
      </c>
      <c r="T5539" s="4"/>
      <c r="U5539" s="4"/>
    </row>
    <row r="5540" spans="3:21" x14ac:dyDescent="0.2">
      <c r="C5540" t="s">
        <v>10476</v>
      </c>
      <c r="J5540" t="s">
        <v>420</v>
      </c>
      <c r="O5540">
        <v>0</v>
      </c>
      <c r="P5540">
        <v>120</v>
      </c>
      <c r="Q5540" t="s">
        <v>50</v>
      </c>
      <c r="S5540" t="s">
        <v>4078</v>
      </c>
      <c r="T5540" s="4"/>
      <c r="U5540" s="4"/>
    </row>
    <row r="5541" spans="3:21" x14ac:dyDescent="0.2">
      <c r="C5541" t="s">
        <v>10477</v>
      </c>
      <c r="J5541" t="s">
        <v>420</v>
      </c>
      <c r="O5541">
        <v>0</v>
      </c>
      <c r="P5541">
        <v>216</v>
      </c>
      <c r="Q5541" t="s">
        <v>50</v>
      </c>
      <c r="S5541" t="s">
        <v>4078</v>
      </c>
      <c r="T5541" s="4"/>
      <c r="U5541" s="4"/>
    </row>
    <row r="5542" spans="3:21" x14ac:dyDescent="0.2">
      <c r="C5542" t="s">
        <v>10478</v>
      </c>
      <c r="J5542" t="s">
        <v>420</v>
      </c>
      <c r="O5542">
        <v>0</v>
      </c>
      <c r="P5542">
        <v>8</v>
      </c>
      <c r="Q5542" t="s">
        <v>44</v>
      </c>
      <c r="S5542" t="s">
        <v>8967</v>
      </c>
      <c r="T5542" s="4"/>
      <c r="U5542" s="4"/>
    </row>
    <row r="5543" spans="3:21" x14ac:dyDescent="0.2">
      <c r="C5543" t="s">
        <v>10479</v>
      </c>
      <c r="J5543" t="s">
        <v>420</v>
      </c>
      <c r="O5543">
        <v>0</v>
      </c>
      <c r="P5543">
        <v>10</v>
      </c>
      <c r="Q5543" t="s">
        <v>44</v>
      </c>
      <c r="S5543" t="s">
        <v>8967</v>
      </c>
      <c r="T5543" s="4"/>
      <c r="U5543" s="4"/>
    </row>
    <row r="5544" spans="3:21" x14ac:dyDescent="0.2">
      <c r="C5544" t="s">
        <v>10480</v>
      </c>
      <c r="J5544" t="s">
        <v>420</v>
      </c>
      <c r="O5544">
        <v>0</v>
      </c>
      <c r="P5544">
        <v>20</v>
      </c>
      <c r="Q5544" t="s">
        <v>44</v>
      </c>
      <c r="S5544" t="s">
        <v>8967</v>
      </c>
      <c r="T5544" s="4"/>
      <c r="U5544" s="4"/>
    </row>
    <row r="5545" spans="3:21" x14ac:dyDescent="0.2">
      <c r="C5545" t="s">
        <v>10481</v>
      </c>
      <c r="J5545" t="s">
        <v>420</v>
      </c>
      <c r="O5545">
        <v>0</v>
      </c>
      <c r="P5545">
        <v>10</v>
      </c>
      <c r="Q5545" t="s">
        <v>44</v>
      </c>
      <c r="S5545" t="s">
        <v>8967</v>
      </c>
      <c r="T5545" s="4"/>
      <c r="U5545" s="4"/>
    </row>
    <row r="5546" spans="3:21" x14ac:dyDescent="0.2">
      <c r="C5546" t="s">
        <v>10482</v>
      </c>
      <c r="J5546" t="s">
        <v>420</v>
      </c>
      <c r="O5546">
        <v>0</v>
      </c>
      <c r="P5546">
        <v>18</v>
      </c>
      <c r="Q5546" t="s">
        <v>44</v>
      </c>
      <c r="S5546" t="s">
        <v>8967</v>
      </c>
      <c r="T5546" s="4"/>
      <c r="U5546" s="4"/>
    </row>
    <row r="5547" spans="3:21" x14ac:dyDescent="0.2">
      <c r="C5547" t="s">
        <v>10483</v>
      </c>
      <c r="J5547" t="s">
        <v>420</v>
      </c>
      <c r="O5547">
        <v>0</v>
      </c>
      <c r="P5547">
        <v>198</v>
      </c>
      <c r="Q5547" t="s">
        <v>50</v>
      </c>
      <c r="S5547" t="s">
        <v>4078</v>
      </c>
      <c r="T5547" s="4"/>
      <c r="U5547" s="4"/>
    </row>
    <row r="5548" spans="3:21" x14ac:dyDescent="0.2">
      <c r="C5548" t="s">
        <v>10484</v>
      </c>
      <c r="J5548" t="s">
        <v>420</v>
      </c>
      <c r="O5548">
        <v>0</v>
      </c>
      <c r="P5548">
        <v>18</v>
      </c>
      <c r="Q5548" t="s">
        <v>44</v>
      </c>
      <c r="S5548" t="s">
        <v>8967</v>
      </c>
      <c r="T5548" s="4"/>
      <c r="U5548" s="4"/>
    </row>
    <row r="5549" spans="3:21" x14ac:dyDescent="0.2">
      <c r="C5549" t="s">
        <v>10485</v>
      </c>
      <c r="J5549" t="s">
        <v>420</v>
      </c>
      <c r="O5549">
        <v>0</v>
      </c>
      <c r="P5549">
        <v>18</v>
      </c>
      <c r="Q5549" t="s">
        <v>44</v>
      </c>
      <c r="S5549" t="s">
        <v>8967</v>
      </c>
      <c r="T5549" s="4"/>
      <c r="U5549" s="4"/>
    </row>
    <row r="5550" spans="3:21" x14ac:dyDescent="0.2">
      <c r="C5550" t="s">
        <v>10486</v>
      </c>
      <c r="J5550" t="s">
        <v>420</v>
      </c>
      <c r="O5550" t="e">
        <v>#DIV/0!</v>
      </c>
      <c r="P5550">
        <v>0</v>
      </c>
      <c r="S5550" t="e">
        <v>#DIV/0!</v>
      </c>
      <c r="T5550" s="4"/>
      <c r="U5550" s="4"/>
    </row>
    <row r="5551" spans="3:21" x14ac:dyDescent="0.2">
      <c r="C5551" t="s">
        <v>10487</v>
      </c>
      <c r="J5551" t="s">
        <v>420</v>
      </c>
      <c r="O5551" t="e">
        <v>#DIV/0!</v>
      </c>
      <c r="P5551">
        <v>0</v>
      </c>
      <c r="S5551" t="e">
        <v>#DIV/0!</v>
      </c>
      <c r="T5551" s="4"/>
      <c r="U5551" s="4"/>
    </row>
    <row r="5552" spans="3:21" x14ac:dyDescent="0.2">
      <c r="C5552" t="s">
        <v>10488</v>
      </c>
      <c r="J5552" t="s">
        <v>420</v>
      </c>
      <c r="O5552">
        <v>0</v>
      </c>
      <c r="P5552">
        <v>216</v>
      </c>
      <c r="Q5552" t="s">
        <v>50</v>
      </c>
      <c r="S5552" t="s">
        <v>4078</v>
      </c>
      <c r="T5552" s="4"/>
      <c r="U5552" s="4"/>
    </row>
    <row r="5553" spans="3:21" x14ac:dyDescent="0.2">
      <c r="C5553" t="s">
        <v>10489</v>
      </c>
      <c r="J5553" t="s">
        <v>420</v>
      </c>
      <c r="O5553">
        <v>0</v>
      </c>
      <c r="P5553">
        <v>20</v>
      </c>
      <c r="Q5553" t="s">
        <v>44</v>
      </c>
      <c r="S5553" t="s">
        <v>8967</v>
      </c>
      <c r="T5553" s="4"/>
      <c r="U5553" s="4"/>
    </row>
    <row r="5554" spans="3:21" x14ac:dyDescent="0.2">
      <c r="C5554" t="s">
        <v>10490</v>
      </c>
      <c r="J5554" t="s">
        <v>420</v>
      </c>
      <c r="O5554">
        <v>0</v>
      </c>
      <c r="P5554">
        <v>20</v>
      </c>
      <c r="Q5554" t="s">
        <v>44</v>
      </c>
      <c r="S5554" t="s">
        <v>8967</v>
      </c>
      <c r="T5554" s="4"/>
      <c r="U5554" s="4"/>
    </row>
    <row r="5555" spans="3:21" x14ac:dyDescent="0.2">
      <c r="C5555" t="s">
        <v>10491</v>
      </c>
      <c r="J5555" t="s">
        <v>420</v>
      </c>
      <c r="O5555">
        <v>0</v>
      </c>
      <c r="P5555">
        <v>20</v>
      </c>
      <c r="Q5555" t="s">
        <v>44</v>
      </c>
      <c r="S5555" t="s">
        <v>8967</v>
      </c>
      <c r="T5555" s="4"/>
      <c r="U5555" s="4"/>
    </row>
    <row r="5556" spans="3:21" x14ac:dyDescent="0.2">
      <c r="C5556" t="s">
        <v>10492</v>
      </c>
      <c r="J5556" t="s">
        <v>420</v>
      </c>
      <c r="O5556">
        <v>0</v>
      </c>
      <c r="P5556">
        <v>15</v>
      </c>
      <c r="Q5556" t="s">
        <v>44</v>
      </c>
      <c r="S5556" t="s">
        <v>8967</v>
      </c>
      <c r="T5556" s="4"/>
      <c r="U5556" s="4"/>
    </row>
    <row r="5557" spans="3:21" x14ac:dyDescent="0.2">
      <c r="C5557" t="s">
        <v>10493</v>
      </c>
      <c r="J5557" t="s">
        <v>420</v>
      </c>
      <c r="O5557">
        <v>0</v>
      </c>
      <c r="P5557">
        <v>180</v>
      </c>
      <c r="Q5557" t="s">
        <v>50</v>
      </c>
      <c r="S5557" t="s">
        <v>4078</v>
      </c>
      <c r="T5557" s="4"/>
      <c r="U5557" s="4"/>
    </row>
    <row r="5558" spans="3:21" x14ac:dyDescent="0.2">
      <c r="C5558" t="s">
        <v>10494</v>
      </c>
      <c r="J5558" t="s">
        <v>420</v>
      </c>
      <c r="O5558">
        <v>0</v>
      </c>
      <c r="P5558">
        <v>180</v>
      </c>
      <c r="Q5558" t="s">
        <v>50</v>
      </c>
      <c r="S5558" t="s">
        <v>4078</v>
      </c>
      <c r="T5558" s="4"/>
      <c r="U5558" s="4"/>
    </row>
    <row r="5559" spans="3:21" x14ac:dyDescent="0.2">
      <c r="C5559" t="s">
        <v>10495</v>
      </c>
      <c r="J5559" t="s">
        <v>420</v>
      </c>
      <c r="O5559">
        <v>0</v>
      </c>
      <c r="P5559">
        <v>180</v>
      </c>
      <c r="Q5559" t="s">
        <v>50</v>
      </c>
      <c r="S5559" t="s">
        <v>4078</v>
      </c>
      <c r="T5559" s="4"/>
      <c r="U5559" s="4"/>
    </row>
    <row r="5560" spans="3:21" x14ac:dyDescent="0.2">
      <c r="C5560" t="s">
        <v>10496</v>
      </c>
      <c r="J5560" t="s">
        <v>420</v>
      </c>
      <c r="O5560">
        <v>0</v>
      </c>
      <c r="P5560">
        <v>180</v>
      </c>
      <c r="Q5560" t="s">
        <v>50</v>
      </c>
      <c r="S5560" t="s">
        <v>4078</v>
      </c>
      <c r="T5560" s="4"/>
      <c r="U5560" s="4"/>
    </row>
    <row r="5561" spans="3:21" x14ac:dyDescent="0.2">
      <c r="C5561" t="s">
        <v>10497</v>
      </c>
      <c r="J5561" t="s">
        <v>420</v>
      </c>
      <c r="O5561">
        <v>0</v>
      </c>
      <c r="P5561">
        <v>180</v>
      </c>
      <c r="Q5561" t="s">
        <v>50</v>
      </c>
      <c r="S5561" t="s">
        <v>4078</v>
      </c>
      <c r="T5561" s="4"/>
      <c r="U5561" s="4"/>
    </row>
    <row r="5562" spans="3:21" x14ac:dyDescent="0.2">
      <c r="C5562" t="s">
        <v>10498</v>
      </c>
      <c r="J5562" t="s">
        <v>420</v>
      </c>
      <c r="O5562">
        <v>0</v>
      </c>
      <c r="P5562">
        <v>180</v>
      </c>
      <c r="Q5562" t="s">
        <v>50</v>
      </c>
      <c r="S5562" t="s">
        <v>4078</v>
      </c>
      <c r="T5562" s="4"/>
      <c r="U5562" s="4"/>
    </row>
    <row r="5563" spans="3:21" x14ac:dyDescent="0.2">
      <c r="C5563" t="s">
        <v>10499</v>
      </c>
      <c r="J5563" t="s">
        <v>420</v>
      </c>
      <c r="O5563">
        <v>0</v>
      </c>
      <c r="P5563">
        <v>180</v>
      </c>
      <c r="Q5563" t="s">
        <v>50</v>
      </c>
      <c r="S5563" t="s">
        <v>4078</v>
      </c>
      <c r="T5563" s="4"/>
      <c r="U5563" s="4"/>
    </row>
    <row r="5564" spans="3:21" x14ac:dyDescent="0.2">
      <c r="C5564" t="s">
        <v>10499</v>
      </c>
      <c r="J5564" t="s">
        <v>420</v>
      </c>
      <c r="O5564">
        <v>0</v>
      </c>
      <c r="P5564">
        <v>180</v>
      </c>
      <c r="Q5564" t="s">
        <v>50</v>
      </c>
      <c r="S5564" t="s">
        <v>4078</v>
      </c>
      <c r="T5564" s="4"/>
      <c r="U5564" s="4"/>
    </row>
    <row r="5565" spans="3:21" x14ac:dyDescent="0.2">
      <c r="C5565" t="s">
        <v>10500</v>
      </c>
      <c r="J5565" t="s">
        <v>420</v>
      </c>
      <c r="O5565">
        <v>0</v>
      </c>
      <c r="P5565">
        <v>180</v>
      </c>
      <c r="Q5565" t="s">
        <v>50</v>
      </c>
      <c r="S5565" t="s">
        <v>4078</v>
      </c>
      <c r="T5565" s="4"/>
      <c r="U5565" s="4"/>
    </row>
    <row r="5566" spans="3:21" x14ac:dyDescent="0.2">
      <c r="C5566" t="s">
        <v>10501</v>
      </c>
      <c r="J5566" t="s">
        <v>420</v>
      </c>
      <c r="O5566">
        <v>0</v>
      </c>
      <c r="P5566">
        <v>144</v>
      </c>
      <c r="Q5566" t="s">
        <v>50</v>
      </c>
      <c r="S5566" t="s">
        <v>4078</v>
      </c>
      <c r="T5566" s="4"/>
      <c r="U5566" s="4"/>
    </row>
    <row r="5567" spans="3:21" x14ac:dyDescent="0.2">
      <c r="C5567" t="s">
        <v>10502</v>
      </c>
      <c r="J5567" t="s">
        <v>420</v>
      </c>
      <c r="O5567">
        <v>0</v>
      </c>
      <c r="P5567">
        <v>144</v>
      </c>
      <c r="Q5567" t="s">
        <v>50</v>
      </c>
      <c r="S5567" t="s">
        <v>4078</v>
      </c>
      <c r="T5567" s="4"/>
      <c r="U5567" s="4"/>
    </row>
    <row r="5568" spans="3:21" x14ac:dyDescent="0.2">
      <c r="C5568" t="s">
        <v>10503</v>
      </c>
      <c r="J5568" t="s">
        <v>420</v>
      </c>
      <c r="O5568">
        <v>0</v>
      </c>
      <c r="P5568">
        <v>180</v>
      </c>
      <c r="Q5568" t="s">
        <v>50</v>
      </c>
      <c r="S5568" t="s">
        <v>4078</v>
      </c>
      <c r="T5568" s="4"/>
      <c r="U5568" s="4"/>
    </row>
    <row r="5569" spans="3:21" x14ac:dyDescent="0.2">
      <c r="C5569" t="s">
        <v>10504</v>
      </c>
      <c r="J5569" t="s">
        <v>420</v>
      </c>
      <c r="O5569">
        <v>0</v>
      </c>
      <c r="P5569">
        <v>180</v>
      </c>
      <c r="Q5569" t="s">
        <v>50</v>
      </c>
      <c r="S5569" t="s">
        <v>4078</v>
      </c>
      <c r="T5569" s="4"/>
      <c r="U5569" s="4"/>
    </row>
    <row r="5570" spans="3:21" x14ac:dyDescent="0.2">
      <c r="C5570" t="s">
        <v>10505</v>
      </c>
      <c r="J5570" t="s">
        <v>420</v>
      </c>
      <c r="O5570">
        <v>0</v>
      </c>
      <c r="P5570">
        <v>180</v>
      </c>
      <c r="Q5570" t="s">
        <v>50</v>
      </c>
      <c r="S5570" t="s">
        <v>4078</v>
      </c>
      <c r="T5570" s="4"/>
      <c r="U5570" s="4"/>
    </row>
    <row r="5571" spans="3:21" x14ac:dyDescent="0.2">
      <c r="C5571" t="s">
        <v>10506</v>
      </c>
      <c r="J5571" t="s">
        <v>420</v>
      </c>
      <c r="O5571">
        <v>0</v>
      </c>
      <c r="P5571">
        <v>20</v>
      </c>
      <c r="Q5571" t="s">
        <v>44</v>
      </c>
      <c r="S5571" t="s">
        <v>8967</v>
      </c>
      <c r="T5571" s="4"/>
      <c r="U5571" s="4"/>
    </row>
    <row r="5572" spans="3:21" x14ac:dyDescent="0.2">
      <c r="C5572" t="s">
        <v>10507</v>
      </c>
      <c r="J5572" t="s">
        <v>420</v>
      </c>
      <c r="O5572">
        <v>0</v>
      </c>
      <c r="P5572">
        <v>16</v>
      </c>
      <c r="Q5572" t="s">
        <v>44</v>
      </c>
      <c r="S5572" t="s">
        <v>8967</v>
      </c>
      <c r="T5572" s="4"/>
      <c r="U5572" s="4"/>
    </row>
    <row r="5573" spans="3:21" x14ac:dyDescent="0.2">
      <c r="C5573" t="s">
        <v>10508</v>
      </c>
      <c r="J5573" t="s">
        <v>420</v>
      </c>
      <c r="O5573">
        <v>0</v>
      </c>
      <c r="P5573">
        <v>198</v>
      </c>
      <c r="Q5573" t="s">
        <v>50</v>
      </c>
      <c r="S5573" t="s">
        <v>4078</v>
      </c>
      <c r="T5573" s="4"/>
      <c r="U5573" s="4"/>
    </row>
    <row r="5574" spans="3:21" x14ac:dyDescent="0.2">
      <c r="C5574" t="s">
        <v>10509</v>
      </c>
      <c r="J5574" t="s">
        <v>420</v>
      </c>
      <c r="O5574">
        <v>0</v>
      </c>
      <c r="P5574">
        <v>180</v>
      </c>
      <c r="Q5574" t="s">
        <v>50</v>
      </c>
      <c r="S5574" t="s">
        <v>4078</v>
      </c>
      <c r="T5574" s="4"/>
      <c r="U5574" s="4"/>
    </row>
    <row r="5575" spans="3:21" x14ac:dyDescent="0.2">
      <c r="C5575" t="s">
        <v>10510</v>
      </c>
      <c r="J5575" t="s">
        <v>420</v>
      </c>
      <c r="O5575">
        <v>0</v>
      </c>
      <c r="P5575">
        <v>192</v>
      </c>
      <c r="Q5575" t="s">
        <v>50</v>
      </c>
      <c r="S5575" t="s">
        <v>4078</v>
      </c>
      <c r="T5575" s="4"/>
      <c r="U5575" s="4"/>
    </row>
    <row r="5576" spans="3:21" x14ac:dyDescent="0.2">
      <c r="C5576" t="s">
        <v>10511</v>
      </c>
      <c r="J5576" t="s">
        <v>420</v>
      </c>
      <c r="O5576" t="e">
        <v>#DIV/0!</v>
      </c>
      <c r="P5576">
        <v>0</v>
      </c>
      <c r="S5576" t="e">
        <v>#DIV/0!</v>
      </c>
      <c r="T5576" s="4"/>
      <c r="U5576" s="4"/>
    </row>
    <row r="5577" spans="3:21" x14ac:dyDescent="0.2">
      <c r="C5577" t="s">
        <v>10512</v>
      </c>
      <c r="J5577" t="s">
        <v>420</v>
      </c>
      <c r="O5577">
        <v>0</v>
      </c>
      <c r="P5577">
        <v>36</v>
      </c>
      <c r="Q5577" t="s">
        <v>44</v>
      </c>
      <c r="S5577" t="s">
        <v>8967</v>
      </c>
      <c r="T5577" s="4"/>
      <c r="U5577" s="4"/>
    </row>
    <row r="5578" spans="3:21" x14ac:dyDescent="0.2">
      <c r="C5578" t="s">
        <v>10513</v>
      </c>
      <c r="J5578" t="s">
        <v>420</v>
      </c>
      <c r="O5578">
        <v>0</v>
      </c>
      <c r="P5578">
        <v>60</v>
      </c>
      <c r="Q5578" t="s">
        <v>44</v>
      </c>
      <c r="S5578" t="s">
        <v>8967</v>
      </c>
      <c r="T5578" s="4"/>
      <c r="U5578" s="4"/>
    </row>
    <row r="5579" spans="3:21" x14ac:dyDescent="0.2">
      <c r="C5579" t="s">
        <v>10514</v>
      </c>
      <c r="J5579" t="s">
        <v>420</v>
      </c>
      <c r="O5579">
        <v>0</v>
      </c>
      <c r="P5579">
        <v>360</v>
      </c>
      <c r="Q5579" t="s">
        <v>50</v>
      </c>
      <c r="S5579" t="s">
        <v>4078</v>
      </c>
      <c r="T5579" s="4"/>
      <c r="U5579" s="4"/>
    </row>
    <row r="5580" spans="3:21" x14ac:dyDescent="0.2">
      <c r="C5580" t="s">
        <v>10515</v>
      </c>
      <c r="J5580" t="s">
        <v>420</v>
      </c>
      <c r="O5580">
        <v>0</v>
      </c>
      <c r="P5580">
        <v>144</v>
      </c>
      <c r="Q5580" t="s">
        <v>50</v>
      </c>
      <c r="S5580" t="s">
        <v>4078</v>
      </c>
      <c r="T5580" s="4"/>
      <c r="U5580" s="4"/>
    </row>
    <row r="5581" spans="3:21" x14ac:dyDescent="0.2">
      <c r="C5581" t="s">
        <v>10516</v>
      </c>
      <c r="J5581" t="s">
        <v>420</v>
      </c>
      <c r="O5581">
        <v>0</v>
      </c>
      <c r="P5581">
        <v>160</v>
      </c>
      <c r="Q5581" t="s">
        <v>50</v>
      </c>
      <c r="S5581" t="s">
        <v>4078</v>
      </c>
      <c r="T5581" s="4"/>
      <c r="U5581" s="4"/>
    </row>
    <row r="5582" spans="3:21" x14ac:dyDescent="0.2">
      <c r="C5582" t="s">
        <v>10517</v>
      </c>
      <c r="J5582" t="s">
        <v>420</v>
      </c>
      <c r="O5582">
        <v>0</v>
      </c>
      <c r="P5582">
        <v>160</v>
      </c>
      <c r="Q5582" t="s">
        <v>50</v>
      </c>
      <c r="S5582" t="s">
        <v>4078</v>
      </c>
      <c r="T5582" s="4"/>
      <c r="U5582" s="4"/>
    </row>
    <row r="5583" spans="3:21" x14ac:dyDescent="0.2">
      <c r="C5583" t="s">
        <v>10518</v>
      </c>
      <c r="J5583" t="s">
        <v>420</v>
      </c>
      <c r="O5583">
        <v>0</v>
      </c>
      <c r="P5583">
        <v>144</v>
      </c>
      <c r="Q5583" t="s">
        <v>50</v>
      </c>
      <c r="S5583" t="s">
        <v>4078</v>
      </c>
      <c r="T5583" s="4"/>
      <c r="U5583" s="4"/>
    </row>
    <row r="5584" spans="3:21" x14ac:dyDescent="0.2">
      <c r="C5584" t="s">
        <v>10519</v>
      </c>
      <c r="J5584" t="s">
        <v>420</v>
      </c>
      <c r="O5584">
        <v>0</v>
      </c>
      <c r="P5584">
        <v>144</v>
      </c>
      <c r="Q5584" t="s">
        <v>50</v>
      </c>
      <c r="S5584" t="s">
        <v>4078</v>
      </c>
      <c r="T5584" s="4"/>
      <c r="U5584" s="4"/>
    </row>
    <row r="5585" spans="3:21" x14ac:dyDescent="0.2">
      <c r="C5585" t="s">
        <v>10520</v>
      </c>
      <c r="J5585" t="s">
        <v>420</v>
      </c>
      <c r="O5585">
        <v>0</v>
      </c>
      <c r="P5585">
        <v>144</v>
      </c>
      <c r="Q5585" t="s">
        <v>50</v>
      </c>
      <c r="S5585" t="s">
        <v>4078</v>
      </c>
      <c r="T5585" s="4"/>
      <c r="U5585" s="4"/>
    </row>
    <row r="5586" spans="3:21" x14ac:dyDescent="0.2">
      <c r="C5586" t="s">
        <v>10521</v>
      </c>
      <c r="J5586" t="s">
        <v>420</v>
      </c>
      <c r="O5586">
        <v>0</v>
      </c>
      <c r="P5586">
        <v>144</v>
      </c>
      <c r="Q5586" t="s">
        <v>50</v>
      </c>
      <c r="S5586" t="s">
        <v>4078</v>
      </c>
      <c r="T5586" s="4"/>
      <c r="U5586" s="4"/>
    </row>
    <row r="5587" spans="3:21" x14ac:dyDescent="0.2">
      <c r="C5587" t="s">
        <v>10522</v>
      </c>
      <c r="J5587" t="s">
        <v>420</v>
      </c>
      <c r="O5587">
        <v>0</v>
      </c>
      <c r="P5587">
        <v>144</v>
      </c>
      <c r="Q5587" t="s">
        <v>50</v>
      </c>
      <c r="S5587" t="s">
        <v>4078</v>
      </c>
      <c r="T5587" s="4"/>
      <c r="U5587" s="4"/>
    </row>
    <row r="5588" spans="3:21" x14ac:dyDescent="0.2">
      <c r="C5588" t="s">
        <v>10523</v>
      </c>
      <c r="J5588" t="s">
        <v>420</v>
      </c>
      <c r="O5588">
        <v>0</v>
      </c>
      <c r="P5588">
        <v>144</v>
      </c>
      <c r="Q5588" t="s">
        <v>50</v>
      </c>
      <c r="S5588" t="s">
        <v>4078</v>
      </c>
      <c r="T5588" s="4"/>
      <c r="U5588" s="4"/>
    </row>
    <row r="5589" spans="3:21" x14ac:dyDescent="0.2">
      <c r="C5589" t="s">
        <v>10524</v>
      </c>
      <c r="J5589" t="s">
        <v>420</v>
      </c>
      <c r="O5589">
        <v>0</v>
      </c>
      <c r="P5589">
        <v>144</v>
      </c>
      <c r="Q5589" t="s">
        <v>50</v>
      </c>
      <c r="S5589" t="s">
        <v>4078</v>
      </c>
      <c r="T5589" s="4"/>
      <c r="U5589" s="4"/>
    </row>
    <row r="5590" spans="3:21" x14ac:dyDescent="0.2">
      <c r="C5590" t="s">
        <v>10525</v>
      </c>
      <c r="J5590" t="s">
        <v>420</v>
      </c>
      <c r="O5590">
        <v>0</v>
      </c>
      <c r="P5590">
        <v>144</v>
      </c>
      <c r="Q5590" t="s">
        <v>50</v>
      </c>
      <c r="S5590" t="s">
        <v>4078</v>
      </c>
      <c r="T5590" s="4"/>
      <c r="U5590" s="4"/>
    </row>
    <row r="5591" spans="3:21" x14ac:dyDescent="0.2">
      <c r="C5591" t="s">
        <v>10526</v>
      </c>
      <c r="J5591" t="s">
        <v>420</v>
      </c>
      <c r="O5591">
        <v>0</v>
      </c>
      <c r="P5591">
        <v>144</v>
      </c>
      <c r="Q5591" t="s">
        <v>50</v>
      </c>
      <c r="S5591" t="s">
        <v>4078</v>
      </c>
      <c r="T5591" s="4"/>
      <c r="U5591" s="4"/>
    </row>
    <row r="5592" spans="3:21" x14ac:dyDescent="0.2">
      <c r="C5592" t="s">
        <v>10527</v>
      </c>
      <c r="J5592" t="s">
        <v>420</v>
      </c>
      <c r="O5592">
        <v>0</v>
      </c>
      <c r="P5592">
        <v>144</v>
      </c>
      <c r="Q5592" t="s">
        <v>50</v>
      </c>
      <c r="S5592" t="s">
        <v>4078</v>
      </c>
      <c r="T5592" s="4"/>
      <c r="U5592" s="4"/>
    </row>
    <row r="5593" spans="3:21" x14ac:dyDescent="0.2">
      <c r="C5593" t="s">
        <v>10528</v>
      </c>
      <c r="J5593" t="s">
        <v>420</v>
      </c>
      <c r="O5593">
        <v>0</v>
      </c>
      <c r="P5593">
        <v>144</v>
      </c>
      <c r="Q5593" t="s">
        <v>50</v>
      </c>
      <c r="S5593" t="s">
        <v>4078</v>
      </c>
      <c r="T5593" s="4"/>
      <c r="U5593" s="4"/>
    </row>
    <row r="5594" spans="3:21" x14ac:dyDescent="0.2">
      <c r="C5594" t="s">
        <v>10529</v>
      </c>
      <c r="J5594" t="s">
        <v>420</v>
      </c>
      <c r="O5594">
        <v>0</v>
      </c>
      <c r="P5594">
        <v>40</v>
      </c>
      <c r="Q5594" t="s">
        <v>44</v>
      </c>
      <c r="S5594" t="s">
        <v>8967</v>
      </c>
      <c r="T5594" s="4"/>
      <c r="U5594" s="4"/>
    </row>
    <row r="5595" spans="3:21" x14ac:dyDescent="0.2">
      <c r="C5595" t="s">
        <v>10530</v>
      </c>
      <c r="J5595" t="s">
        <v>420</v>
      </c>
      <c r="O5595">
        <v>0</v>
      </c>
      <c r="P5595">
        <v>270</v>
      </c>
      <c r="Q5595" t="s">
        <v>50</v>
      </c>
      <c r="S5595" t="s">
        <v>4078</v>
      </c>
      <c r="T5595" s="4"/>
      <c r="U5595" s="4"/>
    </row>
    <row r="5596" spans="3:21" x14ac:dyDescent="0.2">
      <c r="C5596" t="s">
        <v>10531</v>
      </c>
      <c r="J5596" t="s">
        <v>420</v>
      </c>
      <c r="O5596">
        <v>0</v>
      </c>
      <c r="P5596">
        <v>100</v>
      </c>
      <c r="Q5596" t="s">
        <v>44</v>
      </c>
      <c r="S5596" t="s">
        <v>8967</v>
      </c>
      <c r="T5596" s="4"/>
      <c r="U5596" s="4"/>
    </row>
    <row r="5597" spans="3:21" x14ac:dyDescent="0.2">
      <c r="C5597" t="s">
        <v>10532</v>
      </c>
      <c r="J5597" t="s">
        <v>420</v>
      </c>
      <c r="O5597">
        <v>0</v>
      </c>
      <c r="P5597">
        <v>50</v>
      </c>
      <c r="Q5597" t="s">
        <v>44</v>
      </c>
      <c r="S5597" t="s">
        <v>8967</v>
      </c>
      <c r="T5597" s="4"/>
      <c r="U5597" s="4"/>
    </row>
    <row r="5598" spans="3:21" x14ac:dyDescent="0.2">
      <c r="C5598" t="s">
        <v>10533</v>
      </c>
      <c r="J5598" t="s">
        <v>420</v>
      </c>
      <c r="O5598">
        <v>0</v>
      </c>
      <c r="P5598">
        <v>288</v>
      </c>
      <c r="Q5598" t="s">
        <v>50</v>
      </c>
      <c r="S5598" t="s">
        <v>4078</v>
      </c>
      <c r="T5598" s="4"/>
      <c r="U5598" s="4"/>
    </row>
    <row r="5599" spans="3:21" x14ac:dyDescent="0.2">
      <c r="C5599" t="s">
        <v>10534</v>
      </c>
      <c r="J5599" t="s">
        <v>420</v>
      </c>
      <c r="O5599">
        <v>0</v>
      </c>
      <c r="P5599">
        <v>33</v>
      </c>
      <c r="Q5599" t="s">
        <v>44</v>
      </c>
      <c r="S5599" t="s">
        <v>8967</v>
      </c>
      <c r="T5599" s="4"/>
      <c r="U5599" s="4"/>
    </row>
    <row r="5600" spans="3:21" x14ac:dyDescent="0.2">
      <c r="C5600" t="s">
        <v>10535</v>
      </c>
      <c r="J5600" t="s">
        <v>420</v>
      </c>
      <c r="O5600">
        <v>0</v>
      </c>
      <c r="P5600">
        <v>432</v>
      </c>
      <c r="Q5600" t="s">
        <v>50</v>
      </c>
      <c r="S5600" t="s">
        <v>4078</v>
      </c>
      <c r="T5600" s="4"/>
      <c r="U5600" s="4"/>
    </row>
    <row r="5601" spans="3:21" x14ac:dyDescent="0.2">
      <c r="C5601" t="s">
        <v>10536</v>
      </c>
      <c r="J5601" t="s">
        <v>420</v>
      </c>
      <c r="O5601">
        <v>0</v>
      </c>
      <c r="P5601">
        <v>360</v>
      </c>
      <c r="Q5601" t="s">
        <v>50</v>
      </c>
      <c r="S5601" t="s">
        <v>4078</v>
      </c>
      <c r="T5601" s="4"/>
      <c r="U5601" s="4"/>
    </row>
    <row r="5602" spans="3:21" x14ac:dyDescent="0.2">
      <c r="C5602" t="s">
        <v>10537</v>
      </c>
      <c r="J5602" t="s">
        <v>420</v>
      </c>
      <c r="O5602">
        <v>0</v>
      </c>
      <c r="P5602">
        <v>240</v>
      </c>
      <c r="Q5602" t="s">
        <v>50</v>
      </c>
      <c r="S5602" t="s">
        <v>4078</v>
      </c>
      <c r="T5602" s="4"/>
      <c r="U5602" s="4"/>
    </row>
    <row r="5603" spans="3:21" x14ac:dyDescent="0.2">
      <c r="C5603" t="s">
        <v>10538</v>
      </c>
      <c r="J5603" t="s">
        <v>420</v>
      </c>
      <c r="O5603">
        <v>0</v>
      </c>
      <c r="P5603">
        <v>216</v>
      </c>
      <c r="Q5603" t="s">
        <v>50</v>
      </c>
      <c r="S5603" t="s">
        <v>4078</v>
      </c>
      <c r="T5603" s="4"/>
      <c r="U5603" s="4"/>
    </row>
    <row r="5604" spans="3:21" x14ac:dyDescent="0.2">
      <c r="C5604" t="s">
        <v>10539</v>
      </c>
      <c r="J5604" t="s">
        <v>420</v>
      </c>
      <c r="O5604">
        <v>0</v>
      </c>
      <c r="P5604">
        <v>144</v>
      </c>
      <c r="Q5604" t="s">
        <v>50</v>
      </c>
      <c r="S5604" t="s">
        <v>4078</v>
      </c>
      <c r="T5604" s="4"/>
      <c r="U5604" s="4"/>
    </row>
    <row r="5605" spans="3:21" x14ac:dyDescent="0.2">
      <c r="C5605" t="s">
        <v>10540</v>
      </c>
      <c r="J5605" t="s">
        <v>420</v>
      </c>
      <c r="O5605">
        <v>0</v>
      </c>
      <c r="P5605">
        <v>360</v>
      </c>
      <c r="Q5605" t="s">
        <v>50</v>
      </c>
      <c r="S5605" t="s">
        <v>4078</v>
      </c>
      <c r="T5605" s="4"/>
      <c r="U5605" s="4"/>
    </row>
    <row r="5606" spans="3:21" x14ac:dyDescent="0.2">
      <c r="C5606" t="s">
        <v>10541</v>
      </c>
      <c r="J5606" t="s">
        <v>420</v>
      </c>
      <c r="O5606">
        <v>0</v>
      </c>
      <c r="P5606">
        <v>24</v>
      </c>
      <c r="Q5606" t="s">
        <v>44</v>
      </c>
      <c r="S5606" t="s">
        <v>8967</v>
      </c>
      <c r="T5606" s="4"/>
      <c r="U5606" s="4"/>
    </row>
    <row r="5607" spans="3:21" x14ac:dyDescent="0.2">
      <c r="C5607" t="s">
        <v>10542</v>
      </c>
      <c r="J5607" t="s">
        <v>420</v>
      </c>
      <c r="O5607">
        <v>0</v>
      </c>
      <c r="P5607">
        <v>24</v>
      </c>
      <c r="Q5607" t="s">
        <v>44</v>
      </c>
      <c r="S5607" t="s">
        <v>8967</v>
      </c>
      <c r="T5607" s="4"/>
      <c r="U5607" s="4"/>
    </row>
    <row r="5608" spans="3:21" x14ac:dyDescent="0.2">
      <c r="C5608" t="s">
        <v>10543</v>
      </c>
      <c r="J5608" t="s">
        <v>420</v>
      </c>
      <c r="O5608">
        <v>0</v>
      </c>
      <c r="P5608">
        <v>20</v>
      </c>
      <c r="Q5608" t="s">
        <v>44</v>
      </c>
      <c r="S5608" t="s">
        <v>8967</v>
      </c>
      <c r="T5608" s="4"/>
      <c r="U5608" s="4"/>
    </row>
    <row r="5609" spans="3:21" x14ac:dyDescent="0.2">
      <c r="C5609" t="s">
        <v>10544</v>
      </c>
      <c r="J5609" t="s">
        <v>420</v>
      </c>
      <c r="O5609">
        <v>0</v>
      </c>
      <c r="P5609">
        <v>16</v>
      </c>
      <c r="Q5609" t="s">
        <v>44</v>
      </c>
      <c r="S5609" t="s">
        <v>8967</v>
      </c>
      <c r="T5609" s="4"/>
      <c r="U5609" s="4"/>
    </row>
    <row r="5610" spans="3:21" x14ac:dyDescent="0.2">
      <c r="C5610" t="s">
        <v>10545</v>
      </c>
      <c r="J5610" t="s">
        <v>420</v>
      </c>
      <c r="O5610">
        <v>0</v>
      </c>
      <c r="P5610">
        <v>24</v>
      </c>
      <c r="Q5610" t="s">
        <v>44</v>
      </c>
      <c r="S5610" t="s">
        <v>8967</v>
      </c>
      <c r="T5610" s="4"/>
      <c r="U5610" s="4"/>
    </row>
    <row r="5611" spans="3:21" x14ac:dyDescent="0.2">
      <c r="C5611" t="s">
        <v>10546</v>
      </c>
      <c r="J5611" t="s">
        <v>420</v>
      </c>
      <c r="O5611">
        <v>0</v>
      </c>
      <c r="P5611">
        <v>216</v>
      </c>
      <c r="Q5611" t="s">
        <v>50</v>
      </c>
      <c r="S5611" t="s">
        <v>4078</v>
      </c>
      <c r="T5611" s="4"/>
      <c r="U5611" s="4"/>
    </row>
    <row r="5612" spans="3:21" x14ac:dyDescent="0.2">
      <c r="C5612" t="s">
        <v>10547</v>
      </c>
      <c r="J5612" t="s">
        <v>420</v>
      </c>
      <c r="O5612">
        <v>0</v>
      </c>
      <c r="P5612">
        <v>192</v>
      </c>
      <c r="Q5612" t="s">
        <v>50</v>
      </c>
      <c r="S5612" t="s">
        <v>4078</v>
      </c>
      <c r="T5612" s="4"/>
      <c r="U5612" s="4"/>
    </row>
    <row r="5613" spans="3:21" x14ac:dyDescent="0.2">
      <c r="C5613" t="s">
        <v>10548</v>
      </c>
      <c r="J5613" t="s">
        <v>420</v>
      </c>
      <c r="O5613">
        <v>0</v>
      </c>
      <c r="P5613">
        <v>240</v>
      </c>
      <c r="Q5613" t="s">
        <v>44</v>
      </c>
      <c r="S5613" t="s">
        <v>8967</v>
      </c>
      <c r="T5613" s="4"/>
      <c r="U5613" s="4"/>
    </row>
    <row r="5614" spans="3:21" x14ac:dyDescent="0.2">
      <c r="C5614" t="s">
        <v>10549</v>
      </c>
      <c r="J5614" t="s">
        <v>420</v>
      </c>
      <c r="O5614">
        <v>0</v>
      </c>
      <c r="P5614">
        <v>24</v>
      </c>
      <c r="Q5614" t="s">
        <v>44</v>
      </c>
      <c r="S5614" t="s">
        <v>8967</v>
      </c>
      <c r="T5614" s="4"/>
      <c r="U5614" s="4"/>
    </row>
    <row r="5615" spans="3:21" x14ac:dyDescent="0.2">
      <c r="C5615" t="s">
        <v>10550</v>
      </c>
      <c r="J5615" t="s">
        <v>420</v>
      </c>
      <c r="O5615">
        <v>0</v>
      </c>
      <c r="P5615">
        <v>288</v>
      </c>
      <c r="Q5615" t="s">
        <v>50</v>
      </c>
      <c r="S5615" t="s">
        <v>4078</v>
      </c>
      <c r="T5615" s="4"/>
      <c r="U5615" s="4"/>
    </row>
    <row r="5616" spans="3:21" x14ac:dyDescent="0.2">
      <c r="C5616" t="s">
        <v>10551</v>
      </c>
      <c r="J5616" t="s">
        <v>420</v>
      </c>
      <c r="O5616">
        <v>0</v>
      </c>
      <c r="P5616">
        <v>24</v>
      </c>
      <c r="Q5616" t="s">
        <v>44</v>
      </c>
      <c r="S5616" t="s">
        <v>8967</v>
      </c>
      <c r="T5616" s="4"/>
      <c r="U5616" s="4"/>
    </row>
    <row r="5617" spans="3:21" x14ac:dyDescent="0.2">
      <c r="C5617" t="s">
        <v>10552</v>
      </c>
      <c r="J5617" t="s">
        <v>420</v>
      </c>
      <c r="O5617">
        <v>0</v>
      </c>
      <c r="P5617">
        <v>24</v>
      </c>
      <c r="Q5617" t="s">
        <v>44</v>
      </c>
      <c r="S5617" t="s">
        <v>8967</v>
      </c>
      <c r="T5617" s="4"/>
      <c r="U5617" s="4"/>
    </row>
    <row r="5618" spans="3:21" x14ac:dyDescent="0.2">
      <c r="C5618" t="s">
        <v>10553</v>
      </c>
      <c r="J5618" t="s">
        <v>420</v>
      </c>
      <c r="O5618">
        <v>0</v>
      </c>
      <c r="P5618">
        <v>192</v>
      </c>
      <c r="Q5618" t="s">
        <v>50</v>
      </c>
      <c r="S5618" t="s">
        <v>4078</v>
      </c>
      <c r="T5618" s="4"/>
      <c r="U5618" s="4"/>
    </row>
    <row r="5619" spans="3:21" x14ac:dyDescent="0.2">
      <c r="C5619" t="s">
        <v>10554</v>
      </c>
      <c r="J5619" t="s">
        <v>420</v>
      </c>
      <c r="O5619">
        <v>0</v>
      </c>
      <c r="P5619">
        <v>192</v>
      </c>
      <c r="Q5619" t="s">
        <v>50</v>
      </c>
      <c r="S5619" t="s">
        <v>4078</v>
      </c>
      <c r="T5619" s="4"/>
      <c r="U5619" s="4"/>
    </row>
    <row r="5620" spans="3:21" x14ac:dyDescent="0.2">
      <c r="C5620" t="s">
        <v>10555</v>
      </c>
      <c r="J5620" t="s">
        <v>420</v>
      </c>
      <c r="O5620">
        <v>0</v>
      </c>
      <c r="P5620">
        <v>480</v>
      </c>
      <c r="Q5620" t="s">
        <v>50</v>
      </c>
      <c r="S5620" t="s">
        <v>4078</v>
      </c>
      <c r="T5620" s="4"/>
      <c r="U5620" s="4"/>
    </row>
    <row r="5621" spans="3:21" x14ac:dyDescent="0.2">
      <c r="C5621" t="s">
        <v>10556</v>
      </c>
      <c r="J5621" t="s">
        <v>420</v>
      </c>
      <c r="O5621">
        <v>0</v>
      </c>
      <c r="P5621">
        <v>600</v>
      </c>
      <c r="Q5621" t="s">
        <v>50</v>
      </c>
      <c r="S5621" t="s">
        <v>4078</v>
      </c>
      <c r="T5621" s="4"/>
      <c r="U5621" s="4"/>
    </row>
    <row r="5622" spans="3:21" x14ac:dyDescent="0.2">
      <c r="C5622" t="s">
        <v>10557</v>
      </c>
      <c r="J5622" t="s">
        <v>420</v>
      </c>
      <c r="O5622">
        <v>0</v>
      </c>
      <c r="P5622">
        <v>720</v>
      </c>
      <c r="Q5622" t="s">
        <v>50</v>
      </c>
      <c r="S5622" t="s">
        <v>4078</v>
      </c>
      <c r="T5622" s="4"/>
      <c r="U5622" s="4"/>
    </row>
    <row r="5623" spans="3:21" x14ac:dyDescent="0.2">
      <c r="C5623" t="s">
        <v>10558</v>
      </c>
      <c r="J5623" t="s">
        <v>420</v>
      </c>
      <c r="O5623">
        <v>0</v>
      </c>
      <c r="P5623">
        <v>480</v>
      </c>
      <c r="Q5623" t="s">
        <v>50</v>
      </c>
      <c r="S5623" t="s">
        <v>4078</v>
      </c>
      <c r="T5623" s="4"/>
      <c r="U5623" s="4"/>
    </row>
    <row r="5624" spans="3:21" x14ac:dyDescent="0.2">
      <c r="C5624" t="s">
        <v>10559</v>
      </c>
      <c r="J5624" t="s">
        <v>420</v>
      </c>
      <c r="O5624">
        <v>0</v>
      </c>
      <c r="P5624">
        <v>144</v>
      </c>
      <c r="Q5624" t="s">
        <v>50</v>
      </c>
      <c r="S5624" t="s">
        <v>4078</v>
      </c>
      <c r="T5624" s="4"/>
      <c r="U5624" s="4"/>
    </row>
    <row r="5625" spans="3:21" x14ac:dyDescent="0.2">
      <c r="C5625" t="s">
        <v>10560</v>
      </c>
      <c r="J5625" t="s">
        <v>420</v>
      </c>
      <c r="O5625">
        <v>0</v>
      </c>
      <c r="P5625">
        <v>48</v>
      </c>
      <c r="Q5625" t="s">
        <v>44</v>
      </c>
      <c r="S5625" t="s">
        <v>8967</v>
      </c>
      <c r="T5625" s="4"/>
      <c r="U5625" s="4"/>
    </row>
    <row r="5626" spans="3:21" x14ac:dyDescent="0.2">
      <c r="C5626" t="s">
        <v>10561</v>
      </c>
      <c r="J5626" t="s">
        <v>420</v>
      </c>
      <c r="O5626">
        <v>0</v>
      </c>
      <c r="P5626">
        <v>60</v>
      </c>
      <c r="Q5626" t="s">
        <v>44</v>
      </c>
      <c r="S5626" t="s">
        <v>8967</v>
      </c>
      <c r="T5626" s="4"/>
      <c r="U5626" s="4"/>
    </row>
    <row r="5627" spans="3:21" x14ac:dyDescent="0.2">
      <c r="C5627" t="s">
        <v>10562</v>
      </c>
      <c r="J5627" t="s">
        <v>420</v>
      </c>
      <c r="O5627">
        <v>0</v>
      </c>
      <c r="P5627">
        <v>240</v>
      </c>
      <c r="Q5627" t="s">
        <v>50</v>
      </c>
      <c r="S5627" t="s">
        <v>4078</v>
      </c>
      <c r="T5627" s="4"/>
      <c r="U5627" s="4"/>
    </row>
    <row r="5628" spans="3:21" x14ac:dyDescent="0.2">
      <c r="C5628" t="s">
        <v>10563</v>
      </c>
      <c r="F5628" t="s">
        <v>2066</v>
      </c>
      <c r="I5628" t="s">
        <v>2348</v>
      </c>
      <c r="J5628" t="s">
        <v>2068</v>
      </c>
      <c r="O5628">
        <v>0</v>
      </c>
      <c r="P5628">
        <v>240</v>
      </c>
      <c r="Q5628" t="s">
        <v>50</v>
      </c>
      <c r="S5628" t="s">
        <v>4078</v>
      </c>
      <c r="T5628" s="4"/>
      <c r="U5628" s="4"/>
    </row>
    <row r="5629" spans="3:21" x14ac:dyDescent="0.2">
      <c r="C5629" t="s">
        <v>10564</v>
      </c>
      <c r="F5629" t="s">
        <v>2066</v>
      </c>
      <c r="I5629" t="s">
        <v>2348</v>
      </c>
      <c r="J5629" t="s">
        <v>2068</v>
      </c>
      <c r="O5629">
        <v>0</v>
      </c>
      <c r="P5629">
        <v>288</v>
      </c>
      <c r="Q5629" t="s">
        <v>50</v>
      </c>
      <c r="S5629" t="s">
        <v>4078</v>
      </c>
      <c r="T5629" s="4"/>
      <c r="U5629" s="4"/>
    </row>
    <row r="5630" spans="3:21" x14ac:dyDescent="0.2">
      <c r="C5630" t="s">
        <v>10565</v>
      </c>
      <c r="F5630" t="s">
        <v>2066</v>
      </c>
      <c r="I5630" t="s">
        <v>2348</v>
      </c>
      <c r="J5630" t="s">
        <v>2068</v>
      </c>
      <c r="O5630">
        <v>0</v>
      </c>
      <c r="P5630">
        <v>288</v>
      </c>
      <c r="Q5630" t="s">
        <v>50</v>
      </c>
      <c r="S5630" t="s">
        <v>4078</v>
      </c>
      <c r="T5630" s="4"/>
      <c r="U5630" s="4"/>
    </row>
    <row r="5631" spans="3:21" x14ac:dyDescent="0.2">
      <c r="C5631" t="s">
        <v>10566</v>
      </c>
      <c r="J5631" t="s">
        <v>420</v>
      </c>
      <c r="O5631">
        <v>0</v>
      </c>
      <c r="P5631">
        <v>3600</v>
      </c>
      <c r="Q5631" t="s">
        <v>50</v>
      </c>
      <c r="S5631" t="s">
        <v>4078</v>
      </c>
      <c r="T5631" s="4"/>
      <c r="U5631" s="4"/>
    </row>
    <row r="5632" spans="3:21" x14ac:dyDescent="0.2">
      <c r="C5632" t="s">
        <v>10567</v>
      </c>
      <c r="J5632" t="s">
        <v>420</v>
      </c>
      <c r="O5632">
        <v>0</v>
      </c>
      <c r="P5632">
        <v>7</v>
      </c>
      <c r="Q5632" t="s">
        <v>76</v>
      </c>
      <c r="S5632" t="s">
        <v>9316</v>
      </c>
      <c r="T5632" s="4"/>
      <c r="U5632" s="4"/>
    </row>
    <row r="5633" spans="3:21" x14ac:dyDescent="0.2">
      <c r="C5633" t="s">
        <v>10568</v>
      </c>
      <c r="J5633" t="s">
        <v>420</v>
      </c>
      <c r="O5633">
        <v>0</v>
      </c>
      <c r="P5633">
        <v>24</v>
      </c>
      <c r="Q5633" t="s">
        <v>61</v>
      </c>
      <c r="S5633" t="s">
        <v>8990</v>
      </c>
      <c r="T5633" s="4"/>
      <c r="U5633" s="4"/>
    </row>
    <row r="5634" spans="3:21" x14ac:dyDescent="0.2">
      <c r="C5634" t="s">
        <v>10569</v>
      </c>
      <c r="J5634" t="s">
        <v>420</v>
      </c>
      <c r="O5634">
        <v>0</v>
      </c>
      <c r="P5634">
        <v>23</v>
      </c>
      <c r="Q5634" t="s">
        <v>61</v>
      </c>
      <c r="S5634" t="s">
        <v>8990</v>
      </c>
      <c r="T5634" s="4"/>
      <c r="U5634" s="4"/>
    </row>
    <row r="5635" spans="3:21" x14ac:dyDescent="0.2">
      <c r="C5635" t="s">
        <v>10569</v>
      </c>
      <c r="J5635" t="s">
        <v>420</v>
      </c>
      <c r="O5635">
        <v>0</v>
      </c>
      <c r="P5635">
        <v>20</v>
      </c>
      <c r="Q5635" t="s">
        <v>61</v>
      </c>
      <c r="S5635" t="s">
        <v>8990</v>
      </c>
      <c r="T5635" s="4"/>
      <c r="U5635" s="4"/>
    </row>
    <row r="5636" spans="3:21" x14ac:dyDescent="0.2">
      <c r="C5636" t="s">
        <v>10570</v>
      </c>
      <c r="J5636" t="s">
        <v>420</v>
      </c>
      <c r="O5636">
        <v>0</v>
      </c>
      <c r="P5636">
        <v>27</v>
      </c>
      <c r="Q5636" t="s">
        <v>61</v>
      </c>
      <c r="S5636" t="s">
        <v>8990</v>
      </c>
      <c r="T5636" s="4"/>
      <c r="U5636" s="4"/>
    </row>
    <row r="5637" spans="3:21" x14ac:dyDescent="0.2">
      <c r="C5637" t="s">
        <v>10571</v>
      </c>
      <c r="J5637" t="s">
        <v>420</v>
      </c>
      <c r="O5637">
        <v>0</v>
      </c>
      <c r="P5637">
        <v>96</v>
      </c>
      <c r="Q5637" t="s">
        <v>2876</v>
      </c>
      <c r="S5637" t="s">
        <v>9039</v>
      </c>
      <c r="T5637" s="4"/>
      <c r="U5637" s="4"/>
    </row>
    <row r="5638" spans="3:21" x14ac:dyDescent="0.2">
      <c r="C5638" t="s">
        <v>10572</v>
      </c>
      <c r="J5638" t="s">
        <v>420</v>
      </c>
      <c r="O5638">
        <v>0</v>
      </c>
      <c r="P5638">
        <v>96</v>
      </c>
      <c r="Q5638" t="s">
        <v>2876</v>
      </c>
      <c r="S5638" t="s">
        <v>9039</v>
      </c>
      <c r="T5638" s="4"/>
      <c r="U5638" s="4"/>
    </row>
    <row r="5639" spans="3:21" x14ac:dyDescent="0.2">
      <c r="C5639" t="s">
        <v>10573</v>
      </c>
      <c r="J5639" t="s">
        <v>420</v>
      </c>
      <c r="O5639">
        <v>0</v>
      </c>
      <c r="P5639">
        <v>19</v>
      </c>
      <c r="Q5639" t="s">
        <v>61</v>
      </c>
      <c r="S5639" t="s">
        <v>8990</v>
      </c>
      <c r="T5639" s="4"/>
      <c r="U5639" s="4"/>
    </row>
    <row r="5640" spans="3:21" x14ac:dyDescent="0.2">
      <c r="C5640" t="s">
        <v>10574</v>
      </c>
      <c r="J5640" t="s">
        <v>420</v>
      </c>
      <c r="O5640">
        <v>0</v>
      </c>
      <c r="P5640">
        <v>80</v>
      </c>
      <c r="Q5640" t="s">
        <v>796</v>
      </c>
      <c r="S5640" t="s">
        <v>9044</v>
      </c>
      <c r="T5640" s="4"/>
      <c r="U5640" s="4"/>
    </row>
    <row r="5641" spans="3:21" x14ac:dyDescent="0.2">
      <c r="C5641" t="s">
        <v>10575</v>
      </c>
      <c r="J5641" t="s">
        <v>420</v>
      </c>
      <c r="O5641">
        <v>0</v>
      </c>
      <c r="P5641">
        <v>60</v>
      </c>
      <c r="Q5641" t="s">
        <v>2279</v>
      </c>
      <c r="S5641" t="s">
        <v>10576</v>
      </c>
      <c r="T5641" s="4"/>
      <c r="U5641" s="4"/>
    </row>
    <row r="5642" spans="3:21" x14ac:dyDescent="0.2">
      <c r="C5642" t="s">
        <v>10577</v>
      </c>
      <c r="J5642" t="s">
        <v>420</v>
      </c>
      <c r="O5642">
        <v>0</v>
      </c>
      <c r="P5642">
        <v>48</v>
      </c>
      <c r="Q5642" t="s">
        <v>61</v>
      </c>
      <c r="S5642" t="s">
        <v>8990</v>
      </c>
      <c r="T5642" s="4"/>
      <c r="U5642" s="4"/>
    </row>
    <row r="5643" spans="3:21" x14ac:dyDescent="0.2">
      <c r="C5643" t="s">
        <v>10578</v>
      </c>
      <c r="J5643" t="s">
        <v>420</v>
      </c>
      <c r="O5643">
        <v>0</v>
      </c>
      <c r="P5643">
        <v>48</v>
      </c>
      <c r="Q5643" t="s">
        <v>61</v>
      </c>
      <c r="S5643" t="s">
        <v>8990</v>
      </c>
      <c r="T5643" s="4"/>
      <c r="U5643" s="4"/>
    </row>
    <row r="5644" spans="3:21" x14ac:dyDescent="0.2">
      <c r="C5644" t="s">
        <v>10579</v>
      </c>
      <c r="J5644" t="s">
        <v>420</v>
      </c>
      <c r="O5644">
        <v>0</v>
      </c>
      <c r="P5644">
        <v>30</v>
      </c>
      <c r="Q5644" t="s">
        <v>76</v>
      </c>
      <c r="S5644" t="s">
        <v>9316</v>
      </c>
      <c r="T5644" s="4"/>
      <c r="U5644" s="4"/>
    </row>
    <row r="5645" spans="3:21" x14ac:dyDescent="0.2">
      <c r="C5645" t="s">
        <v>10580</v>
      </c>
      <c r="J5645" t="s">
        <v>420</v>
      </c>
      <c r="O5645">
        <v>0</v>
      </c>
      <c r="P5645">
        <v>40</v>
      </c>
      <c r="Q5645" t="s">
        <v>61</v>
      </c>
      <c r="S5645" t="s">
        <v>8990</v>
      </c>
      <c r="T5645" s="4"/>
      <c r="U5645" s="4"/>
    </row>
    <row r="5646" spans="3:21" x14ac:dyDescent="0.2">
      <c r="C5646" t="s">
        <v>10581</v>
      </c>
      <c r="J5646" t="s">
        <v>420</v>
      </c>
      <c r="O5646">
        <v>0</v>
      </c>
      <c r="P5646">
        <v>40</v>
      </c>
      <c r="Q5646" t="s">
        <v>61</v>
      </c>
      <c r="S5646" t="s">
        <v>8990</v>
      </c>
      <c r="T5646" s="4"/>
      <c r="U5646" s="4"/>
    </row>
    <row r="5647" spans="3:21" x14ac:dyDescent="0.2">
      <c r="C5647" t="s">
        <v>10582</v>
      </c>
      <c r="F5647" t="s">
        <v>2066</v>
      </c>
      <c r="I5647" t="s">
        <v>7140</v>
      </c>
      <c r="J5647" t="s">
        <v>2068</v>
      </c>
      <c r="O5647">
        <v>0</v>
      </c>
      <c r="P5647">
        <v>1152</v>
      </c>
      <c r="Q5647" t="s">
        <v>50</v>
      </c>
      <c r="S5647" t="s">
        <v>4078</v>
      </c>
      <c r="T5647" s="4"/>
      <c r="U5647" s="4"/>
    </row>
    <row r="5648" spans="3:21" x14ac:dyDescent="0.2">
      <c r="C5648" t="s">
        <v>10583</v>
      </c>
      <c r="F5648" t="s">
        <v>2066</v>
      </c>
      <c r="I5648" t="s">
        <v>7140</v>
      </c>
      <c r="J5648" t="s">
        <v>2068</v>
      </c>
      <c r="O5648">
        <v>0</v>
      </c>
      <c r="P5648">
        <v>1152</v>
      </c>
      <c r="Q5648" t="s">
        <v>50</v>
      </c>
      <c r="S5648" t="s">
        <v>4078</v>
      </c>
      <c r="T5648" s="4"/>
      <c r="U5648" s="4"/>
    </row>
    <row r="5649" spans="3:21" x14ac:dyDescent="0.2">
      <c r="C5649" t="s">
        <v>10584</v>
      </c>
      <c r="F5649" t="s">
        <v>2066</v>
      </c>
      <c r="I5649" t="s">
        <v>7140</v>
      </c>
      <c r="J5649" t="s">
        <v>2068</v>
      </c>
      <c r="O5649">
        <v>0</v>
      </c>
      <c r="P5649">
        <v>1152</v>
      </c>
      <c r="Q5649" t="s">
        <v>50</v>
      </c>
      <c r="S5649" t="s">
        <v>4078</v>
      </c>
      <c r="T5649" s="4"/>
      <c r="U5649" s="4"/>
    </row>
    <row r="5650" spans="3:21" x14ac:dyDescent="0.2">
      <c r="C5650" t="s">
        <v>10585</v>
      </c>
      <c r="F5650" t="s">
        <v>2066</v>
      </c>
      <c r="I5650" t="s">
        <v>2368</v>
      </c>
      <c r="J5650" t="s">
        <v>2068</v>
      </c>
      <c r="O5650">
        <v>0</v>
      </c>
      <c r="P5650">
        <v>1152</v>
      </c>
      <c r="Q5650" t="s">
        <v>50</v>
      </c>
      <c r="S5650" t="s">
        <v>4078</v>
      </c>
      <c r="T5650" s="4"/>
      <c r="U5650" s="4"/>
    </row>
    <row r="5651" spans="3:21" x14ac:dyDescent="0.2">
      <c r="C5651" t="s">
        <v>10586</v>
      </c>
      <c r="I5651" t="s">
        <v>5413</v>
      </c>
      <c r="J5651" t="s">
        <v>2068</v>
      </c>
      <c r="O5651">
        <v>0</v>
      </c>
      <c r="P5651">
        <v>1152</v>
      </c>
      <c r="Q5651" t="s">
        <v>50</v>
      </c>
      <c r="S5651" t="s">
        <v>4078</v>
      </c>
      <c r="T5651" s="4"/>
      <c r="U5651" s="4"/>
    </row>
    <row r="5652" spans="3:21" x14ac:dyDescent="0.2">
      <c r="C5652" t="s">
        <v>10587</v>
      </c>
      <c r="F5652" t="s">
        <v>2066</v>
      </c>
      <c r="I5652" t="s">
        <v>7140</v>
      </c>
      <c r="J5652" t="s">
        <v>2068</v>
      </c>
      <c r="O5652">
        <v>0</v>
      </c>
      <c r="P5652">
        <v>1152</v>
      </c>
      <c r="Q5652" t="s">
        <v>50</v>
      </c>
      <c r="S5652" t="s">
        <v>4078</v>
      </c>
      <c r="T5652" s="4"/>
      <c r="U5652" s="4"/>
    </row>
    <row r="5653" spans="3:21" x14ac:dyDescent="0.2">
      <c r="C5653" t="s">
        <v>10588</v>
      </c>
      <c r="F5653" t="s">
        <v>2066</v>
      </c>
      <c r="I5653" t="s">
        <v>2368</v>
      </c>
      <c r="J5653" t="s">
        <v>2068</v>
      </c>
      <c r="O5653">
        <v>0</v>
      </c>
      <c r="P5653">
        <v>1152</v>
      </c>
      <c r="Q5653" t="s">
        <v>50</v>
      </c>
      <c r="S5653" t="s">
        <v>4078</v>
      </c>
      <c r="T5653" s="4"/>
      <c r="U5653" s="4"/>
    </row>
    <row r="5654" spans="3:21" x14ac:dyDescent="0.2">
      <c r="C5654" t="s">
        <v>10589</v>
      </c>
      <c r="F5654" t="s">
        <v>2066</v>
      </c>
      <c r="I5654" t="s">
        <v>2368</v>
      </c>
      <c r="J5654" t="s">
        <v>2068</v>
      </c>
      <c r="O5654">
        <v>0</v>
      </c>
      <c r="P5654">
        <v>1152</v>
      </c>
      <c r="Q5654" t="s">
        <v>50</v>
      </c>
      <c r="S5654" t="s">
        <v>4078</v>
      </c>
      <c r="T5654" s="4"/>
      <c r="U5654" s="4"/>
    </row>
    <row r="5655" spans="3:21" x14ac:dyDescent="0.2">
      <c r="C5655" t="s">
        <v>10590</v>
      </c>
      <c r="F5655" t="s">
        <v>2066</v>
      </c>
      <c r="I5655" t="s">
        <v>2368</v>
      </c>
      <c r="J5655" t="s">
        <v>2068</v>
      </c>
      <c r="O5655">
        <v>0</v>
      </c>
      <c r="P5655">
        <v>1152</v>
      </c>
      <c r="Q5655" t="s">
        <v>50</v>
      </c>
      <c r="S5655" t="s">
        <v>4078</v>
      </c>
      <c r="T5655" s="4"/>
      <c r="U5655" s="4"/>
    </row>
    <row r="5656" spans="3:21" x14ac:dyDescent="0.2">
      <c r="C5656" t="s">
        <v>10591</v>
      </c>
      <c r="F5656" t="s">
        <v>2066</v>
      </c>
      <c r="I5656" t="s">
        <v>7140</v>
      </c>
      <c r="J5656" t="s">
        <v>2068</v>
      </c>
      <c r="O5656">
        <v>0</v>
      </c>
      <c r="P5656">
        <v>1152</v>
      </c>
      <c r="Q5656" t="s">
        <v>50</v>
      </c>
      <c r="S5656" t="s">
        <v>4078</v>
      </c>
      <c r="T5656" s="4"/>
      <c r="U5656" s="4"/>
    </row>
    <row r="5657" spans="3:21" x14ac:dyDescent="0.2">
      <c r="C5657" t="s">
        <v>10592</v>
      </c>
      <c r="F5657" t="s">
        <v>2066</v>
      </c>
      <c r="I5657" t="s">
        <v>2368</v>
      </c>
      <c r="J5657" t="s">
        <v>2068</v>
      </c>
      <c r="O5657">
        <v>0</v>
      </c>
      <c r="P5657">
        <v>1152</v>
      </c>
      <c r="Q5657" t="s">
        <v>50</v>
      </c>
      <c r="S5657" t="s">
        <v>4078</v>
      </c>
      <c r="T5657" s="4"/>
      <c r="U5657" s="4"/>
    </row>
    <row r="5658" spans="3:21" x14ac:dyDescent="0.2">
      <c r="C5658" t="s">
        <v>10593</v>
      </c>
      <c r="F5658" t="s">
        <v>2066</v>
      </c>
      <c r="I5658" t="s">
        <v>2368</v>
      </c>
      <c r="J5658" t="s">
        <v>2068</v>
      </c>
      <c r="O5658">
        <v>0</v>
      </c>
      <c r="P5658">
        <v>1152</v>
      </c>
      <c r="Q5658" t="s">
        <v>50</v>
      </c>
      <c r="S5658" t="s">
        <v>4078</v>
      </c>
      <c r="T5658" s="4"/>
      <c r="U5658" s="4"/>
    </row>
    <row r="5659" spans="3:21" x14ac:dyDescent="0.2">
      <c r="C5659" t="s">
        <v>10594</v>
      </c>
      <c r="F5659" t="s">
        <v>2066</v>
      </c>
      <c r="I5659" t="s">
        <v>2368</v>
      </c>
      <c r="J5659" t="s">
        <v>2068</v>
      </c>
      <c r="O5659">
        <v>0</v>
      </c>
      <c r="P5659">
        <v>1152</v>
      </c>
      <c r="Q5659" t="s">
        <v>50</v>
      </c>
      <c r="S5659" t="s">
        <v>4078</v>
      </c>
      <c r="T5659" s="4"/>
      <c r="U5659" s="4"/>
    </row>
    <row r="5660" spans="3:21" x14ac:dyDescent="0.2">
      <c r="C5660" t="s">
        <v>10595</v>
      </c>
      <c r="F5660" t="s">
        <v>2066</v>
      </c>
      <c r="I5660" t="s">
        <v>2368</v>
      </c>
      <c r="J5660" t="s">
        <v>2068</v>
      </c>
      <c r="O5660">
        <v>0</v>
      </c>
      <c r="P5660">
        <v>1152</v>
      </c>
      <c r="Q5660" t="s">
        <v>50</v>
      </c>
      <c r="S5660" t="s">
        <v>4078</v>
      </c>
      <c r="T5660" s="4"/>
      <c r="U5660" s="4"/>
    </row>
    <row r="5661" spans="3:21" x14ac:dyDescent="0.2">
      <c r="C5661" t="s">
        <v>10596</v>
      </c>
      <c r="F5661" t="s">
        <v>2066</v>
      </c>
      <c r="I5661" t="s">
        <v>2368</v>
      </c>
      <c r="J5661" t="s">
        <v>2068</v>
      </c>
      <c r="O5661">
        <v>0</v>
      </c>
      <c r="P5661">
        <v>1152</v>
      </c>
      <c r="Q5661" t="s">
        <v>50</v>
      </c>
      <c r="S5661" t="s">
        <v>4078</v>
      </c>
      <c r="T5661" s="4"/>
      <c r="U5661" s="4"/>
    </row>
    <row r="5662" spans="3:21" x14ac:dyDescent="0.2">
      <c r="C5662" t="s">
        <v>10597</v>
      </c>
      <c r="F5662" t="s">
        <v>2066</v>
      </c>
      <c r="I5662" t="s">
        <v>7140</v>
      </c>
      <c r="J5662" t="s">
        <v>2068</v>
      </c>
      <c r="O5662">
        <v>0</v>
      </c>
      <c r="P5662">
        <v>1152</v>
      </c>
      <c r="Q5662" t="s">
        <v>50</v>
      </c>
      <c r="S5662" t="s">
        <v>4078</v>
      </c>
      <c r="T5662" s="4"/>
      <c r="U5662" s="4"/>
    </row>
    <row r="5663" spans="3:21" x14ac:dyDescent="0.2">
      <c r="C5663" t="s">
        <v>10598</v>
      </c>
      <c r="F5663" t="s">
        <v>2066</v>
      </c>
      <c r="I5663" t="s">
        <v>2368</v>
      </c>
      <c r="J5663" t="s">
        <v>2068</v>
      </c>
      <c r="O5663">
        <v>0</v>
      </c>
      <c r="P5663">
        <v>1152</v>
      </c>
      <c r="Q5663" t="s">
        <v>50</v>
      </c>
      <c r="S5663" t="s">
        <v>4078</v>
      </c>
      <c r="T5663" s="4"/>
      <c r="U5663" s="4"/>
    </row>
    <row r="5664" spans="3:21" x14ac:dyDescent="0.2">
      <c r="C5664" t="s">
        <v>10599</v>
      </c>
      <c r="F5664" t="s">
        <v>2066</v>
      </c>
      <c r="I5664" t="s">
        <v>2368</v>
      </c>
      <c r="J5664" t="s">
        <v>2068</v>
      </c>
      <c r="O5664">
        <v>0</v>
      </c>
      <c r="P5664">
        <v>1152</v>
      </c>
      <c r="Q5664" t="s">
        <v>50</v>
      </c>
      <c r="S5664" t="s">
        <v>4078</v>
      </c>
      <c r="T5664" s="4"/>
      <c r="U5664" s="4"/>
    </row>
    <row r="5665" spans="3:21" x14ac:dyDescent="0.2">
      <c r="C5665" t="s">
        <v>10600</v>
      </c>
      <c r="F5665" t="s">
        <v>2066</v>
      </c>
      <c r="I5665" t="s">
        <v>7140</v>
      </c>
      <c r="J5665" t="s">
        <v>2068</v>
      </c>
      <c r="O5665">
        <v>0</v>
      </c>
      <c r="P5665">
        <v>1152</v>
      </c>
      <c r="Q5665" t="s">
        <v>50</v>
      </c>
      <c r="S5665" t="s">
        <v>4078</v>
      </c>
      <c r="T5665" s="4"/>
      <c r="U5665" s="4"/>
    </row>
    <row r="5666" spans="3:21" x14ac:dyDescent="0.2">
      <c r="C5666" t="s">
        <v>10601</v>
      </c>
      <c r="J5666" t="s">
        <v>420</v>
      </c>
      <c r="O5666">
        <v>0</v>
      </c>
      <c r="P5666">
        <v>20</v>
      </c>
      <c r="Q5666" t="s">
        <v>76</v>
      </c>
      <c r="S5666" t="s">
        <v>9316</v>
      </c>
      <c r="T5666" s="4"/>
      <c r="U5666" s="4"/>
    </row>
    <row r="5667" spans="3:21" x14ac:dyDescent="0.2">
      <c r="C5667" t="s">
        <v>10602</v>
      </c>
      <c r="J5667" t="s">
        <v>420</v>
      </c>
      <c r="O5667">
        <v>0</v>
      </c>
      <c r="P5667">
        <v>30</v>
      </c>
      <c r="Q5667" t="s">
        <v>76</v>
      </c>
      <c r="S5667" t="s">
        <v>9316</v>
      </c>
      <c r="T5667" s="4"/>
      <c r="U5667" s="4"/>
    </row>
    <row r="5668" spans="3:21" x14ac:dyDescent="0.2">
      <c r="C5668" t="s">
        <v>10603</v>
      </c>
      <c r="J5668" t="s">
        <v>420</v>
      </c>
      <c r="O5668">
        <v>0</v>
      </c>
      <c r="P5668">
        <v>30</v>
      </c>
      <c r="Q5668" t="s">
        <v>76</v>
      </c>
      <c r="S5668" t="s">
        <v>9316</v>
      </c>
      <c r="T5668" s="4"/>
      <c r="U5668" s="4"/>
    </row>
    <row r="5669" spans="3:21" x14ac:dyDescent="0.2">
      <c r="C5669" t="s">
        <v>10604</v>
      </c>
      <c r="J5669" t="s">
        <v>420</v>
      </c>
      <c r="O5669">
        <v>0</v>
      </c>
      <c r="P5669">
        <v>30</v>
      </c>
      <c r="Q5669" t="s">
        <v>76</v>
      </c>
      <c r="S5669" t="s">
        <v>9316</v>
      </c>
      <c r="T5669" s="4"/>
      <c r="U5669" s="4"/>
    </row>
    <row r="5670" spans="3:21" x14ac:dyDescent="0.2">
      <c r="C5670" t="s">
        <v>10605</v>
      </c>
      <c r="J5670" t="s">
        <v>420</v>
      </c>
      <c r="O5670">
        <v>0</v>
      </c>
      <c r="P5670">
        <v>240</v>
      </c>
      <c r="Q5670" t="s">
        <v>44</v>
      </c>
      <c r="S5670" t="s">
        <v>8967</v>
      </c>
      <c r="T5670" s="4"/>
      <c r="U5670" s="4"/>
    </row>
    <row r="5671" spans="3:21" x14ac:dyDescent="0.2">
      <c r="C5671" t="s">
        <v>10606</v>
      </c>
      <c r="J5671" t="s">
        <v>420</v>
      </c>
      <c r="O5671">
        <v>0</v>
      </c>
      <c r="P5671">
        <v>10</v>
      </c>
      <c r="Q5671" t="s">
        <v>61</v>
      </c>
      <c r="S5671" t="s">
        <v>8990</v>
      </c>
      <c r="T5671" s="4"/>
      <c r="U5671" s="4"/>
    </row>
    <row r="5672" spans="3:21" x14ac:dyDescent="0.2">
      <c r="C5672" t="s">
        <v>10607</v>
      </c>
      <c r="F5672" t="s">
        <v>2066</v>
      </c>
      <c r="I5672" t="s">
        <v>5413</v>
      </c>
      <c r="J5672" t="s">
        <v>2068</v>
      </c>
      <c r="O5672">
        <v>0</v>
      </c>
      <c r="P5672">
        <v>288</v>
      </c>
      <c r="Q5672" t="s">
        <v>50</v>
      </c>
      <c r="S5672" t="s">
        <v>4078</v>
      </c>
      <c r="T5672" s="4"/>
      <c r="U5672" s="4"/>
    </row>
    <row r="5673" spans="3:21" x14ac:dyDescent="0.2">
      <c r="C5673" t="s">
        <v>10608</v>
      </c>
      <c r="F5673" t="s">
        <v>2066</v>
      </c>
      <c r="I5673" t="s">
        <v>5413</v>
      </c>
      <c r="J5673" t="s">
        <v>2068</v>
      </c>
      <c r="O5673">
        <v>0</v>
      </c>
      <c r="P5673">
        <v>288</v>
      </c>
      <c r="Q5673" t="s">
        <v>50</v>
      </c>
      <c r="S5673" t="s">
        <v>4078</v>
      </c>
      <c r="T5673" s="4"/>
      <c r="U5673" s="4"/>
    </row>
    <row r="5674" spans="3:21" x14ac:dyDescent="0.2">
      <c r="C5674" t="s">
        <v>10609</v>
      </c>
      <c r="F5674" t="s">
        <v>2066</v>
      </c>
      <c r="I5674" t="s">
        <v>2334</v>
      </c>
      <c r="J5674" t="s">
        <v>2068</v>
      </c>
      <c r="O5674">
        <v>0</v>
      </c>
      <c r="P5674">
        <v>288</v>
      </c>
      <c r="Q5674" t="s">
        <v>50</v>
      </c>
      <c r="S5674" t="s">
        <v>4078</v>
      </c>
      <c r="T5674" s="4"/>
      <c r="U5674" s="4"/>
    </row>
    <row r="5675" spans="3:21" x14ac:dyDescent="0.2">
      <c r="C5675" t="s">
        <v>10610</v>
      </c>
      <c r="I5675" t="s">
        <v>2067</v>
      </c>
      <c r="J5675" t="s">
        <v>2068</v>
      </c>
      <c r="O5675">
        <v>0</v>
      </c>
      <c r="P5675">
        <v>1440</v>
      </c>
      <c r="Q5675" t="s">
        <v>50</v>
      </c>
      <c r="S5675" t="s">
        <v>4078</v>
      </c>
      <c r="T5675" s="4"/>
      <c r="U5675" s="4"/>
    </row>
    <row r="5676" spans="3:21" x14ac:dyDescent="0.2">
      <c r="C5676" t="s">
        <v>10611</v>
      </c>
      <c r="J5676" t="s">
        <v>420</v>
      </c>
      <c r="O5676">
        <v>0</v>
      </c>
      <c r="P5676">
        <v>40</v>
      </c>
      <c r="Q5676" t="s">
        <v>76</v>
      </c>
      <c r="S5676" t="s">
        <v>9316</v>
      </c>
      <c r="T5676" s="4"/>
      <c r="U5676" s="4"/>
    </row>
    <row r="5677" spans="3:21" x14ac:dyDescent="0.2">
      <c r="C5677" t="s">
        <v>10612</v>
      </c>
      <c r="J5677" t="s">
        <v>420</v>
      </c>
      <c r="O5677">
        <v>0</v>
      </c>
      <c r="P5677">
        <v>288</v>
      </c>
      <c r="Q5677" t="s">
        <v>362</v>
      </c>
      <c r="S5677" t="s">
        <v>9490</v>
      </c>
      <c r="T5677" s="4"/>
      <c r="U5677" s="4"/>
    </row>
    <row r="5678" spans="3:21" x14ac:dyDescent="0.2">
      <c r="C5678" t="s">
        <v>10613</v>
      </c>
      <c r="J5678" t="s">
        <v>420</v>
      </c>
      <c r="O5678">
        <v>0</v>
      </c>
      <c r="P5678">
        <v>40</v>
      </c>
      <c r="Q5678" t="s">
        <v>3144</v>
      </c>
      <c r="S5678" t="s">
        <v>9665</v>
      </c>
      <c r="T5678" s="4"/>
      <c r="U5678" s="4"/>
    </row>
    <row r="5679" spans="3:21" x14ac:dyDescent="0.2">
      <c r="C5679" t="s">
        <v>10614</v>
      </c>
      <c r="J5679" t="s">
        <v>420</v>
      </c>
      <c r="O5679">
        <v>0</v>
      </c>
      <c r="P5679">
        <v>50</v>
      </c>
      <c r="Q5679" t="s">
        <v>44</v>
      </c>
      <c r="S5679" t="s">
        <v>8967</v>
      </c>
      <c r="T5679" s="4"/>
      <c r="U5679" s="4"/>
    </row>
    <row r="5680" spans="3:21" x14ac:dyDescent="0.2">
      <c r="C5680" t="s">
        <v>10615</v>
      </c>
      <c r="J5680" t="s">
        <v>420</v>
      </c>
      <c r="O5680">
        <v>0</v>
      </c>
      <c r="P5680">
        <v>100</v>
      </c>
      <c r="Q5680" t="s">
        <v>44</v>
      </c>
      <c r="S5680" t="s">
        <v>8967</v>
      </c>
      <c r="T5680" s="4"/>
      <c r="U5680" s="4"/>
    </row>
    <row r="5681" spans="3:21" x14ac:dyDescent="0.2">
      <c r="C5681" t="s">
        <v>10616</v>
      </c>
      <c r="J5681" t="s">
        <v>420</v>
      </c>
      <c r="O5681">
        <v>0</v>
      </c>
      <c r="P5681">
        <v>30</v>
      </c>
      <c r="Q5681" t="s">
        <v>76</v>
      </c>
      <c r="S5681" t="s">
        <v>9316</v>
      </c>
      <c r="T5681" s="4"/>
      <c r="U5681" s="4"/>
    </row>
    <row r="5682" spans="3:21" x14ac:dyDescent="0.2">
      <c r="C5682" t="s">
        <v>10617</v>
      </c>
      <c r="J5682" t="s">
        <v>420</v>
      </c>
      <c r="O5682">
        <v>0</v>
      </c>
      <c r="P5682">
        <v>30</v>
      </c>
      <c r="Q5682" t="s">
        <v>76</v>
      </c>
      <c r="S5682" t="s">
        <v>9316</v>
      </c>
      <c r="T5682" s="4"/>
      <c r="U5682" s="4"/>
    </row>
    <row r="5683" spans="3:21" x14ac:dyDescent="0.2">
      <c r="C5683" t="s">
        <v>10618</v>
      </c>
      <c r="J5683" t="s">
        <v>420</v>
      </c>
      <c r="O5683">
        <v>0</v>
      </c>
      <c r="P5683">
        <v>30</v>
      </c>
      <c r="Q5683" t="s">
        <v>76</v>
      </c>
      <c r="S5683" t="s">
        <v>9316</v>
      </c>
      <c r="T5683" s="4"/>
      <c r="U5683" s="4"/>
    </row>
    <row r="5684" spans="3:21" x14ac:dyDescent="0.2">
      <c r="C5684" t="s">
        <v>10619</v>
      </c>
      <c r="J5684" t="s">
        <v>420</v>
      </c>
      <c r="O5684">
        <v>0</v>
      </c>
      <c r="P5684">
        <v>30</v>
      </c>
      <c r="Q5684" t="s">
        <v>76</v>
      </c>
      <c r="S5684" t="s">
        <v>9316</v>
      </c>
      <c r="T5684" s="4"/>
      <c r="U5684" s="4"/>
    </row>
    <row r="5685" spans="3:21" x14ac:dyDescent="0.2">
      <c r="C5685" t="s">
        <v>10620</v>
      </c>
      <c r="J5685" t="s">
        <v>420</v>
      </c>
      <c r="O5685">
        <v>0</v>
      </c>
      <c r="P5685">
        <v>30</v>
      </c>
      <c r="Q5685" t="s">
        <v>76</v>
      </c>
      <c r="S5685" t="s">
        <v>9316</v>
      </c>
      <c r="T5685" s="4"/>
      <c r="U5685" s="4"/>
    </row>
    <row r="5686" spans="3:21" x14ac:dyDescent="0.2">
      <c r="C5686" t="s">
        <v>10621</v>
      </c>
      <c r="J5686" t="s">
        <v>420</v>
      </c>
      <c r="O5686">
        <v>0</v>
      </c>
      <c r="P5686">
        <v>30</v>
      </c>
      <c r="Q5686" t="s">
        <v>76</v>
      </c>
      <c r="S5686" t="s">
        <v>9316</v>
      </c>
      <c r="T5686" s="4"/>
      <c r="U5686" s="4"/>
    </row>
    <row r="5687" spans="3:21" x14ac:dyDescent="0.2">
      <c r="C5687" t="s">
        <v>10622</v>
      </c>
      <c r="J5687" t="s">
        <v>420</v>
      </c>
      <c r="O5687">
        <v>0</v>
      </c>
      <c r="P5687">
        <v>30</v>
      </c>
      <c r="Q5687" t="s">
        <v>76</v>
      </c>
      <c r="S5687" t="s">
        <v>9316</v>
      </c>
      <c r="T5687" s="4"/>
      <c r="U5687" s="4"/>
    </row>
    <row r="5688" spans="3:21" x14ac:dyDescent="0.2">
      <c r="C5688" t="s">
        <v>10623</v>
      </c>
      <c r="J5688" t="s">
        <v>420</v>
      </c>
      <c r="O5688">
        <v>0</v>
      </c>
      <c r="P5688">
        <v>40</v>
      </c>
      <c r="Q5688" t="s">
        <v>61</v>
      </c>
      <c r="S5688" t="s">
        <v>8990</v>
      </c>
      <c r="T5688" s="4"/>
      <c r="U5688" s="4"/>
    </row>
    <row r="5689" spans="3:21" x14ac:dyDescent="0.2">
      <c r="C5689" t="s">
        <v>10624</v>
      </c>
      <c r="J5689" t="s">
        <v>420</v>
      </c>
      <c r="O5689">
        <v>0</v>
      </c>
      <c r="P5689">
        <v>40</v>
      </c>
      <c r="Q5689" t="s">
        <v>61</v>
      </c>
      <c r="S5689" t="s">
        <v>8990</v>
      </c>
      <c r="T5689" s="4"/>
      <c r="U5689" s="4"/>
    </row>
    <row r="5690" spans="3:21" x14ac:dyDescent="0.2">
      <c r="C5690" t="s">
        <v>10625</v>
      </c>
      <c r="J5690" t="s">
        <v>420</v>
      </c>
      <c r="O5690">
        <v>0</v>
      </c>
      <c r="P5690">
        <v>240</v>
      </c>
      <c r="Q5690" t="s">
        <v>44</v>
      </c>
      <c r="S5690" t="s">
        <v>8967</v>
      </c>
      <c r="T5690" s="4"/>
      <c r="U5690" s="4"/>
    </row>
    <row r="5691" spans="3:21" x14ac:dyDescent="0.2">
      <c r="C5691" t="s">
        <v>10626</v>
      </c>
      <c r="J5691" t="s">
        <v>420</v>
      </c>
      <c r="O5691">
        <v>0</v>
      </c>
      <c r="P5691">
        <v>30</v>
      </c>
      <c r="Q5691" t="s">
        <v>76</v>
      </c>
      <c r="S5691" t="s">
        <v>9316</v>
      </c>
      <c r="T5691" s="4"/>
      <c r="U5691" s="4"/>
    </row>
    <row r="5692" spans="3:21" x14ac:dyDescent="0.2">
      <c r="C5692" t="s">
        <v>10627</v>
      </c>
      <c r="J5692" t="s">
        <v>420</v>
      </c>
      <c r="O5692">
        <v>0</v>
      </c>
      <c r="P5692">
        <v>20</v>
      </c>
      <c r="Q5692" t="s">
        <v>76</v>
      </c>
      <c r="S5692" t="s">
        <v>9316</v>
      </c>
      <c r="T5692" s="4"/>
      <c r="U5692" s="4"/>
    </row>
    <row r="5693" spans="3:21" x14ac:dyDescent="0.2">
      <c r="C5693" t="s">
        <v>10628</v>
      </c>
      <c r="F5693" t="s">
        <v>342</v>
      </c>
      <c r="J5693" t="s">
        <v>420</v>
      </c>
      <c r="O5693">
        <v>0</v>
      </c>
      <c r="P5693">
        <v>20</v>
      </c>
      <c r="Q5693" t="s">
        <v>76</v>
      </c>
      <c r="S5693" t="s">
        <v>9316</v>
      </c>
      <c r="T5693" s="4"/>
      <c r="U5693" s="4"/>
    </row>
    <row r="5694" spans="3:21" x14ac:dyDescent="0.2">
      <c r="C5694" t="s">
        <v>10629</v>
      </c>
      <c r="J5694" t="s">
        <v>420</v>
      </c>
      <c r="O5694">
        <v>0</v>
      </c>
      <c r="P5694">
        <v>20</v>
      </c>
      <c r="Q5694" t="s">
        <v>76</v>
      </c>
      <c r="S5694" t="s">
        <v>9316</v>
      </c>
      <c r="T5694" s="4"/>
      <c r="U5694" s="4"/>
    </row>
    <row r="5695" spans="3:21" x14ac:dyDescent="0.2">
      <c r="C5695" t="s">
        <v>10630</v>
      </c>
      <c r="J5695" t="s">
        <v>420</v>
      </c>
      <c r="O5695">
        <v>0</v>
      </c>
      <c r="P5695">
        <v>20</v>
      </c>
      <c r="Q5695" t="s">
        <v>76</v>
      </c>
      <c r="S5695" t="s">
        <v>9316</v>
      </c>
      <c r="T5695" s="4"/>
      <c r="U5695" s="4"/>
    </row>
    <row r="5696" spans="3:21" x14ac:dyDescent="0.2">
      <c r="C5696" t="s">
        <v>10631</v>
      </c>
      <c r="F5696" t="s">
        <v>342</v>
      </c>
      <c r="J5696" t="s">
        <v>420</v>
      </c>
      <c r="O5696">
        <v>0</v>
      </c>
      <c r="P5696">
        <v>20</v>
      </c>
      <c r="Q5696" t="s">
        <v>76</v>
      </c>
      <c r="S5696" t="s">
        <v>9316</v>
      </c>
      <c r="T5696" s="4"/>
      <c r="U5696" s="4"/>
    </row>
    <row r="5697" spans="3:21" x14ac:dyDescent="0.2">
      <c r="C5697" t="s">
        <v>10632</v>
      </c>
      <c r="J5697" t="s">
        <v>420</v>
      </c>
      <c r="O5697">
        <v>0</v>
      </c>
      <c r="P5697">
        <v>20</v>
      </c>
      <c r="Q5697" t="s">
        <v>76</v>
      </c>
      <c r="S5697" t="s">
        <v>9316</v>
      </c>
      <c r="T5697" s="4"/>
      <c r="U5697" s="4"/>
    </row>
    <row r="5698" spans="3:21" x14ac:dyDescent="0.2">
      <c r="C5698" t="s">
        <v>10633</v>
      </c>
      <c r="J5698" t="s">
        <v>420</v>
      </c>
      <c r="O5698">
        <v>0</v>
      </c>
      <c r="P5698">
        <v>20</v>
      </c>
      <c r="Q5698" t="s">
        <v>76</v>
      </c>
      <c r="S5698" t="s">
        <v>9316</v>
      </c>
      <c r="T5698" s="4"/>
      <c r="U5698" s="4"/>
    </row>
    <row r="5699" spans="3:21" x14ac:dyDescent="0.2">
      <c r="C5699" t="s">
        <v>10634</v>
      </c>
      <c r="F5699" t="s">
        <v>342</v>
      </c>
      <c r="J5699" t="s">
        <v>420</v>
      </c>
      <c r="O5699">
        <v>0</v>
      </c>
      <c r="P5699">
        <v>20</v>
      </c>
      <c r="Q5699" t="s">
        <v>76</v>
      </c>
      <c r="S5699" t="s">
        <v>9316</v>
      </c>
      <c r="T5699" s="4"/>
      <c r="U5699" s="4"/>
    </row>
    <row r="5700" spans="3:21" x14ac:dyDescent="0.2">
      <c r="C5700" t="s">
        <v>10635</v>
      </c>
      <c r="J5700" t="s">
        <v>420</v>
      </c>
      <c r="O5700">
        <v>0</v>
      </c>
      <c r="P5700">
        <v>20</v>
      </c>
      <c r="Q5700" t="s">
        <v>76</v>
      </c>
      <c r="S5700" t="s">
        <v>9316</v>
      </c>
      <c r="T5700" s="4"/>
      <c r="U5700" s="4"/>
    </row>
    <row r="5701" spans="3:21" x14ac:dyDescent="0.2">
      <c r="C5701" t="s">
        <v>10636</v>
      </c>
      <c r="J5701" t="s">
        <v>420</v>
      </c>
      <c r="O5701">
        <v>0</v>
      </c>
      <c r="P5701">
        <v>60</v>
      </c>
      <c r="Q5701" t="s">
        <v>61</v>
      </c>
      <c r="S5701" t="s">
        <v>8990</v>
      </c>
      <c r="T5701" s="4"/>
      <c r="U5701" s="4"/>
    </row>
    <row r="5702" spans="3:21" x14ac:dyDescent="0.2">
      <c r="C5702" t="s">
        <v>10637</v>
      </c>
      <c r="J5702" t="s">
        <v>420</v>
      </c>
      <c r="O5702">
        <v>0</v>
      </c>
      <c r="P5702">
        <v>32</v>
      </c>
      <c r="Q5702" t="s">
        <v>61</v>
      </c>
      <c r="S5702" t="s">
        <v>8990</v>
      </c>
      <c r="T5702" s="4"/>
      <c r="U5702" s="4"/>
    </row>
    <row r="5703" spans="3:21" x14ac:dyDescent="0.2">
      <c r="C5703" t="s">
        <v>10638</v>
      </c>
      <c r="J5703" t="s">
        <v>420</v>
      </c>
      <c r="O5703">
        <v>0</v>
      </c>
      <c r="P5703">
        <v>144</v>
      </c>
      <c r="Q5703" t="s">
        <v>44</v>
      </c>
      <c r="S5703" t="s">
        <v>8967</v>
      </c>
      <c r="T5703" s="4"/>
      <c r="U5703" s="4"/>
    </row>
    <row r="5704" spans="3:21" x14ac:dyDescent="0.2">
      <c r="C5704" t="s">
        <v>10639</v>
      </c>
      <c r="J5704" t="s">
        <v>420</v>
      </c>
      <c r="O5704">
        <v>0</v>
      </c>
      <c r="P5704">
        <v>40</v>
      </c>
      <c r="Q5704" t="s">
        <v>61</v>
      </c>
      <c r="S5704" t="s">
        <v>8990</v>
      </c>
      <c r="T5704" s="4"/>
      <c r="U5704" s="4"/>
    </row>
    <row r="5705" spans="3:21" x14ac:dyDescent="0.2">
      <c r="C5705" t="s">
        <v>10640</v>
      </c>
      <c r="J5705" t="s">
        <v>420</v>
      </c>
      <c r="O5705">
        <v>0</v>
      </c>
      <c r="P5705">
        <v>10</v>
      </c>
      <c r="Q5705" t="s">
        <v>61</v>
      </c>
      <c r="S5705" t="s">
        <v>8990</v>
      </c>
      <c r="T5705" s="4"/>
      <c r="U5705" s="4"/>
    </row>
    <row r="5706" spans="3:21" x14ac:dyDescent="0.2">
      <c r="C5706" t="s">
        <v>10641</v>
      </c>
      <c r="J5706" t="s">
        <v>420</v>
      </c>
      <c r="O5706">
        <v>0</v>
      </c>
      <c r="P5706">
        <v>12</v>
      </c>
      <c r="Q5706" t="s">
        <v>50</v>
      </c>
      <c r="S5706" t="s">
        <v>4078</v>
      </c>
      <c r="T5706" s="4"/>
      <c r="U5706" s="4"/>
    </row>
    <row r="5707" spans="3:21" x14ac:dyDescent="0.2">
      <c r="C5707" t="s">
        <v>10642</v>
      </c>
      <c r="J5707" t="s">
        <v>420</v>
      </c>
      <c r="O5707">
        <v>0</v>
      </c>
      <c r="P5707">
        <v>12</v>
      </c>
      <c r="Q5707" t="s">
        <v>50</v>
      </c>
      <c r="S5707" t="s">
        <v>4078</v>
      </c>
      <c r="T5707" s="4"/>
      <c r="U5707" s="4"/>
    </row>
    <row r="5708" spans="3:21" x14ac:dyDescent="0.2">
      <c r="C5708" t="s">
        <v>10643</v>
      </c>
      <c r="J5708" t="s">
        <v>420</v>
      </c>
      <c r="O5708">
        <v>0</v>
      </c>
      <c r="P5708">
        <v>12</v>
      </c>
      <c r="Q5708" t="s">
        <v>50</v>
      </c>
      <c r="S5708" t="s">
        <v>4078</v>
      </c>
      <c r="T5708" s="4"/>
      <c r="U5708" s="4"/>
    </row>
    <row r="5709" spans="3:21" x14ac:dyDescent="0.2">
      <c r="C5709" t="s">
        <v>10644</v>
      </c>
      <c r="J5709" t="s">
        <v>420</v>
      </c>
      <c r="O5709">
        <v>0</v>
      </c>
      <c r="P5709">
        <v>10</v>
      </c>
      <c r="Q5709" t="s">
        <v>50</v>
      </c>
      <c r="S5709" t="s">
        <v>4078</v>
      </c>
      <c r="T5709" s="4"/>
      <c r="U5709" s="4"/>
    </row>
    <row r="5710" spans="3:21" x14ac:dyDescent="0.2">
      <c r="C5710" t="s">
        <v>10645</v>
      </c>
      <c r="J5710" t="s">
        <v>420</v>
      </c>
      <c r="O5710">
        <v>0</v>
      </c>
      <c r="P5710">
        <v>12</v>
      </c>
      <c r="Q5710" t="s">
        <v>50</v>
      </c>
      <c r="S5710" t="s">
        <v>4078</v>
      </c>
      <c r="T5710" s="4"/>
      <c r="U5710" s="4"/>
    </row>
    <row r="5711" spans="3:21" x14ac:dyDescent="0.2">
      <c r="C5711" t="s">
        <v>10646</v>
      </c>
      <c r="J5711" t="s">
        <v>420</v>
      </c>
      <c r="O5711">
        <v>0</v>
      </c>
      <c r="P5711">
        <v>24</v>
      </c>
      <c r="Q5711" t="s">
        <v>50</v>
      </c>
      <c r="S5711" t="s">
        <v>4078</v>
      </c>
      <c r="T5711" s="4"/>
      <c r="U5711" s="4"/>
    </row>
    <row r="5712" spans="3:21" x14ac:dyDescent="0.2">
      <c r="C5712" t="s">
        <v>10647</v>
      </c>
      <c r="J5712" t="s">
        <v>420</v>
      </c>
      <c r="O5712">
        <v>0</v>
      </c>
      <c r="P5712">
        <v>12</v>
      </c>
      <c r="Q5712" t="s">
        <v>50</v>
      </c>
      <c r="S5712" t="s">
        <v>4078</v>
      </c>
      <c r="T5712" s="4"/>
      <c r="U5712" s="4"/>
    </row>
    <row r="5713" spans="3:21" x14ac:dyDescent="0.2">
      <c r="C5713" t="s">
        <v>10648</v>
      </c>
      <c r="J5713" t="s">
        <v>420</v>
      </c>
      <c r="O5713">
        <v>0</v>
      </c>
      <c r="P5713">
        <v>10</v>
      </c>
      <c r="Q5713" t="s">
        <v>50</v>
      </c>
      <c r="S5713" t="s">
        <v>4078</v>
      </c>
      <c r="T5713" s="4"/>
      <c r="U5713" s="4"/>
    </row>
    <row r="5714" spans="3:21" x14ac:dyDescent="0.2">
      <c r="C5714" t="s">
        <v>10649</v>
      </c>
      <c r="J5714" t="s">
        <v>420</v>
      </c>
      <c r="O5714">
        <v>0</v>
      </c>
      <c r="P5714">
        <v>12</v>
      </c>
      <c r="Q5714" t="s">
        <v>50</v>
      </c>
      <c r="S5714" t="s">
        <v>4078</v>
      </c>
      <c r="T5714" s="4"/>
      <c r="U5714" s="4"/>
    </row>
    <row r="5715" spans="3:21" x14ac:dyDescent="0.2">
      <c r="C5715" t="s">
        <v>10650</v>
      </c>
      <c r="J5715" t="s">
        <v>420</v>
      </c>
      <c r="O5715">
        <v>0</v>
      </c>
      <c r="P5715">
        <v>12</v>
      </c>
      <c r="Q5715" t="s">
        <v>50</v>
      </c>
      <c r="S5715" t="s">
        <v>4078</v>
      </c>
      <c r="T5715" s="4"/>
      <c r="U5715" s="4"/>
    </row>
    <row r="5716" spans="3:21" x14ac:dyDescent="0.2">
      <c r="C5716" t="s">
        <v>10651</v>
      </c>
      <c r="J5716" t="s">
        <v>420</v>
      </c>
      <c r="O5716">
        <v>0</v>
      </c>
      <c r="P5716">
        <v>12</v>
      </c>
      <c r="Q5716" t="s">
        <v>50</v>
      </c>
      <c r="S5716" t="s">
        <v>4078</v>
      </c>
      <c r="T5716" s="4"/>
      <c r="U5716" s="4"/>
    </row>
    <row r="5717" spans="3:21" x14ac:dyDescent="0.2">
      <c r="C5717" t="s">
        <v>10652</v>
      </c>
      <c r="J5717" t="s">
        <v>420</v>
      </c>
      <c r="O5717">
        <v>0</v>
      </c>
      <c r="P5717">
        <v>12</v>
      </c>
      <c r="Q5717" t="s">
        <v>50</v>
      </c>
      <c r="S5717" t="s">
        <v>4078</v>
      </c>
      <c r="T5717" s="4"/>
      <c r="U5717" s="4"/>
    </row>
    <row r="5718" spans="3:21" x14ac:dyDescent="0.2">
      <c r="C5718" t="s">
        <v>10653</v>
      </c>
      <c r="J5718" t="s">
        <v>420</v>
      </c>
      <c r="O5718">
        <v>0</v>
      </c>
      <c r="P5718">
        <v>12</v>
      </c>
      <c r="Q5718" t="s">
        <v>50</v>
      </c>
      <c r="S5718" t="s">
        <v>4078</v>
      </c>
      <c r="T5718" s="4"/>
      <c r="U5718" s="4"/>
    </row>
    <row r="5719" spans="3:21" x14ac:dyDescent="0.2">
      <c r="C5719" t="s">
        <v>10654</v>
      </c>
      <c r="J5719" t="s">
        <v>420</v>
      </c>
      <c r="O5719">
        <v>0</v>
      </c>
      <c r="P5719">
        <v>48</v>
      </c>
      <c r="Q5719" t="s">
        <v>44</v>
      </c>
      <c r="S5719" t="s">
        <v>8967</v>
      </c>
      <c r="T5719" s="4"/>
      <c r="U5719" s="4"/>
    </row>
    <row r="5720" spans="3:21" x14ac:dyDescent="0.2">
      <c r="C5720" t="s">
        <v>10655</v>
      </c>
      <c r="J5720" t="s">
        <v>420</v>
      </c>
      <c r="O5720">
        <v>0</v>
      </c>
      <c r="P5720">
        <v>48</v>
      </c>
      <c r="Q5720" t="s">
        <v>44</v>
      </c>
      <c r="S5720" t="s">
        <v>8967</v>
      </c>
      <c r="T5720" s="4"/>
      <c r="U5720" s="4"/>
    </row>
    <row r="5721" spans="3:21" x14ac:dyDescent="0.2">
      <c r="C5721" t="s">
        <v>10656</v>
      </c>
      <c r="J5721" t="s">
        <v>420</v>
      </c>
      <c r="O5721">
        <v>0</v>
      </c>
      <c r="P5721">
        <v>48</v>
      </c>
      <c r="Q5721" t="s">
        <v>44</v>
      </c>
      <c r="S5721" t="s">
        <v>8967</v>
      </c>
      <c r="T5721" s="4"/>
      <c r="U5721" s="4"/>
    </row>
    <row r="5722" spans="3:21" x14ac:dyDescent="0.2">
      <c r="C5722" t="s">
        <v>10657</v>
      </c>
      <c r="J5722" t="s">
        <v>420</v>
      </c>
      <c r="O5722">
        <v>0</v>
      </c>
      <c r="P5722">
        <v>60</v>
      </c>
      <c r="Q5722" t="s">
        <v>44</v>
      </c>
      <c r="S5722" t="s">
        <v>8967</v>
      </c>
      <c r="T5722" s="4"/>
      <c r="U5722" s="4"/>
    </row>
    <row r="5723" spans="3:21" x14ac:dyDescent="0.2">
      <c r="C5723" t="s">
        <v>10658</v>
      </c>
      <c r="J5723" t="s">
        <v>420</v>
      </c>
      <c r="O5723">
        <v>0</v>
      </c>
      <c r="P5723">
        <v>2400</v>
      </c>
      <c r="Q5723" t="s">
        <v>50</v>
      </c>
      <c r="S5723" t="s">
        <v>4078</v>
      </c>
      <c r="T5723" s="4"/>
      <c r="U5723" s="4"/>
    </row>
    <row r="5724" spans="3:21" x14ac:dyDescent="0.2">
      <c r="C5724" t="s">
        <v>10659</v>
      </c>
      <c r="F5724" t="s">
        <v>2066</v>
      </c>
      <c r="I5724" t="s">
        <v>2374</v>
      </c>
      <c r="J5724" t="s">
        <v>2068</v>
      </c>
      <c r="O5724">
        <v>0</v>
      </c>
      <c r="P5724">
        <v>1500</v>
      </c>
      <c r="Q5724" t="s">
        <v>50</v>
      </c>
      <c r="S5724" t="s">
        <v>4078</v>
      </c>
      <c r="T5724" s="4"/>
      <c r="U5724" s="4"/>
    </row>
    <row r="5725" spans="3:21" x14ac:dyDescent="0.2">
      <c r="C5725" t="s">
        <v>10660</v>
      </c>
      <c r="J5725" t="s">
        <v>420</v>
      </c>
      <c r="O5725">
        <v>0</v>
      </c>
      <c r="P5725">
        <v>1200</v>
      </c>
      <c r="Q5725" t="s">
        <v>50</v>
      </c>
      <c r="S5725" t="s">
        <v>4078</v>
      </c>
      <c r="T5725" s="4"/>
      <c r="U5725" s="4"/>
    </row>
    <row r="5726" spans="3:21" x14ac:dyDescent="0.2">
      <c r="C5726" t="s">
        <v>10661</v>
      </c>
      <c r="F5726" t="s">
        <v>2066</v>
      </c>
      <c r="I5726" t="s">
        <v>5590</v>
      </c>
      <c r="J5726" t="s">
        <v>2068</v>
      </c>
      <c r="O5726">
        <v>0</v>
      </c>
      <c r="P5726">
        <v>1000</v>
      </c>
      <c r="Q5726" t="s">
        <v>50</v>
      </c>
      <c r="S5726" t="s">
        <v>4078</v>
      </c>
      <c r="T5726" s="4"/>
      <c r="U5726" s="4"/>
    </row>
    <row r="5727" spans="3:21" x14ac:dyDescent="0.2">
      <c r="C5727" t="s">
        <v>10661</v>
      </c>
      <c r="F5727" t="s">
        <v>2066</v>
      </c>
      <c r="I5727" t="s">
        <v>2374</v>
      </c>
      <c r="J5727" t="s">
        <v>2068</v>
      </c>
      <c r="O5727">
        <v>0</v>
      </c>
      <c r="P5727">
        <v>1500</v>
      </c>
      <c r="Q5727" t="s">
        <v>50</v>
      </c>
      <c r="S5727" t="s">
        <v>4078</v>
      </c>
      <c r="T5727" s="4"/>
      <c r="U5727" s="4"/>
    </row>
    <row r="5728" spans="3:21" x14ac:dyDescent="0.2">
      <c r="C5728" t="s">
        <v>10662</v>
      </c>
      <c r="F5728" t="s">
        <v>2066</v>
      </c>
      <c r="I5728" t="s">
        <v>2374</v>
      </c>
      <c r="J5728" t="s">
        <v>2068</v>
      </c>
      <c r="O5728">
        <v>0</v>
      </c>
      <c r="P5728">
        <v>500</v>
      </c>
      <c r="Q5728" t="s">
        <v>50</v>
      </c>
      <c r="S5728" t="s">
        <v>4078</v>
      </c>
      <c r="T5728" s="4"/>
      <c r="U5728" s="4"/>
    </row>
    <row r="5729" spans="3:21" x14ac:dyDescent="0.2">
      <c r="C5729" t="s">
        <v>10663</v>
      </c>
      <c r="F5729" t="s">
        <v>2066</v>
      </c>
      <c r="I5729" t="s">
        <v>2070</v>
      </c>
      <c r="J5729" t="s">
        <v>2068</v>
      </c>
      <c r="O5729">
        <v>0</v>
      </c>
      <c r="P5729">
        <v>400</v>
      </c>
      <c r="Q5729" t="s">
        <v>50</v>
      </c>
      <c r="S5729" t="s">
        <v>4078</v>
      </c>
      <c r="T5729" s="4"/>
      <c r="U5729" s="4"/>
    </row>
    <row r="5730" spans="3:21" x14ac:dyDescent="0.2">
      <c r="C5730" t="s">
        <v>10664</v>
      </c>
      <c r="F5730" t="s">
        <v>2066</v>
      </c>
      <c r="I5730" t="s">
        <v>2374</v>
      </c>
      <c r="J5730" t="s">
        <v>2068</v>
      </c>
      <c r="O5730">
        <v>0</v>
      </c>
      <c r="P5730">
        <v>500</v>
      </c>
      <c r="Q5730" t="s">
        <v>50</v>
      </c>
      <c r="S5730" t="s">
        <v>4078</v>
      </c>
      <c r="T5730" s="4"/>
      <c r="U5730" s="4"/>
    </row>
    <row r="5731" spans="3:21" x14ac:dyDescent="0.2">
      <c r="C5731" t="s">
        <v>10665</v>
      </c>
      <c r="I5731" t="s">
        <v>2437</v>
      </c>
      <c r="J5731" t="s">
        <v>2068</v>
      </c>
      <c r="O5731">
        <v>0</v>
      </c>
      <c r="P5731">
        <v>1000</v>
      </c>
      <c r="Q5731" t="s">
        <v>50</v>
      </c>
      <c r="S5731" t="s">
        <v>4078</v>
      </c>
      <c r="T5731" s="4"/>
      <c r="U5731" s="4"/>
    </row>
    <row r="5732" spans="3:21" x14ac:dyDescent="0.2">
      <c r="C5732" t="s">
        <v>10665</v>
      </c>
      <c r="F5732" t="s">
        <v>2066</v>
      </c>
      <c r="I5732" t="s">
        <v>2082</v>
      </c>
      <c r="J5732" t="s">
        <v>2068</v>
      </c>
      <c r="O5732">
        <v>0</v>
      </c>
      <c r="P5732">
        <v>1000</v>
      </c>
      <c r="Q5732" t="s">
        <v>50</v>
      </c>
      <c r="S5732" t="s">
        <v>4078</v>
      </c>
      <c r="T5732" s="4"/>
      <c r="U5732" s="4"/>
    </row>
    <row r="5733" spans="3:21" x14ac:dyDescent="0.2">
      <c r="C5733" t="s">
        <v>10666</v>
      </c>
      <c r="F5733" t="s">
        <v>2066</v>
      </c>
      <c r="I5733" t="s">
        <v>2082</v>
      </c>
      <c r="J5733" t="s">
        <v>2068</v>
      </c>
      <c r="O5733">
        <v>0</v>
      </c>
      <c r="P5733">
        <v>400</v>
      </c>
      <c r="Q5733" t="s">
        <v>50</v>
      </c>
      <c r="S5733" t="s">
        <v>4078</v>
      </c>
      <c r="T5733" s="4"/>
      <c r="U5733" s="4"/>
    </row>
    <row r="5734" spans="3:21" x14ac:dyDescent="0.2">
      <c r="C5734" t="s">
        <v>10667</v>
      </c>
      <c r="J5734" t="s">
        <v>420</v>
      </c>
      <c r="O5734">
        <v>0</v>
      </c>
      <c r="P5734">
        <v>120</v>
      </c>
      <c r="Q5734" t="s">
        <v>50</v>
      </c>
      <c r="S5734" t="s">
        <v>4078</v>
      </c>
      <c r="T5734" s="4"/>
      <c r="U5734" s="4"/>
    </row>
    <row r="5735" spans="3:21" x14ac:dyDescent="0.2">
      <c r="C5735" t="s">
        <v>10668</v>
      </c>
      <c r="J5735" t="s">
        <v>420</v>
      </c>
      <c r="O5735">
        <v>0</v>
      </c>
      <c r="P5735">
        <v>120</v>
      </c>
      <c r="Q5735" t="s">
        <v>50</v>
      </c>
      <c r="S5735" t="s">
        <v>4078</v>
      </c>
      <c r="T5735" s="4"/>
      <c r="U5735" s="4"/>
    </row>
    <row r="5736" spans="3:21" x14ac:dyDescent="0.2">
      <c r="C5736" t="s">
        <v>10669</v>
      </c>
      <c r="J5736" t="s">
        <v>420</v>
      </c>
      <c r="O5736">
        <v>0</v>
      </c>
      <c r="P5736">
        <v>60</v>
      </c>
      <c r="Q5736" t="s">
        <v>7556</v>
      </c>
      <c r="S5736" t="s">
        <v>10670</v>
      </c>
      <c r="T5736" s="4"/>
      <c r="U5736" s="4"/>
    </row>
    <row r="5737" spans="3:21" x14ac:dyDescent="0.2">
      <c r="C5737" t="s">
        <v>10671</v>
      </c>
      <c r="J5737" t="s">
        <v>420</v>
      </c>
      <c r="O5737">
        <v>0</v>
      </c>
      <c r="P5737">
        <v>60</v>
      </c>
      <c r="Q5737" t="s">
        <v>7556</v>
      </c>
      <c r="S5737" t="s">
        <v>10670</v>
      </c>
      <c r="T5737" s="4"/>
      <c r="U5737" s="4"/>
    </row>
    <row r="5738" spans="3:21" x14ac:dyDescent="0.2">
      <c r="C5738" t="s">
        <v>10672</v>
      </c>
      <c r="J5738" t="s">
        <v>420</v>
      </c>
      <c r="O5738">
        <v>0</v>
      </c>
      <c r="P5738">
        <v>40</v>
      </c>
      <c r="Q5738" t="s">
        <v>7556</v>
      </c>
      <c r="S5738" t="s">
        <v>10670</v>
      </c>
      <c r="T5738" s="4"/>
      <c r="U5738" s="4"/>
    </row>
    <row r="5739" spans="3:21" x14ac:dyDescent="0.2">
      <c r="C5739" t="s">
        <v>10673</v>
      </c>
      <c r="J5739" t="s">
        <v>420</v>
      </c>
      <c r="O5739">
        <v>0</v>
      </c>
      <c r="P5739">
        <v>40</v>
      </c>
      <c r="Q5739" t="s">
        <v>50</v>
      </c>
      <c r="S5739" t="s">
        <v>4078</v>
      </c>
      <c r="T5739" s="4"/>
      <c r="U5739" s="4"/>
    </row>
    <row r="5740" spans="3:21" x14ac:dyDescent="0.2">
      <c r="C5740" t="s">
        <v>10674</v>
      </c>
      <c r="J5740" t="s">
        <v>420</v>
      </c>
      <c r="O5740">
        <v>0</v>
      </c>
      <c r="P5740">
        <v>40</v>
      </c>
      <c r="Q5740" t="s">
        <v>50</v>
      </c>
      <c r="S5740" t="s">
        <v>4078</v>
      </c>
      <c r="T5740" s="4"/>
      <c r="U5740" s="4"/>
    </row>
    <row r="5741" spans="3:21" x14ac:dyDescent="0.2">
      <c r="C5741" t="s">
        <v>10675</v>
      </c>
      <c r="J5741" t="s">
        <v>420</v>
      </c>
      <c r="O5741">
        <v>0</v>
      </c>
      <c r="P5741">
        <v>40</v>
      </c>
      <c r="Q5741" t="s">
        <v>50</v>
      </c>
      <c r="S5741" t="s">
        <v>4078</v>
      </c>
      <c r="T5741" s="4"/>
      <c r="U5741" s="4"/>
    </row>
    <row r="5742" spans="3:21" x14ac:dyDescent="0.2">
      <c r="C5742" t="s">
        <v>10676</v>
      </c>
      <c r="J5742" t="s">
        <v>420</v>
      </c>
      <c r="O5742">
        <v>0</v>
      </c>
      <c r="P5742">
        <v>40</v>
      </c>
      <c r="Q5742" t="s">
        <v>50</v>
      </c>
      <c r="S5742" t="s">
        <v>4078</v>
      </c>
      <c r="T5742" s="4"/>
      <c r="U5742" s="4"/>
    </row>
    <row r="5743" spans="3:21" x14ac:dyDescent="0.2">
      <c r="C5743" t="s">
        <v>10677</v>
      </c>
      <c r="J5743" t="s">
        <v>420</v>
      </c>
      <c r="O5743">
        <v>0</v>
      </c>
      <c r="P5743">
        <v>40</v>
      </c>
      <c r="Q5743" t="s">
        <v>50</v>
      </c>
      <c r="S5743" t="s">
        <v>4078</v>
      </c>
      <c r="T5743" s="4"/>
      <c r="U5743" s="4"/>
    </row>
    <row r="5744" spans="3:21" x14ac:dyDescent="0.2">
      <c r="C5744" t="s">
        <v>10678</v>
      </c>
      <c r="J5744" t="s">
        <v>420</v>
      </c>
      <c r="O5744">
        <v>0</v>
      </c>
      <c r="P5744">
        <v>1500</v>
      </c>
      <c r="Q5744" t="s">
        <v>50</v>
      </c>
      <c r="S5744" t="s">
        <v>4078</v>
      </c>
      <c r="T5744" s="4"/>
      <c r="U5744" s="4"/>
    </row>
    <row r="5745" spans="3:21" x14ac:dyDescent="0.2">
      <c r="C5745" t="s">
        <v>10679</v>
      </c>
      <c r="J5745" t="s">
        <v>420</v>
      </c>
      <c r="O5745">
        <v>0</v>
      </c>
      <c r="P5745">
        <v>40</v>
      </c>
      <c r="Q5745" t="s">
        <v>50</v>
      </c>
      <c r="S5745" t="s">
        <v>4078</v>
      </c>
      <c r="T5745" s="4"/>
      <c r="U5745" s="4"/>
    </row>
    <row r="5746" spans="3:21" x14ac:dyDescent="0.2">
      <c r="C5746" t="s">
        <v>10680</v>
      </c>
      <c r="F5746" t="s">
        <v>2066</v>
      </c>
      <c r="I5746" t="s">
        <v>2374</v>
      </c>
      <c r="J5746" t="s">
        <v>2068</v>
      </c>
      <c r="O5746">
        <v>0</v>
      </c>
      <c r="P5746">
        <v>1500</v>
      </c>
      <c r="Q5746" t="s">
        <v>50</v>
      </c>
      <c r="S5746" t="s">
        <v>4078</v>
      </c>
      <c r="T5746" s="4"/>
      <c r="U5746" s="4"/>
    </row>
    <row r="5747" spans="3:21" x14ac:dyDescent="0.2">
      <c r="C5747" t="s">
        <v>10681</v>
      </c>
      <c r="F5747" t="s">
        <v>2066</v>
      </c>
      <c r="I5747" t="s">
        <v>2070</v>
      </c>
      <c r="J5747" t="s">
        <v>2068</v>
      </c>
      <c r="O5747">
        <v>0</v>
      </c>
      <c r="P5747">
        <v>400</v>
      </c>
      <c r="Q5747" t="s">
        <v>50</v>
      </c>
      <c r="S5747" t="s">
        <v>4078</v>
      </c>
      <c r="T5747" s="4"/>
      <c r="U5747" s="4"/>
    </row>
    <row r="5748" spans="3:21" x14ac:dyDescent="0.2">
      <c r="C5748" t="s">
        <v>10682</v>
      </c>
      <c r="J5748" t="s">
        <v>420</v>
      </c>
      <c r="O5748">
        <v>0</v>
      </c>
      <c r="P5748">
        <v>2400</v>
      </c>
      <c r="Q5748" t="s">
        <v>50</v>
      </c>
      <c r="S5748" t="s">
        <v>4078</v>
      </c>
      <c r="T5748" s="4"/>
      <c r="U5748" s="4"/>
    </row>
    <row r="5749" spans="3:21" x14ac:dyDescent="0.2">
      <c r="C5749" t="s">
        <v>10683</v>
      </c>
      <c r="J5749" t="s">
        <v>420</v>
      </c>
      <c r="O5749">
        <v>0</v>
      </c>
      <c r="P5749">
        <v>2000</v>
      </c>
      <c r="Q5749" t="s">
        <v>50</v>
      </c>
      <c r="S5749" t="s">
        <v>4078</v>
      </c>
      <c r="T5749" s="4"/>
      <c r="U5749" s="4"/>
    </row>
    <row r="5750" spans="3:21" x14ac:dyDescent="0.2">
      <c r="C5750" t="s">
        <v>10684</v>
      </c>
      <c r="J5750" t="s">
        <v>420</v>
      </c>
      <c r="O5750">
        <v>0</v>
      </c>
      <c r="P5750">
        <v>2000</v>
      </c>
      <c r="Q5750" t="s">
        <v>50</v>
      </c>
      <c r="S5750" t="s">
        <v>4078</v>
      </c>
      <c r="T5750" s="4"/>
      <c r="U5750" s="4"/>
    </row>
    <row r="5751" spans="3:21" x14ac:dyDescent="0.2">
      <c r="C5751" t="s">
        <v>10685</v>
      </c>
      <c r="J5751" t="s">
        <v>420</v>
      </c>
      <c r="O5751">
        <v>0</v>
      </c>
      <c r="P5751">
        <v>1000</v>
      </c>
      <c r="Q5751" t="s">
        <v>50</v>
      </c>
      <c r="S5751" t="s">
        <v>4078</v>
      </c>
      <c r="T5751" s="4"/>
      <c r="U5751" s="4"/>
    </row>
    <row r="5752" spans="3:21" x14ac:dyDescent="0.2">
      <c r="C5752" t="s">
        <v>10686</v>
      </c>
      <c r="J5752" t="s">
        <v>420</v>
      </c>
      <c r="O5752">
        <v>0</v>
      </c>
      <c r="P5752">
        <v>1200</v>
      </c>
      <c r="Q5752" t="s">
        <v>50</v>
      </c>
      <c r="S5752" t="s">
        <v>4078</v>
      </c>
      <c r="T5752" s="4"/>
      <c r="U5752" s="4"/>
    </row>
    <row r="5753" spans="3:21" x14ac:dyDescent="0.2">
      <c r="C5753" t="s">
        <v>10687</v>
      </c>
      <c r="J5753" t="s">
        <v>420</v>
      </c>
      <c r="O5753">
        <v>0</v>
      </c>
      <c r="P5753">
        <v>1200</v>
      </c>
      <c r="Q5753" t="s">
        <v>50</v>
      </c>
      <c r="S5753" t="s">
        <v>4078</v>
      </c>
      <c r="T5753" s="4"/>
      <c r="U5753" s="4"/>
    </row>
    <row r="5754" spans="3:21" x14ac:dyDescent="0.2">
      <c r="C5754" t="s">
        <v>7496</v>
      </c>
      <c r="I5754" t="s">
        <v>2082</v>
      </c>
      <c r="J5754" t="s">
        <v>2068</v>
      </c>
      <c r="O5754">
        <v>0</v>
      </c>
      <c r="P5754">
        <v>1000</v>
      </c>
      <c r="Q5754" t="s">
        <v>50</v>
      </c>
      <c r="S5754" t="s">
        <v>4078</v>
      </c>
      <c r="T5754" s="4"/>
      <c r="U5754" s="4"/>
    </row>
    <row r="5755" spans="3:21" x14ac:dyDescent="0.2">
      <c r="C5755" t="s">
        <v>10688</v>
      </c>
      <c r="F5755" t="s">
        <v>2066</v>
      </c>
      <c r="I5755" t="s">
        <v>2437</v>
      </c>
      <c r="J5755" t="s">
        <v>2068</v>
      </c>
      <c r="O5755">
        <v>0</v>
      </c>
      <c r="P5755">
        <v>400</v>
      </c>
      <c r="Q5755" t="s">
        <v>50</v>
      </c>
      <c r="S5755" t="s">
        <v>4078</v>
      </c>
      <c r="T5755" s="4"/>
      <c r="U5755" s="4"/>
    </row>
    <row r="5756" spans="3:21" x14ac:dyDescent="0.2">
      <c r="C5756" t="s">
        <v>10688</v>
      </c>
      <c r="F5756" t="s">
        <v>2066</v>
      </c>
      <c r="I5756" t="s">
        <v>2070</v>
      </c>
      <c r="J5756" t="s">
        <v>2068</v>
      </c>
      <c r="O5756">
        <v>0</v>
      </c>
      <c r="P5756">
        <v>400</v>
      </c>
      <c r="Q5756" t="s">
        <v>50</v>
      </c>
      <c r="S5756" t="s">
        <v>4078</v>
      </c>
      <c r="T5756" s="4"/>
      <c r="U5756" s="4"/>
    </row>
    <row r="5757" spans="3:21" x14ac:dyDescent="0.2">
      <c r="C5757" t="s">
        <v>10689</v>
      </c>
      <c r="F5757" t="s">
        <v>2066</v>
      </c>
      <c r="I5757" t="s">
        <v>2082</v>
      </c>
      <c r="J5757" t="s">
        <v>2068</v>
      </c>
      <c r="O5757">
        <v>0</v>
      </c>
      <c r="P5757">
        <v>400</v>
      </c>
      <c r="Q5757" t="s">
        <v>50</v>
      </c>
      <c r="S5757" t="s">
        <v>4078</v>
      </c>
      <c r="T5757" s="4"/>
      <c r="U5757" s="4"/>
    </row>
    <row r="5758" spans="3:21" x14ac:dyDescent="0.2">
      <c r="C5758" t="s">
        <v>10690</v>
      </c>
      <c r="I5758" t="s">
        <v>2437</v>
      </c>
      <c r="J5758" t="s">
        <v>2068</v>
      </c>
      <c r="O5758">
        <v>0</v>
      </c>
      <c r="P5758">
        <v>400</v>
      </c>
      <c r="Q5758" t="s">
        <v>50</v>
      </c>
      <c r="S5758" t="s">
        <v>4078</v>
      </c>
      <c r="T5758" s="4"/>
      <c r="U5758" s="4"/>
    </row>
    <row r="5759" spans="3:21" x14ac:dyDescent="0.2">
      <c r="C5759" t="s">
        <v>10690</v>
      </c>
      <c r="I5759" t="s">
        <v>5590</v>
      </c>
      <c r="J5759" t="s">
        <v>2068</v>
      </c>
      <c r="O5759">
        <v>0</v>
      </c>
      <c r="P5759">
        <v>400</v>
      </c>
      <c r="Q5759" t="s">
        <v>50</v>
      </c>
      <c r="S5759" t="s">
        <v>4078</v>
      </c>
      <c r="T5759" s="4"/>
      <c r="U5759" s="4"/>
    </row>
    <row r="5760" spans="3:21" x14ac:dyDescent="0.2">
      <c r="C5760" t="s">
        <v>10691</v>
      </c>
      <c r="F5760" t="s">
        <v>2066</v>
      </c>
      <c r="I5760" t="s">
        <v>2070</v>
      </c>
      <c r="J5760" t="s">
        <v>2068</v>
      </c>
      <c r="O5760">
        <v>0</v>
      </c>
      <c r="P5760">
        <v>400</v>
      </c>
      <c r="Q5760" t="s">
        <v>50</v>
      </c>
      <c r="S5760" t="s">
        <v>4078</v>
      </c>
      <c r="T5760" s="4"/>
      <c r="U5760" s="4"/>
    </row>
    <row r="5761" spans="3:21" x14ac:dyDescent="0.2">
      <c r="C5761" t="s">
        <v>10692</v>
      </c>
      <c r="J5761" t="s">
        <v>420</v>
      </c>
      <c r="O5761">
        <v>0</v>
      </c>
      <c r="P5761">
        <v>20</v>
      </c>
      <c r="Q5761" t="s">
        <v>50</v>
      </c>
      <c r="S5761" t="s">
        <v>4078</v>
      </c>
      <c r="T5761" s="4"/>
      <c r="U5761" s="4"/>
    </row>
    <row r="5762" spans="3:21" x14ac:dyDescent="0.2">
      <c r="C5762" t="s">
        <v>10693</v>
      </c>
      <c r="J5762" t="s">
        <v>420</v>
      </c>
      <c r="O5762">
        <v>0</v>
      </c>
      <c r="P5762">
        <v>100</v>
      </c>
      <c r="Q5762" t="s">
        <v>50</v>
      </c>
      <c r="S5762" t="s">
        <v>4078</v>
      </c>
      <c r="T5762" s="4"/>
      <c r="U5762" s="4"/>
    </row>
    <row r="5763" spans="3:21" x14ac:dyDescent="0.2">
      <c r="C5763" t="s">
        <v>10694</v>
      </c>
      <c r="J5763" t="s">
        <v>420</v>
      </c>
      <c r="O5763">
        <v>0</v>
      </c>
      <c r="P5763">
        <v>100</v>
      </c>
      <c r="Q5763" t="s">
        <v>50</v>
      </c>
      <c r="S5763" t="s">
        <v>4078</v>
      </c>
      <c r="T5763" s="4"/>
      <c r="U5763" s="4"/>
    </row>
    <row r="5764" spans="3:21" x14ac:dyDescent="0.2">
      <c r="C5764" t="s">
        <v>10695</v>
      </c>
      <c r="J5764" t="s">
        <v>420</v>
      </c>
      <c r="O5764">
        <v>0</v>
      </c>
      <c r="P5764">
        <v>100</v>
      </c>
      <c r="Q5764" t="s">
        <v>50</v>
      </c>
      <c r="S5764" t="s">
        <v>4078</v>
      </c>
      <c r="T5764" s="4"/>
      <c r="U5764" s="4"/>
    </row>
    <row r="5765" spans="3:21" x14ac:dyDescent="0.2">
      <c r="C5765" t="s">
        <v>10696</v>
      </c>
      <c r="J5765" t="s">
        <v>420</v>
      </c>
      <c r="O5765">
        <v>0</v>
      </c>
      <c r="P5765">
        <v>1200</v>
      </c>
      <c r="Q5765" t="s">
        <v>50</v>
      </c>
      <c r="S5765" t="s">
        <v>4078</v>
      </c>
      <c r="T5765" s="4"/>
      <c r="U5765" s="4"/>
    </row>
    <row r="5766" spans="3:21" x14ac:dyDescent="0.2">
      <c r="C5766" t="s">
        <v>10697</v>
      </c>
      <c r="J5766" t="s">
        <v>420</v>
      </c>
      <c r="O5766">
        <v>0</v>
      </c>
      <c r="P5766">
        <v>1200</v>
      </c>
      <c r="Q5766" t="s">
        <v>50</v>
      </c>
      <c r="S5766" t="s">
        <v>4078</v>
      </c>
      <c r="T5766" s="4"/>
      <c r="U5766" s="4"/>
    </row>
    <row r="5767" spans="3:21" x14ac:dyDescent="0.2">
      <c r="C5767" t="s">
        <v>10698</v>
      </c>
      <c r="J5767" t="s">
        <v>420</v>
      </c>
      <c r="O5767">
        <v>0</v>
      </c>
      <c r="P5767">
        <v>1200</v>
      </c>
      <c r="Q5767" t="s">
        <v>50</v>
      </c>
      <c r="S5767" t="s">
        <v>4078</v>
      </c>
      <c r="T5767" s="4"/>
      <c r="U5767" s="4"/>
    </row>
    <row r="5768" spans="3:21" x14ac:dyDescent="0.2">
      <c r="C5768" t="s">
        <v>10699</v>
      </c>
      <c r="J5768" t="s">
        <v>420</v>
      </c>
      <c r="O5768">
        <v>0</v>
      </c>
      <c r="P5768">
        <v>1200</v>
      </c>
      <c r="Q5768" t="s">
        <v>50</v>
      </c>
      <c r="S5768" t="s">
        <v>4078</v>
      </c>
      <c r="T5768" s="4"/>
      <c r="U5768" s="4"/>
    </row>
    <row r="5769" spans="3:21" x14ac:dyDescent="0.2">
      <c r="C5769" t="s">
        <v>10700</v>
      </c>
      <c r="J5769" t="s">
        <v>420</v>
      </c>
      <c r="O5769">
        <v>0</v>
      </c>
      <c r="P5769">
        <v>1200</v>
      </c>
      <c r="Q5769" t="s">
        <v>50</v>
      </c>
      <c r="S5769" t="s">
        <v>4078</v>
      </c>
      <c r="T5769" s="4"/>
      <c r="U5769" s="4"/>
    </row>
    <row r="5770" spans="3:21" x14ac:dyDescent="0.2">
      <c r="C5770" t="s">
        <v>10701</v>
      </c>
      <c r="J5770" t="s">
        <v>420</v>
      </c>
      <c r="O5770">
        <v>0</v>
      </c>
      <c r="P5770">
        <v>1152</v>
      </c>
      <c r="Q5770" t="s">
        <v>50</v>
      </c>
      <c r="S5770" t="s">
        <v>4078</v>
      </c>
      <c r="T5770" s="4"/>
      <c r="U5770" s="4"/>
    </row>
    <row r="5771" spans="3:21" x14ac:dyDescent="0.2">
      <c r="C5771" t="s">
        <v>10702</v>
      </c>
      <c r="J5771" t="s">
        <v>420</v>
      </c>
      <c r="O5771">
        <v>0</v>
      </c>
      <c r="P5771">
        <v>1152</v>
      </c>
      <c r="Q5771" t="s">
        <v>50</v>
      </c>
      <c r="S5771" t="s">
        <v>4078</v>
      </c>
      <c r="T5771" s="4"/>
      <c r="U5771" s="4"/>
    </row>
    <row r="5772" spans="3:21" x14ac:dyDescent="0.2">
      <c r="C5772" t="s">
        <v>10703</v>
      </c>
      <c r="J5772" t="s">
        <v>420</v>
      </c>
      <c r="O5772">
        <v>0</v>
      </c>
      <c r="P5772">
        <v>1152</v>
      </c>
      <c r="Q5772" t="s">
        <v>50</v>
      </c>
      <c r="S5772" t="s">
        <v>4078</v>
      </c>
      <c r="T5772" s="4"/>
      <c r="U5772" s="4"/>
    </row>
    <row r="5773" spans="3:21" x14ac:dyDescent="0.2">
      <c r="C5773" t="s">
        <v>10704</v>
      </c>
      <c r="J5773" t="s">
        <v>420</v>
      </c>
      <c r="O5773">
        <v>0</v>
      </c>
      <c r="P5773">
        <v>1152</v>
      </c>
      <c r="Q5773" t="s">
        <v>50</v>
      </c>
      <c r="S5773" t="s">
        <v>4078</v>
      </c>
      <c r="T5773" s="4"/>
      <c r="U5773" s="4"/>
    </row>
    <row r="5774" spans="3:21" x14ac:dyDescent="0.2">
      <c r="C5774" t="s">
        <v>10705</v>
      </c>
      <c r="J5774" t="s">
        <v>420</v>
      </c>
      <c r="O5774">
        <v>0</v>
      </c>
      <c r="P5774">
        <v>1152</v>
      </c>
      <c r="Q5774" t="s">
        <v>50</v>
      </c>
      <c r="S5774" t="s">
        <v>4078</v>
      </c>
      <c r="T5774" s="4"/>
      <c r="U5774" s="4"/>
    </row>
    <row r="5775" spans="3:21" x14ac:dyDescent="0.2">
      <c r="C5775" t="s">
        <v>10706</v>
      </c>
      <c r="J5775" t="s">
        <v>420</v>
      </c>
      <c r="O5775">
        <v>0</v>
      </c>
      <c r="P5775">
        <v>1152</v>
      </c>
      <c r="Q5775" t="s">
        <v>50</v>
      </c>
      <c r="S5775" t="s">
        <v>4078</v>
      </c>
      <c r="T5775" s="4"/>
      <c r="U5775" s="4"/>
    </row>
    <row r="5776" spans="3:21" x14ac:dyDescent="0.2">
      <c r="C5776" t="s">
        <v>10707</v>
      </c>
      <c r="J5776" t="s">
        <v>420</v>
      </c>
      <c r="O5776">
        <v>0</v>
      </c>
      <c r="P5776">
        <v>1152</v>
      </c>
      <c r="Q5776" t="s">
        <v>50</v>
      </c>
      <c r="S5776" t="s">
        <v>4078</v>
      </c>
      <c r="T5776" s="4"/>
      <c r="U5776" s="4"/>
    </row>
    <row r="5777" spans="3:21" x14ac:dyDescent="0.2">
      <c r="C5777" t="s">
        <v>10708</v>
      </c>
      <c r="F5777" t="s">
        <v>2066</v>
      </c>
      <c r="I5777" t="s">
        <v>7405</v>
      </c>
      <c r="J5777" t="s">
        <v>2068</v>
      </c>
      <c r="O5777">
        <v>0</v>
      </c>
      <c r="P5777">
        <v>1800</v>
      </c>
      <c r="Q5777" t="s">
        <v>50</v>
      </c>
      <c r="S5777" t="s">
        <v>4078</v>
      </c>
      <c r="T5777" s="4"/>
      <c r="U5777" s="4"/>
    </row>
    <row r="5778" spans="3:21" x14ac:dyDescent="0.2">
      <c r="C5778" t="s">
        <v>10709</v>
      </c>
      <c r="J5778" t="s">
        <v>420</v>
      </c>
      <c r="O5778">
        <v>0</v>
      </c>
      <c r="P5778">
        <v>1200</v>
      </c>
      <c r="Q5778" t="s">
        <v>50</v>
      </c>
      <c r="S5778" t="s">
        <v>4078</v>
      </c>
      <c r="T5778" s="4"/>
      <c r="U5778" s="4"/>
    </row>
    <row r="5779" spans="3:21" x14ac:dyDescent="0.2">
      <c r="C5779" t="s">
        <v>10710</v>
      </c>
      <c r="F5779" t="s">
        <v>2066</v>
      </c>
      <c r="I5779" t="s">
        <v>7405</v>
      </c>
      <c r="J5779" t="s">
        <v>2068</v>
      </c>
      <c r="O5779">
        <v>0</v>
      </c>
      <c r="P5779">
        <v>1200</v>
      </c>
      <c r="Q5779" t="s">
        <v>50</v>
      </c>
      <c r="S5779" t="s">
        <v>4078</v>
      </c>
      <c r="T5779" s="4"/>
      <c r="U5779" s="4"/>
    </row>
    <row r="5780" spans="3:21" x14ac:dyDescent="0.2">
      <c r="C5780" t="s">
        <v>10711</v>
      </c>
      <c r="F5780" t="s">
        <v>2066</v>
      </c>
      <c r="I5780" t="s">
        <v>7405</v>
      </c>
      <c r="J5780" t="s">
        <v>2068</v>
      </c>
      <c r="O5780">
        <v>0</v>
      </c>
      <c r="P5780">
        <v>1200</v>
      </c>
      <c r="Q5780" t="s">
        <v>50</v>
      </c>
      <c r="S5780" t="s">
        <v>4078</v>
      </c>
      <c r="T5780" s="4"/>
      <c r="U5780" s="4"/>
    </row>
    <row r="5781" spans="3:21" x14ac:dyDescent="0.2">
      <c r="C5781" t="s">
        <v>10712</v>
      </c>
      <c r="F5781" t="s">
        <v>2066</v>
      </c>
      <c r="I5781" t="s">
        <v>7405</v>
      </c>
      <c r="J5781" t="s">
        <v>2068</v>
      </c>
      <c r="O5781">
        <v>0</v>
      </c>
      <c r="P5781">
        <v>1200</v>
      </c>
      <c r="Q5781" t="s">
        <v>50</v>
      </c>
      <c r="S5781" t="s">
        <v>4078</v>
      </c>
      <c r="T5781" s="4"/>
      <c r="U5781" s="4"/>
    </row>
    <row r="5782" spans="3:21" x14ac:dyDescent="0.2">
      <c r="C5782" t="s">
        <v>10712</v>
      </c>
      <c r="F5782" t="s">
        <v>2066</v>
      </c>
      <c r="I5782" t="s">
        <v>7405</v>
      </c>
      <c r="J5782" t="s">
        <v>2068</v>
      </c>
      <c r="O5782">
        <v>0</v>
      </c>
      <c r="P5782">
        <v>1200</v>
      </c>
      <c r="Q5782" t="s">
        <v>50</v>
      </c>
      <c r="S5782" t="s">
        <v>4078</v>
      </c>
      <c r="T5782" s="4"/>
      <c r="U5782" s="4"/>
    </row>
    <row r="5783" spans="3:21" x14ac:dyDescent="0.2">
      <c r="C5783" t="s">
        <v>10713</v>
      </c>
      <c r="F5783" t="s">
        <v>2066</v>
      </c>
      <c r="I5783" t="s">
        <v>7405</v>
      </c>
      <c r="J5783" t="s">
        <v>2068</v>
      </c>
      <c r="O5783">
        <v>0</v>
      </c>
      <c r="P5783">
        <v>1200</v>
      </c>
      <c r="Q5783" t="s">
        <v>50</v>
      </c>
      <c r="S5783" t="s">
        <v>4078</v>
      </c>
      <c r="T5783" s="4"/>
      <c r="U5783" s="4"/>
    </row>
    <row r="5784" spans="3:21" x14ac:dyDescent="0.2">
      <c r="C5784" t="s">
        <v>10714</v>
      </c>
      <c r="F5784" t="s">
        <v>2066</v>
      </c>
      <c r="I5784" t="s">
        <v>7405</v>
      </c>
      <c r="J5784" t="s">
        <v>2068</v>
      </c>
      <c r="O5784">
        <v>0</v>
      </c>
      <c r="P5784">
        <v>1200</v>
      </c>
      <c r="Q5784" t="s">
        <v>50</v>
      </c>
      <c r="S5784" t="s">
        <v>4078</v>
      </c>
      <c r="T5784" s="4"/>
      <c r="U5784" s="4"/>
    </row>
    <row r="5785" spans="3:21" x14ac:dyDescent="0.2">
      <c r="C5785" t="s">
        <v>10715</v>
      </c>
      <c r="F5785" t="s">
        <v>2066</v>
      </c>
      <c r="I5785" t="s">
        <v>7405</v>
      </c>
      <c r="J5785" t="s">
        <v>2068</v>
      </c>
      <c r="O5785">
        <v>0</v>
      </c>
      <c r="P5785">
        <v>1200</v>
      </c>
      <c r="Q5785" t="s">
        <v>50</v>
      </c>
      <c r="S5785" t="s">
        <v>4078</v>
      </c>
      <c r="T5785" s="4"/>
      <c r="U5785" s="4"/>
    </row>
    <row r="5786" spans="3:21" x14ac:dyDescent="0.2">
      <c r="C5786" t="s">
        <v>10716</v>
      </c>
      <c r="F5786" t="s">
        <v>2066</v>
      </c>
      <c r="I5786" t="s">
        <v>7405</v>
      </c>
      <c r="J5786" t="s">
        <v>2068</v>
      </c>
      <c r="O5786">
        <v>0</v>
      </c>
      <c r="P5786">
        <v>1200</v>
      </c>
      <c r="Q5786" t="s">
        <v>50</v>
      </c>
      <c r="S5786" t="s">
        <v>4078</v>
      </c>
      <c r="T5786" s="4"/>
      <c r="U5786" s="4"/>
    </row>
    <row r="5787" spans="3:21" x14ac:dyDescent="0.2">
      <c r="C5787" t="s">
        <v>10717</v>
      </c>
      <c r="F5787" t="s">
        <v>2066</v>
      </c>
      <c r="I5787" t="s">
        <v>7405</v>
      </c>
      <c r="J5787" t="s">
        <v>2068</v>
      </c>
      <c r="O5787">
        <v>0</v>
      </c>
      <c r="P5787">
        <v>1200</v>
      </c>
      <c r="Q5787" t="s">
        <v>50</v>
      </c>
      <c r="S5787" t="s">
        <v>4078</v>
      </c>
      <c r="T5787" s="4"/>
      <c r="U5787" s="4"/>
    </row>
    <row r="5788" spans="3:21" x14ac:dyDescent="0.2">
      <c r="C5788" t="s">
        <v>10718</v>
      </c>
      <c r="F5788" t="s">
        <v>2066</v>
      </c>
      <c r="I5788" t="s">
        <v>7405</v>
      </c>
      <c r="J5788" t="s">
        <v>2068</v>
      </c>
      <c r="O5788">
        <v>0</v>
      </c>
      <c r="P5788">
        <v>1200</v>
      </c>
      <c r="Q5788" t="s">
        <v>50</v>
      </c>
      <c r="S5788" t="s">
        <v>4078</v>
      </c>
      <c r="T5788" s="4"/>
      <c r="U5788" s="4"/>
    </row>
    <row r="5789" spans="3:21" x14ac:dyDescent="0.2">
      <c r="C5789" t="s">
        <v>10719</v>
      </c>
      <c r="F5789" t="s">
        <v>2066</v>
      </c>
      <c r="I5789" t="s">
        <v>7405</v>
      </c>
      <c r="J5789" t="s">
        <v>2068</v>
      </c>
      <c r="O5789">
        <v>0</v>
      </c>
      <c r="P5789">
        <v>1200</v>
      </c>
      <c r="Q5789" t="s">
        <v>50</v>
      </c>
      <c r="S5789" t="s">
        <v>4078</v>
      </c>
      <c r="T5789" s="4"/>
      <c r="U5789" s="4"/>
    </row>
    <row r="5790" spans="3:21" x14ac:dyDescent="0.2">
      <c r="C5790" t="s">
        <v>10720</v>
      </c>
      <c r="F5790" t="s">
        <v>2066</v>
      </c>
      <c r="I5790" t="s">
        <v>7405</v>
      </c>
      <c r="J5790" t="s">
        <v>2068</v>
      </c>
      <c r="O5790">
        <v>0</v>
      </c>
      <c r="P5790">
        <v>1200</v>
      </c>
      <c r="Q5790" t="s">
        <v>50</v>
      </c>
      <c r="S5790" t="s">
        <v>4078</v>
      </c>
      <c r="T5790" s="4"/>
      <c r="U5790" s="4"/>
    </row>
    <row r="5791" spans="3:21" x14ac:dyDescent="0.2">
      <c r="C5791" t="s">
        <v>10721</v>
      </c>
      <c r="F5791" t="s">
        <v>2066</v>
      </c>
      <c r="I5791" t="s">
        <v>7405</v>
      </c>
      <c r="J5791" t="s">
        <v>2068</v>
      </c>
      <c r="O5791">
        <v>0</v>
      </c>
      <c r="P5791">
        <v>1200</v>
      </c>
      <c r="Q5791" t="s">
        <v>50</v>
      </c>
      <c r="S5791" t="s">
        <v>4078</v>
      </c>
      <c r="T5791" s="4"/>
      <c r="U5791" s="4"/>
    </row>
    <row r="5792" spans="3:21" x14ac:dyDescent="0.2">
      <c r="C5792" t="s">
        <v>10722</v>
      </c>
      <c r="F5792" t="s">
        <v>2066</v>
      </c>
      <c r="I5792" t="s">
        <v>7405</v>
      </c>
      <c r="J5792" t="s">
        <v>2068</v>
      </c>
      <c r="O5792">
        <v>0</v>
      </c>
      <c r="P5792">
        <v>1200</v>
      </c>
      <c r="Q5792" t="s">
        <v>50</v>
      </c>
      <c r="S5792" t="s">
        <v>4078</v>
      </c>
      <c r="T5792" s="4"/>
      <c r="U5792" s="4"/>
    </row>
    <row r="5793" spans="3:21" x14ac:dyDescent="0.2">
      <c r="C5793" t="s">
        <v>10723</v>
      </c>
      <c r="F5793" t="s">
        <v>2066</v>
      </c>
      <c r="I5793" t="s">
        <v>7405</v>
      </c>
      <c r="J5793" t="s">
        <v>2068</v>
      </c>
      <c r="O5793">
        <v>0</v>
      </c>
      <c r="P5793">
        <v>1200</v>
      </c>
      <c r="Q5793" t="s">
        <v>50</v>
      </c>
      <c r="S5793" t="s">
        <v>4078</v>
      </c>
      <c r="T5793" s="4"/>
      <c r="U5793" s="4"/>
    </row>
    <row r="5794" spans="3:21" x14ac:dyDescent="0.2">
      <c r="C5794" t="s">
        <v>10724</v>
      </c>
      <c r="F5794" t="s">
        <v>2066</v>
      </c>
      <c r="I5794" t="s">
        <v>7405</v>
      </c>
      <c r="J5794" t="s">
        <v>2068</v>
      </c>
      <c r="O5794">
        <v>0</v>
      </c>
      <c r="P5794">
        <v>1200</v>
      </c>
      <c r="Q5794" t="s">
        <v>50</v>
      </c>
      <c r="S5794" t="s">
        <v>4078</v>
      </c>
      <c r="T5794" s="4"/>
      <c r="U5794" s="4"/>
    </row>
    <row r="5795" spans="3:21" x14ac:dyDescent="0.2">
      <c r="C5795" t="s">
        <v>10725</v>
      </c>
      <c r="F5795" t="s">
        <v>2066</v>
      </c>
      <c r="I5795" t="s">
        <v>7405</v>
      </c>
      <c r="J5795" t="s">
        <v>2068</v>
      </c>
      <c r="O5795">
        <v>0</v>
      </c>
      <c r="P5795">
        <v>1200</v>
      </c>
      <c r="Q5795" t="s">
        <v>50</v>
      </c>
      <c r="S5795" t="s">
        <v>4078</v>
      </c>
      <c r="T5795" s="4"/>
      <c r="U5795" s="4"/>
    </row>
    <row r="5796" spans="3:21" x14ac:dyDescent="0.2">
      <c r="C5796" t="s">
        <v>10726</v>
      </c>
      <c r="F5796" t="s">
        <v>2066</v>
      </c>
      <c r="I5796" t="s">
        <v>7405</v>
      </c>
      <c r="J5796" t="s">
        <v>2068</v>
      </c>
      <c r="O5796">
        <v>0</v>
      </c>
      <c r="P5796">
        <v>1200</v>
      </c>
      <c r="Q5796" t="s">
        <v>50</v>
      </c>
      <c r="S5796" t="s">
        <v>4078</v>
      </c>
      <c r="T5796" s="4"/>
      <c r="U5796" s="4"/>
    </row>
    <row r="5797" spans="3:21" x14ac:dyDescent="0.2">
      <c r="C5797" t="s">
        <v>10727</v>
      </c>
      <c r="F5797" t="s">
        <v>2066</v>
      </c>
      <c r="I5797" t="s">
        <v>2067</v>
      </c>
      <c r="J5797" t="s">
        <v>2068</v>
      </c>
      <c r="O5797">
        <v>0</v>
      </c>
      <c r="P5797">
        <v>6000</v>
      </c>
      <c r="Q5797" t="s">
        <v>50</v>
      </c>
      <c r="S5797" t="s">
        <v>4078</v>
      </c>
      <c r="T5797" s="4"/>
      <c r="U5797" s="4"/>
    </row>
    <row r="5798" spans="3:21" x14ac:dyDescent="0.2">
      <c r="C5798" t="s">
        <v>10728</v>
      </c>
      <c r="F5798" t="s">
        <v>2066</v>
      </c>
      <c r="I5798" t="s">
        <v>2067</v>
      </c>
      <c r="J5798" t="s">
        <v>2068</v>
      </c>
      <c r="O5798">
        <v>0</v>
      </c>
      <c r="P5798">
        <v>3000</v>
      </c>
      <c r="Q5798" t="s">
        <v>50</v>
      </c>
      <c r="S5798" t="s">
        <v>4078</v>
      </c>
      <c r="T5798" s="4"/>
      <c r="U5798" s="4"/>
    </row>
    <row r="5799" spans="3:21" x14ac:dyDescent="0.2">
      <c r="C5799" t="s">
        <v>10729</v>
      </c>
      <c r="F5799" t="s">
        <v>2066</v>
      </c>
      <c r="I5799" t="s">
        <v>2067</v>
      </c>
      <c r="J5799" t="s">
        <v>2068</v>
      </c>
      <c r="O5799">
        <v>0</v>
      </c>
      <c r="P5799">
        <v>3000</v>
      </c>
      <c r="Q5799" t="s">
        <v>50</v>
      </c>
      <c r="S5799" t="s">
        <v>4078</v>
      </c>
      <c r="T5799" s="4"/>
      <c r="U5799" s="4"/>
    </row>
    <row r="5800" spans="3:21" x14ac:dyDescent="0.2">
      <c r="C5800" t="s">
        <v>10730</v>
      </c>
      <c r="F5800" t="s">
        <v>2066</v>
      </c>
      <c r="I5800" t="s">
        <v>2067</v>
      </c>
      <c r="J5800" t="s">
        <v>2068</v>
      </c>
      <c r="O5800">
        <v>0</v>
      </c>
      <c r="P5800">
        <v>1500</v>
      </c>
      <c r="Q5800" t="s">
        <v>50</v>
      </c>
      <c r="S5800" t="s">
        <v>4078</v>
      </c>
      <c r="T5800" s="4"/>
      <c r="U5800" s="4"/>
    </row>
    <row r="5801" spans="3:21" x14ac:dyDescent="0.2">
      <c r="C5801" t="s">
        <v>10731</v>
      </c>
      <c r="F5801" t="s">
        <v>2066</v>
      </c>
      <c r="I5801" t="s">
        <v>2067</v>
      </c>
      <c r="J5801" t="s">
        <v>2068</v>
      </c>
      <c r="O5801">
        <v>0</v>
      </c>
      <c r="P5801">
        <v>1500</v>
      </c>
      <c r="Q5801" t="s">
        <v>50</v>
      </c>
      <c r="S5801" t="s">
        <v>4078</v>
      </c>
      <c r="T5801" s="4"/>
      <c r="U5801" s="4"/>
    </row>
    <row r="5802" spans="3:21" x14ac:dyDescent="0.2">
      <c r="C5802" t="s">
        <v>10732</v>
      </c>
      <c r="J5802" t="s">
        <v>420</v>
      </c>
      <c r="O5802">
        <v>0</v>
      </c>
      <c r="P5802">
        <v>864</v>
      </c>
      <c r="Q5802" t="s">
        <v>50</v>
      </c>
      <c r="S5802" t="s">
        <v>4078</v>
      </c>
      <c r="T5802" s="4"/>
      <c r="U5802" s="4"/>
    </row>
    <row r="5803" spans="3:21" x14ac:dyDescent="0.2">
      <c r="C5803" t="s">
        <v>10733</v>
      </c>
      <c r="J5803" t="s">
        <v>420</v>
      </c>
      <c r="O5803">
        <v>0</v>
      </c>
      <c r="P5803">
        <v>5</v>
      </c>
      <c r="Q5803" t="s">
        <v>44</v>
      </c>
      <c r="S5803" t="s">
        <v>8967</v>
      </c>
      <c r="T5803" s="4"/>
      <c r="U5803" s="4"/>
    </row>
    <row r="5804" spans="3:21" x14ac:dyDescent="0.2">
      <c r="C5804" t="s">
        <v>10734</v>
      </c>
      <c r="J5804" t="s">
        <v>420</v>
      </c>
      <c r="O5804">
        <v>0</v>
      </c>
      <c r="P5804">
        <v>10</v>
      </c>
      <c r="Q5804" t="s">
        <v>44</v>
      </c>
      <c r="S5804" t="s">
        <v>8967</v>
      </c>
      <c r="T5804" s="4"/>
      <c r="U5804" s="4"/>
    </row>
    <row r="5805" spans="3:21" x14ac:dyDescent="0.2">
      <c r="C5805" t="s">
        <v>10735</v>
      </c>
      <c r="J5805" t="s">
        <v>420</v>
      </c>
      <c r="O5805">
        <v>0</v>
      </c>
      <c r="P5805">
        <v>720</v>
      </c>
      <c r="Q5805" t="s">
        <v>796</v>
      </c>
      <c r="S5805" t="s">
        <v>9044</v>
      </c>
      <c r="T5805" s="4"/>
      <c r="U5805" s="4"/>
    </row>
    <row r="5806" spans="3:21" x14ac:dyDescent="0.2">
      <c r="C5806" t="s">
        <v>10736</v>
      </c>
      <c r="J5806" t="s">
        <v>420</v>
      </c>
      <c r="O5806">
        <v>0</v>
      </c>
      <c r="P5806">
        <v>200</v>
      </c>
      <c r="Q5806" t="s">
        <v>50</v>
      </c>
      <c r="S5806" t="s">
        <v>4078</v>
      </c>
      <c r="T5806" s="4"/>
      <c r="U5806" s="4"/>
    </row>
    <row r="5807" spans="3:21" x14ac:dyDescent="0.2">
      <c r="C5807" t="s">
        <v>10737</v>
      </c>
      <c r="J5807" t="s">
        <v>420</v>
      </c>
      <c r="O5807">
        <v>0</v>
      </c>
      <c r="P5807">
        <v>500</v>
      </c>
      <c r="Q5807" t="s">
        <v>50</v>
      </c>
      <c r="S5807" t="s">
        <v>4078</v>
      </c>
      <c r="T5807" s="4"/>
      <c r="U5807" s="4"/>
    </row>
    <row r="5808" spans="3:21" x14ac:dyDescent="0.2">
      <c r="C5808" t="s">
        <v>10738</v>
      </c>
      <c r="J5808" t="s">
        <v>420</v>
      </c>
      <c r="O5808">
        <v>0</v>
      </c>
      <c r="P5808">
        <v>260</v>
      </c>
      <c r="Q5808" t="s">
        <v>50</v>
      </c>
      <c r="S5808" t="s">
        <v>4078</v>
      </c>
      <c r="T5808" s="4"/>
      <c r="U5808" s="4"/>
    </row>
    <row r="5809" spans="3:21" x14ac:dyDescent="0.2">
      <c r="C5809" t="s">
        <v>10739</v>
      </c>
      <c r="J5809" t="s">
        <v>420</v>
      </c>
      <c r="O5809">
        <v>0</v>
      </c>
      <c r="P5809">
        <v>3000</v>
      </c>
      <c r="Q5809" t="s">
        <v>50</v>
      </c>
      <c r="S5809" t="s">
        <v>4078</v>
      </c>
      <c r="T5809" s="4"/>
      <c r="U5809" s="4"/>
    </row>
    <row r="5810" spans="3:21" x14ac:dyDescent="0.2">
      <c r="C5810" t="s">
        <v>10739</v>
      </c>
      <c r="J5810" t="s">
        <v>420</v>
      </c>
      <c r="O5810">
        <v>0</v>
      </c>
      <c r="P5810">
        <v>2500</v>
      </c>
      <c r="Q5810" t="s">
        <v>50</v>
      </c>
      <c r="S5810" t="s">
        <v>4078</v>
      </c>
      <c r="T5810" s="4"/>
      <c r="U5810" s="4"/>
    </row>
    <row r="5811" spans="3:21" x14ac:dyDescent="0.2">
      <c r="C5811" t="s">
        <v>10739</v>
      </c>
      <c r="J5811" t="s">
        <v>420</v>
      </c>
      <c r="O5811">
        <v>0</v>
      </c>
      <c r="P5811">
        <v>2000</v>
      </c>
      <c r="Q5811" t="s">
        <v>50</v>
      </c>
      <c r="S5811" t="s">
        <v>4078</v>
      </c>
      <c r="T5811" s="4"/>
      <c r="U5811" s="4"/>
    </row>
    <row r="5812" spans="3:21" x14ac:dyDescent="0.2">
      <c r="C5812" t="s">
        <v>10740</v>
      </c>
      <c r="J5812" t="s">
        <v>420</v>
      </c>
      <c r="O5812">
        <v>0</v>
      </c>
      <c r="P5812">
        <v>1000</v>
      </c>
      <c r="Q5812" t="s">
        <v>44</v>
      </c>
      <c r="S5812" t="s">
        <v>8967</v>
      </c>
      <c r="T5812" s="4"/>
      <c r="U5812" s="4"/>
    </row>
    <row r="5813" spans="3:21" x14ac:dyDescent="0.2">
      <c r="C5813" t="s">
        <v>10741</v>
      </c>
      <c r="F5813" t="s">
        <v>2066</v>
      </c>
      <c r="I5813" t="s">
        <v>2082</v>
      </c>
      <c r="J5813" t="s">
        <v>2068</v>
      </c>
      <c r="O5813">
        <v>0</v>
      </c>
      <c r="P5813">
        <v>10000</v>
      </c>
      <c r="Q5813" t="s">
        <v>50</v>
      </c>
      <c r="S5813" t="s">
        <v>4078</v>
      </c>
      <c r="T5813" s="4"/>
      <c r="U5813" s="4"/>
    </row>
    <row r="5814" spans="3:21" x14ac:dyDescent="0.2">
      <c r="C5814" t="s">
        <v>10741</v>
      </c>
      <c r="F5814" t="s">
        <v>2066</v>
      </c>
      <c r="I5814" t="s">
        <v>2334</v>
      </c>
      <c r="J5814" t="s">
        <v>2068</v>
      </c>
      <c r="O5814">
        <v>0</v>
      </c>
      <c r="P5814">
        <v>12000</v>
      </c>
      <c r="Q5814" t="s">
        <v>50</v>
      </c>
      <c r="S5814" t="s">
        <v>4078</v>
      </c>
      <c r="T5814" s="4"/>
      <c r="U5814" s="4"/>
    </row>
    <row r="5815" spans="3:21" x14ac:dyDescent="0.2">
      <c r="C5815" t="s">
        <v>10741</v>
      </c>
      <c r="F5815" t="s">
        <v>2066</v>
      </c>
      <c r="I5815" t="s">
        <v>2334</v>
      </c>
      <c r="J5815" t="s">
        <v>2068</v>
      </c>
      <c r="O5815">
        <v>0</v>
      </c>
      <c r="P5815">
        <v>4000</v>
      </c>
      <c r="Q5815" t="s">
        <v>50</v>
      </c>
      <c r="S5815" t="s">
        <v>4078</v>
      </c>
      <c r="T5815" s="4"/>
      <c r="U5815" s="4"/>
    </row>
    <row r="5816" spans="3:21" x14ac:dyDescent="0.2">
      <c r="C5816" t="s">
        <v>10741</v>
      </c>
      <c r="F5816" t="s">
        <v>2066</v>
      </c>
      <c r="I5816" t="s">
        <v>5291</v>
      </c>
      <c r="J5816" t="s">
        <v>2068</v>
      </c>
      <c r="O5816">
        <v>0</v>
      </c>
      <c r="P5816">
        <v>20000</v>
      </c>
      <c r="Q5816" t="s">
        <v>50</v>
      </c>
      <c r="S5816" t="s">
        <v>4078</v>
      </c>
      <c r="T5816" s="4"/>
      <c r="U5816" s="4"/>
    </row>
    <row r="5817" spans="3:21" x14ac:dyDescent="0.2">
      <c r="C5817" t="s">
        <v>10742</v>
      </c>
      <c r="F5817" t="s">
        <v>2066</v>
      </c>
      <c r="I5817" t="s">
        <v>3389</v>
      </c>
      <c r="J5817" t="s">
        <v>2068</v>
      </c>
      <c r="O5817">
        <v>0</v>
      </c>
      <c r="P5817">
        <v>576</v>
      </c>
      <c r="Q5817" t="s">
        <v>50</v>
      </c>
      <c r="S5817" t="s">
        <v>4078</v>
      </c>
      <c r="T5817" s="4"/>
      <c r="U5817" s="4"/>
    </row>
    <row r="5818" spans="3:21" x14ac:dyDescent="0.2">
      <c r="C5818" t="s">
        <v>10743</v>
      </c>
      <c r="F5818" t="s">
        <v>2066</v>
      </c>
      <c r="I5818" t="s">
        <v>3389</v>
      </c>
      <c r="J5818" t="s">
        <v>2068</v>
      </c>
      <c r="O5818">
        <v>0</v>
      </c>
      <c r="P5818">
        <v>576</v>
      </c>
      <c r="Q5818" t="s">
        <v>50</v>
      </c>
      <c r="S5818" t="s">
        <v>4078</v>
      </c>
      <c r="T5818" s="4"/>
      <c r="U5818" s="4"/>
    </row>
    <row r="5819" spans="3:21" x14ac:dyDescent="0.2">
      <c r="C5819" t="s">
        <v>10744</v>
      </c>
      <c r="F5819" t="s">
        <v>2066</v>
      </c>
      <c r="I5819" t="s">
        <v>2082</v>
      </c>
      <c r="J5819" t="s">
        <v>2068</v>
      </c>
      <c r="O5819">
        <v>0</v>
      </c>
      <c r="P5819">
        <v>2000</v>
      </c>
      <c r="Q5819" t="s">
        <v>50</v>
      </c>
      <c r="S5819" t="s">
        <v>4078</v>
      </c>
      <c r="T5819" s="4"/>
      <c r="U5819" s="4"/>
    </row>
    <row r="5820" spans="3:21" x14ac:dyDescent="0.2">
      <c r="C5820" t="s">
        <v>10745</v>
      </c>
      <c r="J5820" t="s">
        <v>420</v>
      </c>
      <c r="O5820">
        <v>0</v>
      </c>
      <c r="P5820">
        <v>100</v>
      </c>
      <c r="Q5820" t="s">
        <v>44</v>
      </c>
      <c r="S5820" t="s">
        <v>8967</v>
      </c>
      <c r="T5820" s="4"/>
      <c r="U5820" s="4"/>
    </row>
    <row r="5821" spans="3:21" x14ac:dyDescent="0.2">
      <c r="C5821" t="s">
        <v>10746</v>
      </c>
      <c r="J5821" t="s">
        <v>420</v>
      </c>
      <c r="O5821">
        <v>0</v>
      </c>
      <c r="P5821">
        <v>20</v>
      </c>
      <c r="Q5821" t="s">
        <v>76</v>
      </c>
      <c r="S5821" t="s">
        <v>9316</v>
      </c>
      <c r="T5821" s="4"/>
      <c r="U5821" s="4"/>
    </row>
    <row r="5822" spans="3:21" x14ac:dyDescent="0.2">
      <c r="C5822" t="s">
        <v>10747</v>
      </c>
      <c r="J5822" t="s">
        <v>420</v>
      </c>
      <c r="O5822">
        <v>0</v>
      </c>
      <c r="P5822">
        <v>240</v>
      </c>
      <c r="Q5822" t="s">
        <v>44</v>
      </c>
      <c r="S5822" t="s">
        <v>8967</v>
      </c>
      <c r="T5822" s="4"/>
      <c r="U5822" s="4"/>
    </row>
    <row r="5823" spans="3:21" x14ac:dyDescent="0.2">
      <c r="C5823" t="s">
        <v>10748</v>
      </c>
      <c r="J5823" t="s">
        <v>420</v>
      </c>
      <c r="O5823">
        <v>0</v>
      </c>
      <c r="P5823">
        <v>324</v>
      </c>
      <c r="Q5823" t="s">
        <v>50</v>
      </c>
      <c r="S5823" t="s">
        <v>4078</v>
      </c>
      <c r="T5823" s="4"/>
      <c r="U5823" s="4"/>
    </row>
    <row r="5824" spans="3:21" x14ac:dyDescent="0.2">
      <c r="C5824" t="s">
        <v>10748</v>
      </c>
      <c r="J5824" t="s">
        <v>420</v>
      </c>
      <c r="O5824">
        <v>0</v>
      </c>
      <c r="P5824">
        <v>360</v>
      </c>
      <c r="Q5824" t="s">
        <v>50</v>
      </c>
      <c r="S5824" t="s">
        <v>4078</v>
      </c>
      <c r="T5824" s="4"/>
      <c r="U5824" s="4"/>
    </row>
    <row r="5825" spans="3:21" x14ac:dyDescent="0.2">
      <c r="C5825" t="s">
        <v>10749</v>
      </c>
      <c r="J5825" t="s">
        <v>420</v>
      </c>
      <c r="O5825">
        <v>0</v>
      </c>
      <c r="P5825">
        <v>60</v>
      </c>
      <c r="Q5825" t="s">
        <v>50</v>
      </c>
      <c r="S5825" t="s">
        <v>4078</v>
      </c>
      <c r="T5825" s="4"/>
      <c r="U5825" s="4"/>
    </row>
    <row r="5826" spans="3:21" x14ac:dyDescent="0.2">
      <c r="C5826" t="s">
        <v>10750</v>
      </c>
      <c r="J5826" t="s">
        <v>420</v>
      </c>
      <c r="O5826">
        <v>0</v>
      </c>
      <c r="P5826">
        <v>192</v>
      </c>
      <c r="Q5826" t="s">
        <v>50</v>
      </c>
      <c r="S5826" t="s">
        <v>4078</v>
      </c>
      <c r="T5826" s="4"/>
      <c r="U5826" s="4"/>
    </row>
    <row r="5827" spans="3:21" x14ac:dyDescent="0.2">
      <c r="C5827" t="s">
        <v>10751</v>
      </c>
      <c r="J5827" t="s">
        <v>420</v>
      </c>
      <c r="O5827">
        <v>0</v>
      </c>
      <c r="P5827">
        <v>144</v>
      </c>
      <c r="Q5827" t="s">
        <v>50</v>
      </c>
      <c r="S5827" t="s">
        <v>4078</v>
      </c>
      <c r="T5827" s="4"/>
      <c r="U5827" s="4"/>
    </row>
    <row r="5828" spans="3:21" x14ac:dyDescent="0.2">
      <c r="C5828" t="s">
        <v>10752</v>
      </c>
      <c r="J5828" t="s">
        <v>420</v>
      </c>
      <c r="O5828">
        <v>0</v>
      </c>
      <c r="P5828">
        <v>240</v>
      </c>
      <c r="Q5828" t="s">
        <v>50</v>
      </c>
      <c r="S5828" t="s">
        <v>4078</v>
      </c>
      <c r="T5828" s="4"/>
      <c r="U5828" s="4"/>
    </row>
    <row r="5829" spans="3:21" x14ac:dyDescent="0.2">
      <c r="C5829" t="s">
        <v>10753</v>
      </c>
      <c r="J5829" t="s">
        <v>420</v>
      </c>
      <c r="O5829">
        <v>0</v>
      </c>
      <c r="P5829">
        <v>240</v>
      </c>
      <c r="Q5829" t="s">
        <v>50</v>
      </c>
      <c r="S5829" t="s">
        <v>4078</v>
      </c>
      <c r="T5829" s="4"/>
      <c r="U5829" s="4"/>
    </row>
    <row r="5830" spans="3:21" x14ac:dyDescent="0.2">
      <c r="C5830" t="s">
        <v>10754</v>
      </c>
      <c r="J5830" t="s">
        <v>420</v>
      </c>
      <c r="O5830">
        <v>0</v>
      </c>
      <c r="P5830">
        <v>288</v>
      </c>
      <c r="Q5830" t="s">
        <v>50</v>
      </c>
      <c r="S5830" t="s">
        <v>4078</v>
      </c>
      <c r="T5830" s="4"/>
      <c r="U5830" s="4"/>
    </row>
    <row r="5831" spans="3:21" x14ac:dyDescent="0.2">
      <c r="C5831" t="s">
        <v>10755</v>
      </c>
      <c r="J5831" t="s">
        <v>420</v>
      </c>
      <c r="O5831">
        <v>0</v>
      </c>
      <c r="P5831">
        <v>30</v>
      </c>
      <c r="Q5831" t="s">
        <v>44</v>
      </c>
      <c r="S5831" t="s">
        <v>8967</v>
      </c>
      <c r="T5831" s="4"/>
      <c r="U5831" s="4"/>
    </row>
    <row r="5832" spans="3:21" x14ac:dyDescent="0.2">
      <c r="C5832" t="s">
        <v>10756</v>
      </c>
      <c r="J5832" t="s">
        <v>420</v>
      </c>
      <c r="O5832">
        <v>0</v>
      </c>
      <c r="P5832">
        <v>300</v>
      </c>
      <c r="Q5832" t="s">
        <v>50</v>
      </c>
      <c r="S5832" t="s">
        <v>4078</v>
      </c>
      <c r="T5832" s="4"/>
      <c r="U5832" s="4"/>
    </row>
    <row r="5833" spans="3:21" x14ac:dyDescent="0.2">
      <c r="C5833" t="s">
        <v>10757</v>
      </c>
      <c r="J5833" t="s">
        <v>420</v>
      </c>
      <c r="O5833">
        <v>0</v>
      </c>
      <c r="P5833">
        <v>384</v>
      </c>
      <c r="Q5833" t="s">
        <v>50</v>
      </c>
      <c r="S5833" t="s">
        <v>4078</v>
      </c>
      <c r="T5833" s="4"/>
      <c r="U5833" s="4"/>
    </row>
    <row r="5834" spans="3:21" x14ac:dyDescent="0.2">
      <c r="C5834" t="s">
        <v>10758</v>
      </c>
      <c r="J5834" t="s">
        <v>420</v>
      </c>
      <c r="O5834">
        <v>0</v>
      </c>
      <c r="P5834">
        <v>36</v>
      </c>
      <c r="Q5834" t="s">
        <v>44</v>
      </c>
      <c r="S5834" t="s">
        <v>8967</v>
      </c>
      <c r="T5834" s="4"/>
      <c r="U5834" s="4"/>
    </row>
    <row r="5835" spans="3:21" x14ac:dyDescent="0.2">
      <c r="C5835" t="s">
        <v>10759</v>
      </c>
      <c r="J5835" t="s">
        <v>420</v>
      </c>
      <c r="O5835">
        <v>0</v>
      </c>
      <c r="P5835">
        <v>1</v>
      </c>
      <c r="Q5835" t="s">
        <v>76</v>
      </c>
      <c r="S5835" t="s">
        <v>9316</v>
      </c>
      <c r="T5835" s="4"/>
      <c r="U5835" s="4"/>
    </row>
    <row r="5836" spans="3:21" x14ac:dyDescent="0.2">
      <c r="C5836" t="s">
        <v>10760</v>
      </c>
      <c r="J5836" t="s">
        <v>420</v>
      </c>
      <c r="O5836">
        <v>0</v>
      </c>
      <c r="P5836">
        <v>216</v>
      </c>
      <c r="Q5836" t="s">
        <v>50</v>
      </c>
      <c r="S5836" t="s">
        <v>4078</v>
      </c>
      <c r="T5836" s="4"/>
      <c r="U5836" s="4"/>
    </row>
    <row r="5837" spans="3:21" x14ac:dyDescent="0.2">
      <c r="C5837" t="s">
        <v>10761</v>
      </c>
      <c r="J5837" t="s">
        <v>420</v>
      </c>
      <c r="O5837">
        <v>0</v>
      </c>
      <c r="P5837">
        <v>300</v>
      </c>
      <c r="Q5837" t="s">
        <v>50</v>
      </c>
      <c r="S5837" t="s">
        <v>4078</v>
      </c>
      <c r="T5837" s="4"/>
      <c r="U5837" s="4"/>
    </row>
    <row r="5838" spans="3:21" x14ac:dyDescent="0.2">
      <c r="C5838" t="s">
        <v>10762</v>
      </c>
      <c r="J5838" t="s">
        <v>420</v>
      </c>
      <c r="O5838">
        <v>0</v>
      </c>
      <c r="P5838">
        <v>240</v>
      </c>
      <c r="Q5838" t="s">
        <v>50</v>
      </c>
      <c r="S5838" t="s">
        <v>4078</v>
      </c>
      <c r="T5838" s="4"/>
      <c r="U5838" s="4"/>
    </row>
    <row r="5839" spans="3:21" x14ac:dyDescent="0.2">
      <c r="C5839" t="s">
        <v>10763</v>
      </c>
      <c r="J5839" t="s">
        <v>420</v>
      </c>
      <c r="O5839">
        <v>0</v>
      </c>
      <c r="P5839">
        <v>60</v>
      </c>
      <c r="Q5839" t="s">
        <v>44</v>
      </c>
      <c r="S5839" t="s">
        <v>8967</v>
      </c>
      <c r="T5839" s="4"/>
      <c r="U5839" s="4"/>
    </row>
    <row r="5840" spans="3:21" x14ac:dyDescent="0.2">
      <c r="C5840" t="s">
        <v>10764</v>
      </c>
      <c r="J5840" t="s">
        <v>420</v>
      </c>
      <c r="O5840">
        <v>0</v>
      </c>
      <c r="P5840">
        <v>120</v>
      </c>
      <c r="Q5840" t="s">
        <v>50</v>
      </c>
      <c r="S5840" t="s">
        <v>4078</v>
      </c>
      <c r="T5840" s="4"/>
      <c r="U5840" s="4"/>
    </row>
    <row r="5841" spans="3:21" x14ac:dyDescent="0.2">
      <c r="C5841" t="s">
        <v>10765</v>
      </c>
      <c r="I5841" t="s">
        <v>2827</v>
      </c>
      <c r="J5841" t="s">
        <v>420</v>
      </c>
      <c r="O5841">
        <v>0</v>
      </c>
      <c r="P5841">
        <v>2000</v>
      </c>
      <c r="Q5841" t="s">
        <v>50</v>
      </c>
      <c r="S5841" t="s">
        <v>4078</v>
      </c>
      <c r="T5841" s="4"/>
      <c r="U5841" s="4"/>
    </row>
    <row r="5842" spans="3:21" x14ac:dyDescent="0.2">
      <c r="C5842" t="s">
        <v>10766</v>
      </c>
      <c r="J5842" t="s">
        <v>420</v>
      </c>
      <c r="O5842">
        <v>0</v>
      </c>
      <c r="P5842">
        <v>60</v>
      </c>
      <c r="Q5842" t="s">
        <v>44</v>
      </c>
      <c r="S5842" t="s">
        <v>8967</v>
      </c>
      <c r="T5842" s="4"/>
      <c r="U5842" s="4"/>
    </row>
    <row r="5843" spans="3:21" x14ac:dyDescent="0.2">
      <c r="C5843" t="s">
        <v>10767</v>
      </c>
      <c r="J5843" t="s">
        <v>420</v>
      </c>
      <c r="O5843" t="e">
        <v>#DIV/0!</v>
      </c>
      <c r="P5843">
        <v>0</v>
      </c>
      <c r="S5843" t="e">
        <v>#DIV/0!</v>
      </c>
      <c r="T5843" s="4"/>
      <c r="U5843" s="4"/>
    </row>
    <row r="5844" spans="3:21" x14ac:dyDescent="0.2">
      <c r="C5844" t="s">
        <v>10768</v>
      </c>
      <c r="J5844" t="s">
        <v>420</v>
      </c>
      <c r="O5844">
        <v>0</v>
      </c>
      <c r="P5844">
        <v>60</v>
      </c>
      <c r="Q5844" t="s">
        <v>44</v>
      </c>
      <c r="S5844" t="s">
        <v>8967</v>
      </c>
      <c r="T5844" s="4"/>
      <c r="U5844" s="4"/>
    </row>
    <row r="5845" spans="3:21" x14ac:dyDescent="0.2">
      <c r="C5845" t="s">
        <v>10769</v>
      </c>
      <c r="J5845" t="s">
        <v>420</v>
      </c>
      <c r="O5845">
        <v>0</v>
      </c>
      <c r="P5845">
        <v>320</v>
      </c>
      <c r="Q5845" t="s">
        <v>50</v>
      </c>
      <c r="S5845" t="s">
        <v>4078</v>
      </c>
      <c r="T5845" s="4"/>
      <c r="U5845" s="4"/>
    </row>
    <row r="5846" spans="3:21" x14ac:dyDescent="0.2">
      <c r="C5846" t="s">
        <v>10770</v>
      </c>
      <c r="J5846" t="s">
        <v>420</v>
      </c>
      <c r="O5846">
        <v>0</v>
      </c>
      <c r="P5846">
        <v>12</v>
      </c>
      <c r="Q5846" t="s">
        <v>44</v>
      </c>
      <c r="S5846" t="s">
        <v>8967</v>
      </c>
      <c r="T5846" s="4"/>
      <c r="U5846" s="4"/>
    </row>
    <row r="5847" spans="3:21" x14ac:dyDescent="0.2">
      <c r="C5847" t="s">
        <v>10771</v>
      </c>
      <c r="J5847" t="s">
        <v>420</v>
      </c>
      <c r="O5847">
        <v>0</v>
      </c>
      <c r="P5847">
        <v>20</v>
      </c>
      <c r="Q5847" t="s">
        <v>61</v>
      </c>
      <c r="S5847" t="s">
        <v>8990</v>
      </c>
      <c r="T5847" s="4"/>
      <c r="U5847" s="4"/>
    </row>
    <row r="5848" spans="3:21" x14ac:dyDescent="0.2">
      <c r="C5848" t="s">
        <v>10772</v>
      </c>
      <c r="J5848" t="s">
        <v>420</v>
      </c>
      <c r="O5848">
        <v>0</v>
      </c>
      <c r="P5848">
        <v>20</v>
      </c>
      <c r="Q5848" t="s">
        <v>44</v>
      </c>
      <c r="S5848" t="s">
        <v>8967</v>
      </c>
      <c r="T5848" s="4"/>
      <c r="U5848" s="4"/>
    </row>
    <row r="5849" spans="3:21" x14ac:dyDescent="0.2">
      <c r="C5849" t="s">
        <v>10773</v>
      </c>
      <c r="J5849" t="s">
        <v>420</v>
      </c>
      <c r="O5849">
        <v>0</v>
      </c>
      <c r="P5849">
        <v>12</v>
      </c>
      <c r="Q5849" t="s">
        <v>44</v>
      </c>
      <c r="S5849" t="s">
        <v>8967</v>
      </c>
      <c r="T5849" s="4"/>
      <c r="U5849" s="4"/>
    </row>
    <row r="5850" spans="3:21" x14ac:dyDescent="0.2">
      <c r="C5850" t="s">
        <v>10774</v>
      </c>
      <c r="J5850" t="s">
        <v>420</v>
      </c>
      <c r="O5850">
        <v>0</v>
      </c>
      <c r="P5850">
        <v>256</v>
      </c>
      <c r="Q5850" t="s">
        <v>362</v>
      </c>
      <c r="S5850" t="s">
        <v>9490</v>
      </c>
      <c r="T5850" s="4"/>
      <c r="U5850" s="4"/>
    </row>
    <row r="5851" spans="3:21" x14ac:dyDescent="0.2">
      <c r="C5851" t="s">
        <v>10775</v>
      </c>
      <c r="J5851" t="s">
        <v>420</v>
      </c>
      <c r="O5851">
        <v>0</v>
      </c>
      <c r="P5851">
        <v>60</v>
      </c>
      <c r="Q5851" t="s">
        <v>50</v>
      </c>
      <c r="S5851" t="s">
        <v>4078</v>
      </c>
      <c r="T5851" s="4"/>
      <c r="U5851" s="4"/>
    </row>
    <row r="5852" spans="3:21" x14ac:dyDescent="0.2">
      <c r="C5852" t="s">
        <v>10776</v>
      </c>
      <c r="J5852" t="s">
        <v>420</v>
      </c>
      <c r="O5852">
        <v>0</v>
      </c>
      <c r="P5852">
        <v>60</v>
      </c>
      <c r="Q5852" t="s">
        <v>362</v>
      </c>
      <c r="S5852" t="s">
        <v>9490</v>
      </c>
      <c r="T5852" s="4"/>
      <c r="U5852" s="4"/>
    </row>
    <row r="5853" spans="3:21" x14ac:dyDescent="0.2">
      <c r="C5853" t="s">
        <v>10777</v>
      </c>
      <c r="F5853" t="s">
        <v>2066</v>
      </c>
      <c r="I5853" t="s">
        <v>2334</v>
      </c>
      <c r="J5853" t="s">
        <v>2068</v>
      </c>
      <c r="O5853">
        <v>0</v>
      </c>
      <c r="P5853">
        <v>48</v>
      </c>
      <c r="Q5853" t="s">
        <v>50</v>
      </c>
      <c r="S5853" t="s">
        <v>4078</v>
      </c>
      <c r="T5853" s="4"/>
      <c r="U5853" s="4"/>
    </row>
    <row r="5854" spans="3:21" x14ac:dyDescent="0.2">
      <c r="C5854" t="s">
        <v>10778</v>
      </c>
      <c r="J5854" t="s">
        <v>420</v>
      </c>
      <c r="O5854">
        <v>0</v>
      </c>
      <c r="P5854">
        <v>48</v>
      </c>
      <c r="Q5854" t="s">
        <v>44</v>
      </c>
      <c r="S5854" t="s">
        <v>8967</v>
      </c>
      <c r="T5854" s="4"/>
      <c r="U5854" s="4"/>
    </row>
    <row r="5855" spans="3:21" x14ac:dyDescent="0.2">
      <c r="C5855" t="s">
        <v>10779</v>
      </c>
      <c r="J5855" t="s">
        <v>420</v>
      </c>
      <c r="O5855">
        <v>0</v>
      </c>
      <c r="P5855">
        <v>25</v>
      </c>
      <c r="Q5855" t="s">
        <v>44</v>
      </c>
      <c r="S5855" t="s">
        <v>8967</v>
      </c>
      <c r="T5855" s="4"/>
      <c r="U5855" s="4"/>
    </row>
    <row r="5856" spans="3:21" x14ac:dyDescent="0.2">
      <c r="C5856" t="s">
        <v>10780</v>
      </c>
      <c r="J5856" t="s">
        <v>420</v>
      </c>
      <c r="O5856">
        <v>0</v>
      </c>
      <c r="P5856">
        <v>20</v>
      </c>
      <c r="Q5856" t="s">
        <v>50</v>
      </c>
      <c r="S5856" t="s">
        <v>4078</v>
      </c>
      <c r="T5856" s="4"/>
      <c r="U5856" s="4"/>
    </row>
    <row r="5857" spans="3:21" x14ac:dyDescent="0.2">
      <c r="C5857" t="s">
        <v>10781</v>
      </c>
      <c r="J5857" t="s">
        <v>420</v>
      </c>
      <c r="O5857">
        <v>0</v>
      </c>
      <c r="P5857">
        <v>30</v>
      </c>
      <c r="Q5857" t="s">
        <v>44</v>
      </c>
      <c r="S5857" t="s">
        <v>8967</v>
      </c>
      <c r="T5857" s="4"/>
      <c r="U5857" s="4"/>
    </row>
    <row r="5858" spans="3:21" x14ac:dyDescent="0.2">
      <c r="C5858" t="s">
        <v>10782</v>
      </c>
      <c r="J5858" t="s">
        <v>420</v>
      </c>
      <c r="O5858">
        <v>0</v>
      </c>
      <c r="P5858">
        <v>360</v>
      </c>
      <c r="Q5858" t="s">
        <v>50</v>
      </c>
      <c r="S5858" t="s">
        <v>4078</v>
      </c>
      <c r="T5858" s="4"/>
      <c r="U5858" s="4"/>
    </row>
    <row r="5859" spans="3:21" x14ac:dyDescent="0.2">
      <c r="C5859" t="s">
        <v>10783</v>
      </c>
      <c r="J5859" t="s">
        <v>420</v>
      </c>
      <c r="O5859">
        <v>0</v>
      </c>
      <c r="P5859">
        <v>40</v>
      </c>
      <c r="Q5859" t="s">
        <v>50</v>
      </c>
      <c r="S5859" t="s">
        <v>4078</v>
      </c>
      <c r="T5859" s="4"/>
      <c r="U5859" s="4"/>
    </row>
    <row r="5860" spans="3:21" x14ac:dyDescent="0.2">
      <c r="C5860" t="s">
        <v>10784</v>
      </c>
      <c r="J5860" t="s">
        <v>420</v>
      </c>
      <c r="O5860">
        <v>0</v>
      </c>
      <c r="P5860">
        <v>720</v>
      </c>
      <c r="Q5860" t="s">
        <v>50</v>
      </c>
      <c r="S5860" t="s">
        <v>4078</v>
      </c>
      <c r="T5860" s="4"/>
      <c r="U5860" s="4"/>
    </row>
    <row r="5861" spans="3:21" x14ac:dyDescent="0.2">
      <c r="C5861" t="s">
        <v>10785</v>
      </c>
      <c r="J5861" t="s">
        <v>420</v>
      </c>
      <c r="O5861">
        <v>0</v>
      </c>
      <c r="P5861">
        <v>360</v>
      </c>
      <c r="Q5861" t="s">
        <v>50</v>
      </c>
      <c r="S5861" t="s">
        <v>4078</v>
      </c>
      <c r="T5861" s="4"/>
      <c r="U5861" s="4"/>
    </row>
    <row r="5862" spans="3:21" x14ac:dyDescent="0.2">
      <c r="C5862" t="s">
        <v>10786</v>
      </c>
      <c r="J5862" t="s">
        <v>420</v>
      </c>
      <c r="O5862">
        <v>0</v>
      </c>
      <c r="P5862">
        <v>720</v>
      </c>
      <c r="Q5862" t="s">
        <v>50</v>
      </c>
      <c r="S5862" t="s">
        <v>4078</v>
      </c>
      <c r="T5862" s="4"/>
      <c r="U5862" s="4"/>
    </row>
    <row r="5863" spans="3:21" x14ac:dyDescent="0.2">
      <c r="C5863" t="s">
        <v>10787</v>
      </c>
      <c r="J5863" t="s">
        <v>420</v>
      </c>
      <c r="O5863">
        <v>0</v>
      </c>
      <c r="P5863">
        <v>480</v>
      </c>
      <c r="Q5863" t="s">
        <v>50</v>
      </c>
      <c r="S5863" t="s">
        <v>4078</v>
      </c>
      <c r="T5863" s="4"/>
      <c r="U5863" s="4"/>
    </row>
    <row r="5864" spans="3:21" x14ac:dyDescent="0.2">
      <c r="C5864" t="s">
        <v>10788</v>
      </c>
      <c r="J5864" t="s">
        <v>420</v>
      </c>
      <c r="O5864">
        <v>0</v>
      </c>
      <c r="P5864">
        <v>240</v>
      </c>
      <c r="Q5864" t="s">
        <v>50</v>
      </c>
      <c r="S5864" t="s">
        <v>4078</v>
      </c>
      <c r="T5864" s="4"/>
      <c r="U5864" s="4"/>
    </row>
    <row r="5865" spans="3:21" x14ac:dyDescent="0.2">
      <c r="C5865" t="s">
        <v>10789</v>
      </c>
      <c r="F5865" t="s">
        <v>2066</v>
      </c>
      <c r="I5865" t="s">
        <v>5590</v>
      </c>
      <c r="J5865" t="s">
        <v>2068</v>
      </c>
      <c r="O5865">
        <v>0</v>
      </c>
      <c r="P5865">
        <v>50</v>
      </c>
      <c r="Q5865" t="s">
        <v>50</v>
      </c>
      <c r="S5865" t="s">
        <v>4078</v>
      </c>
      <c r="T5865" s="4"/>
      <c r="U5865" s="4"/>
    </row>
    <row r="5866" spans="3:21" x14ac:dyDescent="0.2">
      <c r="C5866" t="s">
        <v>10790</v>
      </c>
      <c r="I5866" t="s">
        <v>5574</v>
      </c>
      <c r="J5866" t="s">
        <v>2068</v>
      </c>
      <c r="O5866">
        <v>0</v>
      </c>
      <c r="P5866">
        <v>50</v>
      </c>
      <c r="Q5866" t="s">
        <v>50</v>
      </c>
      <c r="S5866" t="s">
        <v>4078</v>
      </c>
      <c r="T5866" s="4"/>
      <c r="U5866" s="4"/>
    </row>
    <row r="5867" spans="3:21" x14ac:dyDescent="0.2">
      <c r="C5867" t="s">
        <v>10790</v>
      </c>
      <c r="F5867" t="s">
        <v>2066</v>
      </c>
      <c r="I5867" t="s">
        <v>5318</v>
      </c>
      <c r="J5867" t="s">
        <v>2068</v>
      </c>
      <c r="O5867">
        <v>0</v>
      </c>
      <c r="P5867">
        <v>50</v>
      </c>
      <c r="Q5867" t="s">
        <v>50</v>
      </c>
      <c r="S5867" t="s">
        <v>4078</v>
      </c>
      <c r="T5867" s="4"/>
      <c r="U5867" s="4"/>
    </row>
    <row r="5868" spans="3:21" x14ac:dyDescent="0.2">
      <c r="C5868" t="s">
        <v>10791</v>
      </c>
      <c r="J5868" t="s">
        <v>420</v>
      </c>
      <c r="O5868">
        <v>0</v>
      </c>
      <c r="P5868">
        <v>16</v>
      </c>
      <c r="Q5868" t="s">
        <v>44</v>
      </c>
      <c r="S5868" t="s">
        <v>8967</v>
      </c>
      <c r="T5868" s="4"/>
      <c r="U5868" s="4"/>
    </row>
    <row r="5869" spans="3:21" x14ac:dyDescent="0.2">
      <c r="C5869" t="s">
        <v>10792</v>
      </c>
      <c r="F5869" t="s">
        <v>2066</v>
      </c>
      <c r="I5869" t="s">
        <v>2067</v>
      </c>
      <c r="J5869" t="s">
        <v>2068</v>
      </c>
      <c r="O5869">
        <v>0</v>
      </c>
      <c r="P5869">
        <v>480</v>
      </c>
      <c r="Q5869" t="s">
        <v>50</v>
      </c>
      <c r="S5869" t="s">
        <v>4078</v>
      </c>
      <c r="T5869" s="4"/>
      <c r="U5869" s="4"/>
    </row>
    <row r="5870" spans="3:21" x14ac:dyDescent="0.2">
      <c r="C5870" t="s">
        <v>10793</v>
      </c>
      <c r="F5870" t="s">
        <v>2066</v>
      </c>
      <c r="I5870" t="s">
        <v>2067</v>
      </c>
      <c r="J5870" t="s">
        <v>2068</v>
      </c>
      <c r="O5870">
        <v>0</v>
      </c>
      <c r="P5870">
        <v>192</v>
      </c>
      <c r="Q5870" t="s">
        <v>50</v>
      </c>
      <c r="S5870" t="s">
        <v>4078</v>
      </c>
      <c r="T5870" s="4"/>
      <c r="U5870" s="4"/>
    </row>
    <row r="5871" spans="3:21" x14ac:dyDescent="0.2">
      <c r="C5871" t="s">
        <v>10794</v>
      </c>
      <c r="J5871" t="s">
        <v>420</v>
      </c>
      <c r="O5871">
        <v>0</v>
      </c>
      <c r="P5871">
        <v>360</v>
      </c>
      <c r="Q5871" t="s">
        <v>50</v>
      </c>
      <c r="S5871" t="s">
        <v>4078</v>
      </c>
      <c r="T5871" s="4"/>
      <c r="U5871" s="4"/>
    </row>
    <row r="5872" spans="3:21" x14ac:dyDescent="0.2">
      <c r="C5872" t="s">
        <v>10795</v>
      </c>
      <c r="F5872" t="s">
        <v>2066</v>
      </c>
      <c r="I5872" t="s">
        <v>2067</v>
      </c>
      <c r="J5872" t="s">
        <v>2068</v>
      </c>
      <c r="O5872">
        <v>0</v>
      </c>
      <c r="P5872">
        <v>432</v>
      </c>
      <c r="Q5872" t="s">
        <v>50</v>
      </c>
      <c r="S5872" t="s">
        <v>4078</v>
      </c>
      <c r="T5872" s="4"/>
      <c r="U5872" s="4"/>
    </row>
    <row r="5873" spans="3:21" x14ac:dyDescent="0.2">
      <c r="C5873" t="s">
        <v>10796</v>
      </c>
      <c r="F5873" t="s">
        <v>2066</v>
      </c>
      <c r="I5873" t="s">
        <v>7405</v>
      </c>
      <c r="J5873" t="s">
        <v>2068</v>
      </c>
      <c r="O5873">
        <v>0</v>
      </c>
      <c r="P5873">
        <v>1152</v>
      </c>
      <c r="Q5873" t="s">
        <v>50</v>
      </c>
      <c r="S5873" t="s">
        <v>4078</v>
      </c>
      <c r="T5873" s="4"/>
      <c r="U5873" s="4"/>
    </row>
    <row r="5874" spans="3:21" x14ac:dyDescent="0.2">
      <c r="C5874" t="s">
        <v>10797</v>
      </c>
      <c r="F5874" t="s">
        <v>2066</v>
      </c>
      <c r="I5874" t="s">
        <v>7405</v>
      </c>
      <c r="J5874" t="s">
        <v>2068</v>
      </c>
      <c r="O5874">
        <v>0</v>
      </c>
      <c r="P5874">
        <v>1152</v>
      </c>
      <c r="Q5874" t="s">
        <v>50</v>
      </c>
      <c r="S5874" t="s">
        <v>4078</v>
      </c>
      <c r="T5874" s="4"/>
      <c r="U5874" s="4"/>
    </row>
    <row r="5875" spans="3:21" x14ac:dyDescent="0.2">
      <c r="C5875" t="s">
        <v>10798</v>
      </c>
      <c r="F5875" t="s">
        <v>2066</v>
      </c>
      <c r="I5875" t="s">
        <v>7405</v>
      </c>
      <c r="J5875" t="s">
        <v>2068</v>
      </c>
      <c r="O5875">
        <v>0</v>
      </c>
      <c r="P5875">
        <v>1152</v>
      </c>
      <c r="Q5875" t="s">
        <v>50</v>
      </c>
      <c r="S5875" t="s">
        <v>4078</v>
      </c>
      <c r="T5875" s="4"/>
      <c r="U5875" s="4"/>
    </row>
    <row r="5876" spans="3:21" x14ac:dyDescent="0.2">
      <c r="C5876" t="s">
        <v>10799</v>
      </c>
      <c r="F5876" t="s">
        <v>2066</v>
      </c>
      <c r="I5876" t="s">
        <v>7405</v>
      </c>
      <c r="J5876" t="s">
        <v>2068</v>
      </c>
      <c r="O5876">
        <v>0</v>
      </c>
      <c r="P5876">
        <v>1152</v>
      </c>
      <c r="Q5876" t="s">
        <v>50</v>
      </c>
      <c r="S5876" t="s">
        <v>4078</v>
      </c>
      <c r="T5876" s="4"/>
      <c r="U5876" s="4"/>
    </row>
    <row r="5877" spans="3:21" x14ac:dyDescent="0.2">
      <c r="C5877" t="s">
        <v>10800</v>
      </c>
      <c r="F5877" t="s">
        <v>2066</v>
      </c>
      <c r="I5877" t="s">
        <v>7405</v>
      </c>
      <c r="J5877" t="s">
        <v>2068</v>
      </c>
      <c r="O5877">
        <v>0</v>
      </c>
      <c r="P5877">
        <v>1152</v>
      </c>
      <c r="Q5877" t="s">
        <v>50</v>
      </c>
      <c r="S5877" t="s">
        <v>4078</v>
      </c>
      <c r="T5877" s="4"/>
      <c r="U5877" s="4"/>
    </row>
    <row r="5878" spans="3:21" x14ac:dyDescent="0.2">
      <c r="C5878" t="s">
        <v>10801</v>
      </c>
      <c r="F5878" t="s">
        <v>2066</v>
      </c>
      <c r="I5878" t="s">
        <v>7405</v>
      </c>
      <c r="J5878" t="s">
        <v>2068</v>
      </c>
      <c r="O5878">
        <v>0</v>
      </c>
      <c r="P5878">
        <v>1152</v>
      </c>
      <c r="Q5878" t="s">
        <v>50</v>
      </c>
      <c r="S5878" t="s">
        <v>4078</v>
      </c>
      <c r="T5878" s="4"/>
      <c r="U5878" s="4"/>
    </row>
    <row r="5879" spans="3:21" x14ac:dyDescent="0.2">
      <c r="C5879" t="s">
        <v>10802</v>
      </c>
      <c r="F5879" t="s">
        <v>2066</v>
      </c>
      <c r="I5879" t="s">
        <v>7405</v>
      </c>
      <c r="J5879" t="s">
        <v>2068</v>
      </c>
      <c r="O5879">
        <v>0</v>
      </c>
      <c r="P5879">
        <v>1152</v>
      </c>
      <c r="Q5879" t="s">
        <v>50</v>
      </c>
      <c r="S5879" t="s">
        <v>4078</v>
      </c>
      <c r="T5879" s="4"/>
      <c r="U5879" s="4"/>
    </row>
    <row r="5880" spans="3:21" x14ac:dyDescent="0.2">
      <c r="C5880" t="s">
        <v>10803</v>
      </c>
      <c r="F5880" t="s">
        <v>2066</v>
      </c>
      <c r="I5880" t="s">
        <v>7405</v>
      </c>
      <c r="J5880" t="s">
        <v>2068</v>
      </c>
      <c r="O5880">
        <v>0</v>
      </c>
      <c r="P5880">
        <v>1152</v>
      </c>
      <c r="Q5880" t="s">
        <v>50</v>
      </c>
      <c r="S5880" t="s">
        <v>4078</v>
      </c>
      <c r="T5880" s="4"/>
      <c r="U5880" s="4"/>
    </row>
    <row r="5881" spans="3:21" x14ac:dyDescent="0.2">
      <c r="C5881" t="s">
        <v>10804</v>
      </c>
      <c r="F5881" t="s">
        <v>2066</v>
      </c>
      <c r="I5881" t="s">
        <v>7405</v>
      </c>
      <c r="J5881" t="s">
        <v>2068</v>
      </c>
      <c r="O5881">
        <v>0</v>
      </c>
      <c r="P5881">
        <v>1152</v>
      </c>
      <c r="Q5881" t="s">
        <v>50</v>
      </c>
      <c r="S5881" t="s">
        <v>4078</v>
      </c>
      <c r="T5881" s="4"/>
      <c r="U5881" s="4"/>
    </row>
    <row r="5882" spans="3:21" x14ac:dyDescent="0.2">
      <c r="C5882" t="s">
        <v>10805</v>
      </c>
      <c r="F5882" t="s">
        <v>2066</v>
      </c>
      <c r="I5882" t="s">
        <v>7405</v>
      </c>
      <c r="J5882" t="s">
        <v>2068</v>
      </c>
      <c r="O5882">
        <v>0</v>
      </c>
      <c r="P5882">
        <v>1152</v>
      </c>
      <c r="Q5882" t="s">
        <v>50</v>
      </c>
      <c r="S5882" t="s">
        <v>4078</v>
      </c>
      <c r="T5882" s="4"/>
      <c r="U5882" s="4"/>
    </row>
    <row r="5883" spans="3:21" x14ac:dyDescent="0.2">
      <c r="C5883" t="s">
        <v>10806</v>
      </c>
      <c r="F5883" t="s">
        <v>2066</v>
      </c>
      <c r="I5883" t="s">
        <v>7405</v>
      </c>
      <c r="J5883" t="s">
        <v>2068</v>
      </c>
      <c r="O5883">
        <v>0</v>
      </c>
      <c r="P5883">
        <v>1152</v>
      </c>
      <c r="Q5883" t="s">
        <v>50</v>
      </c>
      <c r="S5883" t="s">
        <v>4078</v>
      </c>
      <c r="T5883" s="4"/>
      <c r="U5883" s="4"/>
    </row>
    <row r="5884" spans="3:21" x14ac:dyDescent="0.2">
      <c r="C5884" t="s">
        <v>10807</v>
      </c>
      <c r="J5884" t="s">
        <v>420</v>
      </c>
      <c r="O5884">
        <v>0</v>
      </c>
      <c r="P5884">
        <v>600</v>
      </c>
      <c r="Q5884" t="s">
        <v>50</v>
      </c>
      <c r="S5884" t="s">
        <v>4078</v>
      </c>
      <c r="T5884" s="4"/>
      <c r="U5884" s="4"/>
    </row>
    <row r="5885" spans="3:21" x14ac:dyDescent="0.2">
      <c r="C5885" t="s">
        <v>10808</v>
      </c>
      <c r="J5885" t="s">
        <v>420</v>
      </c>
      <c r="O5885">
        <v>0</v>
      </c>
      <c r="P5885">
        <v>384</v>
      </c>
      <c r="Q5885" t="s">
        <v>50</v>
      </c>
      <c r="S5885" t="s">
        <v>4078</v>
      </c>
      <c r="T5885" s="4"/>
      <c r="U5885" s="4"/>
    </row>
    <row r="5886" spans="3:21" x14ac:dyDescent="0.2">
      <c r="C5886" t="s">
        <v>10809</v>
      </c>
      <c r="J5886" t="s">
        <v>420</v>
      </c>
      <c r="O5886">
        <v>0</v>
      </c>
      <c r="P5886">
        <v>1800</v>
      </c>
      <c r="Q5886" t="s">
        <v>50</v>
      </c>
      <c r="S5886" t="s">
        <v>4078</v>
      </c>
      <c r="T5886" s="4"/>
      <c r="U5886" s="4"/>
    </row>
    <row r="5887" spans="3:21" x14ac:dyDescent="0.2">
      <c r="C5887" t="s">
        <v>10810</v>
      </c>
      <c r="J5887" t="s">
        <v>420</v>
      </c>
      <c r="O5887">
        <v>0</v>
      </c>
      <c r="P5887">
        <v>1600</v>
      </c>
      <c r="Q5887" t="s">
        <v>50</v>
      </c>
      <c r="S5887" t="s">
        <v>4078</v>
      </c>
      <c r="T5887" s="4"/>
      <c r="U5887" s="4"/>
    </row>
    <row r="5888" spans="3:21" x14ac:dyDescent="0.2">
      <c r="C5888" t="s">
        <v>10811</v>
      </c>
      <c r="J5888" t="s">
        <v>420</v>
      </c>
      <c r="O5888">
        <v>0</v>
      </c>
      <c r="P5888">
        <v>1440</v>
      </c>
      <c r="Q5888" t="s">
        <v>50</v>
      </c>
      <c r="S5888" t="s">
        <v>4078</v>
      </c>
      <c r="T5888" s="4"/>
      <c r="U5888" s="4"/>
    </row>
    <row r="5889" spans="3:21" x14ac:dyDescent="0.2">
      <c r="C5889" t="s">
        <v>10812</v>
      </c>
      <c r="J5889" t="s">
        <v>420</v>
      </c>
      <c r="O5889">
        <v>0</v>
      </c>
      <c r="P5889">
        <v>108</v>
      </c>
      <c r="Q5889" t="s">
        <v>50</v>
      </c>
      <c r="S5889" t="s">
        <v>4078</v>
      </c>
      <c r="T5889" s="4"/>
      <c r="U5889" s="4"/>
    </row>
    <row r="5890" spans="3:21" x14ac:dyDescent="0.2">
      <c r="C5890" t="s">
        <v>10813</v>
      </c>
      <c r="J5890" t="s">
        <v>420</v>
      </c>
      <c r="O5890">
        <v>0</v>
      </c>
      <c r="P5890">
        <v>300</v>
      </c>
      <c r="Q5890" t="s">
        <v>50</v>
      </c>
      <c r="S5890" t="s">
        <v>4078</v>
      </c>
      <c r="T5890" s="4"/>
      <c r="U5890" s="4"/>
    </row>
    <row r="5891" spans="3:21" x14ac:dyDescent="0.2">
      <c r="C5891" t="s">
        <v>10814</v>
      </c>
      <c r="J5891" t="s">
        <v>420</v>
      </c>
      <c r="O5891">
        <v>0</v>
      </c>
      <c r="P5891">
        <v>100</v>
      </c>
      <c r="Q5891" t="s">
        <v>50</v>
      </c>
      <c r="S5891" t="s">
        <v>4078</v>
      </c>
      <c r="T5891" s="4"/>
      <c r="U5891" s="4"/>
    </row>
    <row r="5892" spans="3:21" x14ac:dyDescent="0.2">
      <c r="C5892" t="s">
        <v>10815</v>
      </c>
      <c r="J5892" t="s">
        <v>420</v>
      </c>
      <c r="O5892">
        <v>0</v>
      </c>
      <c r="P5892">
        <v>500</v>
      </c>
      <c r="Q5892" t="s">
        <v>50</v>
      </c>
      <c r="S5892" t="s">
        <v>4078</v>
      </c>
      <c r="T5892" s="4"/>
      <c r="U5892" s="4"/>
    </row>
    <row r="5893" spans="3:21" x14ac:dyDescent="0.2">
      <c r="C5893" t="s">
        <v>10816</v>
      </c>
      <c r="J5893" t="s">
        <v>420</v>
      </c>
      <c r="O5893">
        <v>0</v>
      </c>
      <c r="P5893">
        <v>20</v>
      </c>
      <c r="Q5893" t="s">
        <v>10817</v>
      </c>
      <c r="S5893" t="s">
        <v>10818</v>
      </c>
      <c r="T5893" s="4"/>
      <c r="U5893" s="4"/>
    </row>
    <row r="5894" spans="3:21" x14ac:dyDescent="0.2">
      <c r="C5894" t="s">
        <v>10819</v>
      </c>
      <c r="J5894" t="s">
        <v>420</v>
      </c>
      <c r="O5894">
        <v>0</v>
      </c>
      <c r="P5894">
        <v>2000</v>
      </c>
      <c r="Q5894" t="s">
        <v>50</v>
      </c>
      <c r="S5894" t="s">
        <v>4078</v>
      </c>
      <c r="T5894" s="4"/>
      <c r="U5894" s="4"/>
    </row>
    <row r="5895" spans="3:21" x14ac:dyDescent="0.2">
      <c r="C5895" t="s">
        <v>10820</v>
      </c>
      <c r="J5895" t="s">
        <v>420</v>
      </c>
      <c r="O5895">
        <v>0</v>
      </c>
      <c r="P5895">
        <v>800</v>
      </c>
      <c r="Q5895" t="s">
        <v>50</v>
      </c>
      <c r="S5895" t="s">
        <v>4078</v>
      </c>
      <c r="T5895" s="4"/>
      <c r="U5895" s="4"/>
    </row>
    <row r="5896" spans="3:21" x14ac:dyDescent="0.2">
      <c r="C5896" t="s">
        <v>10821</v>
      </c>
      <c r="F5896" t="s">
        <v>2066</v>
      </c>
      <c r="I5896" t="s">
        <v>5590</v>
      </c>
      <c r="J5896" t="s">
        <v>2068</v>
      </c>
      <c r="O5896">
        <v>0</v>
      </c>
      <c r="P5896">
        <v>1800</v>
      </c>
      <c r="Q5896" t="s">
        <v>50</v>
      </c>
      <c r="S5896" t="s">
        <v>4078</v>
      </c>
      <c r="T5896" s="4"/>
      <c r="U5896" s="4"/>
    </row>
    <row r="5897" spans="3:21" x14ac:dyDescent="0.2">
      <c r="C5897" t="s">
        <v>10822</v>
      </c>
      <c r="F5897" t="s">
        <v>2066</v>
      </c>
      <c r="I5897" t="s">
        <v>5590</v>
      </c>
      <c r="J5897" t="s">
        <v>2068</v>
      </c>
      <c r="O5897">
        <v>0</v>
      </c>
      <c r="P5897">
        <v>1800</v>
      </c>
      <c r="Q5897" t="s">
        <v>50</v>
      </c>
      <c r="S5897" t="s">
        <v>4078</v>
      </c>
      <c r="T5897" s="4"/>
      <c r="U5897" s="4"/>
    </row>
    <row r="5898" spans="3:21" x14ac:dyDescent="0.2">
      <c r="C5898" t="s">
        <v>10823</v>
      </c>
      <c r="F5898" t="s">
        <v>2066</v>
      </c>
      <c r="I5898" t="s">
        <v>5590</v>
      </c>
      <c r="J5898" t="s">
        <v>2068</v>
      </c>
      <c r="O5898">
        <v>0</v>
      </c>
      <c r="P5898">
        <v>1800</v>
      </c>
      <c r="Q5898" t="s">
        <v>50</v>
      </c>
      <c r="S5898" t="s">
        <v>4078</v>
      </c>
      <c r="T5898" s="4"/>
      <c r="U5898" s="4"/>
    </row>
    <row r="5899" spans="3:21" x14ac:dyDescent="0.2">
      <c r="C5899" t="s">
        <v>10824</v>
      </c>
      <c r="F5899" t="s">
        <v>2066</v>
      </c>
      <c r="I5899" t="s">
        <v>5590</v>
      </c>
      <c r="J5899" t="s">
        <v>2068</v>
      </c>
      <c r="O5899">
        <v>0</v>
      </c>
      <c r="P5899">
        <v>1800</v>
      </c>
      <c r="Q5899" t="s">
        <v>50</v>
      </c>
      <c r="S5899" t="s">
        <v>4078</v>
      </c>
      <c r="T5899" s="4"/>
      <c r="U5899" s="4"/>
    </row>
    <row r="5900" spans="3:21" x14ac:dyDescent="0.2">
      <c r="C5900" t="s">
        <v>10825</v>
      </c>
      <c r="F5900" t="s">
        <v>2066</v>
      </c>
      <c r="I5900" t="s">
        <v>5590</v>
      </c>
      <c r="J5900" t="s">
        <v>2068</v>
      </c>
      <c r="O5900">
        <v>0</v>
      </c>
      <c r="P5900">
        <v>1800</v>
      </c>
      <c r="Q5900" t="s">
        <v>50</v>
      </c>
      <c r="S5900" t="s">
        <v>4078</v>
      </c>
      <c r="T5900" s="4"/>
      <c r="U5900" s="4"/>
    </row>
    <row r="5901" spans="3:21" x14ac:dyDescent="0.2">
      <c r="C5901" t="s">
        <v>10826</v>
      </c>
      <c r="F5901" t="s">
        <v>2066</v>
      </c>
      <c r="I5901" t="s">
        <v>5590</v>
      </c>
      <c r="J5901" t="s">
        <v>2068</v>
      </c>
      <c r="O5901">
        <v>0</v>
      </c>
      <c r="P5901">
        <v>1800</v>
      </c>
      <c r="Q5901" t="s">
        <v>50</v>
      </c>
      <c r="S5901" t="s">
        <v>4078</v>
      </c>
      <c r="T5901" s="4"/>
      <c r="U5901" s="4"/>
    </row>
    <row r="5902" spans="3:21" x14ac:dyDescent="0.2">
      <c r="C5902" t="s">
        <v>10826</v>
      </c>
      <c r="F5902" t="s">
        <v>2066</v>
      </c>
      <c r="I5902" t="s">
        <v>5590</v>
      </c>
      <c r="J5902" t="s">
        <v>2068</v>
      </c>
      <c r="O5902">
        <v>0</v>
      </c>
      <c r="P5902">
        <v>1800</v>
      </c>
      <c r="Q5902" t="s">
        <v>50</v>
      </c>
      <c r="S5902" t="s">
        <v>4078</v>
      </c>
      <c r="T5902" s="4"/>
      <c r="U5902" s="4"/>
    </row>
    <row r="5903" spans="3:21" x14ac:dyDescent="0.2">
      <c r="C5903" t="s">
        <v>10827</v>
      </c>
      <c r="F5903" t="s">
        <v>2066</v>
      </c>
      <c r="I5903" t="s">
        <v>5590</v>
      </c>
      <c r="J5903" t="s">
        <v>2068</v>
      </c>
      <c r="O5903">
        <v>0</v>
      </c>
      <c r="P5903">
        <v>1800</v>
      </c>
      <c r="Q5903" t="s">
        <v>50</v>
      </c>
      <c r="S5903" t="s">
        <v>4078</v>
      </c>
      <c r="T5903" s="4"/>
      <c r="U5903" s="4"/>
    </row>
    <row r="5904" spans="3:21" x14ac:dyDescent="0.2">
      <c r="C5904" t="s">
        <v>10828</v>
      </c>
      <c r="F5904" t="s">
        <v>2066</v>
      </c>
      <c r="I5904" t="s">
        <v>5590</v>
      </c>
      <c r="J5904" t="s">
        <v>2068</v>
      </c>
      <c r="O5904">
        <v>0</v>
      </c>
      <c r="P5904">
        <v>1800</v>
      </c>
      <c r="Q5904" t="s">
        <v>50</v>
      </c>
      <c r="S5904" t="s">
        <v>4078</v>
      </c>
      <c r="T5904" s="4"/>
      <c r="U5904" s="4"/>
    </row>
    <row r="5905" spans="3:21" x14ac:dyDescent="0.2">
      <c r="C5905" t="s">
        <v>10829</v>
      </c>
      <c r="F5905" t="s">
        <v>2066</v>
      </c>
      <c r="I5905" t="s">
        <v>5590</v>
      </c>
      <c r="J5905" t="s">
        <v>2068</v>
      </c>
      <c r="O5905">
        <v>0</v>
      </c>
      <c r="P5905">
        <v>1800</v>
      </c>
      <c r="Q5905" t="s">
        <v>50</v>
      </c>
      <c r="S5905" t="s">
        <v>4078</v>
      </c>
      <c r="T5905" s="4"/>
      <c r="U5905" s="4"/>
    </row>
    <row r="5906" spans="3:21" x14ac:dyDescent="0.2">
      <c r="C5906" t="s">
        <v>10830</v>
      </c>
      <c r="F5906" t="s">
        <v>2066</v>
      </c>
      <c r="I5906" t="s">
        <v>5590</v>
      </c>
      <c r="J5906" t="s">
        <v>2068</v>
      </c>
      <c r="O5906">
        <v>0</v>
      </c>
      <c r="P5906">
        <v>1800</v>
      </c>
      <c r="Q5906" t="s">
        <v>50</v>
      </c>
      <c r="S5906" t="s">
        <v>4078</v>
      </c>
      <c r="T5906" s="4"/>
      <c r="U5906" s="4"/>
    </row>
    <row r="5907" spans="3:21" x14ac:dyDescent="0.2">
      <c r="C5907" t="s">
        <v>10830</v>
      </c>
      <c r="F5907" t="s">
        <v>2066</v>
      </c>
      <c r="I5907" t="s">
        <v>5590</v>
      </c>
      <c r="J5907" t="s">
        <v>2068</v>
      </c>
      <c r="O5907">
        <v>0</v>
      </c>
      <c r="P5907">
        <v>1800</v>
      </c>
      <c r="Q5907" t="s">
        <v>50</v>
      </c>
      <c r="S5907" t="s">
        <v>4078</v>
      </c>
      <c r="T5907" s="4"/>
      <c r="U5907" s="4"/>
    </row>
    <row r="5908" spans="3:21" x14ac:dyDescent="0.2">
      <c r="C5908" t="s">
        <v>10831</v>
      </c>
      <c r="F5908" t="s">
        <v>2066</v>
      </c>
      <c r="I5908" t="s">
        <v>5590</v>
      </c>
      <c r="J5908" t="s">
        <v>2068</v>
      </c>
      <c r="O5908">
        <v>0</v>
      </c>
      <c r="P5908">
        <v>1800</v>
      </c>
      <c r="Q5908" t="s">
        <v>50</v>
      </c>
      <c r="S5908" t="s">
        <v>4078</v>
      </c>
      <c r="T5908" s="4"/>
      <c r="U5908" s="4"/>
    </row>
    <row r="5909" spans="3:21" x14ac:dyDescent="0.2">
      <c r="C5909" t="s">
        <v>10831</v>
      </c>
      <c r="F5909" t="s">
        <v>2066</v>
      </c>
      <c r="I5909" t="s">
        <v>5590</v>
      </c>
      <c r="J5909" t="s">
        <v>2068</v>
      </c>
      <c r="O5909">
        <v>0</v>
      </c>
      <c r="P5909">
        <v>1800</v>
      </c>
      <c r="Q5909" t="s">
        <v>50</v>
      </c>
      <c r="S5909" t="s">
        <v>4078</v>
      </c>
      <c r="T5909" s="4"/>
      <c r="U5909" s="4"/>
    </row>
    <row r="5910" spans="3:21" x14ac:dyDescent="0.2">
      <c r="C5910" t="s">
        <v>10832</v>
      </c>
      <c r="F5910" t="s">
        <v>2066</v>
      </c>
      <c r="I5910" t="s">
        <v>5590</v>
      </c>
      <c r="J5910" t="s">
        <v>2068</v>
      </c>
      <c r="O5910">
        <v>0</v>
      </c>
      <c r="P5910">
        <v>1800</v>
      </c>
      <c r="Q5910" t="s">
        <v>50</v>
      </c>
      <c r="S5910" t="s">
        <v>4078</v>
      </c>
      <c r="T5910" s="4"/>
      <c r="U5910" s="4"/>
    </row>
    <row r="5911" spans="3:21" x14ac:dyDescent="0.2">
      <c r="C5911" t="s">
        <v>10833</v>
      </c>
      <c r="F5911" t="s">
        <v>2066</v>
      </c>
      <c r="I5911" t="s">
        <v>5590</v>
      </c>
      <c r="J5911" t="s">
        <v>2068</v>
      </c>
      <c r="O5911">
        <v>0</v>
      </c>
      <c r="P5911">
        <v>1800</v>
      </c>
      <c r="Q5911" t="s">
        <v>50</v>
      </c>
      <c r="S5911" t="s">
        <v>4078</v>
      </c>
      <c r="T5911" s="4"/>
      <c r="U5911" s="4"/>
    </row>
    <row r="5912" spans="3:21" x14ac:dyDescent="0.2">
      <c r="C5912" t="s">
        <v>10833</v>
      </c>
      <c r="F5912" t="s">
        <v>2066</v>
      </c>
      <c r="I5912" t="s">
        <v>5590</v>
      </c>
      <c r="J5912" t="s">
        <v>2068</v>
      </c>
      <c r="O5912">
        <v>0</v>
      </c>
      <c r="P5912">
        <v>1800</v>
      </c>
      <c r="Q5912" t="s">
        <v>50</v>
      </c>
      <c r="S5912" t="s">
        <v>4078</v>
      </c>
      <c r="T5912" s="4"/>
      <c r="U5912" s="4"/>
    </row>
    <row r="5913" spans="3:21" x14ac:dyDescent="0.2">
      <c r="C5913" t="s">
        <v>10834</v>
      </c>
      <c r="F5913" t="s">
        <v>2066</v>
      </c>
      <c r="I5913" t="s">
        <v>2437</v>
      </c>
      <c r="J5913" t="s">
        <v>2068</v>
      </c>
      <c r="O5913">
        <v>0</v>
      </c>
      <c r="P5913">
        <v>1800</v>
      </c>
      <c r="Q5913" t="s">
        <v>50</v>
      </c>
      <c r="S5913" t="s">
        <v>4078</v>
      </c>
      <c r="T5913" s="4"/>
      <c r="U5913" s="4"/>
    </row>
    <row r="5914" spans="3:21" x14ac:dyDescent="0.2">
      <c r="C5914" t="s">
        <v>10835</v>
      </c>
      <c r="F5914" t="s">
        <v>2066</v>
      </c>
      <c r="I5914" t="s">
        <v>2437</v>
      </c>
      <c r="J5914" t="s">
        <v>2068</v>
      </c>
      <c r="O5914">
        <v>0</v>
      </c>
      <c r="P5914">
        <v>1800</v>
      </c>
      <c r="Q5914" t="s">
        <v>50</v>
      </c>
      <c r="S5914" t="s">
        <v>4078</v>
      </c>
      <c r="T5914" s="4"/>
      <c r="U5914" s="4"/>
    </row>
    <row r="5915" spans="3:21" x14ac:dyDescent="0.2">
      <c r="C5915" t="s">
        <v>10836</v>
      </c>
      <c r="F5915" t="s">
        <v>2066</v>
      </c>
      <c r="I5915" t="s">
        <v>2437</v>
      </c>
      <c r="J5915" t="s">
        <v>2068</v>
      </c>
      <c r="O5915">
        <v>0</v>
      </c>
      <c r="P5915">
        <v>1800</v>
      </c>
      <c r="Q5915" t="s">
        <v>50</v>
      </c>
      <c r="S5915" t="s">
        <v>4078</v>
      </c>
      <c r="T5915" s="4"/>
      <c r="U5915" s="4"/>
    </row>
    <row r="5916" spans="3:21" x14ac:dyDescent="0.2">
      <c r="C5916" t="s">
        <v>10837</v>
      </c>
      <c r="F5916" t="s">
        <v>2066</v>
      </c>
      <c r="I5916" t="s">
        <v>2437</v>
      </c>
      <c r="J5916" t="s">
        <v>2068</v>
      </c>
      <c r="O5916">
        <v>0</v>
      </c>
      <c r="P5916">
        <v>1800</v>
      </c>
      <c r="Q5916" t="s">
        <v>50</v>
      </c>
      <c r="S5916" t="s">
        <v>4078</v>
      </c>
      <c r="T5916" s="4"/>
      <c r="U5916" s="4"/>
    </row>
    <row r="5917" spans="3:21" x14ac:dyDescent="0.2">
      <c r="C5917" t="s">
        <v>10838</v>
      </c>
      <c r="F5917" t="s">
        <v>2066</v>
      </c>
      <c r="I5917" t="s">
        <v>2437</v>
      </c>
      <c r="J5917" t="s">
        <v>2068</v>
      </c>
      <c r="O5917">
        <v>0</v>
      </c>
      <c r="P5917">
        <v>1800</v>
      </c>
      <c r="Q5917" t="s">
        <v>50</v>
      </c>
      <c r="S5917" t="s">
        <v>4078</v>
      </c>
      <c r="T5917" s="4"/>
      <c r="U5917" s="4"/>
    </row>
    <row r="5918" spans="3:21" x14ac:dyDescent="0.2">
      <c r="C5918" t="s">
        <v>10839</v>
      </c>
      <c r="F5918" t="s">
        <v>2066</v>
      </c>
      <c r="I5918" t="s">
        <v>2437</v>
      </c>
      <c r="J5918" t="s">
        <v>2068</v>
      </c>
      <c r="O5918">
        <v>0</v>
      </c>
      <c r="P5918">
        <v>1800</v>
      </c>
      <c r="Q5918" t="s">
        <v>50</v>
      </c>
      <c r="S5918" t="s">
        <v>4078</v>
      </c>
      <c r="T5918" s="4"/>
      <c r="U5918" s="4"/>
    </row>
    <row r="5919" spans="3:21" x14ac:dyDescent="0.2">
      <c r="C5919" t="s">
        <v>10840</v>
      </c>
      <c r="F5919" t="s">
        <v>2066</v>
      </c>
      <c r="I5919" t="s">
        <v>2437</v>
      </c>
      <c r="J5919" t="s">
        <v>2068</v>
      </c>
      <c r="O5919">
        <v>0</v>
      </c>
      <c r="P5919">
        <v>1800</v>
      </c>
      <c r="Q5919" t="s">
        <v>50</v>
      </c>
      <c r="S5919" t="s">
        <v>4078</v>
      </c>
      <c r="T5919" s="4"/>
      <c r="U5919" s="4"/>
    </row>
    <row r="5920" spans="3:21" x14ac:dyDescent="0.2">
      <c r="C5920" t="s">
        <v>10841</v>
      </c>
      <c r="F5920" t="s">
        <v>2066</v>
      </c>
      <c r="I5920" t="s">
        <v>2437</v>
      </c>
      <c r="J5920" t="s">
        <v>2068</v>
      </c>
      <c r="O5920">
        <v>0</v>
      </c>
      <c r="P5920">
        <v>1800</v>
      </c>
      <c r="Q5920" t="s">
        <v>50</v>
      </c>
      <c r="S5920" t="s">
        <v>4078</v>
      </c>
      <c r="T5920" s="4"/>
      <c r="U5920" s="4"/>
    </row>
    <row r="5921" spans="3:21" x14ac:dyDescent="0.2">
      <c r="C5921" t="s">
        <v>10842</v>
      </c>
      <c r="F5921" t="s">
        <v>2066</v>
      </c>
      <c r="I5921" t="s">
        <v>2437</v>
      </c>
      <c r="J5921" t="s">
        <v>2068</v>
      </c>
      <c r="O5921">
        <v>0</v>
      </c>
      <c r="P5921">
        <v>1800</v>
      </c>
      <c r="Q5921" t="s">
        <v>50</v>
      </c>
      <c r="S5921" t="s">
        <v>4078</v>
      </c>
      <c r="T5921" s="4"/>
      <c r="U5921" s="4"/>
    </row>
    <row r="5922" spans="3:21" x14ac:dyDescent="0.2">
      <c r="C5922" t="s">
        <v>10843</v>
      </c>
      <c r="F5922" t="s">
        <v>2066</v>
      </c>
      <c r="I5922" t="s">
        <v>2437</v>
      </c>
      <c r="J5922" t="s">
        <v>2068</v>
      </c>
      <c r="O5922">
        <v>0</v>
      </c>
      <c r="P5922">
        <v>1800</v>
      </c>
      <c r="Q5922" t="s">
        <v>50</v>
      </c>
      <c r="S5922" t="s">
        <v>4078</v>
      </c>
      <c r="T5922" s="4"/>
      <c r="U5922" s="4"/>
    </row>
    <row r="5923" spans="3:21" x14ac:dyDescent="0.2">
      <c r="C5923" t="s">
        <v>10844</v>
      </c>
      <c r="F5923" t="s">
        <v>2066</v>
      </c>
      <c r="I5923" t="s">
        <v>2437</v>
      </c>
      <c r="J5923" t="s">
        <v>2068</v>
      </c>
      <c r="O5923">
        <v>0</v>
      </c>
      <c r="P5923">
        <v>1800</v>
      </c>
      <c r="Q5923" t="s">
        <v>50</v>
      </c>
      <c r="S5923" t="s">
        <v>4078</v>
      </c>
      <c r="T5923" s="4"/>
      <c r="U5923" s="4"/>
    </row>
    <row r="5924" spans="3:21" x14ac:dyDescent="0.2">
      <c r="C5924" t="s">
        <v>10845</v>
      </c>
      <c r="F5924" t="s">
        <v>2066</v>
      </c>
      <c r="I5924" t="s">
        <v>2437</v>
      </c>
      <c r="J5924" t="s">
        <v>2068</v>
      </c>
      <c r="O5924">
        <v>0</v>
      </c>
      <c r="P5924">
        <v>1800</v>
      </c>
      <c r="Q5924" t="s">
        <v>50</v>
      </c>
      <c r="S5924" t="s">
        <v>4078</v>
      </c>
      <c r="T5924" s="4"/>
      <c r="U5924" s="4"/>
    </row>
    <row r="5925" spans="3:21" x14ac:dyDescent="0.2">
      <c r="C5925" t="s">
        <v>10846</v>
      </c>
      <c r="F5925" t="s">
        <v>2066</v>
      </c>
      <c r="I5925" t="s">
        <v>2437</v>
      </c>
      <c r="J5925" t="s">
        <v>2068</v>
      </c>
      <c r="O5925">
        <v>0</v>
      </c>
      <c r="P5925">
        <v>1800</v>
      </c>
      <c r="Q5925" t="s">
        <v>50</v>
      </c>
      <c r="S5925" t="s">
        <v>4078</v>
      </c>
      <c r="T5925" s="4"/>
      <c r="U5925" s="4"/>
    </row>
    <row r="5926" spans="3:21" x14ac:dyDescent="0.2">
      <c r="C5926" t="s">
        <v>10847</v>
      </c>
      <c r="F5926" t="s">
        <v>2066</v>
      </c>
      <c r="I5926" t="s">
        <v>2437</v>
      </c>
      <c r="J5926" t="s">
        <v>2068</v>
      </c>
      <c r="O5926">
        <v>0</v>
      </c>
      <c r="P5926">
        <v>1800</v>
      </c>
      <c r="Q5926" t="s">
        <v>50</v>
      </c>
      <c r="S5926" t="s">
        <v>4078</v>
      </c>
      <c r="T5926" s="4"/>
      <c r="U5926" s="4"/>
    </row>
    <row r="5927" spans="3:21" x14ac:dyDescent="0.2">
      <c r="C5927" t="s">
        <v>10848</v>
      </c>
      <c r="F5927" t="s">
        <v>2066</v>
      </c>
      <c r="I5927" t="s">
        <v>2437</v>
      </c>
      <c r="J5927" t="s">
        <v>2068</v>
      </c>
      <c r="O5927">
        <v>0</v>
      </c>
      <c r="P5927">
        <v>1800</v>
      </c>
      <c r="Q5927" t="s">
        <v>50</v>
      </c>
      <c r="S5927" t="s">
        <v>4078</v>
      </c>
      <c r="T5927" s="4"/>
      <c r="U5927" s="4"/>
    </row>
    <row r="5928" spans="3:21" x14ac:dyDescent="0.2">
      <c r="C5928" t="s">
        <v>10849</v>
      </c>
      <c r="F5928" t="s">
        <v>2066</v>
      </c>
      <c r="I5928" t="s">
        <v>2437</v>
      </c>
      <c r="J5928" t="s">
        <v>2068</v>
      </c>
      <c r="O5928">
        <v>0</v>
      </c>
      <c r="P5928">
        <v>1800</v>
      </c>
      <c r="Q5928" t="s">
        <v>50</v>
      </c>
      <c r="S5928" t="s">
        <v>4078</v>
      </c>
      <c r="T5928" s="4"/>
      <c r="U5928" s="4"/>
    </row>
    <row r="5929" spans="3:21" x14ac:dyDescent="0.2">
      <c r="C5929" t="s">
        <v>7940</v>
      </c>
      <c r="I5929" t="s">
        <v>5574</v>
      </c>
      <c r="J5929" t="s">
        <v>2068</v>
      </c>
      <c r="O5929">
        <v>0</v>
      </c>
      <c r="P5929">
        <v>384</v>
      </c>
      <c r="Q5929" t="s">
        <v>50</v>
      </c>
      <c r="S5929" t="s">
        <v>4078</v>
      </c>
      <c r="T5929" s="4"/>
      <c r="U5929" s="4"/>
    </row>
    <row r="5930" spans="3:21" x14ac:dyDescent="0.2">
      <c r="C5930" t="s">
        <v>10850</v>
      </c>
      <c r="F5930" t="s">
        <v>2066</v>
      </c>
      <c r="I5930" t="s">
        <v>5590</v>
      </c>
      <c r="J5930" t="s">
        <v>2068</v>
      </c>
      <c r="O5930">
        <v>0</v>
      </c>
      <c r="P5930">
        <v>1800</v>
      </c>
      <c r="Q5930" t="s">
        <v>50</v>
      </c>
      <c r="S5930" t="s">
        <v>4078</v>
      </c>
      <c r="T5930" s="4"/>
      <c r="U5930" s="4"/>
    </row>
    <row r="5931" spans="3:21" x14ac:dyDescent="0.2">
      <c r="C5931" t="s">
        <v>10851</v>
      </c>
      <c r="F5931" t="s">
        <v>2066</v>
      </c>
      <c r="I5931" t="s">
        <v>5590</v>
      </c>
      <c r="J5931" t="s">
        <v>2068</v>
      </c>
      <c r="O5931">
        <v>0</v>
      </c>
      <c r="P5931">
        <v>1800</v>
      </c>
      <c r="Q5931" t="s">
        <v>50</v>
      </c>
      <c r="S5931" t="s">
        <v>4078</v>
      </c>
      <c r="T5931" s="4"/>
      <c r="U5931" s="4"/>
    </row>
    <row r="5932" spans="3:21" x14ac:dyDescent="0.2">
      <c r="C5932" t="s">
        <v>10852</v>
      </c>
      <c r="F5932" t="s">
        <v>2066</v>
      </c>
      <c r="I5932" t="s">
        <v>5590</v>
      </c>
      <c r="J5932" t="s">
        <v>2068</v>
      </c>
      <c r="O5932">
        <v>0</v>
      </c>
      <c r="P5932">
        <v>1800</v>
      </c>
      <c r="Q5932" t="s">
        <v>50</v>
      </c>
      <c r="S5932" t="s">
        <v>4078</v>
      </c>
      <c r="T5932" s="4"/>
      <c r="U5932" s="4"/>
    </row>
    <row r="5933" spans="3:21" x14ac:dyDescent="0.2">
      <c r="C5933" t="s">
        <v>10853</v>
      </c>
      <c r="F5933" t="s">
        <v>2066</v>
      </c>
      <c r="I5933" t="s">
        <v>5590</v>
      </c>
      <c r="J5933" t="s">
        <v>2068</v>
      </c>
      <c r="O5933">
        <v>0</v>
      </c>
      <c r="P5933">
        <v>1800</v>
      </c>
      <c r="Q5933" t="s">
        <v>50</v>
      </c>
      <c r="S5933" t="s">
        <v>4078</v>
      </c>
      <c r="T5933" s="4"/>
      <c r="U5933" s="4"/>
    </row>
    <row r="5934" spans="3:21" x14ac:dyDescent="0.2">
      <c r="C5934" t="s">
        <v>10854</v>
      </c>
      <c r="F5934" t="s">
        <v>2066</v>
      </c>
      <c r="I5934" t="s">
        <v>5590</v>
      </c>
      <c r="J5934" t="s">
        <v>2068</v>
      </c>
      <c r="O5934">
        <v>0</v>
      </c>
      <c r="P5934">
        <v>1800</v>
      </c>
      <c r="Q5934" t="s">
        <v>50</v>
      </c>
      <c r="S5934" t="s">
        <v>4078</v>
      </c>
      <c r="T5934" s="4"/>
      <c r="U5934" s="4"/>
    </row>
    <row r="5935" spans="3:21" x14ac:dyDescent="0.2">
      <c r="C5935" t="s">
        <v>10855</v>
      </c>
      <c r="F5935" t="s">
        <v>2066</v>
      </c>
      <c r="I5935" t="s">
        <v>5590</v>
      </c>
      <c r="J5935" t="s">
        <v>2068</v>
      </c>
      <c r="O5935">
        <v>0</v>
      </c>
      <c r="P5935">
        <v>1800</v>
      </c>
      <c r="Q5935" t="s">
        <v>50</v>
      </c>
      <c r="S5935" t="s">
        <v>4078</v>
      </c>
      <c r="T5935" s="4"/>
      <c r="U5935" s="4"/>
    </row>
    <row r="5936" spans="3:21" x14ac:dyDescent="0.2">
      <c r="C5936" t="s">
        <v>10856</v>
      </c>
      <c r="J5936" t="s">
        <v>420</v>
      </c>
      <c r="O5936">
        <v>0</v>
      </c>
      <c r="P5936">
        <v>480</v>
      </c>
      <c r="Q5936" t="s">
        <v>50</v>
      </c>
      <c r="S5936" t="s">
        <v>4078</v>
      </c>
      <c r="T5936" s="4"/>
      <c r="U5936" s="4"/>
    </row>
    <row r="5937" spans="3:21" x14ac:dyDescent="0.2">
      <c r="C5937" t="s">
        <v>10857</v>
      </c>
      <c r="F5937" t="s">
        <v>2066</v>
      </c>
      <c r="I5937" t="s">
        <v>5590</v>
      </c>
      <c r="J5937" t="s">
        <v>2068</v>
      </c>
      <c r="O5937">
        <v>0</v>
      </c>
      <c r="P5937">
        <v>1800</v>
      </c>
      <c r="Q5937" t="s">
        <v>50</v>
      </c>
      <c r="S5937" t="s">
        <v>4078</v>
      </c>
      <c r="T5937" s="4"/>
      <c r="U5937" s="4"/>
    </row>
    <row r="5938" spans="3:21" x14ac:dyDescent="0.2">
      <c r="C5938" t="s">
        <v>10858</v>
      </c>
      <c r="F5938" t="s">
        <v>2066</v>
      </c>
      <c r="I5938" t="s">
        <v>5590</v>
      </c>
      <c r="J5938" t="s">
        <v>2068</v>
      </c>
      <c r="O5938">
        <v>0</v>
      </c>
      <c r="P5938">
        <v>1800</v>
      </c>
      <c r="Q5938" t="s">
        <v>50</v>
      </c>
      <c r="S5938" t="s">
        <v>4078</v>
      </c>
      <c r="T5938" s="4"/>
      <c r="U5938" s="4"/>
    </row>
    <row r="5939" spans="3:21" x14ac:dyDescent="0.2">
      <c r="C5939" t="s">
        <v>10859</v>
      </c>
      <c r="F5939" t="s">
        <v>2066</v>
      </c>
      <c r="I5939" t="s">
        <v>2437</v>
      </c>
      <c r="J5939" t="s">
        <v>2068</v>
      </c>
      <c r="O5939">
        <v>0</v>
      </c>
      <c r="P5939">
        <v>1800</v>
      </c>
      <c r="Q5939" t="s">
        <v>50</v>
      </c>
      <c r="S5939" t="s">
        <v>4078</v>
      </c>
      <c r="T5939" s="4"/>
      <c r="U5939" s="4"/>
    </row>
    <row r="5940" spans="3:21" x14ac:dyDescent="0.2">
      <c r="C5940" t="s">
        <v>10860</v>
      </c>
      <c r="F5940" t="s">
        <v>2066</v>
      </c>
      <c r="I5940" t="s">
        <v>2437</v>
      </c>
      <c r="J5940" t="s">
        <v>2068</v>
      </c>
      <c r="O5940">
        <v>0</v>
      </c>
      <c r="P5940">
        <v>1800</v>
      </c>
      <c r="Q5940" t="s">
        <v>50</v>
      </c>
      <c r="S5940" t="s">
        <v>4078</v>
      </c>
      <c r="T5940" s="4"/>
      <c r="U5940" s="4"/>
    </row>
    <row r="5941" spans="3:21" x14ac:dyDescent="0.2">
      <c r="C5941" t="s">
        <v>10861</v>
      </c>
      <c r="F5941" t="s">
        <v>2066</v>
      </c>
      <c r="I5941" t="s">
        <v>2437</v>
      </c>
      <c r="J5941" t="s">
        <v>2068</v>
      </c>
      <c r="O5941">
        <v>0</v>
      </c>
      <c r="P5941">
        <v>1800</v>
      </c>
      <c r="Q5941" t="s">
        <v>50</v>
      </c>
      <c r="S5941" t="s">
        <v>4078</v>
      </c>
      <c r="T5941" s="4"/>
      <c r="U5941" s="4"/>
    </row>
    <row r="5942" spans="3:21" x14ac:dyDescent="0.2">
      <c r="C5942" t="s">
        <v>10862</v>
      </c>
      <c r="F5942" t="s">
        <v>2066</v>
      </c>
      <c r="I5942" t="s">
        <v>2437</v>
      </c>
      <c r="J5942" t="s">
        <v>2068</v>
      </c>
      <c r="O5942">
        <v>0</v>
      </c>
      <c r="P5942">
        <v>1800</v>
      </c>
      <c r="Q5942" t="s">
        <v>50</v>
      </c>
      <c r="S5942" t="s">
        <v>4078</v>
      </c>
      <c r="T5942" s="4"/>
      <c r="U5942" s="4"/>
    </row>
    <row r="5943" spans="3:21" x14ac:dyDescent="0.2">
      <c r="C5943" t="s">
        <v>10863</v>
      </c>
      <c r="F5943" t="s">
        <v>2066</v>
      </c>
      <c r="I5943" t="s">
        <v>2437</v>
      </c>
      <c r="J5943" t="s">
        <v>2068</v>
      </c>
      <c r="O5943">
        <v>0</v>
      </c>
      <c r="P5943">
        <v>1800</v>
      </c>
      <c r="Q5943" t="s">
        <v>50</v>
      </c>
      <c r="S5943" t="s">
        <v>4078</v>
      </c>
      <c r="T5943" s="4"/>
      <c r="U5943" s="4"/>
    </row>
    <row r="5944" spans="3:21" x14ac:dyDescent="0.2">
      <c r="C5944" t="s">
        <v>10864</v>
      </c>
      <c r="F5944" t="s">
        <v>2066</v>
      </c>
      <c r="I5944" t="s">
        <v>2437</v>
      </c>
      <c r="J5944" t="s">
        <v>2068</v>
      </c>
      <c r="O5944">
        <v>0</v>
      </c>
      <c r="P5944">
        <v>1800</v>
      </c>
      <c r="Q5944" t="s">
        <v>50</v>
      </c>
      <c r="S5944" t="s">
        <v>4078</v>
      </c>
      <c r="T5944" s="4"/>
      <c r="U5944" s="4"/>
    </row>
    <row r="5945" spans="3:21" x14ac:dyDescent="0.2">
      <c r="C5945" t="s">
        <v>10865</v>
      </c>
      <c r="F5945" t="s">
        <v>2066</v>
      </c>
      <c r="I5945" t="s">
        <v>2437</v>
      </c>
      <c r="J5945" t="s">
        <v>2068</v>
      </c>
      <c r="O5945">
        <v>0</v>
      </c>
      <c r="P5945">
        <v>1800</v>
      </c>
      <c r="Q5945" t="s">
        <v>50</v>
      </c>
      <c r="S5945" t="s">
        <v>4078</v>
      </c>
      <c r="T5945" s="4"/>
      <c r="U5945" s="4"/>
    </row>
    <row r="5946" spans="3:21" x14ac:dyDescent="0.2">
      <c r="C5946" t="s">
        <v>10866</v>
      </c>
      <c r="F5946" t="s">
        <v>2066</v>
      </c>
      <c r="I5946" t="s">
        <v>2437</v>
      </c>
      <c r="J5946" t="s">
        <v>2068</v>
      </c>
      <c r="O5946">
        <v>0</v>
      </c>
      <c r="P5946">
        <v>1800</v>
      </c>
      <c r="Q5946" t="s">
        <v>50</v>
      </c>
      <c r="S5946" t="s">
        <v>4078</v>
      </c>
      <c r="T5946" s="4"/>
      <c r="U5946" s="4"/>
    </row>
    <row r="5947" spans="3:21" x14ac:dyDescent="0.2">
      <c r="C5947" t="s">
        <v>10867</v>
      </c>
      <c r="F5947" t="s">
        <v>2066</v>
      </c>
      <c r="I5947" t="s">
        <v>2437</v>
      </c>
      <c r="J5947" t="s">
        <v>2068</v>
      </c>
      <c r="O5947">
        <v>0</v>
      </c>
      <c r="P5947">
        <v>1800</v>
      </c>
      <c r="Q5947" t="s">
        <v>50</v>
      </c>
      <c r="S5947" t="s">
        <v>4078</v>
      </c>
      <c r="T5947" s="4"/>
      <c r="U5947" s="4"/>
    </row>
    <row r="5948" spans="3:21" x14ac:dyDescent="0.2">
      <c r="C5948" t="s">
        <v>10868</v>
      </c>
      <c r="F5948" t="s">
        <v>2066</v>
      </c>
      <c r="I5948" t="s">
        <v>2437</v>
      </c>
      <c r="J5948" t="s">
        <v>2068</v>
      </c>
      <c r="O5948">
        <v>0</v>
      </c>
      <c r="P5948">
        <v>1800</v>
      </c>
      <c r="Q5948" t="s">
        <v>50</v>
      </c>
      <c r="S5948" t="s">
        <v>4078</v>
      </c>
      <c r="T5948" s="4"/>
      <c r="U5948" s="4"/>
    </row>
    <row r="5949" spans="3:21" x14ac:dyDescent="0.2">
      <c r="C5949" t="s">
        <v>10869</v>
      </c>
      <c r="F5949" t="s">
        <v>2066</v>
      </c>
      <c r="I5949" t="s">
        <v>2437</v>
      </c>
      <c r="J5949" t="s">
        <v>2068</v>
      </c>
      <c r="O5949">
        <v>0</v>
      </c>
      <c r="P5949">
        <v>1800</v>
      </c>
      <c r="Q5949" t="s">
        <v>50</v>
      </c>
      <c r="S5949" t="s">
        <v>4078</v>
      </c>
      <c r="T5949" s="4"/>
      <c r="U5949" s="4"/>
    </row>
    <row r="5950" spans="3:21" x14ac:dyDescent="0.2">
      <c r="C5950" t="s">
        <v>10870</v>
      </c>
      <c r="F5950" t="s">
        <v>2066</v>
      </c>
      <c r="I5950" t="s">
        <v>2437</v>
      </c>
      <c r="J5950" t="s">
        <v>2068</v>
      </c>
      <c r="O5950">
        <v>0</v>
      </c>
      <c r="P5950">
        <v>1800</v>
      </c>
      <c r="Q5950" t="s">
        <v>50</v>
      </c>
      <c r="S5950" t="s">
        <v>4078</v>
      </c>
      <c r="T5950" s="4"/>
      <c r="U5950" s="4"/>
    </row>
    <row r="5951" spans="3:21" x14ac:dyDescent="0.2">
      <c r="C5951" t="s">
        <v>10871</v>
      </c>
      <c r="F5951" t="s">
        <v>2066</v>
      </c>
      <c r="I5951" t="s">
        <v>2437</v>
      </c>
      <c r="J5951" t="s">
        <v>2068</v>
      </c>
      <c r="O5951">
        <v>0</v>
      </c>
      <c r="P5951">
        <v>1800</v>
      </c>
      <c r="Q5951" t="s">
        <v>50</v>
      </c>
      <c r="S5951" t="s">
        <v>4078</v>
      </c>
      <c r="T5951" s="4"/>
      <c r="U5951" s="4"/>
    </row>
    <row r="5952" spans="3:21" x14ac:dyDescent="0.2">
      <c r="C5952" t="s">
        <v>10872</v>
      </c>
      <c r="F5952" t="s">
        <v>2066</v>
      </c>
      <c r="I5952" t="s">
        <v>2437</v>
      </c>
      <c r="J5952" t="s">
        <v>2068</v>
      </c>
      <c r="O5952">
        <v>0</v>
      </c>
      <c r="P5952">
        <v>1800</v>
      </c>
      <c r="Q5952" t="s">
        <v>50</v>
      </c>
      <c r="S5952" t="s">
        <v>4078</v>
      </c>
      <c r="T5952" s="4"/>
      <c r="U5952" s="4"/>
    </row>
    <row r="5953" spans="3:21" x14ac:dyDescent="0.2">
      <c r="C5953" t="s">
        <v>10873</v>
      </c>
      <c r="F5953" t="s">
        <v>2066</v>
      </c>
      <c r="I5953" t="s">
        <v>2437</v>
      </c>
      <c r="J5953" t="s">
        <v>2068</v>
      </c>
      <c r="O5953">
        <v>0</v>
      </c>
      <c r="P5953">
        <v>1800</v>
      </c>
      <c r="Q5953" t="s">
        <v>50</v>
      </c>
      <c r="S5953" t="s">
        <v>4078</v>
      </c>
      <c r="T5953" s="4"/>
      <c r="U5953" s="4"/>
    </row>
    <row r="5954" spans="3:21" x14ac:dyDescent="0.2">
      <c r="C5954" t="s">
        <v>10874</v>
      </c>
      <c r="F5954" t="s">
        <v>2066</v>
      </c>
      <c r="I5954" t="s">
        <v>2437</v>
      </c>
      <c r="J5954" t="s">
        <v>2068</v>
      </c>
      <c r="O5954">
        <v>0</v>
      </c>
      <c r="P5954">
        <v>1800</v>
      </c>
      <c r="Q5954" t="s">
        <v>50</v>
      </c>
      <c r="S5954" t="s">
        <v>4078</v>
      </c>
      <c r="T5954" s="4"/>
      <c r="U5954" s="4"/>
    </row>
    <row r="5955" spans="3:21" x14ac:dyDescent="0.2">
      <c r="C5955" t="s">
        <v>10875</v>
      </c>
      <c r="J5955" t="s">
        <v>420</v>
      </c>
      <c r="O5955">
        <v>0</v>
      </c>
      <c r="P5955">
        <v>2520</v>
      </c>
      <c r="Q5955" t="s">
        <v>50</v>
      </c>
      <c r="S5955" t="s">
        <v>4078</v>
      </c>
      <c r="T5955" s="4"/>
      <c r="U5955" s="4"/>
    </row>
    <row r="5956" spans="3:21" x14ac:dyDescent="0.2">
      <c r="C5956" t="s">
        <v>10876</v>
      </c>
      <c r="J5956" t="s">
        <v>420</v>
      </c>
      <c r="O5956">
        <v>0</v>
      </c>
      <c r="P5956">
        <v>2400</v>
      </c>
      <c r="Q5956" t="s">
        <v>50</v>
      </c>
      <c r="S5956" t="s">
        <v>4078</v>
      </c>
      <c r="T5956" s="4"/>
      <c r="U5956" s="4"/>
    </row>
    <row r="5957" spans="3:21" x14ac:dyDescent="0.2">
      <c r="C5957" t="s">
        <v>10877</v>
      </c>
      <c r="J5957" t="s">
        <v>420</v>
      </c>
      <c r="O5957">
        <v>0</v>
      </c>
      <c r="P5957">
        <v>500</v>
      </c>
      <c r="Q5957" t="s">
        <v>50</v>
      </c>
      <c r="S5957" t="s">
        <v>4078</v>
      </c>
      <c r="T5957" s="4"/>
      <c r="U5957" s="4"/>
    </row>
    <row r="5958" spans="3:21" x14ac:dyDescent="0.2">
      <c r="C5958" t="s">
        <v>10878</v>
      </c>
      <c r="J5958" t="s">
        <v>420</v>
      </c>
      <c r="O5958">
        <v>0</v>
      </c>
      <c r="P5958">
        <v>800</v>
      </c>
      <c r="Q5958" t="s">
        <v>50</v>
      </c>
      <c r="S5958" t="s">
        <v>4078</v>
      </c>
      <c r="T5958" s="4"/>
      <c r="U5958" s="4"/>
    </row>
    <row r="5959" spans="3:21" x14ac:dyDescent="0.2">
      <c r="C5959" t="s">
        <v>10879</v>
      </c>
      <c r="J5959" t="s">
        <v>420</v>
      </c>
      <c r="O5959">
        <v>0</v>
      </c>
      <c r="P5959">
        <v>800</v>
      </c>
      <c r="Q5959" t="s">
        <v>50</v>
      </c>
      <c r="S5959" t="s">
        <v>4078</v>
      </c>
      <c r="T5959" s="4"/>
      <c r="U5959" s="4"/>
    </row>
    <row r="5960" spans="3:21" x14ac:dyDescent="0.2">
      <c r="C5960" t="s">
        <v>10880</v>
      </c>
      <c r="I5960" t="s">
        <v>5318</v>
      </c>
      <c r="J5960" t="s">
        <v>2068</v>
      </c>
      <c r="O5960">
        <v>0</v>
      </c>
      <c r="P5960">
        <v>5</v>
      </c>
      <c r="Q5960" t="s">
        <v>50</v>
      </c>
      <c r="S5960" t="s">
        <v>4078</v>
      </c>
      <c r="T5960" s="4"/>
      <c r="U5960" s="4"/>
    </row>
    <row r="5961" spans="3:21" x14ac:dyDescent="0.2">
      <c r="C5961" t="s">
        <v>10881</v>
      </c>
      <c r="I5961" t="s">
        <v>2340</v>
      </c>
      <c r="J5961" t="s">
        <v>2068</v>
      </c>
      <c r="O5961">
        <v>0</v>
      </c>
      <c r="P5961">
        <v>1056</v>
      </c>
      <c r="Q5961" t="s">
        <v>50</v>
      </c>
      <c r="S5961" t="s">
        <v>4078</v>
      </c>
      <c r="T5961" s="4"/>
      <c r="U5961" s="4"/>
    </row>
    <row r="5962" spans="3:21" x14ac:dyDescent="0.2">
      <c r="C5962" t="s">
        <v>10882</v>
      </c>
      <c r="J5962" t="s">
        <v>420</v>
      </c>
      <c r="O5962">
        <v>0</v>
      </c>
      <c r="P5962">
        <v>100</v>
      </c>
      <c r="Q5962" t="s">
        <v>10817</v>
      </c>
      <c r="S5962" t="s">
        <v>10818</v>
      </c>
      <c r="T5962" s="4"/>
      <c r="U5962" s="4"/>
    </row>
    <row r="5963" spans="3:21" x14ac:dyDescent="0.2">
      <c r="C5963" t="s">
        <v>10883</v>
      </c>
      <c r="J5963" t="s">
        <v>420</v>
      </c>
      <c r="O5963">
        <v>0</v>
      </c>
      <c r="P5963">
        <v>40</v>
      </c>
      <c r="Q5963" t="s">
        <v>61</v>
      </c>
      <c r="S5963" t="s">
        <v>8990</v>
      </c>
      <c r="T5963" s="4"/>
      <c r="U5963" s="4"/>
    </row>
    <row r="5964" spans="3:21" x14ac:dyDescent="0.2">
      <c r="C5964" t="s">
        <v>10884</v>
      </c>
      <c r="J5964" t="s">
        <v>420</v>
      </c>
      <c r="O5964">
        <v>0</v>
      </c>
      <c r="P5964">
        <v>30</v>
      </c>
      <c r="Q5964" t="s">
        <v>44</v>
      </c>
      <c r="S5964" t="s">
        <v>8967</v>
      </c>
      <c r="T5964" s="4"/>
      <c r="U5964" s="4"/>
    </row>
    <row r="5965" spans="3:21" x14ac:dyDescent="0.2">
      <c r="C5965" t="s">
        <v>10885</v>
      </c>
      <c r="J5965" t="s">
        <v>420</v>
      </c>
      <c r="O5965">
        <v>0</v>
      </c>
      <c r="P5965">
        <v>20</v>
      </c>
      <c r="Q5965" t="s">
        <v>61</v>
      </c>
      <c r="S5965" t="s">
        <v>8990</v>
      </c>
      <c r="T5965" s="4"/>
      <c r="U5965" s="4"/>
    </row>
    <row r="5966" spans="3:21" x14ac:dyDescent="0.2">
      <c r="C5966" t="s">
        <v>10886</v>
      </c>
      <c r="J5966" t="s">
        <v>420</v>
      </c>
      <c r="O5966">
        <v>0</v>
      </c>
      <c r="P5966">
        <v>40</v>
      </c>
      <c r="Q5966" t="s">
        <v>61</v>
      </c>
      <c r="S5966" t="s">
        <v>8990</v>
      </c>
      <c r="T5966" s="4"/>
      <c r="U5966" s="4"/>
    </row>
    <row r="5967" spans="3:21" x14ac:dyDescent="0.2">
      <c r="C5967" t="s">
        <v>10887</v>
      </c>
      <c r="J5967" t="s">
        <v>420</v>
      </c>
      <c r="O5967">
        <v>0</v>
      </c>
      <c r="P5967">
        <v>30</v>
      </c>
      <c r="Q5967" t="s">
        <v>61</v>
      </c>
      <c r="S5967" t="s">
        <v>8990</v>
      </c>
      <c r="T5967" s="4"/>
      <c r="U5967" s="4"/>
    </row>
    <row r="5968" spans="3:21" x14ac:dyDescent="0.2">
      <c r="C5968" t="s">
        <v>10888</v>
      </c>
      <c r="J5968" t="s">
        <v>420</v>
      </c>
      <c r="O5968">
        <v>0</v>
      </c>
      <c r="P5968">
        <v>20</v>
      </c>
      <c r="Q5968" t="s">
        <v>3144</v>
      </c>
      <c r="S5968" t="s">
        <v>9665</v>
      </c>
      <c r="T5968" s="4"/>
      <c r="U5968" s="4"/>
    </row>
    <row r="5969" spans="3:21" x14ac:dyDescent="0.2">
      <c r="C5969" t="s">
        <v>10889</v>
      </c>
      <c r="J5969" t="s">
        <v>420</v>
      </c>
      <c r="O5969">
        <v>0</v>
      </c>
      <c r="P5969">
        <v>20</v>
      </c>
      <c r="Q5969" t="s">
        <v>3144</v>
      </c>
      <c r="S5969" t="s">
        <v>9665</v>
      </c>
      <c r="T5969" s="4"/>
      <c r="U5969" s="4"/>
    </row>
    <row r="5970" spans="3:21" x14ac:dyDescent="0.2">
      <c r="C5970" t="s">
        <v>10890</v>
      </c>
      <c r="J5970" t="s">
        <v>420</v>
      </c>
      <c r="O5970">
        <v>0</v>
      </c>
      <c r="P5970">
        <v>20</v>
      </c>
      <c r="Q5970" t="s">
        <v>3144</v>
      </c>
      <c r="S5970" t="s">
        <v>9665</v>
      </c>
      <c r="T5970" s="4"/>
      <c r="U5970" s="4"/>
    </row>
    <row r="5971" spans="3:21" x14ac:dyDescent="0.2">
      <c r="C5971" t="s">
        <v>10891</v>
      </c>
      <c r="J5971" t="s">
        <v>420</v>
      </c>
      <c r="O5971">
        <v>0</v>
      </c>
      <c r="P5971">
        <v>16</v>
      </c>
      <c r="Q5971" t="s">
        <v>61</v>
      </c>
      <c r="S5971" t="s">
        <v>8990</v>
      </c>
      <c r="T5971" s="4"/>
      <c r="U5971" s="4"/>
    </row>
    <row r="5972" spans="3:21" x14ac:dyDescent="0.2">
      <c r="C5972" t="s">
        <v>10892</v>
      </c>
      <c r="J5972" t="s">
        <v>420</v>
      </c>
      <c r="O5972">
        <v>0</v>
      </c>
      <c r="P5972">
        <v>16</v>
      </c>
      <c r="Q5972" t="s">
        <v>61</v>
      </c>
      <c r="S5972" t="s">
        <v>8990</v>
      </c>
      <c r="T5972" s="4"/>
      <c r="U5972" s="4"/>
    </row>
    <row r="5973" spans="3:21" x14ac:dyDescent="0.2">
      <c r="C5973" t="s">
        <v>10893</v>
      </c>
      <c r="J5973" t="s">
        <v>420</v>
      </c>
      <c r="O5973">
        <v>0</v>
      </c>
      <c r="P5973">
        <v>20</v>
      </c>
      <c r="Q5973" t="s">
        <v>61</v>
      </c>
      <c r="S5973" t="s">
        <v>8990</v>
      </c>
      <c r="T5973" s="4"/>
      <c r="U5973" s="4"/>
    </row>
    <row r="5974" spans="3:21" x14ac:dyDescent="0.2">
      <c r="C5974" t="s">
        <v>10894</v>
      </c>
      <c r="J5974" t="s">
        <v>420</v>
      </c>
      <c r="O5974">
        <v>0</v>
      </c>
      <c r="P5974">
        <v>16</v>
      </c>
      <c r="Q5974" t="s">
        <v>61</v>
      </c>
      <c r="S5974" t="s">
        <v>8990</v>
      </c>
      <c r="T5974" s="4"/>
      <c r="U5974" s="4"/>
    </row>
    <row r="5975" spans="3:21" x14ac:dyDescent="0.2">
      <c r="C5975" t="s">
        <v>10895</v>
      </c>
      <c r="J5975" t="s">
        <v>420</v>
      </c>
      <c r="O5975">
        <v>0</v>
      </c>
      <c r="P5975">
        <v>20</v>
      </c>
      <c r="Q5975" t="s">
        <v>61</v>
      </c>
      <c r="S5975" t="s">
        <v>8990</v>
      </c>
      <c r="T5975" s="4"/>
      <c r="U5975" s="4"/>
    </row>
    <row r="5976" spans="3:21" x14ac:dyDescent="0.2">
      <c r="C5976" t="s">
        <v>10896</v>
      </c>
      <c r="J5976" t="s">
        <v>420</v>
      </c>
      <c r="O5976">
        <v>0</v>
      </c>
      <c r="P5976">
        <v>24</v>
      </c>
      <c r="Q5976" t="s">
        <v>61</v>
      </c>
      <c r="S5976" t="s">
        <v>8990</v>
      </c>
      <c r="T5976" s="4"/>
      <c r="U5976" s="4"/>
    </row>
    <row r="5977" spans="3:21" x14ac:dyDescent="0.2">
      <c r="C5977" t="s">
        <v>10897</v>
      </c>
      <c r="J5977" t="s">
        <v>420</v>
      </c>
      <c r="O5977">
        <v>0</v>
      </c>
      <c r="P5977">
        <v>30</v>
      </c>
      <c r="Q5977" t="s">
        <v>61</v>
      </c>
      <c r="S5977" t="s">
        <v>8990</v>
      </c>
      <c r="T5977" s="4"/>
      <c r="U5977" s="4"/>
    </row>
    <row r="5978" spans="3:21" x14ac:dyDescent="0.2">
      <c r="C5978" t="s">
        <v>10898</v>
      </c>
      <c r="J5978" t="s">
        <v>420</v>
      </c>
      <c r="O5978">
        <v>0</v>
      </c>
      <c r="P5978">
        <v>30</v>
      </c>
      <c r="Q5978" t="s">
        <v>61</v>
      </c>
      <c r="S5978" t="s">
        <v>8990</v>
      </c>
      <c r="T5978" s="4"/>
      <c r="U5978" s="4"/>
    </row>
    <row r="5979" spans="3:21" x14ac:dyDescent="0.2">
      <c r="C5979" t="s">
        <v>10899</v>
      </c>
      <c r="J5979" t="s">
        <v>420</v>
      </c>
      <c r="O5979">
        <v>0</v>
      </c>
      <c r="P5979">
        <v>40</v>
      </c>
      <c r="Q5979" t="s">
        <v>61</v>
      </c>
      <c r="S5979" t="s">
        <v>8990</v>
      </c>
      <c r="T5979" s="4"/>
      <c r="U5979" s="4"/>
    </row>
    <row r="5980" spans="3:21" x14ac:dyDescent="0.2">
      <c r="C5980" t="s">
        <v>10900</v>
      </c>
      <c r="J5980" t="s">
        <v>420</v>
      </c>
      <c r="O5980">
        <v>0</v>
      </c>
      <c r="P5980">
        <v>40</v>
      </c>
      <c r="Q5980" t="s">
        <v>61</v>
      </c>
      <c r="S5980" t="s">
        <v>8990</v>
      </c>
      <c r="T5980" s="4"/>
      <c r="U5980" s="4"/>
    </row>
    <row r="5981" spans="3:21" x14ac:dyDescent="0.2">
      <c r="C5981" t="s">
        <v>10901</v>
      </c>
      <c r="J5981" t="s">
        <v>420</v>
      </c>
      <c r="O5981">
        <v>0</v>
      </c>
      <c r="P5981">
        <v>48</v>
      </c>
      <c r="Q5981" t="s">
        <v>61</v>
      </c>
      <c r="S5981" t="s">
        <v>8990</v>
      </c>
      <c r="T5981" s="4"/>
      <c r="U5981" s="4"/>
    </row>
    <row r="5982" spans="3:21" x14ac:dyDescent="0.2">
      <c r="C5982" t="s">
        <v>10902</v>
      </c>
      <c r="J5982" t="s">
        <v>420</v>
      </c>
      <c r="O5982">
        <v>0</v>
      </c>
      <c r="P5982">
        <v>40</v>
      </c>
      <c r="Q5982" t="s">
        <v>1745</v>
      </c>
      <c r="S5982" t="s">
        <v>10903</v>
      </c>
      <c r="T5982" s="4"/>
      <c r="U5982" s="4"/>
    </row>
    <row r="5983" spans="3:21" x14ac:dyDescent="0.2">
      <c r="C5983" t="s">
        <v>10904</v>
      </c>
      <c r="J5983" t="s">
        <v>420</v>
      </c>
      <c r="O5983">
        <v>0</v>
      </c>
      <c r="P5983">
        <v>45</v>
      </c>
      <c r="Q5983" t="s">
        <v>1745</v>
      </c>
      <c r="S5983" t="s">
        <v>10903</v>
      </c>
      <c r="T5983" s="4"/>
      <c r="U5983" s="4"/>
    </row>
    <row r="5984" spans="3:21" x14ac:dyDescent="0.2">
      <c r="C5984" t="s">
        <v>10905</v>
      </c>
      <c r="J5984" t="s">
        <v>420</v>
      </c>
      <c r="O5984">
        <v>0</v>
      </c>
      <c r="P5984">
        <v>40</v>
      </c>
      <c r="Q5984" t="s">
        <v>1745</v>
      </c>
      <c r="S5984" t="s">
        <v>10903</v>
      </c>
      <c r="T5984" s="4"/>
      <c r="U5984" s="4"/>
    </row>
    <row r="5985" spans="3:21" x14ac:dyDescent="0.2">
      <c r="C5985" t="s">
        <v>10906</v>
      </c>
      <c r="J5985" t="s">
        <v>420</v>
      </c>
      <c r="O5985">
        <v>0</v>
      </c>
      <c r="P5985">
        <v>48</v>
      </c>
      <c r="Q5985" t="s">
        <v>61</v>
      </c>
      <c r="S5985" t="s">
        <v>8990</v>
      </c>
      <c r="T5985" s="4"/>
      <c r="U5985" s="4"/>
    </row>
    <row r="5986" spans="3:21" x14ac:dyDescent="0.2">
      <c r="C5986" t="s">
        <v>10907</v>
      </c>
      <c r="J5986" t="s">
        <v>420</v>
      </c>
      <c r="O5986">
        <v>0</v>
      </c>
      <c r="P5986">
        <v>30</v>
      </c>
      <c r="Q5986" t="s">
        <v>61</v>
      </c>
      <c r="S5986" t="s">
        <v>8990</v>
      </c>
      <c r="T5986" s="4"/>
      <c r="U5986" s="4"/>
    </row>
    <row r="5987" spans="3:21" x14ac:dyDescent="0.2">
      <c r="C5987" t="s">
        <v>10908</v>
      </c>
      <c r="J5987" t="s">
        <v>420</v>
      </c>
      <c r="O5987">
        <v>0</v>
      </c>
      <c r="P5987">
        <v>20</v>
      </c>
      <c r="Q5987" t="s">
        <v>61</v>
      </c>
      <c r="S5987" t="s">
        <v>8990</v>
      </c>
      <c r="T5987" s="4"/>
      <c r="U5987" s="4"/>
    </row>
    <row r="5988" spans="3:21" x14ac:dyDescent="0.2">
      <c r="C5988" t="s">
        <v>10909</v>
      </c>
      <c r="J5988" t="s">
        <v>420</v>
      </c>
      <c r="O5988">
        <v>0</v>
      </c>
      <c r="P5988">
        <v>80</v>
      </c>
      <c r="Q5988" t="s">
        <v>61</v>
      </c>
      <c r="S5988" t="s">
        <v>8990</v>
      </c>
      <c r="T5988" s="4"/>
      <c r="U5988" s="4"/>
    </row>
    <row r="5989" spans="3:21" x14ac:dyDescent="0.2">
      <c r="C5989" t="s">
        <v>10910</v>
      </c>
      <c r="J5989" t="s">
        <v>420</v>
      </c>
      <c r="O5989">
        <v>0</v>
      </c>
      <c r="P5989">
        <v>240</v>
      </c>
      <c r="Q5989" t="s">
        <v>44</v>
      </c>
      <c r="S5989" t="s">
        <v>8967</v>
      </c>
      <c r="T5989" s="4"/>
      <c r="U5989" s="4"/>
    </row>
    <row r="5990" spans="3:21" x14ac:dyDescent="0.2">
      <c r="C5990" t="s">
        <v>10911</v>
      </c>
      <c r="J5990" t="s">
        <v>420</v>
      </c>
      <c r="O5990">
        <v>0</v>
      </c>
      <c r="P5990">
        <v>3200</v>
      </c>
      <c r="Q5990" t="s">
        <v>50</v>
      </c>
      <c r="S5990" t="s">
        <v>4078</v>
      </c>
      <c r="T5990" s="4"/>
      <c r="U5990" s="4"/>
    </row>
    <row r="5991" spans="3:21" x14ac:dyDescent="0.2">
      <c r="C5991" t="s">
        <v>10912</v>
      </c>
      <c r="J5991" t="s">
        <v>420</v>
      </c>
      <c r="O5991">
        <v>0</v>
      </c>
      <c r="P5991">
        <v>20</v>
      </c>
      <c r="Q5991" t="s">
        <v>61</v>
      </c>
      <c r="S5991" t="s">
        <v>8990</v>
      </c>
      <c r="T5991" s="4"/>
      <c r="U5991" s="4"/>
    </row>
    <row r="5992" spans="3:21" x14ac:dyDescent="0.2">
      <c r="C5992" t="s">
        <v>10913</v>
      </c>
      <c r="J5992" t="s">
        <v>420</v>
      </c>
      <c r="O5992">
        <v>0</v>
      </c>
      <c r="P5992">
        <v>96</v>
      </c>
      <c r="Q5992" t="s">
        <v>44</v>
      </c>
      <c r="S5992" t="s">
        <v>8967</v>
      </c>
      <c r="T5992" s="4"/>
      <c r="U5992" s="4"/>
    </row>
    <row r="5993" spans="3:21" x14ac:dyDescent="0.2">
      <c r="C5993" t="s">
        <v>10914</v>
      </c>
      <c r="J5993" t="s">
        <v>420</v>
      </c>
      <c r="O5993">
        <v>0</v>
      </c>
      <c r="P5993">
        <v>48</v>
      </c>
      <c r="Q5993" t="s">
        <v>61</v>
      </c>
      <c r="S5993" t="s">
        <v>8990</v>
      </c>
      <c r="T5993" s="4"/>
      <c r="U5993" s="4"/>
    </row>
    <row r="5994" spans="3:21" x14ac:dyDescent="0.2">
      <c r="C5994" t="s">
        <v>10915</v>
      </c>
      <c r="J5994" t="s">
        <v>420</v>
      </c>
      <c r="O5994">
        <v>0</v>
      </c>
      <c r="P5994">
        <v>2000</v>
      </c>
      <c r="Q5994" t="s">
        <v>50</v>
      </c>
      <c r="S5994" t="s">
        <v>4078</v>
      </c>
      <c r="T5994" s="4"/>
      <c r="U5994" s="4"/>
    </row>
    <row r="5995" spans="3:21" x14ac:dyDescent="0.2">
      <c r="C5995" t="s">
        <v>10916</v>
      </c>
      <c r="J5995" t="s">
        <v>420</v>
      </c>
      <c r="O5995">
        <v>0</v>
      </c>
      <c r="P5995">
        <v>50</v>
      </c>
      <c r="Q5995" t="s">
        <v>50</v>
      </c>
      <c r="S5995" t="s">
        <v>4078</v>
      </c>
      <c r="T5995" s="4"/>
      <c r="U5995" s="4"/>
    </row>
    <row r="5996" spans="3:21" x14ac:dyDescent="0.2">
      <c r="C5996" t="s">
        <v>10917</v>
      </c>
      <c r="J5996" t="s">
        <v>420</v>
      </c>
      <c r="O5996">
        <v>0</v>
      </c>
      <c r="P5996">
        <v>50</v>
      </c>
      <c r="Q5996" t="s">
        <v>61</v>
      </c>
      <c r="S5996" t="s">
        <v>8990</v>
      </c>
      <c r="T5996" s="4"/>
      <c r="U5996" s="4"/>
    </row>
    <row r="5997" spans="3:21" x14ac:dyDescent="0.2">
      <c r="C5997" t="s">
        <v>10918</v>
      </c>
      <c r="J5997" t="s">
        <v>420</v>
      </c>
      <c r="O5997">
        <v>0</v>
      </c>
      <c r="P5997">
        <v>50</v>
      </c>
      <c r="Q5997" t="s">
        <v>61</v>
      </c>
      <c r="S5997" t="s">
        <v>8990</v>
      </c>
      <c r="T5997" s="4"/>
      <c r="U5997" s="4"/>
    </row>
    <row r="5998" spans="3:21" x14ac:dyDescent="0.2">
      <c r="C5998" t="s">
        <v>10919</v>
      </c>
      <c r="J5998" t="s">
        <v>420</v>
      </c>
      <c r="O5998">
        <v>0</v>
      </c>
      <c r="P5998">
        <v>40</v>
      </c>
      <c r="Q5998" t="s">
        <v>61</v>
      </c>
      <c r="S5998" t="s">
        <v>8990</v>
      </c>
      <c r="T5998" s="4"/>
      <c r="U5998" s="4"/>
    </row>
    <row r="5999" spans="3:21" x14ac:dyDescent="0.2">
      <c r="C5999" t="s">
        <v>10920</v>
      </c>
      <c r="J5999" t="s">
        <v>420</v>
      </c>
      <c r="O5999">
        <v>0</v>
      </c>
      <c r="P5999">
        <v>40</v>
      </c>
      <c r="Q5999" t="s">
        <v>796</v>
      </c>
      <c r="S5999" t="s">
        <v>9044</v>
      </c>
      <c r="T5999" s="4"/>
      <c r="U5999" s="4"/>
    </row>
    <row r="6000" spans="3:21" x14ac:dyDescent="0.2">
      <c r="C6000" t="s">
        <v>10921</v>
      </c>
      <c r="J6000" t="s">
        <v>420</v>
      </c>
      <c r="O6000">
        <v>0</v>
      </c>
      <c r="P6000">
        <v>40</v>
      </c>
      <c r="Q6000" t="s">
        <v>61</v>
      </c>
      <c r="S6000" t="s">
        <v>8990</v>
      </c>
      <c r="T6000" s="4"/>
      <c r="U6000" s="4"/>
    </row>
    <row r="6001" spans="3:21" x14ac:dyDescent="0.2">
      <c r="C6001" t="s">
        <v>10922</v>
      </c>
      <c r="J6001" t="s">
        <v>420</v>
      </c>
      <c r="O6001">
        <v>0</v>
      </c>
      <c r="P6001">
        <v>80</v>
      </c>
      <c r="Q6001" t="s">
        <v>61</v>
      </c>
      <c r="S6001" t="s">
        <v>8990</v>
      </c>
      <c r="T6001" s="4"/>
      <c r="U6001" s="4"/>
    </row>
    <row r="6002" spans="3:21" x14ac:dyDescent="0.2">
      <c r="C6002" t="s">
        <v>10923</v>
      </c>
      <c r="J6002" t="s">
        <v>420</v>
      </c>
      <c r="O6002">
        <v>0</v>
      </c>
      <c r="P6002">
        <v>24</v>
      </c>
      <c r="Q6002" t="s">
        <v>61</v>
      </c>
      <c r="S6002" t="s">
        <v>8990</v>
      </c>
      <c r="T6002" s="4"/>
      <c r="U6002" s="4"/>
    </row>
    <row r="6003" spans="3:21" x14ac:dyDescent="0.2">
      <c r="C6003" t="s">
        <v>10924</v>
      </c>
      <c r="J6003" t="s">
        <v>420</v>
      </c>
      <c r="O6003">
        <v>0</v>
      </c>
      <c r="P6003">
        <v>120</v>
      </c>
      <c r="Q6003" t="s">
        <v>44</v>
      </c>
      <c r="S6003" t="s">
        <v>8967</v>
      </c>
      <c r="T6003" s="4"/>
      <c r="U6003" s="4"/>
    </row>
    <row r="6004" spans="3:21" x14ac:dyDescent="0.2">
      <c r="C6004" t="s">
        <v>10925</v>
      </c>
      <c r="J6004" t="s">
        <v>420</v>
      </c>
      <c r="O6004">
        <v>0</v>
      </c>
      <c r="P6004">
        <v>240</v>
      </c>
      <c r="Q6004" t="s">
        <v>44</v>
      </c>
      <c r="S6004" t="s">
        <v>8967</v>
      </c>
      <c r="T6004" s="4"/>
      <c r="U6004" s="4"/>
    </row>
    <row r="6005" spans="3:21" x14ac:dyDescent="0.2">
      <c r="C6005" t="s">
        <v>10926</v>
      </c>
      <c r="J6005" t="s">
        <v>420</v>
      </c>
      <c r="O6005">
        <v>0</v>
      </c>
      <c r="P6005">
        <v>60</v>
      </c>
      <c r="Q6005" t="s">
        <v>796</v>
      </c>
      <c r="S6005" t="s">
        <v>9044</v>
      </c>
      <c r="T6005" s="4"/>
      <c r="U6005" s="4"/>
    </row>
    <row r="6006" spans="3:21" x14ac:dyDescent="0.2">
      <c r="C6006" t="s">
        <v>10927</v>
      </c>
      <c r="J6006" t="s">
        <v>420</v>
      </c>
      <c r="O6006">
        <v>0</v>
      </c>
      <c r="P6006">
        <v>30</v>
      </c>
      <c r="Q6006" t="s">
        <v>61</v>
      </c>
      <c r="S6006" t="s">
        <v>8990</v>
      </c>
      <c r="T6006" s="4"/>
      <c r="U6006" s="4"/>
    </row>
    <row r="6007" spans="3:21" x14ac:dyDescent="0.2">
      <c r="C6007" t="s">
        <v>10928</v>
      </c>
      <c r="J6007" t="s">
        <v>420</v>
      </c>
      <c r="O6007">
        <v>0</v>
      </c>
      <c r="P6007">
        <v>40</v>
      </c>
      <c r="Q6007" t="s">
        <v>61</v>
      </c>
      <c r="S6007" t="s">
        <v>8990</v>
      </c>
      <c r="T6007" s="4"/>
      <c r="U6007" s="4"/>
    </row>
    <row r="6008" spans="3:21" x14ac:dyDescent="0.2">
      <c r="C6008" t="s">
        <v>10929</v>
      </c>
      <c r="J6008" t="s">
        <v>420</v>
      </c>
      <c r="O6008">
        <v>0</v>
      </c>
      <c r="P6008">
        <v>20</v>
      </c>
      <c r="Q6008" t="s">
        <v>61</v>
      </c>
      <c r="S6008" t="s">
        <v>8990</v>
      </c>
      <c r="T6008" s="4"/>
      <c r="U6008" s="4"/>
    </row>
    <row r="6009" spans="3:21" x14ac:dyDescent="0.2">
      <c r="C6009" t="s">
        <v>10930</v>
      </c>
      <c r="J6009" t="s">
        <v>420</v>
      </c>
      <c r="O6009">
        <v>0</v>
      </c>
      <c r="P6009">
        <v>36</v>
      </c>
      <c r="Q6009" t="s">
        <v>61</v>
      </c>
      <c r="S6009" t="s">
        <v>8990</v>
      </c>
      <c r="T6009" s="4"/>
      <c r="U6009" s="4"/>
    </row>
    <row r="6010" spans="3:21" x14ac:dyDescent="0.2">
      <c r="C6010" t="s">
        <v>10931</v>
      </c>
      <c r="J6010" t="s">
        <v>420</v>
      </c>
      <c r="O6010">
        <v>0</v>
      </c>
      <c r="P6010">
        <v>16</v>
      </c>
      <c r="Q6010" t="s">
        <v>61</v>
      </c>
      <c r="S6010" t="s">
        <v>8990</v>
      </c>
      <c r="T6010" s="4"/>
      <c r="U6010" s="4"/>
    </row>
    <row r="6011" spans="3:21" x14ac:dyDescent="0.2">
      <c r="C6011" t="s">
        <v>10932</v>
      </c>
      <c r="J6011" t="s">
        <v>420</v>
      </c>
      <c r="O6011">
        <v>0</v>
      </c>
      <c r="P6011">
        <v>100</v>
      </c>
      <c r="Q6011" t="s">
        <v>2736</v>
      </c>
      <c r="S6011" t="s">
        <v>9595</v>
      </c>
      <c r="T6011" s="4"/>
      <c r="U6011" s="4"/>
    </row>
    <row r="6012" spans="3:21" x14ac:dyDescent="0.2">
      <c r="C6012" t="s">
        <v>10933</v>
      </c>
      <c r="J6012" t="s">
        <v>420</v>
      </c>
      <c r="O6012">
        <v>0</v>
      </c>
      <c r="P6012">
        <v>40</v>
      </c>
      <c r="Q6012" t="s">
        <v>61</v>
      </c>
      <c r="S6012" t="s">
        <v>8990</v>
      </c>
      <c r="T6012" s="4"/>
      <c r="U6012" s="4"/>
    </row>
    <row r="6013" spans="3:21" x14ac:dyDescent="0.2">
      <c r="C6013" t="s">
        <v>10934</v>
      </c>
      <c r="J6013" t="s">
        <v>420</v>
      </c>
      <c r="O6013">
        <v>0</v>
      </c>
      <c r="P6013">
        <v>40</v>
      </c>
      <c r="Q6013" t="s">
        <v>796</v>
      </c>
      <c r="S6013" t="s">
        <v>9044</v>
      </c>
      <c r="T6013" s="4"/>
      <c r="U6013" s="4"/>
    </row>
    <row r="6014" spans="3:21" x14ac:dyDescent="0.2">
      <c r="C6014" t="s">
        <v>10935</v>
      </c>
      <c r="J6014" t="s">
        <v>420</v>
      </c>
      <c r="O6014">
        <v>0</v>
      </c>
      <c r="P6014">
        <v>240</v>
      </c>
      <c r="Q6014" t="s">
        <v>44</v>
      </c>
      <c r="S6014" t="s">
        <v>8967</v>
      </c>
      <c r="T6014" s="4"/>
      <c r="U6014" s="4"/>
    </row>
    <row r="6015" spans="3:21" x14ac:dyDescent="0.2">
      <c r="C6015" t="s">
        <v>10936</v>
      </c>
      <c r="J6015" t="s">
        <v>420</v>
      </c>
      <c r="O6015">
        <v>0</v>
      </c>
      <c r="P6015">
        <v>120</v>
      </c>
      <c r="Q6015" t="s">
        <v>44</v>
      </c>
      <c r="S6015" t="s">
        <v>8967</v>
      </c>
      <c r="T6015" s="4"/>
      <c r="U6015" s="4"/>
    </row>
    <row r="6016" spans="3:21" x14ac:dyDescent="0.2">
      <c r="C6016" t="s">
        <v>10937</v>
      </c>
      <c r="J6016" t="s">
        <v>420</v>
      </c>
      <c r="O6016">
        <v>0</v>
      </c>
      <c r="P6016">
        <v>20</v>
      </c>
      <c r="Q6016" t="s">
        <v>61</v>
      </c>
      <c r="S6016" t="s">
        <v>8990</v>
      </c>
      <c r="T6016" s="4"/>
      <c r="U6016" s="4"/>
    </row>
    <row r="6017" spans="3:21" x14ac:dyDescent="0.2">
      <c r="C6017" t="s">
        <v>10938</v>
      </c>
      <c r="J6017" t="s">
        <v>420</v>
      </c>
      <c r="O6017">
        <v>0</v>
      </c>
      <c r="P6017">
        <v>80</v>
      </c>
      <c r="Q6017" t="s">
        <v>61</v>
      </c>
      <c r="S6017" t="s">
        <v>8990</v>
      </c>
      <c r="T6017" s="4"/>
      <c r="U6017" s="4"/>
    </row>
    <row r="6018" spans="3:21" x14ac:dyDescent="0.2">
      <c r="C6018" t="s">
        <v>10939</v>
      </c>
      <c r="J6018" t="s">
        <v>420</v>
      </c>
      <c r="O6018">
        <v>0</v>
      </c>
      <c r="P6018">
        <v>80</v>
      </c>
      <c r="Q6018" t="s">
        <v>61</v>
      </c>
      <c r="S6018" t="s">
        <v>8990</v>
      </c>
      <c r="T6018" s="4"/>
      <c r="U6018" s="4"/>
    </row>
    <row r="6019" spans="3:21" x14ac:dyDescent="0.2">
      <c r="C6019" t="s">
        <v>10940</v>
      </c>
      <c r="J6019" t="s">
        <v>420</v>
      </c>
      <c r="O6019">
        <v>0</v>
      </c>
      <c r="P6019">
        <v>21</v>
      </c>
      <c r="Q6019" t="s">
        <v>61</v>
      </c>
      <c r="S6019" t="s">
        <v>8990</v>
      </c>
      <c r="T6019" s="4"/>
      <c r="U6019" s="4"/>
    </row>
    <row r="6020" spans="3:21" x14ac:dyDescent="0.2">
      <c r="C6020" t="s">
        <v>10941</v>
      </c>
      <c r="J6020" t="s">
        <v>420</v>
      </c>
      <c r="O6020">
        <v>0</v>
      </c>
      <c r="P6020">
        <v>48</v>
      </c>
      <c r="Q6020" t="s">
        <v>61</v>
      </c>
      <c r="S6020" t="s">
        <v>8990</v>
      </c>
      <c r="T6020" s="4"/>
      <c r="U6020" s="4"/>
    </row>
    <row r="6021" spans="3:21" x14ac:dyDescent="0.2">
      <c r="C6021" t="s">
        <v>10942</v>
      </c>
      <c r="J6021" t="s">
        <v>420</v>
      </c>
      <c r="O6021">
        <v>0</v>
      </c>
      <c r="P6021">
        <v>48</v>
      </c>
      <c r="Q6021" t="s">
        <v>61</v>
      </c>
      <c r="S6021" t="s">
        <v>8990</v>
      </c>
      <c r="T6021" s="4"/>
      <c r="U6021" s="4"/>
    </row>
    <row r="6022" spans="3:21" x14ac:dyDescent="0.2">
      <c r="C6022" t="s">
        <v>10943</v>
      </c>
      <c r="J6022" t="s">
        <v>420</v>
      </c>
      <c r="O6022">
        <v>0</v>
      </c>
      <c r="P6022">
        <v>48</v>
      </c>
      <c r="Q6022" t="s">
        <v>61</v>
      </c>
      <c r="S6022" t="s">
        <v>8990</v>
      </c>
      <c r="T6022" s="4"/>
      <c r="U6022" s="4"/>
    </row>
    <row r="6023" spans="3:21" x14ac:dyDescent="0.2">
      <c r="C6023" t="s">
        <v>10944</v>
      </c>
      <c r="J6023" t="s">
        <v>420</v>
      </c>
      <c r="O6023">
        <v>0</v>
      </c>
      <c r="P6023">
        <v>48</v>
      </c>
      <c r="Q6023" t="s">
        <v>61</v>
      </c>
      <c r="S6023" t="s">
        <v>8990</v>
      </c>
      <c r="T6023" s="4"/>
      <c r="U6023" s="4"/>
    </row>
    <row r="6024" spans="3:21" x14ac:dyDescent="0.2">
      <c r="C6024" t="s">
        <v>10945</v>
      </c>
      <c r="J6024" t="s">
        <v>420</v>
      </c>
      <c r="O6024">
        <v>0</v>
      </c>
      <c r="P6024">
        <v>50</v>
      </c>
      <c r="Q6024" t="s">
        <v>796</v>
      </c>
      <c r="S6024" t="s">
        <v>9044</v>
      </c>
      <c r="T6024" s="4"/>
      <c r="U6024" s="4"/>
    </row>
    <row r="6025" spans="3:21" x14ac:dyDescent="0.2">
      <c r="C6025" t="s">
        <v>10946</v>
      </c>
      <c r="F6025" t="s">
        <v>2066</v>
      </c>
      <c r="I6025" t="s">
        <v>2067</v>
      </c>
      <c r="J6025" t="s">
        <v>2068</v>
      </c>
      <c r="O6025">
        <v>0</v>
      </c>
      <c r="P6025">
        <v>360</v>
      </c>
      <c r="Q6025" t="s">
        <v>50</v>
      </c>
      <c r="S6025" t="s">
        <v>4078</v>
      </c>
      <c r="T6025" s="4"/>
      <c r="U6025" s="4"/>
    </row>
    <row r="6026" spans="3:21" x14ac:dyDescent="0.2">
      <c r="C6026" t="s">
        <v>10947</v>
      </c>
      <c r="J6026" t="s">
        <v>420</v>
      </c>
      <c r="O6026">
        <v>0</v>
      </c>
      <c r="P6026">
        <v>75</v>
      </c>
      <c r="Q6026" t="s">
        <v>44</v>
      </c>
      <c r="S6026" t="s">
        <v>8967</v>
      </c>
      <c r="T6026" s="4"/>
      <c r="U6026" s="4"/>
    </row>
    <row r="6027" spans="3:21" x14ac:dyDescent="0.2">
      <c r="C6027" t="s">
        <v>10948</v>
      </c>
      <c r="J6027" t="s">
        <v>420</v>
      </c>
      <c r="O6027">
        <v>0</v>
      </c>
      <c r="P6027">
        <v>1080</v>
      </c>
      <c r="Q6027" t="s">
        <v>50</v>
      </c>
      <c r="S6027" t="s">
        <v>4078</v>
      </c>
      <c r="T6027" s="4"/>
      <c r="U6027" s="4"/>
    </row>
    <row r="6028" spans="3:21" x14ac:dyDescent="0.2">
      <c r="C6028" t="s">
        <v>10949</v>
      </c>
      <c r="J6028" t="s">
        <v>420</v>
      </c>
      <c r="O6028">
        <v>0</v>
      </c>
      <c r="P6028">
        <v>30</v>
      </c>
      <c r="Q6028" t="s">
        <v>61</v>
      </c>
      <c r="S6028" t="s">
        <v>8990</v>
      </c>
      <c r="T6028" s="4"/>
      <c r="U6028" s="4"/>
    </row>
    <row r="6029" spans="3:21" x14ac:dyDescent="0.2">
      <c r="C6029" t="s">
        <v>10950</v>
      </c>
      <c r="J6029" t="s">
        <v>420</v>
      </c>
      <c r="O6029">
        <v>0</v>
      </c>
      <c r="P6029">
        <v>30</v>
      </c>
      <c r="Q6029" t="s">
        <v>61</v>
      </c>
      <c r="S6029" t="s">
        <v>8990</v>
      </c>
      <c r="T6029" s="4"/>
      <c r="U6029" s="4"/>
    </row>
    <row r="6030" spans="3:21" x14ac:dyDescent="0.2">
      <c r="C6030" t="s">
        <v>10951</v>
      </c>
      <c r="J6030" t="s">
        <v>420</v>
      </c>
      <c r="O6030">
        <v>0</v>
      </c>
      <c r="P6030">
        <v>30</v>
      </c>
      <c r="Q6030" t="s">
        <v>61</v>
      </c>
      <c r="S6030" t="s">
        <v>8990</v>
      </c>
      <c r="T6030" s="4"/>
      <c r="U6030" s="4"/>
    </row>
    <row r="6031" spans="3:21" x14ac:dyDescent="0.2">
      <c r="C6031" t="s">
        <v>10952</v>
      </c>
      <c r="J6031" t="s">
        <v>420</v>
      </c>
      <c r="O6031">
        <v>0</v>
      </c>
      <c r="P6031">
        <v>60</v>
      </c>
      <c r="Q6031" t="s">
        <v>44</v>
      </c>
      <c r="S6031" t="s">
        <v>8967</v>
      </c>
      <c r="T6031" s="4"/>
      <c r="U6031" s="4"/>
    </row>
    <row r="6032" spans="3:21" x14ac:dyDescent="0.2">
      <c r="C6032" t="s">
        <v>10953</v>
      </c>
      <c r="J6032" t="s">
        <v>420</v>
      </c>
      <c r="O6032">
        <v>0</v>
      </c>
      <c r="P6032">
        <v>60</v>
      </c>
      <c r="Q6032" t="s">
        <v>44</v>
      </c>
      <c r="S6032" t="s">
        <v>8967</v>
      </c>
      <c r="T6032" s="4"/>
      <c r="U6032" s="4"/>
    </row>
    <row r="6033" spans="3:21" x14ac:dyDescent="0.2">
      <c r="C6033" t="s">
        <v>10954</v>
      </c>
      <c r="J6033" t="s">
        <v>420</v>
      </c>
      <c r="O6033">
        <v>0</v>
      </c>
      <c r="P6033">
        <v>120</v>
      </c>
      <c r="Q6033" t="s">
        <v>44</v>
      </c>
      <c r="S6033" t="s">
        <v>8967</v>
      </c>
      <c r="T6033" s="4"/>
      <c r="U6033" s="4"/>
    </row>
    <row r="6034" spans="3:21" x14ac:dyDescent="0.2">
      <c r="C6034" t="s">
        <v>10955</v>
      </c>
      <c r="J6034" t="s">
        <v>420</v>
      </c>
      <c r="O6034">
        <v>0</v>
      </c>
      <c r="P6034">
        <v>12</v>
      </c>
      <c r="Q6034" t="s">
        <v>61</v>
      </c>
      <c r="S6034" t="s">
        <v>8990</v>
      </c>
      <c r="T6034" s="4"/>
      <c r="U6034" s="4"/>
    </row>
    <row r="6035" spans="3:21" x14ac:dyDescent="0.2">
      <c r="C6035" t="s">
        <v>10956</v>
      </c>
      <c r="J6035" t="s">
        <v>420</v>
      </c>
      <c r="O6035">
        <v>0</v>
      </c>
      <c r="P6035">
        <v>50</v>
      </c>
      <c r="Q6035" t="s">
        <v>61</v>
      </c>
      <c r="S6035" t="s">
        <v>8990</v>
      </c>
      <c r="T6035" s="4"/>
      <c r="U6035" s="4"/>
    </row>
    <row r="6036" spans="3:21" x14ac:dyDescent="0.2">
      <c r="C6036" t="s">
        <v>10957</v>
      </c>
      <c r="J6036" t="s">
        <v>420</v>
      </c>
      <c r="O6036">
        <v>0</v>
      </c>
      <c r="P6036">
        <v>24</v>
      </c>
      <c r="Q6036" t="s">
        <v>61</v>
      </c>
      <c r="S6036" t="s">
        <v>8990</v>
      </c>
      <c r="T6036" s="4"/>
      <c r="U6036" s="4"/>
    </row>
    <row r="6037" spans="3:21" x14ac:dyDescent="0.2">
      <c r="C6037" t="s">
        <v>10958</v>
      </c>
      <c r="F6037" t="s">
        <v>2066</v>
      </c>
      <c r="I6037" t="s">
        <v>5590</v>
      </c>
      <c r="J6037" t="s">
        <v>2068</v>
      </c>
      <c r="O6037">
        <v>0</v>
      </c>
      <c r="P6037">
        <v>288</v>
      </c>
      <c r="Q6037" t="s">
        <v>50</v>
      </c>
      <c r="S6037" t="s">
        <v>4078</v>
      </c>
      <c r="T6037" s="4"/>
      <c r="U6037" s="4"/>
    </row>
    <row r="6038" spans="3:21" x14ac:dyDescent="0.2">
      <c r="C6038" t="s">
        <v>10959</v>
      </c>
      <c r="F6038" t="s">
        <v>2066</v>
      </c>
      <c r="I6038" t="s">
        <v>5590</v>
      </c>
      <c r="J6038" t="s">
        <v>2068</v>
      </c>
      <c r="O6038">
        <v>0</v>
      </c>
      <c r="P6038">
        <v>288</v>
      </c>
      <c r="Q6038" t="s">
        <v>50</v>
      </c>
      <c r="S6038" t="s">
        <v>4078</v>
      </c>
      <c r="T6038" s="4"/>
      <c r="U6038" s="4"/>
    </row>
    <row r="6039" spans="3:21" x14ac:dyDescent="0.2">
      <c r="C6039" t="s">
        <v>10960</v>
      </c>
      <c r="F6039" t="s">
        <v>2066</v>
      </c>
      <c r="I6039" t="s">
        <v>5590</v>
      </c>
      <c r="J6039" t="s">
        <v>2068</v>
      </c>
      <c r="O6039">
        <v>0</v>
      </c>
      <c r="P6039">
        <v>288</v>
      </c>
      <c r="Q6039" t="s">
        <v>50</v>
      </c>
      <c r="S6039" t="s">
        <v>4078</v>
      </c>
      <c r="T6039" s="4"/>
      <c r="U6039" s="4"/>
    </row>
    <row r="6040" spans="3:21" x14ac:dyDescent="0.2">
      <c r="C6040" t="s">
        <v>10961</v>
      </c>
      <c r="I6040" t="s">
        <v>2082</v>
      </c>
      <c r="J6040" t="s">
        <v>2068</v>
      </c>
      <c r="O6040">
        <v>0</v>
      </c>
      <c r="P6040">
        <v>384</v>
      </c>
      <c r="Q6040" t="s">
        <v>50</v>
      </c>
      <c r="S6040" t="s">
        <v>4078</v>
      </c>
      <c r="T6040" s="4"/>
      <c r="U6040" s="4"/>
    </row>
    <row r="6041" spans="3:21" x14ac:dyDescent="0.2">
      <c r="C6041" t="s">
        <v>10962</v>
      </c>
      <c r="F6041" t="s">
        <v>2066</v>
      </c>
      <c r="I6041" t="s">
        <v>2070</v>
      </c>
      <c r="J6041" t="s">
        <v>2068</v>
      </c>
      <c r="O6041">
        <v>0</v>
      </c>
      <c r="P6041">
        <v>600</v>
      </c>
      <c r="Q6041" t="s">
        <v>50</v>
      </c>
      <c r="S6041" t="s">
        <v>4078</v>
      </c>
      <c r="T6041" s="4"/>
      <c r="U6041" s="4"/>
    </row>
    <row r="6042" spans="3:21" x14ac:dyDescent="0.2">
      <c r="C6042" t="s">
        <v>10963</v>
      </c>
      <c r="F6042" t="s">
        <v>2066</v>
      </c>
      <c r="I6042" t="s">
        <v>5318</v>
      </c>
      <c r="J6042" t="s">
        <v>2068</v>
      </c>
      <c r="O6042">
        <v>0</v>
      </c>
      <c r="P6042">
        <v>144</v>
      </c>
      <c r="Q6042" t="s">
        <v>50</v>
      </c>
      <c r="S6042" t="s">
        <v>4078</v>
      </c>
      <c r="T6042" s="4"/>
      <c r="U6042" s="4"/>
    </row>
    <row r="6043" spans="3:21" x14ac:dyDescent="0.2">
      <c r="C6043" t="s">
        <v>10964</v>
      </c>
      <c r="I6043" t="s">
        <v>2374</v>
      </c>
      <c r="J6043" t="s">
        <v>2068</v>
      </c>
      <c r="O6043">
        <v>0</v>
      </c>
      <c r="P6043">
        <v>360</v>
      </c>
      <c r="Q6043" t="s">
        <v>50</v>
      </c>
      <c r="S6043" t="s">
        <v>4078</v>
      </c>
      <c r="T6043" s="4"/>
      <c r="U6043" s="4"/>
    </row>
    <row r="6044" spans="3:21" x14ac:dyDescent="0.2">
      <c r="C6044" t="s">
        <v>10964</v>
      </c>
      <c r="F6044" t="s">
        <v>2066</v>
      </c>
      <c r="I6044" t="s">
        <v>5318</v>
      </c>
      <c r="J6044" t="s">
        <v>2068</v>
      </c>
      <c r="O6044">
        <v>0</v>
      </c>
      <c r="P6044">
        <v>360</v>
      </c>
      <c r="Q6044" t="s">
        <v>50</v>
      </c>
      <c r="S6044" t="s">
        <v>4078</v>
      </c>
      <c r="T6044" s="4"/>
      <c r="U6044" s="4"/>
    </row>
    <row r="6045" spans="3:21" x14ac:dyDescent="0.2">
      <c r="C6045" t="s">
        <v>10965</v>
      </c>
      <c r="F6045" t="s">
        <v>2066</v>
      </c>
      <c r="I6045" t="s">
        <v>2082</v>
      </c>
      <c r="J6045" t="s">
        <v>2068</v>
      </c>
      <c r="O6045">
        <v>0</v>
      </c>
      <c r="P6045">
        <v>600</v>
      </c>
      <c r="Q6045" t="s">
        <v>50</v>
      </c>
      <c r="S6045" t="s">
        <v>4078</v>
      </c>
      <c r="T6045" s="4"/>
      <c r="U6045" s="4"/>
    </row>
    <row r="6046" spans="3:21" x14ac:dyDescent="0.2">
      <c r="C6046" t="s">
        <v>10966</v>
      </c>
      <c r="F6046" t="s">
        <v>2066</v>
      </c>
      <c r="I6046" t="s">
        <v>2082</v>
      </c>
      <c r="J6046" t="s">
        <v>2068</v>
      </c>
      <c r="O6046">
        <v>0</v>
      </c>
      <c r="P6046">
        <v>600</v>
      </c>
      <c r="Q6046" t="s">
        <v>50</v>
      </c>
      <c r="S6046" t="s">
        <v>4078</v>
      </c>
      <c r="T6046" s="4"/>
      <c r="U6046" s="4"/>
    </row>
    <row r="6047" spans="3:21" x14ac:dyDescent="0.2">
      <c r="C6047" t="s">
        <v>10967</v>
      </c>
      <c r="F6047" t="s">
        <v>2066</v>
      </c>
      <c r="I6047" t="s">
        <v>2082</v>
      </c>
      <c r="J6047" t="s">
        <v>2068</v>
      </c>
      <c r="O6047">
        <v>0</v>
      </c>
      <c r="P6047">
        <v>792</v>
      </c>
      <c r="Q6047" t="s">
        <v>50</v>
      </c>
      <c r="S6047" t="s">
        <v>4078</v>
      </c>
      <c r="T6047" s="4"/>
      <c r="U6047" s="4"/>
    </row>
    <row r="6048" spans="3:21" x14ac:dyDescent="0.2">
      <c r="C6048" t="s">
        <v>10968</v>
      </c>
      <c r="I6048" t="s">
        <v>3389</v>
      </c>
      <c r="J6048" t="s">
        <v>2068</v>
      </c>
      <c r="O6048">
        <v>0</v>
      </c>
      <c r="P6048">
        <v>96</v>
      </c>
      <c r="Q6048" t="s">
        <v>50</v>
      </c>
      <c r="S6048" t="s">
        <v>4078</v>
      </c>
      <c r="T6048" s="4"/>
      <c r="U6048" s="4"/>
    </row>
    <row r="6049" spans="3:21" x14ac:dyDescent="0.2">
      <c r="C6049" t="s">
        <v>10969</v>
      </c>
      <c r="I6049" t="s">
        <v>2070</v>
      </c>
      <c r="J6049" t="s">
        <v>2068</v>
      </c>
      <c r="O6049">
        <v>0</v>
      </c>
      <c r="P6049">
        <v>360</v>
      </c>
      <c r="Q6049" t="s">
        <v>50</v>
      </c>
      <c r="S6049" t="s">
        <v>4078</v>
      </c>
      <c r="T6049" s="4"/>
      <c r="U6049" s="4"/>
    </row>
    <row r="6050" spans="3:21" x14ac:dyDescent="0.2">
      <c r="C6050" t="s">
        <v>10970</v>
      </c>
      <c r="F6050" t="s">
        <v>2066</v>
      </c>
      <c r="I6050" t="s">
        <v>2070</v>
      </c>
      <c r="J6050" t="s">
        <v>2068</v>
      </c>
      <c r="O6050">
        <v>0</v>
      </c>
      <c r="P6050">
        <v>360</v>
      </c>
      <c r="Q6050" t="s">
        <v>50</v>
      </c>
      <c r="S6050" t="s">
        <v>4078</v>
      </c>
      <c r="T6050" s="4"/>
      <c r="U6050" s="4"/>
    </row>
    <row r="6051" spans="3:21" x14ac:dyDescent="0.2">
      <c r="C6051" t="s">
        <v>10971</v>
      </c>
      <c r="F6051" t="s">
        <v>2066</v>
      </c>
      <c r="I6051" t="s">
        <v>2437</v>
      </c>
      <c r="J6051" t="s">
        <v>2068</v>
      </c>
      <c r="O6051">
        <v>0</v>
      </c>
      <c r="P6051">
        <v>480</v>
      </c>
      <c r="Q6051" t="s">
        <v>50</v>
      </c>
      <c r="S6051" t="s">
        <v>4078</v>
      </c>
      <c r="T6051" s="4"/>
      <c r="U6051" s="4"/>
    </row>
    <row r="6052" spans="3:21" x14ac:dyDescent="0.2">
      <c r="C6052" t="s">
        <v>10971</v>
      </c>
      <c r="F6052" t="s">
        <v>2066</v>
      </c>
      <c r="I6052" t="s">
        <v>5590</v>
      </c>
      <c r="J6052" t="s">
        <v>2068</v>
      </c>
      <c r="O6052">
        <v>0</v>
      </c>
      <c r="P6052">
        <v>480</v>
      </c>
      <c r="Q6052" t="s">
        <v>50</v>
      </c>
      <c r="S6052" t="s">
        <v>4078</v>
      </c>
      <c r="T6052" s="4"/>
      <c r="U6052" s="4"/>
    </row>
    <row r="6053" spans="3:21" x14ac:dyDescent="0.2">
      <c r="C6053" t="s">
        <v>10972</v>
      </c>
      <c r="I6053" t="s">
        <v>5590</v>
      </c>
      <c r="J6053" t="s">
        <v>2068</v>
      </c>
      <c r="O6053">
        <v>0</v>
      </c>
      <c r="P6053">
        <v>600</v>
      </c>
      <c r="Q6053" t="s">
        <v>50</v>
      </c>
      <c r="S6053" t="s">
        <v>4078</v>
      </c>
      <c r="T6053" s="4"/>
      <c r="U6053" s="4"/>
    </row>
    <row r="6054" spans="3:21" x14ac:dyDescent="0.2">
      <c r="C6054" t="s">
        <v>10973</v>
      </c>
      <c r="F6054" t="s">
        <v>2066</v>
      </c>
      <c r="I6054" t="s">
        <v>2334</v>
      </c>
      <c r="J6054" t="s">
        <v>2068</v>
      </c>
      <c r="O6054">
        <v>0</v>
      </c>
      <c r="P6054">
        <v>96</v>
      </c>
      <c r="Q6054" t="s">
        <v>50</v>
      </c>
      <c r="S6054" t="s">
        <v>4078</v>
      </c>
      <c r="T6054" s="4"/>
      <c r="U6054" s="4"/>
    </row>
    <row r="6055" spans="3:21" x14ac:dyDescent="0.2">
      <c r="C6055" t="s">
        <v>10974</v>
      </c>
      <c r="I6055" t="s">
        <v>2334</v>
      </c>
      <c r="J6055" t="s">
        <v>2068</v>
      </c>
      <c r="O6055">
        <v>0</v>
      </c>
      <c r="P6055">
        <v>96</v>
      </c>
      <c r="Q6055" t="s">
        <v>50</v>
      </c>
      <c r="S6055" t="s">
        <v>4078</v>
      </c>
      <c r="T6055" s="4"/>
      <c r="U6055" s="4"/>
    </row>
    <row r="6056" spans="3:21" x14ac:dyDescent="0.2">
      <c r="C6056" t="s">
        <v>10975</v>
      </c>
      <c r="I6056" t="s">
        <v>2334</v>
      </c>
      <c r="J6056" t="s">
        <v>2068</v>
      </c>
      <c r="O6056">
        <v>0</v>
      </c>
      <c r="P6056">
        <v>96</v>
      </c>
      <c r="Q6056" t="s">
        <v>50</v>
      </c>
      <c r="S6056" t="s">
        <v>4078</v>
      </c>
      <c r="T6056" s="4"/>
      <c r="U6056" s="4"/>
    </row>
    <row r="6057" spans="3:21" x14ac:dyDescent="0.2">
      <c r="C6057" t="s">
        <v>10976</v>
      </c>
      <c r="F6057" t="s">
        <v>2066</v>
      </c>
      <c r="I6057" t="s">
        <v>5413</v>
      </c>
      <c r="J6057" t="s">
        <v>2068</v>
      </c>
      <c r="O6057">
        <v>0</v>
      </c>
      <c r="P6057">
        <v>200</v>
      </c>
      <c r="Q6057" t="s">
        <v>50</v>
      </c>
      <c r="S6057" t="s">
        <v>4078</v>
      </c>
      <c r="T6057" s="4"/>
      <c r="U6057" s="4"/>
    </row>
    <row r="6058" spans="3:21" x14ac:dyDescent="0.2">
      <c r="C6058" t="s">
        <v>10977</v>
      </c>
      <c r="F6058" t="s">
        <v>2066</v>
      </c>
      <c r="I6058" t="s">
        <v>5413</v>
      </c>
      <c r="J6058" t="s">
        <v>2068</v>
      </c>
      <c r="O6058">
        <v>0</v>
      </c>
      <c r="P6058">
        <v>300</v>
      </c>
      <c r="Q6058" t="s">
        <v>50</v>
      </c>
      <c r="S6058" t="s">
        <v>4078</v>
      </c>
      <c r="T6058" s="4"/>
      <c r="U6058" s="4"/>
    </row>
    <row r="6059" spans="3:21" x14ac:dyDescent="0.2">
      <c r="C6059" t="s">
        <v>10978</v>
      </c>
      <c r="I6059" t="s">
        <v>2437</v>
      </c>
      <c r="J6059" t="s">
        <v>2068</v>
      </c>
      <c r="O6059">
        <v>0</v>
      </c>
      <c r="P6059">
        <v>300</v>
      </c>
      <c r="Q6059" t="s">
        <v>50</v>
      </c>
      <c r="S6059" t="s">
        <v>4078</v>
      </c>
      <c r="T6059" s="4"/>
      <c r="U6059" s="4"/>
    </row>
    <row r="6060" spans="3:21" x14ac:dyDescent="0.2">
      <c r="C6060" t="s">
        <v>10979</v>
      </c>
      <c r="F6060" t="s">
        <v>2066</v>
      </c>
      <c r="I6060" t="s">
        <v>2437</v>
      </c>
      <c r="J6060" t="s">
        <v>2068</v>
      </c>
      <c r="O6060">
        <v>0</v>
      </c>
      <c r="P6060">
        <v>600</v>
      </c>
      <c r="Q6060" t="s">
        <v>50</v>
      </c>
      <c r="S6060" t="s">
        <v>4078</v>
      </c>
      <c r="T6060" s="4"/>
      <c r="U6060" s="4"/>
    </row>
    <row r="6061" spans="3:21" x14ac:dyDescent="0.2">
      <c r="C6061" t="s">
        <v>10980</v>
      </c>
      <c r="J6061" t="s">
        <v>420</v>
      </c>
      <c r="O6061">
        <v>0</v>
      </c>
      <c r="P6061">
        <v>24</v>
      </c>
      <c r="Q6061" t="s">
        <v>44</v>
      </c>
      <c r="S6061" t="s">
        <v>8967</v>
      </c>
      <c r="T6061" s="4"/>
      <c r="U6061" s="4"/>
    </row>
    <row r="6062" spans="3:21" x14ac:dyDescent="0.2">
      <c r="C6062" t="s">
        <v>10981</v>
      </c>
      <c r="J6062" t="s">
        <v>420</v>
      </c>
      <c r="O6062">
        <v>0</v>
      </c>
      <c r="P6062">
        <v>60</v>
      </c>
      <c r="Q6062" t="s">
        <v>50</v>
      </c>
      <c r="S6062" t="s">
        <v>4078</v>
      </c>
      <c r="T6062" s="4"/>
      <c r="U6062" s="4"/>
    </row>
    <row r="6063" spans="3:21" x14ac:dyDescent="0.2">
      <c r="C6063" t="s">
        <v>10982</v>
      </c>
      <c r="J6063" t="s">
        <v>420</v>
      </c>
      <c r="O6063">
        <v>0</v>
      </c>
      <c r="P6063">
        <v>24</v>
      </c>
      <c r="Q6063" t="s">
        <v>50</v>
      </c>
      <c r="S6063" t="s">
        <v>4078</v>
      </c>
      <c r="T6063" s="4"/>
      <c r="U6063" s="4"/>
    </row>
    <row r="6064" spans="3:21" x14ac:dyDescent="0.2">
      <c r="C6064" t="s">
        <v>10983</v>
      </c>
      <c r="J6064" t="s">
        <v>420</v>
      </c>
      <c r="O6064">
        <v>0</v>
      </c>
      <c r="P6064">
        <v>50</v>
      </c>
      <c r="Q6064" t="s">
        <v>44</v>
      </c>
      <c r="S6064" t="s">
        <v>8967</v>
      </c>
      <c r="T6064" s="4"/>
      <c r="U6064" s="4"/>
    </row>
    <row r="6065" spans="3:21" x14ac:dyDescent="0.2">
      <c r="C6065" t="s">
        <v>10984</v>
      </c>
      <c r="J6065" t="s">
        <v>420</v>
      </c>
      <c r="O6065">
        <v>0</v>
      </c>
      <c r="P6065">
        <v>50</v>
      </c>
      <c r="Q6065" t="s">
        <v>44</v>
      </c>
      <c r="S6065" t="s">
        <v>8967</v>
      </c>
      <c r="T6065" s="4"/>
      <c r="U6065" s="4"/>
    </row>
    <row r="6066" spans="3:21" x14ac:dyDescent="0.2">
      <c r="C6066" t="s">
        <v>10985</v>
      </c>
      <c r="J6066" t="s">
        <v>420</v>
      </c>
      <c r="O6066">
        <v>0</v>
      </c>
      <c r="P6066">
        <v>5000</v>
      </c>
      <c r="Q6066" t="s">
        <v>50</v>
      </c>
      <c r="S6066" t="s">
        <v>4078</v>
      </c>
      <c r="T6066" s="4"/>
      <c r="U6066" s="4"/>
    </row>
    <row r="6067" spans="3:21" x14ac:dyDescent="0.2">
      <c r="C6067" t="s">
        <v>10986</v>
      </c>
      <c r="J6067" t="s">
        <v>420</v>
      </c>
      <c r="O6067">
        <v>0</v>
      </c>
      <c r="P6067">
        <v>5000</v>
      </c>
      <c r="Q6067" t="s">
        <v>50</v>
      </c>
      <c r="S6067" t="s">
        <v>4078</v>
      </c>
      <c r="T6067" s="4"/>
      <c r="U6067" s="4"/>
    </row>
    <row r="6068" spans="3:21" x14ac:dyDescent="0.2">
      <c r="C6068" t="s">
        <v>10987</v>
      </c>
      <c r="J6068" t="s">
        <v>420</v>
      </c>
      <c r="O6068">
        <v>0</v>
      </c>
      <c r="P6068">
        <v>5000</v>
      </c>
      <c r="Q6068" t="s">
        <v>50</v>
      </c>
      <c r="S6068" t="s">
        <v>4078</v>
      </c>
      <c r="T6068" s="4"/>
      <c r="U6068" s="4"/>
    </row>
    <row r="6069" spans="3:21" x14ac:dyDescent="0.2">
      <c r="C6069" t="s">
        <v>10988</v>
      </c>
      <c r="J6069" t="s">
        <v>420</v>
      </c>
      <c r="O6069">
        <v>0</v>
      </c>
      <c r="P6069">
        <v>5000</v>
      </c>
      <c r="Q6069" t="s">
        <v>50</v>
      </c>
      <c r="S6069" t="s">
        <v>4078</v>
      </c>
      <c r="T6069" s="4"/>
      <c r="U6069" s="4"/>
    </row>
    <row r="6070" spans="3:21" x14ac:dyDescent="0.2">
      <c r="C6070" t="s">
        <v>10989</v>
      </c>
      <c r="J6070" t="s">
        <v>420</v>
      </c>
      <c r="O6070">
        <v>0</v>
      </c>
      <c r="P6070">
        <v>5000</v>
      </c>
      <c r="Q6070" t="s">
        <v>50</v>
      </c>
      <c r="S6070" t="s">
        <v>4078</v>
      </c>
      <c r="T6070" s="4"/>
      <c r="U6070" s="4"/>
    </row>
    <row r="6071" spans="3:21" x14ac:dyDescent="0.2">
      <c r="C6071" t="s">
        <v>10990</v>
      </c>
      <c r="J6071" t="s">
        <v>420</v>
      </c>
      <c r="O6071">
        <v>0</v>
      </c>
      <c r="P6071">
        <v>5000</v>
      </c>
      <c r="Q6071" t="s">
        <v>50</v>
      </c>
      <c r="S6071" t="s">
        <v>4078</v>
      </c>
      <c r="T6071" s="4"/>
      <c r="U6071" s="4"/>
    </row>
    <row r="6072" spans="3:21" x14ac:dyDescent="0.2">
      <c r="C6072" t="s">
        <v>10991</v>
      </c>
      <c r="J6072" t="s">
        <v>420</v>
      </c>
      <c r="O6072">
        <v>0</v>
      </c>
      <c r="P6072">
        <v>300</v>
      </c>
      <c r="Q6072" t="s">
        <v>50</v>
      </c>
      <c r="S6072" t="s">
        <v>4078</v>
      </c>
      <c r="T6072" s="4"/>
      <c r="U6072" s="4"/>
    </row>
    <row r="6073" spans="3:21" x14ac:dyDescent="0.2">
      <c r="C6073" t="s">
        <v>10992</v>
      </c>
      <c r="J6073" t="s">
        <v>420</v>
      </c>
      <c r="O6073">
        <v>0</v>
      </c>
      <c r="P6073">
        <v>5000</v>
      </c>
      <c r="Q6073" t="s">
        <v>50</v>
      </c>
      <c r="S6073" t="s">
        <v>4078</v>
      </c>
      <c r="T6073" s="4"/>
      <c r="U6073" s="4"/>
    </row>
    <row r="6074" spans="3:21" x14ac:dyDescent="0.2">
      <c r="C6074" t="s">
        <v>10993</v>
      </c>
      <c r="J6074" t="s">
        <v>420</v>
      </c>
      <c r="O6074">
        <v>0</v>
      </c>
      <c r="P6074">
        <v>6000</v>
      </c>
      <c r="Q6074" t="s">
        <v>50</v>
      </c>
      <c r="S6074" t="s">
        <v>4078</v>
      </c>
      <c r="T6074" s="4"/>
      <c r="U6074" s="4"/>
    </row>
    <row r="6075" spans="3:21" x14ac:dyDescent="0.2">
      <c r="C6075" t="s">
        <v>10994</v>
      </c>
      <c r="J6075" t="s">
        <v>420</v>
      </c>
      <c r="O6075">
        <v>0</v>
      </c>
      <c r="P6075">
        <v>6000</v>
      </c>
      <c r="Q6075" t="s">
        <v>50</v>
      </c>
      <c r="S6075" t="s">
        <v>4078</v>
      </c>
      <c r="T6075" s="4"/>
      <c r="U6075" s="4"/>
    </row>
    <row r="6076" spans="3:21" x14ac:dyDescent="0.2">
      <c r="C6076" t="s">
        <v>10995</v>
      </c>
      <c r="J6076" t="s">
        <v>420</v>
      </c>
      <c r="O6076">
        <v>0</v>
      </c>
      <c r="P6076">
        <v>6000</v>
      </c>
      <c r="Q6076" t="s">
        <v>50</v>
      </c>
      <c r="S6076" t="s">
        <v>4078</v>
      </c>
      <c r="T6076" s="4"/>
      <c r="U6076" s="4"/>
    </row>
    <row r="6077" spans="3:21" x14ac:dyDescent="0.2">
      <c r="C6077" t="s">
        <v>10996</v>
      </c>
      <c r="J6077" t="s">
        <v>420</v>
      </c>
      <c r="O6077">
        <v>0</v>
      </c>
      <c r="P6077">
        <v>2000</v>
      </c>
      <c r="Q6077" t="s">
        <v>50</v>
      </c>
      <c r="S6077" t="s">
        <v>4078</v>
      </c>
      <c r="T6077" s="4"/>
      <c r="U6077" s="4"/>
    </row>
    <row r="6078" spans="3:21" x14ac:dyDescent="0.2">
      <c r="C6078" t="s">
        <v>10997</v>
      </c>
      <c r="J6078" t="s">
        <v>420</v>
      </c>
      <c r="O6078">
        <v>0</v>
      </c>
      <c r="P6078">
        <v>500</v>
      </c>
      <c r="Q6078" t="s">
        <v>50</v>
      </c>
      <c r="S6078" t="s">
        <v>4078</v>
      </c>
      <c r="T6078" s="4"/>
      <c r="U6078" s="4"/>
    </row>
    <row r="6079" spans="3:21" x14ac:dyDescent="0.2">
      <c r="C6079" t="s">
        <v>10998</v>
      </c>
      <c r="J6079" t="s">
        <v>420</v>
      </c>
      <c r="O6079">
        <v>0</v>
      </c>
      <c r="P6079">
        <v>300</v>
      </c>
      <c r="Q6079" t="s">
        <v>50</v>
      </c>
      <c r="S6079" t="s">
        <v>4078</v>
      </c>
      <c r="T6079" s="4"/>
      <c r="U6079" s="4"/>
    </row>
    <row r="6080" spans="3:21" x14ac:dyDescent="0.2">
      <c r="C6080" t="s">
        <v>10999</v>
      </c>
      <c r="J6080" t="s">
        <v>420</v>
      </c>
      <c r="O6080">
        <v>0</v>
      </c>
      <c r="P6080">
        <v>3000</v>
      </c>
      <c r="Q6080" t="s">
        <v>50</v>
      </c>
      <c r="S6080" t="s">
        <v>4078</v>
      </c>
      <c r="T6080" s="4"/>
      <c r="U6080" s="4"/>
    </row>
    <row r="6081" spans="3:21" x14ac:dyDescent="0.2">
      <c r="C6081" t="s">
        <v>11000</v>
      </c>
      <c r="J6081" t="s">
        <v>420</v>
      </c>
      <c r="O6081">
        <v>0</v>
      </c>
      <c r="P6081">
        <v>30</v>
      </c>
      <c r="Q6081" t="s">
        <v>44</v>
      </c>
      <c r="S6081" t="s">
        <v>8967</v>
      </c>
      <c r="T6081" s="4"/>
      <c r="U6081" s="4"/>
    </row>
    <row r="6082" spans="3:21" x14ac:dyDescent="0.2">
      <c r="C6082" t="s">
        <v>11001</v>
      </c>
      <c r="J6082" t="s">
        <v>420</v>
      </c>
      <c r="O6082">
        <v>0</v>
      </c>
      <c r="P6082">
        <v>2000</v>
      </c>
      <c r="Q6082" t="s">
        <v>50</v>
      </c>
      <c r="S6082" t="s">
        <v>4078</v>
      </c>
      <c r="T6082" s="4"/>
      <c r="U6082" s="4"/>
    </row>
    <row r="6083" spans="3:21" x14ac:dyDescent="0.2">
      <c r="C6083" t="s">
        <v>11002</v>
      </c>
      <c r="J6083" t="s">
        <v>420</v>
      </c>
      <c r="O6083">
        <v>0</v>
      </c>
      <c r="P6083">
        <v>2000</v>
      </c>
      <c r="Q6083" t="s">
        <v>50</v>
      </c>
      <c r="S6083" t="s">
        <v>4078</v>
      </c>
      <c r="T6083" s="4"/>
      <c r="U6083" s="4"/>
    </row>
    <row r="6084" spans="3:21" x14ac:dyDescent="0.2">
      <c r="C6084" t="s">
        <v>11003</v>
      </c>
      <c r="J6084" t="s">
        <v>420</v>
      </c>
      <c r="O6084">
        <v>0</v>
      </c>
      <c r="P6084">
        <v>2000</v>
      </c>
      <c r="Q6084" t="s">
        <v>50</v>
      </c>
      <c r="S6084" t="s">
        <v>4078</v>
      </c>
      <c r="T6084" s="4"/>
      <c r="U6084" s="4"/>
    </row>
    <row r="6085" spans="3:21" x14ac:dyDescent="0.2">
      <c r="C6085" t="s">
        <v>11004</v>
      </c>
      <c r="J6085" t="s">
        <v>420</v>
      </c>
      <c r="O6085">
        <v>0</v>
      </c>
      <c r="P6085">
        <v>2000</v>
      </c>
      <c r="Q6085" t="s">
        <v>50</v>
      </c>
      <c r="S6085" t="s">
        <v>4078</v>
      </c>
      <c r="T6085" s="4"/>
      <c r="U6085" s="4"/>
    </row>
    <row r="6086" spans="3:21" x14ac:dyDescent="0.2">
      <c r="C6086" t="s">
        <v>11005</v>
      </c>
      <c r="J6086" t="s">
        <v>420</v>
      </c>
      <c r="O6086">
        <v>0</v>
      </c>
      <c r="P6086">
        <v>2000</v>
      </c>
      <c r="Q6086" t="s">
        <v>50</v>
      </c>
      <c r="S6086" t="s">
        <v>4078</v>
      </c>
      <c r="T6086" s="4"/>
      <c r="U6086" s="4"/>
    </row>
    <row r="6087" spans="3:21" x14ac:dyDescent="0.2">
      <c r="C6087" t="s">
        <v>11006</v>
      </c>
      <c r="J6087" t="s">
        <v>420</v>
      </c>
      <c r="O6087">
        <v>0</v>
      </c>
      <c r="P6087">
        <v>2000</v>
      </c>
      <c r="Q6087" t="s">
        <v>50</v>
      </c>
      <c r="S6087" t="s">
        <v>4078</v>
      </c>
      <c r="T6087" s="4"/>
      <c r="U6087" s="4"/>
    </row>
    <row r="6088" spans="3:21" x14ac:dyDescent="0.2">
      <c r="C6088" t="s">
        <v>11007</v>
      </c>
      <c r="J6088" t="s">
        <v>420</v>
      </c>
      <c r="O6088">
        <v>0</v>
      </c>
      <c r="P6088">
        <v>200</v>
      </c>
      <c r="Q6088" t="s">
        <v>50</v>
      </c>
      <c r="S6088" t="s">
        <v>4078</v>
      </c>
      <c r="T6088" s="4"/>
      <c r="U6088" s="4"/>
    </row>
    <row r="6089" spans="3:21" x14ac:dyDescent="0.2">
      <c r="C6089" t="s">
        <v>11008</v>
      </c>
      <c r="F6089" t="s">
        <v>2066</v>
      </c>
      <c r="I6089" t="s">
        <v>2067</v>
      </c>
      <c r="J6089" t="s">
        <v>2068</v>
      </c>
      <c r="O6089">
        <v>0</v>
      </c>
      <c r="P6089">
        <v>200</v>
      </c>
      <c r="Q6089" t="s">
        <v>50</v>
      </c>
      <c r="S6089" t="s">
        <v>4078</v>
      </c>
      <c r="T6089" s="4"/>
      <c r="U6089" s="4"/>
    </row>
    <row r="6090" spans="3:21" x14ac:dyDescent="0.2">
      <c r="C6090" t="s">
        <v>11009</v>
      </c>
      <c r="F6090" t="s">
        <v>2066</v>
      </c>
      <c r="I6090" t="s">
        <v>2067</v>
      </c>
      <c r="J6090" t="s">
        <v>2068</v>
      </c>
      <c r="O6090">
        <v>0</v>
      </c>
      <c r="P6090">
        <v>480</v>
      </c>
      <c r="Q6090" t="s">
        <v>50</v>
      </c>
      <c r="S6090" t="s">
        <v>4078</v>
      </c>
      <c r="T6090" s="4"/>
      <c r="U6090" s="4"/>
    </row>
    <row r="6091" spans="3:21" x14ac:dyDescent="0.2">
      <c r="C6091" t="s">
        <v>11010</v>
      </c>
      <c r="F6091" t="s">
        <v>2066</v>
      </c>
      <c r="I6091" t="s">
        <v>2067</v>
      </c>
      <c r="J6091" t="s">
        <v>2068</v>
      </c>
      <c r="O6091">
        <v>0</v>
      </c>
      <c r="P6091">
        <v>144</v>
      </c>
      <c r="Q6091" t="s">
        <v>50</v>
      </c>
      <c r="S6091" t="s">
        <v>4078</v>
      </c>
      <c r="T6091" s="4"/>
      <c r="U6091" s="4"/>
    </row>
    <row r="6092" spans="3:21" x14ac:dyDescent="0.2">
      <c r="C6092" t="s">
        <v>11011</v>
      </c>
      <c r="F6092" t="s">
        <v>2066</v>
      </c>
      <c r="I6092" t="s">
        <v>2357</v>
      </c>
      <c r="J6092" t="s">
        <v>2068</v>
      </c>
      <c r="O6092">
        <v>0</v>
      </c>
      <c r="P6092">
        <v>20</v>
      </c>
      <c r="Q6092" t="s">
        <v>50</v>
      </c>
      <c r="S6092" t="s">
        <v>4078</v>
      </c>
      <c r="T6092" s="4"/>
      <c r="U6092" s="4"/>
    </row>
    <row r="6093" spans="3:21" x14ac:dyDescent="0.2">
      <c r="C6093" t="s">
        <v>11012</v>
      </c>
      <c r="J6093" t="s">
        <v>420</v>
      </c>
      <c r="O6093">
        <v>0</v>
      </c>
      <c r="P6093">
        <v>20</v>
      </c>
      <c r="Q6093" t="s">
        <v>50</v>
      </c>
      <c r="S6093" t="s">
        <v>4078</v>
      </c>
      <c r="T6093" s="4"/>
      <c r="U6093" s="4"/>
    </row>
    <row r="6094" spans="3:21" x14ac:dyDescent="0.2">
      <c r="C6094" t="s">
        <v>11013</v>
      </c>
      <c r="J6094" t="s">
        <v>420</v>
      </c>
      <c r="O6094">
        <v>0</v>
      </c>
      <c r="P6094">
        <v>70</v>
      </c>
      <c r="Q6094" t="s">
        <v>50</v>
      </c>
      <c r="S6094" t="s">
        <v>4078</v>
      </c>
      <c r="T6094" s="4"/>
      <c r="U6094" s="4"/>
    </row>
    <row r="6095" spans="3:21" x14ac:dyDescent="0.2">
      <c r="C6095" t="s">
        <v>11013</v>
      </c>
      <c r="J6095" t="s">
        <v>420</v>
      </c>
      <c r="O6095">
        <v>0</v>
      </c>
      <c r="P6095">
        <v>15</v>
      </c>
      <c r="Q6095" t="s">
        <v>50</v>
      </c>
      <c r="S6095" t="s">
        <v>4078</v>
      </c>
      <c r="T6095" s="4"/>
      <c r="U6095" s="4"/>
    </row>
    <row r="6096" spans="3:21" x14ac:dyDescent="0.2">
      <c r="C6096" t="s">
        <v>11014</v>
      </c>
      <c r="J6096" t="s">
        <v>420</v>
      </c>
      <c r="O6096">
        <v>0</v>
      </c>
      <c r="P6096">
        <v>5040</v>
      </c>
      <c r="Q6096" t="s">
        <v>50</v>
      </c>
      <c r="S6096" t="s">
        <v>4078</v>
      </c>
      <c r="T6096" s="4"/>
      <c r="U6096" s="4"/>
    </row>
    <row r="6097" spans="3:21" x14ac:dyDescent="0.2">
      <c r="C6097" t="s">
        <v>11015</v>
      </c>
      <c r="J6097" t="s">
        <v>420</v>
      </c>
      <c r="O6097">
        <v>0</v>
      </c>
      <c r="P6097">
        <v>2016</v>
      </c>
      <c r="Q6097" t="s">
        <v>50</v>
      </c>
      <c r="S6097" t="s">
        <v>4078</v>
      </c>
      <c r="T6097" s="4"/>
      <c r="U6097" s="4"/>
    </row>
    <row r="6098" spans="3:21" x14ac:dyDescent="0.2">
      <c r="C6098" t="s">
        <v>11016</v>
      </c>
      <c r="J6098" t="s">
        <v>420</v>
      </c>
      <c r="O6098">
        <v>0</v>
      </c>
      <c r="P6098">
        <v>12</v>
      </c>
      <c r="Q6098" t="s">
        <v>44</v>
      </c>
      <c r="S6098" t="s">
        <v>8967</v>
      </c>
      <c r="T6098" s="4"/>
      <c r="U6098" s="4"/>
    </row>
    <row r="6099" spans="3:21" x14ac:dyDescent="0.2">
      <c r="C6099" t="s">
        <v>11017</v>
      </c>
      <c r="J6099" t="s">
        <v>420</v>
      </c>
      <c r="O6099">
        <v>0</v>
      </c>
      <c r="P6099">
        <v>12</v>
      </c>
      <c r="Q6099" t="s">
        <v>44</v>
      </c>
      <c r="S6099" t="s">
        <v>8967</v>
      </c>
      <c r="T6099" s="4"/>
      <c r="U6099" s="4"/>
    </row>
    <row r="6100" spans="3:21" x14ac:dyDescent="0.2">
      <c r="C6100" t="s">
        <v>11018</v>
      </c>
      <c r="J6100" t="s">
        <v>420</v>
      </c>
      <c r="O6100">
        <v>0</v>
      </c>
      <c r="P6100">
        <v>12</v>
      </c>
      <c r="Q6100" t="s">
        <v>44</v>
      </c>
      <c r="S6100" t="s">
        <v>8967</v>
      </c>
      <c r="T6100" s="4"/>
      <c r="U6100" s="4"/>
    </row>
    <row r="6101" spans="3:21" x14ac:dyDescent="0.2">
      <c r="C6101" t="s">
        <v>11019</v>
      </c>
      <c r="J6101" t="s">
        <v>420</v>
      </c>
      <c r="O6101">
        <v>0</v>
      </c>
      <c r="P6101">
        <v>12</v>
      </c>
      <c r="Q6101" t="s">
        <v>44</v>
      </c>
      <c r="S6101" t="s">
        <v>8967</v>
      </c>
      <c r="T6101" s="4"/>
      <c r="U6101" s="4"/>
    </row>
    <row r="6102" spans="3:21" x14ac:dyDescent="0.2">
      <c r="C6102" t="s">
        <v>11020</v>
      </c>
      <c r="J6102" t="s">
        <v>420</v>
      </c>
      <c r="O6102">
        <v>0</v>
      </c>
      <c r="P6102">
        <v>2000</v>
      </c>
      <c r="Q6102" t="s">
        <v>50</v>
      </c>
      <c r="S6102" t="s">
        <v>4078</v>
      </c>
      <c r="T6102" s="4"/>
      <c r="U6102" s="4"/>
    </row>
    <row r="6103" spans="3:21" x14ac:dyDescent="0.2">
      <c r="C6103" t="s">
        <v>11021</v>
      </c>
      <c r="J6103" t="s">
        <v>420</v>
      </c>
      <c r="O6103">
        <v>0</v>
      </c>
      <c r="P6103">
        <v>1750</v>
      </c>
      <c r="Q6103" t="s">
        <v>50</v>
      </c>
      <c r="S6103" t="s">
        <v>4078</v>
      </c>
      <c r="T6103" s="4"/>
      <c r="U6103" s="4"/>
    </row>
    <row r="6104" spans="3:21" x14ac:dyDescent="0.2">
      <c r="C6104" t="s">
        <v>11022</v>
      </c>
      <c r="J6104" t="s">
        <v>420</v>
      </c>
      <c r="O6104">
        <v>0</v>
      </c>
      <c r="P6104">
        <v>48</v>
      </c>
      <c r="Q6104" t="s">
        <v>44</v>
      </c>
      <c r="S6104" t="s">
        <v>8967</v>
      </c>
      <c r="T6104" s="4"/>
      <c r="U6104" s="4"/>
    </row>
    <row r="6105" spans="3:21" x14ac:dyDescent="0.2">
      <c r="C6105" t="s">
        <v>11023</v>
      </c>
      <c r="J6105" t="s">
        <v>420</v>
      </c>
      <c r="O6105">
        <v>0</v>
      </c>
      <c r="P6105">
        <v>192</v>
      </c>
      <c r="Q6105" t="s">
        <v>44</v>
      </c>
      <c r="S6105" t="s">
        <v>8967</v>
      </c>
      <c r="T6105" s="4"/>
      <c r="U6105" s="4"/>
    </row>
    <row r="6106" spans="3:21" x14ac:dyDescent="0.2">
      <c r="C6106" t="s">
        <v>11024</v>
      </c>
      <c r="J6106" t="s">
        <v>420</v>
      </c>
      <c r="O6106">
        <v>0</v>
      </c>
      <c r="P6106">
        <v>192</v>
      </c>
      <c r="Q6106" t="s">
        <v>44</v>
      </c>
      <c r="S6106" t="s">
        <v>8967</v>
      </c>
      <c r="T6106" s="4"/>
      <c r="U6106" s="4"/>
    </row>
    <row r="6107" spans="3:21" x14ac:dyDescent="0.2">
      <c r="C6107" t="s">
        <v>11025</v>
      </c>
      <c r="J6107" t="s">
        <v>420</v>
      </c>
      <c r="O6107">
        <v>0</v>
      </c>
      <c r="P6107">
        <v>576</v>
      </c>
      <c r="Q6107" t="s">
        <v>50</v>
      </c>
      <c r="S6107" t="s">
        <v>4078</v>
      </c>
      <c r="T6107" s="4"/>
      <c r="U6107" s="4"/>
    </row>
    <row r="6108" spans="3:21" x14ac:dyDescent="0.2">
      <c r="C6108" t="s">
        <v>11026</v>
      </c>
      <c r="J6108" t="s">
        <v>420</v>
      </c>
      <c r="O6108">
        <v>0</v>
      </c>
      <c r="P6108">
        <v>576</v>
      </c>
      <c r="Q6108" t="s">
        <v>50</v>
      </c>
      <c r="S6108" t="s">
        <v>4078</v>
      </c>
      <c r="T6108" s="4"/>
      <c r="U6108" s="4"/>
    </row>
    <row r="6109" spans="3:21" x14ac:dyDescent="0.2">
      <c r="C6109" t="s">
        <v>11027</v>
      </c>
      <c r="J6109" t="s">
        <v>420</v>
      </c>
      <c r="O6109">
        <v>0</v>
      </c>
      <c r="P6109">
        <v>576</v>
      </c>
      <c r="Q6109" t="s">
        <v>50</v>
      </c>
      <c r="S6109" t="s">
        <v>4078</v>
      </c>
      <c r="T6109" s="4"/>
      <c r="U6109" s="4"/>
    </row>
    <row r="6110" spans="3:21" x14ac:dyDescent="0.2">
      <c r="C6110" t="s">
        <v>11028</v>
      </c>
      <c r="J6110" t="s">
        <v>420</v>
      </c>
      <c r="O6110">
        <v>0</v>
      </c>
      <c r="P6110">
        <v>576</v>
      </c>
      <c r="Q6110" t="s">
        <v>50</v>
      </c>
      <c r="S6110" t="s">
        <v>4078</v>
      </c>
      <c r="T6110" s="4"/>
      <c r="U6110" s="4"/>
    </row>
    <row r="6111" spans="3:21" x14ac:dyDescent="0.2">
      <c r="C6111" t="s">
        <v>11029</v>
      </c>
      <c r="J6111" t="s">
        <v>420</v>
      </c>
      <c r="O6111">
        <v>0</v>
      </c>
      <c r="P6111">
        <v>60</v>
      </c>
      <c r="Q6111" t="s">
        <v>44</v>
      </c>
      <c r="S6111" t="s">
        <v>8967</v>
      </c>
      <c r="T6111" s="4"/>
      <c r="U6111" s="4"/>
    </row>
    <row r="6112" spans="3:21" x14ac:dyDescent="0.2">
      <c r="C6112" t="s">
        <v>11030</v>
      </c>
      <c r="J6112" t="s">
        <v>420</v>
      </c>
      <c r="O6112">
        <v>0</v>
      </c>
      <c r="P6112">
        <v>576</v>
      </c>
      <c r="Q6112" t="s">
        <v>50</v>
      </c>
      <c r="S6112" t="s">
        <v>4078</v>
      </c>
      <c r="T6112" s="4"/>
      <c r="U6112" s="4"/>
    </row>
    <row r="6113" spans="3:21" x14ac:dyDescent="0.2">
      <c r="C6113" t="s">
        <v>11031</v>
      </c>
      <c r="J6113" t="s">
        <v>420</v>
      </c>
      <c r="O6113">
        <v>0</v>
      </c>
      <c r="P6113">
        <v>20</v>
      </c>
      <c r="Q6113" t="s">
        <v>44</v>
      </c>
      <c r="S6113" t="s">
        <v>8967</v>
      </c>
      <c r="T6113" s="4"/>
      <c r="U6113" s="4"/>
    </row>
    <row r="6114" spans="3:21" x14ac:dyDescent="0.2">
      <c r="C6114" t="s">
        <v>11032</v>
      </c>
      <c r="J6114" t="s">
        <v>420</v>
      </c>
      <c r="O6114">
        <v>0</v>
      </c>
      <c r="P6114">
        <v>576</v>
      </c>
      <c r="Q6114" t="s">
        <v>50</v>
      </c>
      <c r="S6114" t="s">
        <v>4078</v>
      </c>
      <c r="T6114" s="4"/>
      <c r="U6114" s="4"/>
    </row>
    <row r="6115" spans="3:21" x14ac:dyDescent="0.2">
      <c r="C6115" t="s">
        <v>11033</v>
      </c>
      <c r="J6115" t="s">
        <v>420</v>
      </c>
      <c r="O6115">
        <v>0</v>
      </c>
      <c r="P6115">
        <v>576</v>
      </c>
      <c r="Q6115" t="s">
        <v>50</v>
      </c>
      <c r="S6115" t="s">
        <v>4078</v>
      </c>
      <c r="T6115" s="4"/>
      <c r="U6115" s="4"/>
    </row>
    <row r="6116" spans="3:21" x14ac:dyDescent="0.2">
      <c r="C6116" t="s">
        <v>11034</v>
      </c>
      <c r="J6116" t="s">
        <v>420</v>
      </c>
      <c r="O6116">
        <v>0</v>
      </c>
      <c r="P6116">
        <v>64</v>
      </c>
      <c r="Q6116" t="s">
        <v>44</v>
      </c>
      <c r="S6116" t="s">
        <v>8967</v>
      </c>
      <c r="T6116" s="4"/>
      <c r="U6116" s="4"/>
    </row>
    <row r="6117" spans="3:21" x14ac:dyDescent="0.2">
      <c r="C6117" t="s">
        <v>11035</v>
      </c>
      <c r="J6117" t="s">
        <v>420</v>
      </c>
      <c r="O6117">
        <v>0</v>
      </c>
      <c r="P6117">
        <v>96</v>
      </c>
      <c r="Q6117" t="s">
        <v>44</v>
      </c>
      <c r="S6117" t="s">
        <v>8967</v>
      </c>
      <c r="T6117" s="4"/>
      <c r="U6117" s="4"/>
    </row>
    <row r="6118" spans="3:21" x14ac:dyDescent="0.2">
      <c r="C6118" t="s">
        <v>11036</v>
      </c>
      <c r="J6118" t="s">
        <v>420</v>
      </c>
      <c r="O6118">
        <v>0</v>
      </c>
      <c r="P6118">
        <v>48</v>
      </c>
      <c r="Q6118" t="s">
        <v>44</v>
      </c>
      <c r="S6118" t="s">
        <v>8967</v>
      </c>
      <c r="T6118" s="4"/>
      <c r="U6118" s="4"/>
    </row>
    <row r="6119" spans="3:21" x14ac:dyDescent="0.2">
      <c r="C6119" t="s">
        <v>11037</v>
      </c>
      <c r="J6119" t="s">
        <v>420</v>
      </c>
      <c r="O6119">
        <v>0</v>
      </c>
      <c r="P6119">
        <v>96</v>
      </c>
      <c r="Q6119" t="s">
        <v>44</v>
      </c>
      <c r="S6119" t="s">
        <v>8967</v>
      </c>
      <c r="T6119" s="4"/>
      <c r="U6119" s="4"/>
    </row>
    <row r="6120" spans="3:21" x14ac:dyDescent="0.2">
      <c r="C6120" t="s">
        <v>11038</v>
      </c>
      <c r="J6120" t="s">
        <v>420</v>
      </c>
      <c r="O6120">
        <v>0</v>
      </c>
      <c r="P6120">
        <v>48</v>
      </c>
      <c r="Q6120" t="s">
        <v>44</v>
      </c>
      <c r="S6120" t="s">
        <v>8967</v>
      </c>
      <c r="T6120" s="4"/>
      <c r="U6120" s="4"/>
    </row>
    <row r="6121" spans="3:21" x14ac:dyDescent="0.2">
      <c r="C6121" t="s">
        <v>11039</v>
      </c>
      <c r="J6121" t="s">
        <v>420</v>
      </c>
      <c r="O6121">
        <v>0</v>
      </c>
      <c r="P6121">
        <v>48</v>
      </c>
      <c r="Q6121" t="s">
        <v>44</v>
      </c>
      <c r="S6121" t="s">
        <v>8967</v>
      </c>
      <c r="T6121" s="4"/>
      <c r="U6121" s="4"/>
    </row>
    <row r="6122" spans="3:21" x14ac:dyDescent="0.2">
      <c r="C6122" t="s">
        <v>11040</v>
      </c>
      <c r="J6122" t="s">
        <v>420</v>
      </c>
      <c r="O6122">
        <v>0</v>
      </c>
      <c r="P6122">
        <v>144</v>
      </c>
      <c r="Q6122" t="s">
        <v>50</v>
      </c>
      <c r="S6122" t="s">
        <v>4078</v>
      </c>
      <c r="T6122" s="4"/>
      <c r="U6122" s="4"/>
    </row>
    <row r="6123" spans="3:21" x14ac:dyDescent="0.2">
      <c r="C6123" t="s">
        <v>11041</v>
      </c>
      <c r="J6123" t="s">
        <v>420</v>
      </c>
      <c r="O6123">
        <v>0</v>
      </c>
      <c r="P6123">
        <v>576</v>
      </c>
      <c r="Q6123" t="s">
        <v>50</v>
      </c>
      <c r="S6123" t="s">
        <v>4078</v>
      </c>
      <c r="T6123" s="4"/>
      <c r="U6123" s="4"/>
    </row>
    <row r="6124" spans="3:21" x14ac:dyDescent="0.2">
      <c r="C6124" t="s">
        <v>11042</v>
      </c>
      <c r="J6124" t="s">
        <v>420</v>
      </c>
      <c r="O6124">
        <v>0</v>
      </c>
      <c r="P6124">
        <v>432</v>
      </c>
      <c r="Q6124" t="s">
        <v>50</v>
      </c>
      <c r="S6124" t="s">
        <v>4078</v>
      </c>
      <c r="T6124" s="4"/>
      <c r="U6124" s="4"/>
    </row>
    <row r="6125" spans="3:21" x14ac:dyDescent="0.2">
      <c r="C6125" t="s">
        <v>11043</v>
      </c>
      <c r="J6125" t="s">
        <v>420</v>
      </c>
      <c r="O6125">
        <v>0</v>
      </c>
      <c r="P6125">
        <v>48</v>
      </c>
      <c r="Q6125" t="s">
        <v>44</v>
      </c>
      <c r="S6125" t="s">
        <v>8967</v>
      </c>
      <c r="T6125" s="4"/>
      <c r="U6125" s="4"/>
    </row>
    <row r="6126" spans="3:21" x14ac:dyDescent="0.2">
      <c r="C6126" t="s">
        <v>11044</v>
      </c>
      <c r="J6126" t="s">
        <v>420</v>
      </c>
      <c r="O6126">
        <v>0</v>
      </c>
      <c r="P6126">
        <v>48</v>
      </c>
      <c r="Q6126" t="s">
        <v>44</v>
      </c>
      <c r="S6126" t="s">
        <v>8967</v>
      </c>
      <c r="T6126" s="4"/>
      <c r="U6126" s="4"/>
    </row>
    <row r="6127" spans="3:21" x14ac:dyDescent="0.2">
      <c r="C6127" t="s">
        <v>11045</v>
      </c>
      <c r="J6127" t="s">
        <v>420</v>
      </c>
      <c r="O6127" t="e">
        <v>#DIV/0!</v>
      </c>
      <c r="P6127">
        <v>0</v>
      </c>
      <c r="S6127" t="e">
        <v>#DIV/0!</v>
      </c>
      <c r="T6127" s="4"/>
      <c r="U6127" s="4"/>
    </row>
    <row r="6128" spans="3:21" x14ac:dyDescent="0.2">
      <c r="C6128" t="s">
        <v>11046</v>
      </c>
      <c r="J6128" t="s">
        <v>420</v>
      </c>
      <c r="O6128">
        <v>0</v>
      </c>
      <c r="P6128">
        <v>48</v>
      </c>
      <c r="Q6128" t="s">
        <v>44</v>
      </c>
      <c r="S6128" t="s">
        <v>8967</v>
      </c>
      <c r="T6128" s="4"/>
      <c r="U6128" s="4"/>
    </row>
    <row r="6129" spans="3:21" x14ac:dyDescent="0.2">
      <c r="C6129" t="s">
        <v>11047</v>
      </c>
      <c r="J6129" t="s">
        <v>420</v>
      </c>
      <c r="O6129">
        <v>0</v>
      </c>
      <c r="P6129">
        <v>48</v>
      </c>
      <c r="Q6129" t="s">
        <v>44</v>
      </c>
      <c r="S6129" t="s">
        <v>8967</v>
      </c>
      <c r="T6129" s="4"/>
      <c r="U6129" s="4"/>
    </row>
    <row r="6130" spans="3:21" x14ac:dyDescent="0.2">
      <c r="C6130" t="s">
        <v>11048</v>
      </c>
      <c r="J6130" t="s">
        <v>420</v>
      </c>
      <c r="O6130">
        <v>0</v>
      </c>
      <c r="P6130">
        <v>60</v>
      </c>
      <c r="Q6130" t="s">
        <v>44</v>
      </c>
      <c r="S6130" t="s">
        <v>8967</v>
      </c>
      <c r="T6130" s="4"/>
      <c r="U6130" s="4"/>
    </row>
    <row r="6131" spans="3:21" x14ac:dyDescent="0.2">
      <c r="C6131" t="s">
        <v>11049</v>
      </c>
      <c r="J6131" t="s">
        <v>420</v>
      </c>
      <c r="O6131">
        <v>0</v>
      </c>
      <c r="P6131">
        <v>48</v>
      </c>
      <c r="Q6131" t="s">
        <v>44</v>
      </c>
      <c r="S6131" t="s">
        <v>8967</v>
      </c>
      <c r="T6131" s="4"/>
      <c r="U6131" s="4"/>
    </row>
    <row r="6132" spans="3:21" x14ac:dyDescent="0.2">
      <c r="C6132" t="s">
        <v>11050</v>
      </c>
      <c r="J6132" t="s">
        <v>420</v>
      </c>
      <c r="O6132">
        <v>0</v>
      </c>
      <c r="P6132">
        <v>48</v>
      </c>
      <c r="Q6132" t="s">
        <v>44</v>
      </c>
      <c r="S6132" t="s">
        <v>8967</v>
      </c>
      <c r="T6132" s="4"/>
      <c r="U6132" s="4"/>
    </row>
    <row r="6133" spans="3:21" x14ac:dyDescent="0.2">
      <c r="C6133" t="s">
        <v>11051</v>
      </c>
      <c r="J6133" t="s">
        <v>420</v>
      </c>
      <c r="O6133">
        <v>0</v>
      </c>
      <c r="P6133">
        <v>48</v>
      </c>
      <c r="Q6133" t="s">
        <v>44</v>
      </c>
      <c r="S6133" t="s">
        <v>8967</v>
      </c>
      <c r="T6133" s="4"/>
      <c r="U6133" s="4"/>
    </row>
    <row r="6134" spans="3:21" x14ac:dyDescent="0.2">
      <c r="C6134" t="s">
        <v>11052</v>
      </c>
      <c r="J6134" t="s">
        <v>420</v>
      </c>
      <c r="O6134">
        <v>0</v>
      </c>
      <c r="P6134">
        <v>120</v>
      </c>
      <c r="Q6134" t="s">
        <v>44</v>
      </c>
      <c r="S6134" t="s">
        <v>8967</v>
      </c>
      <c r="T6134" s="4"/>
      <c r="U6134" s="4"/>
    </row>
    <row r="6135" spans="3:21" x14ac:dyDescent="0.2">
      <c r="C6135" t="s">
        <v>11053</v>
      </c>
      <c r="J6135" t="s">
        <v>420</v>
      </c>
      <c r="O6135">
        <v>0</v>
      </c>
      <c r="P6135">
        <v>120</v>
      </c>
      <c r="Q6135" t="s">
        <v>44</v>
      </c>
      <c r="S6135" t="s">
        <v>8967</v>
      </c>
      <c r="T6135" s="4"/>
      <c r="U6135" s="4"/>
    </row>
    <row r="6136" spans="3:21" x14ac:dyDescent="0.2">
      <c r="C6136" t="s">
        <v>11054</v>
      </c>
      <c r="J6136" t="s">
        <v>420</v>
      </c>
      <c r="O6136">
        <v>0</v>
      </c>
      <c r="P6136">
        <v>120</v>
      </c>
      <c r="Q6136" t="s">
        <v>44</v>
      </c>
      <c r="S6136" t="s">
        <v>8967</v>
      </c>
      <c r="T6136" s="4"/>
      <c r="U6136" s="4"/>
    </row>
    <row r="6137" spans="3:21" x14ac:dyDescent="0.2">
      <c r="C6137" t="s">
        <v>11055</v>
      </c>
      <c r="J6137" t="s">
        <v>420</v>
      </c>
      <c r="O6137">
        <v>0</v>
      </c>
      <c r="P6137">
        <v>23</v>
      </c>
      <c r="Q6137" t="s">
        <v>61</v>
      </c>
      <c r="S6137" t="s">
        <v>8990</v>
      </c>
      <c r="T6137" s="4"/>
      <c r="U6137" s="4"/>
    </row>
    <row r="6138" spans="3:21" x14ac:dyDescent="0.2">
      <c r="C6138" t="s">
        <v>11056</v>
      </c>
      <c r="J6138" t="s">
        <v>420</v>
      </c>
      <c r="O6138">
        <v>0</v>
      </c>
      <c r="P6138">
        <v>576</v>
      </c>
      <c r="Q6138" t="s">
        <v>50</v>
      </c>
      <c r="S6138" t="s">
        <v>4078</v>
      </c>
      <c r="T6138" s="4"/>
      <c r="U6138" s="4"/>
    </row>
    <row r="6139" spans="3:21" x14ac:dyDescent="0.2">
      <c r="C6139" t="s">
        <v>11057</v>
      </c>
      <c r="J6139" t="s">
        <v>420</v>
      </c>
      <c r="O6139">
        <v>0</v>
      </c>
      <c r="P6139">
        <v>48</v>
      </c>
      <c r="Q6139" t="s">
        <v>44</v>
      </c>
      <c r="S6139" t="s">
        <v>8967</v>
      </c>
      <c r="T6139" s="4"/>
      <c r="U6139" s="4"/>
    </row>
    <row r="6140" spans="3:21" x14ac:dyDescent="0.2">
      <c r="C6140" t="s">
        <v>11058</v>
      </c>
      <c r="J6140" t="s">
        <v>420</v>
      </c>
      <c r="O6140">
        <v>0</v>
      </c>
      <c r="P6140">
        <v>18</v>
      </c>
      <c r="Q6140" t="s">
        <v>61</v>
      </c>
      <c r="S6140" t="s">
        <v>8990</v>
      </c>
      <c r="T6140" s="4"/>
      <c r="U6140" s="4"/>
    </row>
    <row r="6141" spans="3:21" x14ac:dyDescent="0.2">
      <c r="C6141" t="s">
        <v>11059</v>
      </c>
      <c r="J6141" t="s">
        <v>420</v>
      </c>
      <c r="O6141">
        <v>0</v>
      </c>
      <c r="P6141">
        <v>48</v>
      </c>
      <c r="Q6141" t="s">
        <v>44</v>
      </c>
      <c r="S6141" t="s">
        <v>8967</v>
      </c>
      <c r="T6141" s="4"/>
      <c r="U6141" s="4"/>
    </row>
    <row r="6142" spans="3:21" x14ac:dyDescent="0.2">
      <c r="C6142" t="s">
        <v>11060</v>
      </c>
      <c r="J6142" t="s">
        <v>420</v>
      </c>
      <c r="O6142">
        <v>0</v>
      </c>
      <c r="P6142">
        <v>48</v>
      </c>
      <c r="Q6142" t="s">
        <v>44</v>
      </c>
      <c r="S6142" t="s">
        <v>8967</v>
      </c>
      <c r="T6142" s="4"/>
      <c r="U6142" s="4"/>
    </row>
    <row r="6143" spans="3:21" x14ac:dyDescent="0.2">
      <c r="C6143" t="s">
        <v>11061</v>
      </c>
      <c r="J6143" t="s">
        <v>420</v>
      </c>
      <c r="O6143">
        <v>0</v>
      </c>
      <c r="P6143">
        <v>48</v>
      </c>
      <c r="Q6143" t="s">
        <v>44</v>
      </c>
      <c r="S6143" t="s">
        <v>8967</v>
      </c>
      <c r="T6143" s="4"/>
      <c r="U6143" s="4"/>
    </row>
    <row r="6144" spans="3:21" x14ac:dyDescent="0.2">
      <c r="C6144" t="s">
        <v>11062</v>
      </c>
      <c r="J6144" t="s">
        <v>420</v>
      </c>
      <c r="O6144">
        <v>0</v>
      </c>
      <c r="P6144">
        <v>24</v>
      </c>
      <c r="Q6144" t="s">
        <v>61</v>
      </c>
      <c r="S6144" t="s">
        <v>8990</v>
      </c>
      <c r="T6144" s="4"/>
      <c r="U6144" s="4"/>
    </row>
    <row r="6145" spans="3:21" x14ac:dyDescent="0.2">
      <c r="C6145" t="s">
        <v>11063</v>
      </c>
      <c r="J6145" t="s">
        <v>420</v>
      </c>
      <c r="O6145">
        <v>0</v>
      </c>
      <c r="P6145">
        <v>2304</v>
      </c>
      <c r="Q6145" t="s">
        <v>50</v>
      </c>
      <c r="S6145" t="s">
        <v>4078</v>
      </c>
      <c r="T6145" s="4"/>
      <c r="U6145" s="4"/>
    </row>
    <row r="6146" spans="3:21" x14ac:dyDescent="0.2">
      <c r="C6146" t="s">
        <v>11064</v>
      </c>
      <c r="J6146" t="s">
        <v>420</v>
      </c>
      <c r="O6146">
        <v>0</v>
      </c>
      <c r="P6146">
        <v>48</v>
      </c>
      <c r="Q6146" t="s">
        <v>44</v>
      </c>
      <c r="S6146" t="s">
        <v>8967</v>
      </c>
      <c r="T6146" s="4"/>
      <c r="U6146" s="4"/>
    </row>
    <row r="6147" spans="3:21" x14ac:dyDescent="0.2">
      <c r="C6147" t="s">
        <v>11065</v>
      </c>
      <c r="J6147" t="s">
        <v>420</v>
      </c>
      <c r="O6147">
        <v>0</v>
      </c>
      <c r="P6147">
        <v>48</v>
      </c>
      <c r="Q6147" t="s">
        <v>44</v>
      </c>
      <c r="S6147" t="s">
        <v>8967</v>
      </c>
      <c r="T6147" s="4"/>
      <c r="U6147" s="4"/>
    </row>
    <row r="6148" spans="3:21" x14ac:dyDescent="0.2">
      <c r="C6148" t="s">
        <v>11066</v>
      </c>
      <c r="J6148" t="s">
        <v>420</v>
      </c>
      <c r="O6148">
        <v>0</v>
      </c>
      <c r="P6148">
        <v>96</v>
      </c>
      <c r="Q6148" t="s">
        <v>44</v>
      </c>
      <c r="S6148" t="s">
        <v>8967</v>
      </c>
      <c r="T6148" s="4"/>
      <c r="U6148" s="4"/>
    </row>
    <row r="6149" spans="3:21" x14ac:dyDescent="0.2">
      <c r="C6149" t="s">
        <v>11067</v>
      </c>
      <c r="J6149" t="s">
        <v>420</v>
      </c>
      <c r="O6149">
        <v>0</v>
      </c>
      <c r="P6149">
        <v>72</v>
      </c>
      <c r="Q6149" t="s">
        <v>44</v>
      </c>
      <c r="S6149" t="s">
        <v>8967</v>
      </c>
      <c r="T6149" s="4"/>
      <c r="U6149" s="4"/>
    </row>
    <row r="6150" spans="3:21" x14ac:dyDescent="0.2">
      <c r="C6150" t="s">
        <v>11068</v>
      </c>
      <c r="J6150" t="s">
        <v>420</v>
      </c>
      <c r="O6150">
        <v>0</v>
      </c>
      <c r="P6150">
        <v>144</v>
      </c>
      <c r="Q6150" t="s">
        <v>44</v>
      </c>
      <c r="S6150" t="s">
        <v>8967</v>
      </c>
      <c r="T6150" s="4"/>
      <c r="U6150" s="4"/>
    </row>
    <row r="6151" spans="3:21" x14ac:dyDescent="0.2">
      <c r="C6151" t="s">
        <v>11069</v>
      </c>
      <c r="J6151" t="s">
        <v>420</v>
      </c>
      <c r="O6151">
        <v>0</v>
      </c>
      <c r="P6151">
        <v>60</v>
      </c>
      <c r="Q6151" t="s">
        <v>44</v>
      </c>
      <c r="S6151" t="s">
        <v>8967</v>
      </c>
      <c r="T6151" s="4"/>
      <c r="U6151" s="4"/>
    </row>
    <row r="6152" spans="3:21" x14ac:dyDescent="0.2">
      <c r="C6152" t="s">
        <v>11070</v>
      </c>
      <c r="J6152" t="s">
        <v>420</v>
      </c>
      <c r="O6152">
        <v>0</v>
      </c>
      <c r="P6152">
        <v>24</v>
      </c>
      <c r="Q6152" t="s">
        <v>44</v>
      </c>
      <c r="S6152" t="s">
        <v>8967</v>
      </c>
      <c r="T6152" s="4"/>
      <c r="U6152" s="4"/>
    </row>
    <row r="6153" spans="3:21" x14ac:dyDescent="0.2">
      <c r="C6153" t="s">
        <v>11071</v>
      </c>
      <c r="J6153" t="s">
        <v>420</v>
      </c>
      <c r="O6153">
        <v>0</v>
      </c>
      <c r="P6153">
        <v>36</v>
      </c>
      <c r="Q6153" t="s">
        <v>44</v>
      </c>
      <c r="S6153" t="s">
        <v>8967</v>
      </c>
      <c r="T6153" s="4"/>
      <c r="U6153" s="4"/>
    </row>
    <row r="6154" spans="3:21" x14ac:dyDescent="0.2">
      <c r="C6154" t="s">
        <v>11072</v>
      </c>
      <c r="J6154" t="s">
        <v>420</v>
      </c>
      <c r="O6154">
        <v>0</v>
      </c>
      <c r="P6154">
        <v>48</v>
      </c>
      <c r="Q6154" t="s">
        <v>44</v>
      </c>
      <c r="S6154" t="s">
        <v>8967</v>
      </c>
      <c r="T6154" s="4"/>
      <c r="U6154" s="4"/>
    </row>
    <row r="6155" spans="3:21" x14ac:dyDescent="0.2">
      <c r="C6155" t="s">
        <v>11073</v>
      </c>
      <c r="J6155" t="s">
        <v>420</v>
      </c>
      <c r="O6155">
        <v>0</v>
      </c>
      <c r="P6155">
        <v>144</v>
      </c>
      <c r="Q6155" t="s">
        <v>44</v>
      </c>
      <c r="S6155" t="s">
        <v>8967</v>
      </c>
      <c r="T6155" s="4"/>
      <c r="U6155" s="4"/>
    </row>
    <row r="6156" spans="3:21" x14ac:dyDescent="0.2">
      <c r="C6156" t="s">
        <v>11074</v>
      </c>
      <c r="J6156" t="s">
        <v>420</v>
      </c>
      <c r="O6156">
        <v>0</v>
      </c>
      <c r="P6156">
        <v>60</v>
      </c>
      <c r="Q6156" t="s">
        <v>61</v>
      </c>
      <c r="S6156" t="s">
        <v>8990</v>
      </c>
      <c r="T6156" s="4"/>
      <c r="U6156" s="4"/>
    </row>
    <row r="6157" spans="3:21" x14ac:dyDescent="0.2">
      <c r="C6157" t="s">
        <v>11075</v>
      </c>
      <c r="J6157" t="s">
        <v>420</v>
      </c>
      <c r="O6157">
        <v>0</v>
      </c>
      <c r="P6157">
        <v>1440</v>
      </c>
      <c r="Q6157" t="s">
        <v>50</v>
      </c>
      <c r="S6157" t="s">
        <v>4078</v>
      </c>
      <c r="T6157" s="4"/>
      <c r="U6157" s="4"/>
    </row>
    <row r="6158" spans="3:21" x14ac:dyDescent="0.2">
      <c r="C6158" t="s">
        <v>11076</v>
      </c>
      <c r="J6158" t="s">
        <v>420</v>
      </c>
      <c r="O6158">
        <v>0</v>
      </c>
      <c r="P6158">
        <v>36</v>
      </c>
      <c r="Q6158" t="s">
        <v>44</v>
      </c>
      <c r="S6158" t="s">
        <v>8967</v>
      </c>
      <c r="T6158" s="4"/>
      <c r="U6158" s="4"/>
    </row>
    <row r="6159" spans="3:21" x14ac:dyDescent="0.2">
      <c r="C6159" t="s">
        <v>11077</v>
      </c>
      <c r="J6159" t="s">
        <v>420</v>
      </c>
      <c r="O6159">
        <v>0</v>
      </c>
      <c r="P6159">
        <v>36</v>
      </c>
      <c r="Q6159" t="s">
        <v>44</v>
      </c>
      <c r="S6159" t="s">
        <v>8967</v>
      </c>
      <c r="T6159" s="4"/>
      <c r="U6159" s="4"/>
    </row>
    <row r="6160" spans="3:21" x14ac:dyDescent="0.2">
      <c r="C6160" t="s">
        <v>11078</v>
      </c>
      <c r="J6160" t="s">
        <v>420</v>
      </c>
      <c r="O6160">
        <v>0</v>
      </c>
      <c r="P6160">
        <v>16</v>
      </c>
      <c r="Q6160" t="s">
        <v>61</v>
      </c>
      <c r="S6160" t="s">
        <v>8990</v>
      </c>
      <c r="T6160" s="4"/>
      <c r="U6160" s="4"/>
    </row>
    <row r="6161" spans="3:21" x14ac:dyDescent="0.2">
      <c r="C6161" t="s">
        <v>11079</v>
      </c>
      <c r="J6161" t="s">
        <v>420</v>
      </c>
      <c r="O6161">
        <v>0</v>
      </c>
      <c r="P6161">
        <v>12</v>
      </c>
      <c r="Q6161" t="s">
        <v>61</v>
      </c>
      <c r="S6161" t="s">
        <v>8990</v>
      </c>
      <c r="T6161" s="4"/>
      <c r="U6161" s="4"/>
    </row>
    <row r="6162" spans="3:21" x14ac:dyDescent="0.2">
      <c r="C6162" t="s">
        <v>11080</v>
      </c>
      <c r="J6162" t="s">
        <v>420</v>
      </c>
      <c r="O6162">
        <v>0</v>
      </c>
      <c r="P6162">
        <v>48</v>
      </c>
      <c r="Q6162" t="s">
        <v>44</v>
      </c>
      <c r="S6162" t="s">
        <v>8967</v>
      </c>
      <c r="T6162" s="4"/>
      <c r="U6162" s="4"/>
    </row>
    <row r="6163" spans="3:21" x14ac:dyDescent="0.2">
      <c r="C6163" t="s">
        <v>11081</v>
      </c>
      <c r="J6163" t="s">
        <v>420</v>
      </c>
      <c r="O6163">
        <v>0</v>
      </c>
      <c r="P6163">
        <v>48</v>
      </c>
      <c r="Q6163" t="s">
        <v>44</v>
      </c>
      <c r="S6163" t="s">
        <v>8967</v>
      </c>
      <c r="T6163" s="4"/>
      <c r="U6163" s="4"/>
    </row>
    <row r="6164" spans="3:21" x14ac:dyDescent="0.2">
      <c r="C6164" t="s">
        <v>11082</v>
      </c>
      <c r="J6164" t="s">
        <v>420</v>
      </c>
      <c r="O6164">
        <v>0</v>
      </c>
      <c r="P6164">
        <v>96</v>
      </c>
      <c r="Q6164" t="s">
        <v>44</v>
      </c>
      <c r="S6164" t="s">
        <v>8967</v>
      </c>
      <c r="T6164" s="4"/>
      <c r="U6164" s="4"/>
    </row>
    <row r="6165" spans="3:21" x14ac:dyDescent="0.2">
      <c r="C6165" t="s">
        <v>11083</v>
      </c>
      <c r="J6165" t="s">
        <v>420</v>
      </c>
      <c r="O6165">
        <v>0</v>
      </c>
      <c r="P6165">
        <v>36</v>
      </c>
      <c r="Q6165" t="s">
        <v>44</v>
      </c>
      <c r="S6165" t="s">
        <v>8967</v>
      </c>
      <c r="T6165" s="4"/>
      <c r="U6165" s="4"/>
    </row>
    <row r="6166" spans="3:21" x14ac:dyDescent="0.2">
      <c r="C6166" t="s">
        <v>11084</v>
      </c>
      <c r="J6166" t="s">
        <v>420</v>
      </c>
      <c r="O6166">
        <v>0</v>
      </c>
      <c r="P6166">
        <v>48</v>
      </c>
      <c r="Q6166" t="s">
        <v>44</v>
      </c>
      <c r="S6166" t="s">
        <v>8967</v>
      </c>
      <c r="T6166" s="4"/>
      <c r="U6166" s="4"/>
    </row>
    <row r="6167" spans="3:21" x14ac:dyDescent="0.2">
      <c r="C6167" t="s">
        <v>11085</v>
      </c>
      <c r="J6167" t="s">
        <v>420</v>
      </c>
      <c r="O6167">
        <v>0</v>
      </c>
      <c r="P6167">
        <v>18</v>
      </c>
      <c r="Q6167" t="s">
        <v>61</v>
      </c>
      <c r="S6167" t="s">
        <v>8990</v>
      </c>
      <c r="T6167" s="4"/>
      <c r="U6167" s="4"/>
    </row>
    <row r="6168" spans="3:21" x14ac:dyDescent="0.2">
      <c r="C6168" t="s">
        <v>11086</v>
      </c>
      <c r="J6168" t="s">
        <v>420</v>
      </c>
      <c r="O6168">
        <v>0</v>
      </c>
      <c r="P6168">
        <v>864</v>
      </c>
      <c r="Q6168" t="s">
        <v>50</v>
      </c>
      <c r="S6168" t="s">
        <v>4078</v>
      </c>
      <c r="T6168" s="4"/>
      <c r="U6168" s="4"/>
    </row>
    <row r="6169" spans="3:21" x14ac:dyDescent="0.2">
      <c r="C6169" t="s">
        <v>11087</v>
      </c>
      <c r="J6169" t="s">
        <v>420</v>
      </c>
      <c r="O6169">
        <v>0</v>
      </c>
      <c r="P6169">
        <v>432</v>
      </c>
      <c r="Q6169" t="s">
        <v>50</v>
      </c>
      <c r="S6169" t="s">
        <v>4078</v>
      </c>
      <c r="T6169" s="4"/>
      <c r="U6169" s="4"/>
    </row>
    <row r="6170" spans="3:21" x14ac:dyDescent="0.2">
      <c r="C6170" t="s">
        <v>11088</v>
      </c>
      <c r="J6170" t="s">
        <v>420</v>
      </c>
      <c r="O6170">
        <v>0</v>
      </c>
      <c r="P6170">
        <v>432</v>
      </c>
      <c r="Q6170" t="s">
        <v>50</v>
      </c>
      <c r="S6170" t="s">
        <v>4078</v>
      </c>
      <c r="T6170" s="4"/>
      <c r="U6170" s="4"/>
    </row>
    <row r="6171" spans="3:21" x14ac:dyDescent="0.2">
      <c r="C6171" t="s">
        <v>11089</v>
      </c>
      <c r="J6171" t="s">
        <v>420</v>
      </c>
      <c r="O6171">
        <v>0</v>
      </c>
      <c r="P6171">
        <v>432</v>
      </c>
      <c r="Q6171" t="s">
        <v>50</v>
      </c>
      <c r="S6171" t="s">
        <v>4078</v>
      </c>
      <c r="T6171" s="4"/>
      <c r="U6171" s="4"/>
    </row>
    <row r="6172" spans="3:21" x14ac:dyDescent="0.2">
      <c r="C6172" t="s">
        <v>11090</v>
      </c>
      <c r="J6172" t="s">
        <v>420</v>
      </c>
      <c r="O6172">
        <v>0</v>
      </c>
      <c r="P6172">
        <v>48</v>
      </c>
      <c r="Q6172" t="s">
        <v>44</v>
      </c>
      <c r="S6172" t="s">
        <v>8967</v>
      </c>
      <c r="T6172" s="4"/>
      <c r="U6172" s="4"/>
    </row>
    <row r="6173" spans="3:21" x14ac:dyDescent="0.2">
      <c r="C6173" t="s">
        <v>11091</v>
      </c>
      <c r="J6173" t="s">
        <v>420</v>
      </c>
      <c r="O6173">
        <v>0</v>
      </c>
      <c r="P6173">
        <v>576</v>
      </c>
      <c r="Q6173" t="s">
        <v>50</v>
      </c>
      <c r="S6173" t="s">
        <v>4078</v>
      </c>
      <c r="T6173" s="4"/>
      <c r="U6173" s="4"/>
    </row>
    <row r="6174" spans="3:21" x14ac:dyDescent="0.2">
      <c r="C6174" t="s">
        <v>11092</v>
      </c>
      <c r="J6174" t="s">
        <v>420</v>
      </c>
      <c r="O6174">
        <v>0</v>
      </c>
      <c r="P6174">
        <v>576</v>
      </c>
      <c r="Q6174" t="s">
        <v>50</v>
      </c>
      <c r="S6174" t="s">
        <v>4078</v>
      </c>
      <c r="T6174" s="4"/>
      <c r="U6174" s="4"/>
    </row>
    <row r="6175" spans="3:21" x14ac:dyDescent="0.2">
      <c r="C6175" t="s">
        <v>11093</v>
      </c>
      <c r="J6175" t="s">
        <v>420</v>
      </c>
      <c r="O6175">
        <v>0</v>
      </c>
      <c r="P6175">
        <v>36</v>
      </c>
      <c r="Q6175" t="s">
        <v>44</v>
      </c>
      <c r="S6175" t="s">
        <v>8967</v>
      </c>
      <c r="T6175" s="4"/>
      <c r="U6175" s="4"/>
    </row>
    <row r="6176" spans="3:21" x14ac:dyDescent="0.2">
      <c r="C6176" t="s">
        <v>11094</v>
      </c>
      <c r="J6176" t="s">
        <v>420</v>
      </c>
      <c r="O6176">
        <v>0</v>
      </c>
      <c r="P6176">
        <v>40</v>
      </c>
      <c r="Q6176" t="s">
        <v>44</v>
      </c>
      <c r="S6176" t="s">
        <v>8967</v>
      </c>
      <c r="T6176" s="4"/>
      <c r="U6176" s="4"/>
    </row>
    <row r="6177" spans="3:21" x14ac:dyDescent="0.2">
      <c r="C6177" t="s">
        <v>11095</v>
      </c>
      <c r="J6177" t="s">
        <v>420</v>
      </c>
      <c r="O6177">
        <v>0</v>
      </c>
      <c r="P6177">
        <v>36</v>
      </c>
      <c r="Q6177" t="s">
        <v>44</v>
      </c>
      <c r="S6177" t="s">
        <v>8967</v>
      </c>
      <c r="T6177" s="4"/>
      <c r="U6177" s="4"/>
    </row>
    <row r="6178" spans="3:21" x14ac:dyDescent="0.2">
      <c r="C6178" t="s">
        <v>11096</v>
      </c>
      <c r="J6178" t="s">
        <v>420</v>
      </c>
      <c r="O6178">
        <v>0</v>
      </c>
      <c r="P6178">
        <v>1440</v>
      </c>
      <c r="Q6178" t="s">
        <v>50</v>
      </c>
      <c r="S6178" t="s">
        <v>4078</v>
      </c>
      <c r="T6178" s="4"/>
      <c r="U6178" s="4"/>
    </row>
    <row r="6179" spans="3:21" x14ac:dyDescent="0.2">
      <c r="C6179" t="s">
        <v>11097</v>
      </c>
      <c r="J6179" t="s">
        <v>420</v>
      </c>
      <c r="O6179">
        <v>0</v>
      </c>
      <c r="P6179">
        <v>40</v>
      </c>
      <c r="Q6179" t="s">
        <v>61</v>
      </c>
      <c r="S6179" t="s">
        <v>8990</v>
      </c>
      <c r="T6179" s="4"/>
      <c r="U6179" s="4"/>
    </row>
    <row r="6180" spans="3:21" x14ac:dyDescent="0.2">
      <c r="C6180" t="s">
        <v>11098</v>
      </c>
      <c r="F6180" t="s">
        <v>2066</v>
      </c>
      <c r="I6180" t="s">
        <v>2404</v>
      </c>
      <c r="J6180" t="s">
        <v>2068</v>
      </c>
      <c r="O6180">
        <v>0</v>
      </c>
      <c r="P6180">
        <v>864</v>
      </c>
      <c r="Q6180" t="s">
        <v>50</v>
      </c>
      <c r="S6180" t="s">
        <v>4078</v>
      </c>
      <c r="T6180" s="4"/>
      <c r="U6180" s="4"/>
    </row>
    <row r="6181" spans="3:21" x14ac:dyDescent="0.2">
      <c r="C6181" t="s">
        <v>11099</v>
      </c>
      <c r="F6181" t="s">
        <v>2066</v>
      </c>
      <c r="I6181" t="s">
        <v>2340</v>
      </c>
      <c r="J6181" t="s">
        <v>2068</v>
      </c>
      <c r="O6181">
        <v>0</v>
      </c>
      <c r="P6181">
        <v>1152</v>
      </c>
      <c r="Q6181" t="s">
        <v>50</v>
      </c>
      <c r="S6181" t="s">
        <v>4078</v>
      </c>
      <c r="T6181" s="4"/>
      <c r="U6181" s="4"/>
    </row>
    <row r="6182" spans="3:21" x14ac:dyDescent="0.2">
      <c r="C6182" t="s">
        <v>11099</v>
      </c>
      <c r="F6182" t="s">
        <v>2066</v>
      </c>
      <c r="I6182" t="s">
        <v>3403</v>
      </c>
      <c r="J6182" t="s">
        <v>2068</v>
      </c>
      <c r="O6182">
        <v>0</v>
      </c>
      <c r="P6182">
        <v>1152</v>
      </c>
      <c r="Q6182" t="s">
        <v>50</v>
      </c>
      <c r="S6182" t="s">
        <v>4078</v>
      </c>
      <c r="T6182" s="4"/>
      <c r="U6182" s="4"/>
    </row>
    <row r="6183" spans="3:21" x14ac:dyDescent="0.2">
      <c r="C6183" t="s">
        <v>11100</v>
      </c>
      <c r="J6183" t="s">
        <v>420</v>
      </c>
      <c r="O6183">
        <v>0</v>
      </c>
      <c r="P6183">
        <v>36</v>
      </c>
      <c r="Q6183" t="s">
        <v>44</v>
      </c>
      <c r="S6183" t="s">
        <v>8967</v>
      </c>
      <c r="T6183" s="4"/>
      <c r="U6183" s="4"/>
    </row>
    <row r="6184" spans="3:21" x14ac:dyDescent="0.2">
      <c r="C6184" t="s">
        <v>11101</v>
      </c>
      <c r="J6184" t="s">
        <v>420</v>
      </c>
      <c r="O6184">
        <v>0</v>
      </c>
      <c r="P6184">
        <v>1440</v>
      </c>
      <c r="Q6184" t="s">
        <v>50</v>
      </c>
      <c r="S6184" t="s">
        <v>4078</v>
      </c>
      <c r="T6184" s="4"/>
      <c r="U6184" s="4"/>
    </row>
    <row r="6185" spans="3:21" x14ac:dyDescent="0.2">
      <c r="C6185" t="s">
        <v>11102</v>
      </c>
      <c r="F6185" t="s">
        <v>2066</v>
      </c>
      <c r="I6185" t="s">
        <v>5413</v>
      </c>
      <c r="J6185" t="s">
        <v>2068</v>
      </c>
      <c r="O6185">
        <v>0</v>
      </c>
      <c r="P6185">
        <v>1152</v>
      </c>
      <c r="Q6185" t="s">
        <v>50</v>
      </c>
      <c r="S6185" t="s">
        <v>4078</v>
      </c>
      <c r="T6185" s="4"/>
      <c r="U6185" s="4"/>
    </row>
    <row r="6186" spans="3:21" x14ac:dyDescent="0.2">
      <c r="C6186" t="s">
        <v>11103</v>
      </c>
      <c r="I6186" t="s">
        <v>2340</v>
      </c>
      <c r="J6186" t="s">
        <v>2068</v>
      </c>
      <c r="O6186">
        <v>0</v>
      </c>
      <c r="P6186">
        <v>864</v>
      </c>
      <c r="Q6186" t="s">
        <v>50</v>
      </c>
      <c r="S6186" t="s">
        <v>4078</v>
      </c>
      <c r="T6186" s="4"/>
      <c r="U6186" s="4"/>
    </row>
    <row r="6187" spans="3:21" x14ac:dyDescent="0.2">
      <c r="C6187" t="s">
        <v>11104</v>
      </c>
      <c r="F6187" t="s">
        <v>2066</v>
      </c>
      <c r="I6187" t="s">
        <v>5413</v>
      </c>
      <c r="J6187" t="s">
        <v>2068</v>
      </c>
      <c r="O6187">
        <v>0</v>
      </c>
      <c r="P6187">
        <v>384</v>
      </c>
      <c r="Q6187" t="s">
        <v>50</v>
      </c>
      <c r="S6187" t="s">
        <v>4078</v>
      </c>
      <c r="T6187" s="4"/>
      <c r="U6187" s="4"/>
    </row>
    <row r="6188" spans="3:21" x14ac:dyDescent="0.2">
      <c r="C6188" t="s">
        <v>11105</v>
      </c>
      <c r="F6188" t="s">
        <v>2066</v>
      </c>
      <c r="I6188" t="s">
        <v>2404</v>
      </c>
      <c r="J6188" t="s">
        <v>2068</v>
      </c>
      <c r="O6188">
        <v>0</v>
      </c>
      <c r="P6188">
        <v>720</v>
      </c>
      <c r="Q6188" t="s">
        <v>50</v>
      </c>
      <c r="S6188" t="s">
        <v>4078</v>
      </c>
      <c r="T6188" s="4"/>
      <c r="U6188" s="4"/>
    </row>
    <row r="6189" spans="3:21" x14ac:dyDescent="0.2">
      <c r="C6189" t="s">
        <v>11106</v>
      </c>
      <c r="F6189" t="s">
        <v>2066</v>
      </c>
      <c r="I6189" t="s">
        <v>3403</v>
      </c>
      <c r="J6189" t="s">
        <v>2068</v>
      </c>
      <c r="O6189">
        <v>0</v>
      </c>
      <c r="P6189">
        <v>576</v>
      </c>
      <c r="Q6189" t="s">
        <v>50</v>
      </c>
      <c r="S6189" t="s">
        <v>4078</v>
      </c>
      <c r="T6189" s="4"/>
      <c r="U6189" s="4"/>
    </row>
    <row r="6190" spans="3:21" x14ac:dyDescent="0.2">
      <c r="C6190" t="s">
        <v>8838</v>
      </c>
      <c r="I6190" t="s">
        <v>2340</v>
      </c>
      <c r="J6190" t="s">
        <v>2068</v>
      </c>
      <c r="O6190">
        <v>0</v>
      </c>
      <c r="P6190">
        <v>576</v>
      </c>
      <c r="Q6190" t="s">
        <v>50</v>
      </c>
      <c r="S6190" t="s">
        <v>4078</v>
      </c>
      <c r="T6190" s="4"/>
      <c r="U6190" s="4"/>
    </row>
    <row r="6191" spans="3:21" x14ac:dyDescent="0.2">
      <c r="C6191" t="s">
        <v>8840</v>
      </c>
      <c r="I6191" t="s">
        <v>2340</v>
      </c>
      <c r="J6191" t="s">
        <v>2068</v>
      </c>
      <c r="O6191">
        <v>0</v>
      </c>
      <c r="P6191">
        <v>576</v>
      </c>
      <c r="Q6191" t="s">
        <v>50</v>
      </c>
      <c r="S6191" t="s">
        <v>4078</v>
      </c>
      <c r="T6191" s="4"/>
      <c r="U6191" s="4"/>
    </row>
    <row r="6192" spans="3:21" x14ac:dyDescent="0.2">
      <c r="C6192" t="s">
        <v>11107</v>
      </c>
      <c r="F6192" t="s">
        <v>2066</v>
      </c>
      <c r="I6192" t="s">
        <v>5291</v>
      </c>
      <c r="J6192" t="s">
        <v>2068</v>
      </c>
      <c r="O6192">
        <v>0</v>
      </c>
      <c r="P6192">
        <v>576</v>
      </c>
      <c r="Q6192" t="s">
        <v>50</v>
      </c>
      <c r="S6192" t="s">
        <v>4078</v>
      </c>
      <c r="T6192" s="4"/>
      <c r="U6192" s="4"/>
    </row>
    <row r="6193" spans="3:21" x14ac:dyDescent="0.2">
      <c r="C6193" t="s">
        <v>11108</v>
      </c>
      <c r="I6193" t="s">
        <v>5291</v>
      </c>
      <c r="J6193" t="s">
        <v>2068</v>
      </c>
      <c r="O6193">
        <v>0</v>
      </c>
      <c r="P6193">
        <v>2304</v>
      </c>
      <c r="Q6193" t="s">
        <v>50</v>
      </c>
      <c r="S6193" t="s">
        <v>4078</v>
      </c>
      <c r="T6193" s="4"/>
      <c r="U6193" s="4"/>
    </row>
    <row r="6194" spans="3:21" x14ac:dyDescent="0.2">
      <c r="C6194" t="s">
        <v>8843</v>
      </c>
      <c r="I6194" t="s">
        <v>2340</v>
      </c>
      <c r="J6194" t="s">
        <v>2068</v>
      </c>
      <c r="O6194">
        <v>0</v>
      </c>
      <c r="P6194">
        <v>864</v>
      </c>
      <c r="Q6194" t="s">
        <v>50</v>
      </c>
      <c r="S6194" t="s">
        <v>4078</v>
      </c>
      <c r="T6194" s="4"/>
      <c r="U6194" s="4"/>
    </row>
    <row r="6195" spans="3:21" x14ac:dyDescent="0.2">
      <c r="C6195" t="s">
        <v>11109</v>
      </c>
      <c r="J6195" t="s">
        <v>420</v>
      </c>
      <c r="O6195">
        <v>0</v>
      </c>
      <c r="P6195">
        <v>36</v>
      </c>
      <c r="Q6195" t="s">
        <v>44</v>
      </c>
      <c r="S6195" t="s">
        <v>8967</v>
      </c>
      <c r="T6195" s="4"/>
      <c r="U6195" s="4"/>
    </row>
    <row r="6196" spans="3:21" x14ac:dyDescent="0.2">
      <c r="C6196" t="s">
        <v>11110</v>
      </c>
      <c r="J6196" t="s">
        <v>420</v>
      </c>
      <c r="O6196">
        <v>0</v>
      </c>
      <c r="P6196">
        <v>576</v>
      </c>
      <c r="Q6196" t="s">
        <v>50</v>
      </c>
      <c r="S6196" t="s">
        <v>4078</v>
      </c>
      <c r="T6196" s="4"/>
      <c r="U6196" s="4"/>
    </row>
    <row r="6197" spans="3:21" x14ac:dyDescent="0.2">
      <c r="C6197" t="s">
        <v>11111</v>
      </c>
      <c r="J6197" t="s">
        <v>420</v>
      </c>
      <c r="O6197">
        <v>0</v>
      </c>
      <c r="P6197">
        <v>864</v>
      </c>
      <c r="Q6197" t="s">
        <v>50</v>
      </c>
      <c r="S6197" t="s">
        <v>4078</v>
      </c>
      <c r="T6197" s="4"/>
      <c r="U6197" s="4"/>
    </row>
    <row r="6198" spans="3:21" x14ac:dyDescent="0.2">
      <c r="C6198" t="s">
        <v>11112</v>
      </c>
      <c r="J6198" t="s">
        <v>420</v>
      </c>
      <c r="O6198">
        <v>0</v>
      </c>
      <c r="P6198">
        <v>48</v>
      </c>
      <c r="Q6198" t="s">
        <v>44</v>
      </c>
      <c r="S6198" t="s">
        <v>8967</v>
      </c>
      <c r="T6198" s="4"/>
      <c r="U6198" s="4"/>
    </row>
    <row r="6199" spans="3:21" x14ac:dyDescent="0.2">
      <c r="C6199" t="s">
        <v>11113</v>
      </c>
      <c r="J6199" t="s">
        <v>420</v>
      </c>
      <c r="O6199">
        <v>0</v>
      </c>
      <c r="P6199">
        <v>48</v>
      </c>
      <c r="Q6199" t="s">
        <v>44</v>
      </c>
      <c r="S6199" t="s">
        <v>8967</v>
      </c>
      <c r="T6199" s="4"/>
      <c r="U6199" s="4"/>
    </row>
    <row r="6200" spans="3:21" x14ac:dyDescent="0.2">
      <c r="C6200" t="s">
        <v>11114</v>
      </c>
      <c r="J6200" t="s">
        <v>420</v>
      </c>
      <c r="O6200">
        <v>0</v>
      </c>
      <c r="P6200">
        <v>48</v>
      </c>
      <c r="Q6200" t="s">
        <v>44</v>
      </c>
      <c r="S6200" t="s">
        <v>8967</v>
      </c>
      <c r="T6200" s="4"/>
      <c r="U6200" s="4"/>
    </row>
    <row r="6201" spans="3:21" x14ac:dyDescent="0.2">
      <c r="C6201" t="s">
        <v>11115</v>
      </c>
      <c r="J6201" t="s">
        <v>420</v>
      </c>
      <c r="O6201">
        <v>0</v>
      </c>
      <c r="P6201">
        <v>48</v>
      </c>
      <c r="Q6201" t="s">
        <v>44</v>
      </c>
      <c r="S6201" t="s">
        <v>8967</v>
      </c>
      <c r="T6201" s="4"/>
      <c r="U6201" s="4"/>
    </row>
    <row r="6202" spans="3:21" x14ac:dyDescent="0.2">
      <c r="C6202" t="s">
        <v>11116</v>
      </c>
      <c r="J6202" t="s">
        <v>420</v>
      </c>
      <c r="O6202">
        <v>0</v>
      </c>
      <c r="P6202">
        <v>576</v>
      </c>
      <c r="Q6202" t="s">
        <v>50</v>
      </c>
      <c r="S6202" t="s">
        <v>4078</v>
      </c>
      <c r="T6202" s="4"/>
      <c r="U6202" s="4"/>
    </row>
    <row r="6203" spans="3:21" x14ac:dyDescent="0.2">
      <c r="C6203" t="s">
        <v>11117</v>
      </c>
      <c r="J6203" t="s">
        <v>420</v>
      </c>
      <c r="O6203">
        <v>0</v>
      </c>
      <c r="P6203">
        <v>576</v>
      </c>
      <c r="Q6203" t="s">
        <v>50</v>
      </c>
      <c r="S6203" t="s">
        <v>4078</v>
      </c>
      <c r="T6203" s="4"/>
      <c r="U6203" s="4"/>
    </row>
    <row r="6204" spans="3:21" x14ac:dyDescent="0.2">
      <c r="C6204" t="s">
        <v>11118</v>
      </c>
      <c r="J6204" t="s">
        <v>420</v>
      </c>
      <c r="O6204">
        <v>0</v>
      </c>
      <c r="P6204">
        <v>60</v>
      </c>
      <c r="Q6204" t="s">
        <v>44</v>
      </c>
      <c r="S6204" t="s">
        <v>8967</v>
      </c>
      <c r="T6204" s="4"/>
      <c r="U6204" s="4"/>
    </row>
    <row r="6205" spans="3:21" x14ac:dyDescent="0.2">
      <c r="C6205" t="s">
        <v>11119</v>
      </c>
      <c r="J6205" t="s">
        <v>420</v>
      </c>
      <c r="O6205">
        <v>0</v>
      </c>
      <c r="P6205">
        <v>60</v>
      </c>
      <c r="Q6205" t="s">
        <v>44</v>
      </c>
      <c r="S6205" t="s">
        <v>8967</v>
      </c>
      <c r="T6205" s="4"/>
      <c r="U6205" s="4"/>
    </row>
    <row r="6206" spans="3:21" x14ac:dyDescent="0.2">
      <c r="C6206" t="s">
        <v>11120</v>
      </c>
      <c r="J6206" t="s">
        <v>420</v>
      </c>
      <c r="O6206">
        <v>0</v>
      </c>
      <c r="P6206">
        <v>60</v>
      </c>
      <c r="Q6206" t="s">
        <v>44</v>
      </c>
      <c r="S6206" t="s">
        <v>8967</v>
      </c>
      <c r="T6206" s="4"/>
      <c r="U6206" s="4"/>
    </row>
    <row r="6207" spans="3:21" x14ac:dyDescent="0.2">
      <c r="C6207" t="s">
        <v>11121</v>
      </c>
      <c r="J6207" t="s">
        <v>420</v>
      </c>
      <c r="O6207">
        <v>0</v>
      </c>
      <c r="P6207">
        <v>76</v>
      </c>
      <c r="Q6207" t="s">
        <v>50</v>
      </c>
      <c r="S6207" t="s">
        <v>4078</v>
      </c>
      <c r="T6207" s="4"/>
      <c r="U6207" s="4"/>
    </row>
    <row r="6208" spans="3:21" x14ac:dyDescent="0.2">
      <c r="C6208" t="s">
        <v>11122</v>
      </c>
      <c r="J6208" t="s">
        <v>420</v>
      </c>
      <c r="O6208">
        <v>0</v>
      </c>
      <c r="P6208">
        <v>16</v>
      </c>
      <c r="Q6208" t="s">
        <v>61</v>
      </c>
      <c r="S6208" t="s">
        <v>8990</v>
      </c>
      <c r="T6208" s="4"/>
      <c r="U6208" s="4"/>
    </row>
    <row r="6209" spans="3:21" x14ac:dyDescent="0.2">
      <c r="C6209" t="s">
        <v>11123</v>
      </c>
      <c r="J6209" t="s">
        <v>420</v>
      </c>
      <c r="O6209">
        <v>0</v>
      </c>
      <c r="P6209">
        <v>576</v>
      </c>
      <c r="Q6209" t="s">
        <v>50</v>
      </c>
      <c r="S6209" t="s">
        <v>4078</v>
      </c>
      <c r="T6209" s="4"/>
      <c r="U6209" s="4"/>
    </row>
    <row r="6210" spans="3:21" x14ac:dyDescent="0.2">
      <c r="C6210" t="s">
        <v>11124</v>
      </c>
      <c r="J6210" t="s">
        <v>420</v>
      </c>
      <c r="O6210">
        <v>0</v>
      </c>
      <c r="P6210">
        <v>250</v>
      </c>
      <c r="Q6210" t="s">
        <v>796</v>
      </c>
      <c r="S6210" t="s">
        <v>9044</v>
      </c>
      <c r="T6210" s="4"/>
      <c r="U6210" s="4"/>
    </row>
    <row r="6211" spans="3:21" x14ac:dyDescent="0.2">
      <c r="C6211" t="s">
        <v>11125</v>
      </c>
      <c r="J6211" t="s">
        <v>420</v>
      </c>
      <c r="O6211">
        <v>0</v>
      </c>
      <c r="P6211">
        <v>600</v>
      </c>
      <c r="Q6211" t="s">
        <v>50</v>
      </c>
      <c r="S6211" t="s">
        <v>4078</v>
      </c>
      <c r="T6211" s="4"/>
      <c r="U6211" s="4"/>
    </row>
    <row r="6212" spans="3:21" x14ac:dyDescent="0.2">
      <c r="C6212" t="s">
        <v>11126</v>
      </c>
      <c r="J6212" t="s">
        <v>420</v>
      </c>
      <c r="O6212">
        <v>0</v>
      </c>
      <c r="P6212">
        <v>300</v>
      </c>
      <c r="Q6212" t="s">
        <v>796</v>
      </c>
      <c r="S6212" t="s">
        <v>9044</v>
      </c>
      <c r="T6212" s="4"/>
      <c r="U6212" s="4"/>
    </row>
    <row r="6213" spans="3:21" x14ac:dyDescent="0.2">
      <c r="C6213" t="s">
        <v>11127</v>
      </c>
      <c r="J6213" t="s">
        <v>420</v>
      </c>
      <c r="O6213">
        <v>0</v>
      </c>
      <c r="P6213">
        <v>600</v>
      </c>
      <c r="Q6213" t="s">
        <v>50</v>
      </c>
      <c r="S6213" t="s">
        <v>4078</v>
      </c>
      <c r="T6213" s="4"/>
      <c r="U6213" s="4"/>
    </row>
    <row r="6214" spans="3:21" x14ac:dyDescent="0.2">
      <c r="C6214" t="s">
        <v>11128</v>
      </c>
      <c r="J6214" t="s">
        <v>420</v>
      </c>
      <c r="O6214">
        <v>0</v>
      </c>
      <c r="P6214">
        <v>288</v>
      </c>
      <c r="Q6214" t="s">
        <v>50</v>
      </c>
      <c r="S6214" t="s">
        <v>4078</v>
      </c>
      <c r="T6214" s="4"/>
      <c r="U6214" s="4"/>
    </row>
    <row r="6215" spans="3:21" x14ac:dyDescent="0.2">
      <c r="C6215" t="s">
        <v>11129</v>
      </c>
      <c r="J6215" t="s">
        <v>420</v>
      </c>
      <c r="O6215">
        <v>0</v>
      </c>
      <c r="P6215">
        <v>250</v>
      </c>
      <c r="Q6215" t="s">
        <v>796</v>
      </c>
      <c r="S6215" t="s">
        <v>9044</v>
      </c>
      <c r="T6215" s="4"/>
      <c r="U6215" s="4"/>
    </row>
    <row r="6216" spans="3:21" x14ac:dyDescent="0.2">
      <c r="C6216" t="s">
        <v>11130</v>
      </c>
      <c r="J6216" t="s">
        <v>420</v>
      </c>
      <c r="O6216">
        <v>0</v>
      </c>
      <c r="P6216">
        <v>600</v>
      </c>
      <c r="Q6216" t="s">
        <v>50</v>
      </c>
      <c r="S6216" t="s">
        <v>4078</v>
      </c>
      <c r="T6216" s="4"/>
      <c r="U6216" s="4"/>
    </row>
    <row r="6217" spans="3:21" x14ac:dyDescent="0.2">
      <c r="C6217" t="s">
        <v>11131</v>
      </c>
      <c r="J6217" t="s">
        <v>420</v>
      </c>
      <c r="O6217">
        <v>0</v>
      </c>
      <c r="P6217">
        <v>300</v>
      </c>
      <c r="Q6217" t="s">
        <v>50</v>
      </c>
      <c r="S6217" t="s">
        <v>4078</v>
      </c>
      <c r="T6217" s="4"/>
      <c r="U6217" s="4"/>
    </row>
    <row r="6218" spans="3:21" x14ac:dyDescent="0.2">
      <c r="C6218" t="s">
        <v>11132</v>
      </c>
      <c r="J6218" t="s">
        <v>420</v>
      </c>
      <c r="O6218">
        <v>0</v>
      </c>
      <c r="P6218">
        <v>600</v>
      </c>
      <c r="Q6218" t="s">
        <v>50</v>
      </c>
      <c r="S6218" t="s">
        <v>4078</v>
      </c>
      <c r="T6218" s="4"/>
      <c r="U6218" s="4"/>
    </row>
    <row r="6219" spans="3:21" x14ac:dyDescent="0.2">
      <c r="C6219" t="s">
        <v>11133</v>
      </c>
      <c r="I6219" t="s">
        <v>2357</v>
      </c>
      <c r="J6219" t="s">
        <v>2068</v>
      </c>
      <c r="O6219">
        <v>0</v>
      </c>
      <c r="P6219">
        <v>250</v>
      </c>
      <c r="Q6219" t="s">
        <v>50</v>
      </c>
      <c r="S6219" t="s">
        <v>4078</v>
      </c>
      <c r="T6219" s="4"/>
      <c r="U6219" s="4"/>
    </row>
    <row r="6220" spans="3:21" x14ac:dyDescent="0.2">
      <c r="C6220" t="s">
        <v>11134</v>
      </c>
      <c r="J6220" t="s">
        <v>420</v>
      </c>
      <c r="O6220">
        <v>0</v>
      </c>
      <c r="P6220">
        <v>120</v>
      </c>
      <c r="Q6220" t="s">
        <v>50</v>
      </c>
      <c r="S6220" t="s">
        <v>4078</v>
      </c>
      <c r="T6220" s="4"/>
      <c r="U6220" s="4"/>
    </row>
    <row r="6221" spans="3:21" x14ac:dyDescent="0.2">
      <c r="C6221" t="s">
        <v>11135</v>
      </c>
      <c r="J6221" t="s">
        <v>420</v>
      </c>
      <c r="O6221">
        <v>0</v>
      </c>
      <c r="P6221">
        <v>100</v>
      </c>
      <c r="Q6221" t="s">
        <v>50</v>
      </c>
      <c r="S6221" t="s">
        <v>4078</v>
      </c>
      <c r="T6221" s="4"/>
      <c r="U6221" s="4"/>
    </row>
    <row r="6222" spans="3:21" x14ac:dyDescent="0.2">
      <c r="C6222" t="s">
        <v>11136</v>
      </c>
      <c r="J6222" t="s">
        <v>420</v>
      </c>
      <c r="O6222">
        <v>0</v>
      </c>
      <c r="P6222">
        <v>144</v>
      </c>
      <c r="Q6222" t="s">
        <v>50</v>
      </c>
      <c r="S6222" t="s">
        <v>4078</v>
      </c>
      <c r="T6222" s="4"/>
      <c r="U6222" s="4"/>
    </row>
    <row r="6223" spans="3:21" x14ac:dyDescent="0.2">
      <c r="C6223" t="s">
        <v>11137</v>
      </c>
      <c r="J6223" t="s">
        <v>420</v>
      </c>
      <c r="O6223">
        <v>0</v>
      </c>
      <c r="P6223">
        <v>16</v>
      </c>
      <c r="Q6223" t="s">
        <v>44</v>
      </c>
      <c r="S6223" t="s">
        <v>8967</v>
      </c>
      <c r="T6223" s="4"/>
      <c r="U6223" s="4"/>
    </row>
    <row r="6224" spans="3:21" x14ac:dyDescent="0.2">
      <c r="C6224" t="s">
        <v>11138</v>
      </c>
      <c r="J6224" t="s">
        <v>420</v>
      </c>
      <c r="O6224">
        <v>0</v>
      </c>
      <c r="P6224">
        <v>3</v>
      </c>
      <c r="Q6224" t="s">
        <v>44</v>
      </c>
      <c r="S6224" t="s">
        <v>8967</v>
      </c>
      <c r="T6224" s="4"/>
      <c r="U6224" s="4"/>
    </row>
    <row r="6225" spans="3:21" x14ac:dyDescent="0.2">
      <c r="C6225" t="s">
        <v>11139</v>
      </c>
      <c r="F6225" t="s">
        <v>2066</v>
      </c>
      <c r="I6225" t="s">
        <v>5291</v>
      </c>
      <c r="J6225" t="s">
        <v>2068</v>
      </c>
      <c r="O6225">
        <v>0</v>
      </c>
      <c r="P6225">
        <v>1000</v>
      </c>
      <c r="Q6225" t="s">
        <v>50</v>
      </c>
      <c r="S6225" t="s">
        <v>4078</v>
      </c>
      <c r="T6225" s="4"/>
      <c r="U6225" s="4"/>
    </row>
    <row r="6226" spans="3:21" x14ac:dyDescent="0.2">
      <c r="C6226" t="s">
        <v>11140</v>
      </c>
      <c r="I6226" t="s">
        <v>5590</v>
      </c>
      <c r="J6226" t="s">
        <v>2068</v>
      </c>
      <c r="O6226">
        <v>0</v>
      </c>
      <c r="P6226">
        <v>1000</v>
      </c>
      <c r="Q6226" t="s">
        <v>50</v>
      </c>
      <c r="S6226" t="s">
        <v>4078</v>
      </c>
      <c r="T6226" s="4"/>
      <c r="U6226" s="4"/>
    </row>
    <row r="6227" spans="3:21" x14ac:dyDescent="0.2">
      <c r="C6227" t="s">
        <v>11141</v>
      </c>
      <c r="F6227" t="s">
        <v>2066</v>
      </c>
      <c r="I6227" t="s">
        <v>5413</v>
      </c>
      <c r="J6227" t="s">
        <v>2068</v>
      </c>
      <c r="O6227">
        <v>0</v>
      </c>
      <c r="P6227">
        <v>1000</v>
      </c>
      <c r="Q6227" t="s">
        <v>50</v>
      </c>
      <c r="S6227" t="s">
        <v>4078</v>
      </c>
      <c r="T6227" s="4"/>
      <c r="U6227" s="4"/>
    </row>
    <row r="6228" spans="3:21" x14ac:dyDescent="0.2">
      <c r="C6228" t="s">
        <v>11142</v>
      </c>
      <c r="F6228" t="s">
        <v>2066</v>
      </c>
      <c r="I6228" t="s">
        <v>5291</v>
      </c>
      <c r="J6228" t="s">
        <v>2068</v>
      </c>
      <c r="O6228">
        <v>0</v>
      </c>
      <c r="P6228">
        <v>1000</v>
      </c>
      <c r="Q6228" t="s">
        <v>50</v>
      </c>
      <c r="S6228" t="s">
        <v>4078</v>
      </c>
      <c r="T6228" s="4"/>
      <c r="U6228" s="4"/>
    </row>
    <row r="6229" spans="3:21" x14ac:dyDescent="0.2">
      <c r="C6229" t="s">
        <v>11143</v>
      </c>
      <c r="F6229" t="s">
        <v>2066</v>
      </c>
      <c r="I6229" t="s">
        <v>2082</v>
      </c>
      <c r="J6229" t="s">
        <v>2068</v>
      </c>
      <c r="O6229">
        <v>0</v>
      </c>
      <c r="P6229">
        <v>2500</v>
      </c>
      <c r="Q6229" t="s">
        <v>50</v>
      </c>
      <c r="S6229" t="s">
        <v>4078</v>
      </c>
      <c r="T6229" s="4"/>
      <c r="U6229" s="4"/>
    </row>
    <row r="6230" spans="3:21" x14ac:dyDescent="0.2">
      <c r="C6230" t="s">
        <v>11144</v>
      </c>
      <c r="F6230" t="s">
        <v>2066</v>
      </c>
      <c r="I6230" t="s">
        <v>2353</v>
      </c>
      <c r="J6230" t="s">
        <v>2068</v>
      </c>
      <c r="O6230">
        <v>0</v>
      </c>
      <c r="P6230">
        <v>240</v>
      </c>
      <c r="Q6230" t="s">
        <v>50</v>
      </c>
      <c r="S6230" t="s">
        <v>4078</v>
      </c>
      <c r="T6230" s="4"/>
      <c r="U6230" s="4"/>
    </row>
    <row r="6231" spans="3:21" x14ac:dyDescent="0.2">
      <c r="C6231" t="s">
        <v>11145</v>
      </c>
      <c r="F6231" t="s">
        <v>2066</v>
      </c>
      <c r="I6231" t="s">
        <v>2340</v>
      </c>
      <c r="J6231" t="s">
        <v>2068</v>
      </c>
      <c r="O6231">
        <v>0</v>
      </c>
      <c r="P6231">
        <v>384</v>
      </c>
      <c r="Q6231" t="s">
        <v>50</v>
      </c>
      <c r="S6231" t="s">
        <v>4078</v>
      </c>
      <c r="T6231" s="4"/>
      <c r="U6231" s="4"/>
    </row>
    <row r="6232" spans="3:21" x14ac:dyDescent="0.2">
      <c r="C6232" t="s">
        <v>11145</v>
      </c>
      <c r="F6232" t="s">
        <v>2066</v>
      </c>
      <c r="I6232" t="s">
        <v>3403</v>
      </c>
      <c r="J6232" t="s">
        <v>2068</v>
      </c>
      <c r="O6232">
        <v>0</v>
      </c>
      <c r="P6232">
        <v>384</v>
      </c>
      <c r="Q6232" t="s">
        <v>50</v>
      </c>
      <c r="S6232" t="s">
        <v>4078</v>
      </c>
      <c r="T6232" s="4"/>
      <c r="U6232" s="4"/>
    </row>
    <row r="6233" spans="3:21" x14ac:dyDescent="0.2">
      <c r="C6233" t="s">
        <v>11146</v>
      </c>
      <c r="J6233" t="s">
        <v>420</v>
      </c>
      <c r="O6233">
        <v>0</v>
      </c>
      <c r="P6233">
        <v>48</v>
      </c>
      <c r="Q6233" t="s">
        <v>44</v>
      </c>
      <c r="S6233" t="s">
        <v>8967</v>
      </c>
      <c r="T6233" s="4"/>
      <c r="U6233" s="4"/>
    </row>
    <row r="6234" spans="3:21" x14ac:dyDescent="0.2">
      <c r="C6234" t="s">
        <v>11147</v>
      </c>
      <c r="I6234" t="s">
        <v>11148</v>
      </c>
      <c r="J6234" t="s">
        <v>420</v>
      </c>
      <c r="O6234">
        <v>0</v>
      </c>
      <c r="P6234">
        <v>120</v>
      </c>
      <c r="Q6234" t="s">
        <v>50</v>
      </c>
      <c r="S6234" t="s">
        <v>4078</v>
      </c>
      <c r="T6234" s="4"/>
      <c r="U6234" s="4"/>
    </row>
    <row r="6235" spans="3:21" x14ac:dyDescent="0.2">
      <c r="C6235" t="s">
        <v>11149</v>
      </c>
      <c r="I6235" t="s">
        <v>2827</v>
      </c>
      <c r="J6235" t="s">
        <v>420</v>
      </c>
      <c r="O6235">
        <v>0</v>
      </c>
      <c r="P6235">
        <v>30</v>
      </c>
      <c r="Q6235" t="s">
        <v>3144</v>
      </c>
      <c r="S6235" t="s">
        <v>9665</v>
      </c>
      <c r="T6235" s="4"/>
      <c r="U6235" s="4"/>
    </row>
    <row r="6236" spans="3:21" x14ac:dyDescent="0.2">
      <c r="C6236" t="s">
        <v>11150</v>
      </c>
      <c r="I6236" t="s">
        <v>2827</v>
      </c>
      <c r="J6236" t="s">
        <v>420</v>
      </c>
      <c r="O6236">
        <v>0</v>
      </c>
      <c r="P6236">
        <v>30</v>
      </c>
      <c r="Q6236" t="s">
        <v>3144</v>
      </c>
      <c r="S6236" t="s">
        <v>9665</v>
      </c>
      <c r="T6236" s="4"/>
      <c r="U6236" s="4"/>
    </row>
    <row r="6237" spans="3:21" x14ac:dyDescent="0.2">
      <c r="C6237" t="s">
        <v>11151</v>
      </c>
      <c r="I6237" t="s">
        <v>2827</v>
      </c>
      <c r="J6237" t="s">
        <v>420</v>
      </c>
      <c r="O6237">
        <v>0</v>
      </c>
      <c r="P6237">
        <v>30</v>
      </c>
      <c r="Q6237" t="s">
        <v>3144</v>
      </c>
      <c r="S6237" t="s">
        <v>9665</v>
      </c>
      <c r="T6237" s="4"/>
      <c r="U6237" s="4"/>
    </row>
    <row r="6238" spans="3:21" x14ac:dyDescent="0.2">
      <c r="C6238" t="s">
        <v>11152</v>
      </c>
      <c r="I6238" t="s">
        <v>2827</v>
      </c>
      <c r="J6238" t="s">
        <v>420</v>
      </c>
      <c r="O6238">
        <v>0</v>
      </c>
      <c r="P6238">
        <v>30</v>
      </c>
      <c r="Q6238" t="s">
        <v>3144</v>
      </c>
      <c r="S6238" t="s">
        <v>9665</v>
      </c>
      <c r="T6238" s="4"/>
      <c r="U6238" s="4"/>
    </row>
    <row r="6239" spans="3:21" x14ac:dyDescent="0.2">
      <c r="C6239" t="s">
        <v>10790</v>
      </c>
      <c r="F6239" t="s">
        <v>2066</v>
      </c>
      <c r="I6239" t="s">
        <v>3801</v>
      </c>
      <c r="J6239" t="s">
        <v>2068</v>
      </c>
      <c r="O6239">
        <v>0</v>
      </c>
      <c r="P6239">
        <v>50</v>
      </c>
      <c r="Q6239" t="s">
        <v>50</v>
      </c>
      <c r="S6239" t="s">
        <v>4078</v>
      </c>
      <c r="T6239" s="4"/>
      <c r="U6239" s="4"/>
    </row>
    <row r="6240" spans="3:21" x14ac:dyDescent="0.2">
      <c r="C6240" t="s">
        <v>11153</v>
      </c>
      <c r="F6240" t="s">
        <v>2066</v>
      </c>
      <c r="I6240" t="s">
        <v>3801</v>
      </c>
      <c r="J6240" t="s">
        <v>2068</v>
      </c>
      <c r="O6240">
        <v>0</v>
      </c>
      <c r="P6240">
        <v>320</v>
      </c>
      <c r="Q6240" t="s">
        <v>50</v>
      </c>
      <c r="S6240" t="s">
        <v>4078</v>
      </c>
      <c r="T6240" s="4"/>
      <c r="U6240" s="4"/>
    </row>
    <row r="6241" spans="3:21" x14ac:dyDescent="0.2">
      <c r="C6241" t="s">
        <v>9943</v>
      </c>
      <c r="F6241" t="s">
        <v>2066</v>
      </c>
      <c r="I6241" t="s">
        <v>3801</v>
      </c>
      <c r="J6241" t="s">
        <v>2068</v>
      </c>
      <c r="O6241">
        <v>0</v>
      </c>
      <c r="P6241">
        <v>120</v>
      </c>
      <c r="Q6241" t="s">
        <v>50</v>
      </c>
      <c r="S6241" t="s">
        <v>4078</v>
      </c>
      <c r="T6241" s="4"/>
      <c r="U6241" s="4"/>
    </row>
    <row r="6242" spans="3:21" x14ac:dyDescent="0.2">
      <c r="C6242" t="s">
        <v>9949</v>
      </c>
      <c r="F6242" t="s">
        <v>2066</v>
      </c>
      <c r="I6242" t="s">
        <v>3801</v>
      </c>
      <c r="J6242" t="s">
        <v>2068</v>
      </c>
      <c r="O6242">
        <v>0</v>
      </c>
      <c r="P6242">
        <v>400</v>
      </c>
      <c r="Q6242" t="s">
        <v>50</v>
      </c>
      <c r="S6242" t="s">
        <v>4078</v>
      </c>
      <c r="T6242" s="4"/>
      <c r="U6242" s="4"/>
    </row>
    <row r="6243" spans="3:21" x14ac:dyDescent="0.2">
      <c r="C6243" t="s">
        <v>11154</v>
      </c>
      <c r="F6243" t="s">
        <v>2066</v>
      </c>
      <c r="I6243" t="s">
        <v>3801</v>
      </c>
      <c r="J6243" t="s">
        <v>2068</v>
      </c>
      <c r="O6243">
        <v>0</v>
      </c>
      <c r="P6243">
        <v>5000</v>
      </c>
      <c r="Q6243" t="s">
        <v>50</v>
      </c>
      <c r="S6243" t="s">
        <v>4078</v>
      </c>
      <c r="T6243" s="4"/>
      <c r="U6243" s="4"/>
    </row>
    <row r="6244" spans="3:21" x14ac:dyDescent="0.2">
      <c r="C6244" t="s">
        <v>5302</v>
      </c>
      <c r="F6244" t="s">
        <v>2066</v>
      </c>
      <c r="I6244" t="s">
        <v>3801</v>
      </c>
      <c r="J6244" t="s">
        <v>2068</v>
      </c>
      <c r="O6244">
        <v>0</v>
      </c>
      <c r="P6244">
        <v>6000</v>
      </c>
      <c r="Q6244" t="s">
        <v>50</v>
      </c>
      <c r="S6244" t="s">
        <v>4078</v>
      </c>
      <c r="T6244" s="4"/>
      <c r="U6244" s="4"/>
    </row>
    <row r="6245" spans="3:21" x14ac:dyDescent="0.2">
      <c r="C6245" t="s">
        <v>5306</v>
      </c>
      <c r="F6245" t="s">
        <v>2066</v>
      </c>
      <c r="I6245" t="s">
        <v>3801</v>
      </c>
      <c r="J6245" t="s">
        <v>2068</v>
      </c>
      <c r="O6245">
        <v>0</v>
      </c>
      <c r="P6245">
        <v>4000</v>
      </c>
      <c r="Q6245" t="s">
        <v>50</v>
      </c>
      <c r="S6245" t="s">
        <v>4078</v>
      </c>
      <c r="T6245" s="4"/>
      <c r="U6245" s="4"/>
    </row>
    <row r="6246" spans="3:21" x14ac:dyDescent="0.2">
      <c r="C6246" t="s">
        <v>5312</v>
      </c>
      <c r="F6246" t="s">
        <v>2066</v>
      </c>
      <c r="I6246" t="s">
        <v>3801</v>
      </c>
      <c r="J6246" t="s">
        <v>2068</v>
      </c>
      <c r="O6246">
        <v>0</v>
      </c>
      <c r="P6246">
        <v>4000</v>
      </c>
      <c r="Q6246" t="s">
        <v>50</v>
      </c>
      <c r="S6246" t="s">
        <v>4078</v>
      </c>
      <c r="T6246" s="4"/>
      <c r="U6246" s="4"/>
    </row>
    <row r="6247" spans="3:21" x14ac:dyDescent="0.2">
      <c r="C6247" t="s">
        <v>11155</v>
      </c>
      <c r="F6247" t="s">
        <v>2066</v>
      </c>
      <c r="I6247" t="s">
        <v>3801</v>
      </c>
      <c r="J6247" t="s">
        <v>2068</v>
      </c>
      <c r="O6247">
        <v>0</v>
      </c>
      <c r="P6247">
        <v>160</v>
      </c>
      <c r="Q6247" t="s">
        <v>50</v>
      </c>
      <c r="S6247" t="s">
        <v>4078</v>
      </c>
      <c r="T6247" s="4"/>
      <c r="U6247" s="4"/>
    </row>
    <row r="6248" spans="3:21" x14ac:dyDescent="0.2">
      <c r="C6248" t="s">
        <v>11156</v>
      </c>
      <c r="F6248" t="s">
        <v>2066</v>
      </c>
      <c r="I6248" t="s">
        <v>3801</v>
      </c>
      <c r="J6248" t="s">
        <v>2068</v>
      </c>
      <c r="O6248">
        <v>0</v>
      </c>
      <c r="P6248">
        <v>240</v>
      </c>
      <c r="Q6248" t="s">
        <v>50</v>
      </c>
      <c r="S6248" t="s">
        <v>4078</v>
      </c>
      <c r="T6248" s="4"/>
      <c r="U6248" s="4"/>
    </row>
    <row r="6249" spans="3:21" x14ac:dyDescent="0.2">
      <c r="C6249" t="s">
        <v>11157</v>
      </c>
      <c r="I6249" t="s">
        <v>2827</v>
      </c>
      <c r="J6249" t="s">
        <v>420</v>
      </c>
      <c r="O6249">
        <v>0</v>
      </c>
      <c r="P6249">
        <v>432</v>
      </c>
      <c r="Q6249" t="s">
        <v>50</v>
      </c>
      <c r="S6249" t="s">
        <v>4078</v>
      </c>
      <c r="T6249" s="4"/>
      <c r="U6249" s="4"/>
    </row>
    <row r="6250" spans="3:21" x14ac:dyDescent="0.2">
      <c r="C6250" t="s">
        <v>9900</v>
      </c>
      <c r="I6250" t="s">
        <v>2827</v>
      </c>
      <c r="J6250" t="s">
        <v>420</v>
      </c>
      <c r="O6250">
        <v>0</v>
      </c>
      <c r="P6250">
        <v>120</v>
      </c>
      <c r="Q6250" t="s">
        <v>50</v>
      </c>
      <c r="S6250" t="s">
        <v>4078</v>
      </c>
      <c r="T6250" s="4"/>
      <c r="U6250" s="4"/>
    </row>
    <row r="6251" spans="3:21" x14ac:dyDescent="0.2">
      <c r="C6251" t="s">
        <v>11158</v>
      </c>
      <c r="I6251" t="s">
        <v>808</v>
      </c>
      <c r="J6251" t="s">
        <v>420</v>
      </c>
      <c r="O6251">
        <v>0</v>
      </c>
      <c r="P6251">
        <v>200</v>
      </c>
      <c r="Q6251" t="s">
        <v>796</v>
      </c>
      <c r="S6251" t="s">
        <v>9044</v>
      </c>
      <c r="T6251" s="4"/>
      <c r="U6251" s="4"/>
    </row>
    <row r="6252" spans="3:21" x14ac:dyDescent="0.2">
      <c r="C6252" t="s">
        <v>11159</v>
      </c>
      <c r="I6252" t="s">
        <v>808</v>
      </c>
      <c r="J6252" t="s">
        <v>420</v>
      </c>
      <c r="O6252">
        <v>0</v>
      </c>
      <c r="P6252">
        <v>500</v>
      </c>
      <c r="Q6252" t="s">
        <v>796</v>
      </c>
      <c r="S6252" t="s">
        <v>9044</v>
      </c>
      <c r="T6252" s="4"/>
      <c r="U6252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zoomScale="85" zoomScaleNormal="85" workbookViewId="0">
      <selection activeCell="C14" sqref="C14"/>
    </sheetView>
  </sheetViews>
  <sheetFormatPr defaultRowHeight="12.75" x14ac:dyDescent="0.2"/>
  <cols>
    <col min="1" max="2" width="11.140625" customWidth="1"/>
    <col min="3" max="3" width="11.140625" style="3" customWidth="1"/>
    <col min="4" max="4" width="11.140625" customWidth="1"/>
  </cols>
  <sheetData>
    <row r="1" spans="1:4" x14ac:dyDescent="0.2">
      <c r="A1" t="s">
        <v>11206</v>
      </c>
      <c r="B1" t="s">
        <v>11207</v>
      </c>
      <c r="C1" s="3" t="s">
        <v>11208</v>
      </c>
      <c r="D1" t="s">
        <v>11209</v>
      </c>
    </row>
    <row r="2" spans="1:4" x14ac:dyDescent="0.2">
      <c r="A2" t="s">
        <v>50</v>
      </c>
      <c r="B2" t="s">
        <v>44</v>
      </c>
      <c r="C2" s="3">
        <v>12</v>
      </c>
      <c r="D2" t="s">
        <v>11162</v>
      </c>
    </row>
    <row r="3" spans="1:4" x14ac:dyDescent="0.2">
      <c r="A3" t="s">
        <v>44</v>
      </c>
      <c r="B3" t="s">
        <v>50</v>
      </c>
      <c r="C3" s="3">
        <f>12/310</f>
        <v>3.870967741935484E-2</v>
      </c>
      <c r="D3" t="s">
        <v>11163</v>
      </c>
    </row>
    <row r="4" spans="1:4" x14ac:dyDescent="0.2">
      <c r="A4" t="s">
        <v>50</v>
      </c>
      <c r="B4" t="s">
        <v>76</v>
      </c>
      <c r="C4" s="3">
        <v>144</v>
      </c>
      <c r="D4" t="s">
        <v>11164</v>
      </c>
    </row>
    <row r="5" spans="1:4" x14ac:dyDescent="0.2">
      <c r="A5" t="s">
        <v>50</v>
      </c>
      <c r="B5" t="s">
        <v>76</v>
      </c>
      <c r="C5" s="3">
        <v>-144</v>
      </c>
      <c r="D5" t="s">
        <v>11164</v>
      </c>
    </row>
    <row r="6" spans="1:4" x14ac:dyDescent="0.2">
      <c r="A6" t="s">
        <v>362</v>
      </c>
      <c r="B6" t="s">
        <v>44</v>
      </c>
      <c r="C6" s="3">
        <v>12</v>
      </c>
      <c r="D6" t="s">
        <v>11165</v>
      </c>
    </row>
    <row r="7" spans="1:4" x14ac:dyDescent="0.2">
      <c r="A7" t="s">
        <v>44</v>
      </c>
      <c r="B7" t="s">
        <v>362</v>
      </c>
      <c r="C7" s="3">
        <f>12/30</f>
        <v>0.4</v>
      </c>
      <c r="D7" t="s">
        <v>11166</v>
      </c>
    </row>
    <row r="8" spans="1:4" x14ac:dyDescent="0.2">
      <c r="A8" t="s">
        <v>76</v>
      </c>
      <c r="B8" t="s">
        <v>44</v>
      </c>
      <c r="C8" s="3">
        <v>8.3333333329999995E-2</v>
      </c>
      <c r="D8" t="s">
        <v>11167</v>
      </c>
    </row>
    <row r="9" spans="1:4" x14ac:dyDescent="0.2">
      <c r="A9" t="s">
        <v>50</v>
      </c>
      <c r="B9" t="s">
        <v>11168</v>
      </c>
      <c r="C9" s="3">
        <v>40</v>
      </c>
      <c r="D9" t="s">
        <v>11169</v>
      </c>
    </row>
    <row r="10" spans="1:4" x14ac:dyDescent="0.2">
      <c r="A10" t="s">
        <v>50</v>
      </c>
      <c r="B10" t="s">
        <v>11170</v>
      </c>
      <c r="C10" s="3">
        <v>40</v>
      </c>
      <c r="D10" t="s">
        <v>11171</v>
      </c>
    </row>
    <row r="11" spans="1:4" x14ac:dyDescent="0.2">
      <c r="A11" t="s">
        <v>50</v>
      </c>
      <c r="B11" t="s">
        <v>11172</v>
      </c>
      <c r="C11" s="3">
        <v>30</v>
      </c>
      <c r="D11" t="s">
        <v>11173</v>
      </c>
    </row>
    <row r="12" spans="1:4" x14ac:dyDescent="0.2">
      <c r="A12" t="s">
        <v>50</v>
      </c>
      <c r="B12" t="s">
        <v>11174</v>
      </c>
      <c r="C12" s="3">
        <v>100</v>
      </c>
      <c r="D12" t="s">
        <v>11175</v>
      </c>
    </row>
    <row r="13" spans="1:4" x14ac:dyDescent="0.2">
      <c r="A13" t="s">
        <v>50</v>
      </c>
      <c r="B13" t="s">
        <v>11176</v>
      </c>
      <c r="C13" s="3">
        <v>48</v>
      </c>
      <c r="D13" t="s">
        <v>11177</v>
      </c>
    </row>
    <row r="14" spans="1:4" x14ac:dyDescent="0.2">
      <c r="A14" t="s">
        <v>50</v>
      </c>
      <c r="B14" t="s">
        <v>11178</v>
      </c>
      <c r="C14" s="3">
        <v>50</v>
      </c>
      <c r="D14" t="s">
        <v>11179</v>
      </c>
    </row>
    <row r="15" spans="1:4" x14ac:dyDescent="0.2">
      <c r="A15" t="s">
        <v>50</v>
      </c>
      <c r="B15" t="s">
        <v>11180</v>
      </c>
      <c r="C15" s="3">
        <v>120</v>
      </c>
      <c r="D15" t="s">
        <v>11181</v>
      </c>
    </row>
    <row r="16" spans="1:4" x14ac:dyDescent="0.2">
      <c r="A16" t="s">
        <v>50</v>
      </c>
      <c r="B16" t="s">
        <v>11182</v>
      </c>
      <c r="C16" s="3">
        <v>24</v>
      </c>
      <c r="D16" t="s">
        <v>11183</v>
      </c>
    </row>
    <row r="17" spans="1:4" x14ac:dyDescent="0.2">
      <c r="A17" t="s">
        <v>50</v>
      </c>
      <c r="B17" t="s">
        <v>11184</v>
      </c>
      <c r="C17" s="3">
        <v>36</v>
      </c>
      <c r="D17" t="s">
        <v>11185</v>
      </c>
    </row>
    <row r="18" spans="1:4" x14ac:dyDescent="0.2">
      <c r="A18" t="s">
        <v>50</v>
      </c>
      <c r="B18" t="s">
        <v>11186</v>
      </c>
      <c r="C18" s="3">
        <v>72</v>
      </c>
      <c r="D18" t="s">
        <v>11187</v>
      </c>
    </row>
    <row r="19" spans="1:4" x14ac:dyDescent="0.2">
      <c r="A19" t="s">
        <v>50</v>
      </c>
      <c r="B19" t="s">
        <v>11188</v>
      </c>
      <c r="C19" s="3">
        <v>56</v>
      </c>
      <c r="D19" t="s">
        <v>11189</v>
      </c>
    </row>
    <row r="20" spans="1:4" x14ac:dyDescent="0.2">
      <c r="A20" t="s">
        <v>50</v>
      </c>
      <c r="B20" t="s">
        <v>11190</v>
      </c>
      <c r="C20" s="3">
        <v>42</v>
      </c>
      <c r="D20" t="s">
        <v>11191</v>
      </c>
    </row>
    <row r="21" spans="1:4" x14ac:dyDescent="0.2">
      <c r="A21" t="s">
        <v>50</v>
      </c>
      <c r="B21" t="s">
        <v>11192</v>
      </c>
      <c r="C21" s="3">
        <v>80</v>
      </c>
      <c r="D21" t="s">
        <v>11193</v>
      </c>
    </row>
    <row r="22" spans="1:4" x14ac:dyDescent="0.2">
      <c r="A22" t="s">
        <v>50</v>
      </c>
      <c r="B22" t="s">
        <v>11194</v>
      </c>
      <c r="C22" s="3">
        <v>26</v>
      </c>
      <c r="D22" t="s">
        <v>11195</v>
      </c>
    </row>
    <row r="23" spans="1:4" x14ac:dyDescent="0.2">
      <c r="A23" t="s">
        <v>50</v>
      </c>
      <c r="B23" t="s">
        <v>11196</v>
      </c>
      <c r="C23" s="3">
        <v>12</v>
      </c>
      <c r="D23" t="s">
        <v>11197</v>
      </c>
    </row>
    <row r="24" spans="1:4" x14ac:dyDescent="0.2">
      <c r="A24" t="s">
        <v>50</v>
      </c>
      <c r="B24" t="s">
        <v>11198</v>
      </c>
      <c r="C24" s="3">
        <v>32</v>
      </c>
      <c r="D24" t="s">
        <v>11199</v>
      </c>
    </row>
    <row r="25" spans="1:4" x14ac:dyDescent="0.2">
      <c r="A25" t="s">
        <v>44</v>
      </c>
      <c r="B25" t="s">
        <v>11182</v>
      </c>
      <c r="C25" s="3">
        <v>2</v>
      </c>
      <c r="D25" t="s">
        <v>11200</v>
      </c>
    </row>
    <row r="26" spans="1:4" x14ac:dyDescent="0.2">
      <c r="A26" t="s">
        <v>44</v>
      </c>
      <c r="B26" t="s">
        <v>11176</v>
      </c>
      <c r="C26" s="3">
        <v>4</v>
      </c>
      <c r="D26" t="s">
        <v>11201</v>
      </c>
    </row>
    <row r="27" spans="1:4" x14ac:dyDescent="0.2">
      <c r="A27" t="s">
        <v>50</v>
      </c>
      <c r="B27" t="s">
        <v>11202</v>
      </c>
      <c r="C27" s="3">
        <v>36</v>
      </c>
      <c r="D27" t="s">
        <v>11203</v>
      </c>
    </row>
    <row r="28" spans="1:4" x14ac:dyDescent="0.2">
      <c r="A28" t="s">
        <v>50</v>
      </c>
      <c r="B28" t="s">
        <v>11204</v>
      </c>
      <c r="C28" s="3">
        <v>24</v>
      </c>
      <c r="D28" t="s">
        <v>11205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workbookViewId="0">
      <selection activeCell="G26" sqref="G26"/>
    </sheetView>
  </sheetViews>
  <sheetFormatPr defaultRowHeight="12.75" x14ac:dyDescent="0.2"/>
  <cols>
    <col min="1" max="1" width="13.85546875" bestFit="1" customWidth="1"/>
    <col min="3" max="3" width="3" customWidth="1"/>
    <col min="4" max="4" width="5" customWidth="1"/>
    <col min="5" max="5" width="3.7109375" customWidth="1"/>
    <col min="6" max="6" width="37.7109375" customWidth="1"/>
    <col min="7" max="7" width="11" customWidth="1"/>
    <col min="8" max="8" width="49.5703125" customWidth="1"/>
    <col min="9" max="9" width="10.7109375" customWidth="1"/>
    <col min="10" max="10" width="4" customWidth="1"/>
    <col min="11" max="11" width="5.28515625" customWidth="1"/>
    <col min="12" max="12" width="7.5703125" style="2" customWidth="1"/>
    <col min="13" max="13" width="7.28515625" style="5" customWidth="1"/>
    <col min="14" max="14" width="14.5703125" style="6" customWidth="1"/>
    <col min="15" max="15" width="20.7109375" customWidth="1"/>
    <col min="16" max="16" width="16.5703125" style="6" customWidth="1"/>
    <col min="17" max="17" width="24.140625" customWidth="1"/>
  </cols>
  <sheetData>
    <row r="1" spans="1:17" x14ac:dyDescent="0.2">
      <c r="A1" s="8" t="s">
        <v>11257</v>
      </c>
      <c r="C1" t="s">
        <v>2058</v>
      </c>
      <c r="D1" t="s">
        <v>3</v>
      </c>
      <c r="E1" t="s">
        <v>2</v>
      </c>
      <c r="F1" t="s">
        <v>11260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s="2" t="s">
        <v>12</v>
      </c>
      <c r="M1" s="5" t="s">
        <v>13</v>
      </c>
      <c r="N1" s="6" t="s">
        <v>0</v>
      </c>
      <c r="O1" t="s">
        <v>16</v>
      </c>
      <c r="P1" s="6" t="s">
        <v>11261</v>
      </c>
      <c r="Q1" t="s">
        <v>17</v>
      </c>
    </row>
    <row r="2" spans="1:17" x14ac:dyDescent="0.2">
      <c r="A2" s="9">
        <v>1</v>
      </c>
      <c r="C2">
        <f>INDEX(Table1[ROWID],A:A)</f>
        <v>1</v>
      </c>
      <c r="D2">
        <f>INDEX(Table1[NOTA TOKO],Table4[ROWID])</f>
        <v>4350</v>
      </c>
      <c r="E2" t="str">
        <f>IF(INDEX(Table1[SALES],Table4[ROWID])=0,"",INDEX(Table1[SALES],Table4[ROWID]))</f>
        <v>G</v>
      </c>
      <c r="F2" t="str">
        <f>INDEX(Table1[TOKO-KOTA_H],A:A)</f>
        <v>SARJI-PURWODADI</v>
      </c>
      <c r="G2" t="str">
        <f>IF(INDEX(Table1[KODE BARANG],A:A)=0,"",INDEX(Table1[KODE BARANG],A:A))</f>
        <v>PCA-NB131</v>
      </c>
      <c r="H2" t="str">
        <f>INDEX(Table1[NAMA BARANG],A:A)</f>
        <v>PENCIL CASE KODE 3D 3 SUSUN 1299</v>
      </c>
      <c r="I2" t="str">
        <f>INDEX(Table1[ADA DI DAFTAR STOCK?],A:A)</f>
        <v>ADA</v>
      </c>
      <c r="J2">
        <f>INDEX(Table1[ISI_CONV],A:A)</f>
        <v>192</v>
      </c>
      <c r="K2" t="str">
        <f>INDEX(Table1[SATUAN_CONV],A:A)</f>
        <v>PCS</v>
      </c>
      <c r="L2" s="2">
        <f>INDEX(Table1[HARGA_CONV],A:A)</f>
        <v>20500</v>
      </c>
      <c r="M2" s="5" t="str">
        <f>IF(INDEX(Table1[DISKON],A:A)=0,"",INDEX(Table1[DISKON],A:A))</f>
        <v/>
      </c>
      <c r="N2" s="6">
        <f>INDEX(Table1[TANGGAL NOTA_H],A:A)</f>
        <v>45407</v>
      </c>
      <c r="P2" s="6">
        <f>INDEX(Table1[TANGGAL UPDATE_H],A:A)</f>
        <v>45416</v>
      </c>
      <c r="Q2" t="str">
        <f>INDEX(Table1[KOMENTAR_H],A:A)</f>
        <v/>
      </c>
    </row>
    <row r="3" spans="1:17" x14ac:dyDescent="0.2">
      <c r="A3" s="9">
        <v>2</v>
      </c>
      <c r="C3">
        <f>INDEX(Table1[ROWID],A:A)</f>
        <v>1</v>
      </c>
      <c r="D3">
        <f>INDEX(Table1[NOTA TOKO],Table4[ROWID])</f>
        <v>4350</v>
      </c>
      <c r="E3" t="str">
        <f>IF(INDEX(Table1[SALES],Table4[ROWID])=0,"",INDEX(Table1[SALES],Table4[ROWID]))</f>
        <v>G</v>
      </c>
      <c r="F3" t="str">
        <f>INDEX(Table1[TOKO-KOTA_H],A:A)</f>
        <v>SARJI-PURWODADI</v>
      </c>
      <c r="G3" t="str">
        <f>IF(INDEX(Table1[KODE BARANG],A:A)=0,"",INDEX(Table1[KODE BARANG],A:A))</f>
        <v>PCA-IM40</v>
      </c>
      <c r="H3" t="str">
        <f>INDEX(Table1[NAMA BARANG],A:A)</f>
        <v>PENCIL CASE KALENG H-9888</v>
      </c>
      <c r="I3" t="str">
        <f>INDEX(Table1[ADA DI DAFTAR STOCK?],A:A)</f>
        <v>ADA</v>
      </c>
      <c r="J3">
        <f>INDEX(Table1[ISI_CONV],A:A)</f>
        <v>144</v>
      </c>
      <c r="K3" t="str">
        <f>INDEX(Table1[SATUAN_CONV],A:A)</f>
        <v>PCS</v>
      </c>
      <c r="L3" s="2">
        <f>INDEX(Table1[HARGA_CONV],A:A)</f>
        <v>11666.666666666666</v>
      </c>
      <c r="M3" s="5" t="str">
        <f>IF(INDEX(Table1[DISKON],A:A)=0,"",INDEX(Table1[DISKON],A:A))</f>
        <v/>
      </c>
      <c r="N3" s="6">
        <f>INDEX(Table1[TANGGAL NOTA_H],A:A)</f>
        <v>45407</v>
      </c>
      <c r="P3" s="6">
        <f>INDEX(Table1[TANGGAL UPDATE_H],A:A)</f>
        <v>45416</v>
      </c>
      <c r="Q3" t="str">
        <f>INDEX(Table1[KOMENTAR_H],A:A)</f>
        <v/>
      </c>
    </row>
    <row r="4" spans="1:17" x14ac:dyDescent="0.2">
      <c r="A4" s="9">
        <v>3</v>
      </c>
      <c r="C4">
        <f>INDEX(Table1[ROWID],A:A)</f>
        <v>1</v>
      </c>
      <c r="D4">
        <f>INDEX(Table1[NOTA TOKO],Table4[ROWID])</f>
        <v>4350</v>
      </c>
      <c r="E4" t="str">
        <f>IF(INDEX(Table1[SALES],Table4[ROWID])=0,"",INDEX(Table1[SALES],Table4[ROWID]))</f>
        <v>G</v>
      </c>
      <c r="F4" t="str">
        <f>INDEX(Table1[TOKO-KOTA_H],A:A)</f>
        <v>SARJI-PURWODADI</v>
      </c>
      <c r="G4" t="str">
        <f>IF(INDEX(Table1[KODE BARANG],A:A)=0,"",INDEX(Table1[KODE BARANG],A:A))</f>
        <v>PCA-IM70</v>
      </c>
      <c r="H4" t="str">
        <f>INDEX(Table1[NAMA BARANG],A:A)</f>
        <v>PENCIL CASE KALENG BH-20232</v>
      </c>
      <c r="I4" t="str">
        <f>INDEX(Table1[ADA DI DAFTAR STOCK?],A:A)</f>
        <v>ADA</v>
      </c>
      <c r="J4">
        <f>INDEX(Table1[ISI_CONV],A:A)</f>
        <v>144</v>
      </c>
      <c r="K4" t="str">
        <f>INDEX(Table1[SATUAN_CONV],A:A)</f>
        <v>PCS</v>
      </c>
      <c r="L4" s="2">
        <f>INDEX(Table1[HARGA_CONV],A:A)</f>
        <v>7791.666666666667</v>
      </c>
      <c r="M4" s="5" t="str">
        <f>IF(INDEX(Table1[DISKON],A:A)=0,"",INDEX(Table1[DISKON],A:A))</f>
        <v/>
      </c>
      <c r="N4" s="6">
        <f>INDEX(Table1[TANGGAL NOTA_H],A:A)</f>
        <v>45407</v>
      </c>
      <c r="P4" s="6">
        <f>INDEX(Table1[TANGGAL UPDATE_H],A:A)</f>
        <v>45416</v>
      </c>
      <c r="Q4" t="str">
        <f>INDEX(Table1[KOMENTAR_H],A:A)</f>
        <v/>
      </c>
    </row>
    <row r="5" spans="1:17" x14ac:dyDescent="0.2">
      <c r="A5" s="9">
        <v>4</v>
      </c>
      <c r="C5">
        <f>INDEX(Table1[ROWID],A:A)</f>
        <v>1</v>
      </c>
      <c r="D5">
        <f>INDEX(Table1[NOTA TOKO],Table4[ROWID])</f>
        <v>4350</v>
      </c>
      <c r="E5" t="str">
        <f>IF(INDEX(Table1[SALES],Table4[ROWID])=0,"",INDEX(Table1[SALES],Table4[ROWID]))</f>
        <v>G</v>
      </c>
      <c r="F5" t="str">
        <f>INDEX(Table1[TOKO-KOTA_H],A:A)</f>
        <v>SARJI-PURWODADI</v>
      </c>
      <c r="G5" t="str">
        <f>IF(INDEX(Table1[KODE BARANG],A:A)=0,"",INDEX(Table1[KODE BARANG],A:A))</f>
        <v/>
      </c>
      <c r="H5" t="str">
        <f>INDEX(Table1[NAMA BARANG],A:A)</f>
        <v>PC MAGNIT B 120 S 8065</v>
      </c>
      <c r="I5" t="str">
        <f>INDEX(Table1[ADA DI DAFTAR STOCK?],A:A)</f>
        <v>ADA</v>
      </c>
      <c r="J5">
        <f>INDEX(Table1[ISI_CONV],A:A)</f>
        <v>12</v>
      </c>
      <c r="K5" t="str">
        <f>INDEX(Table1[SATUAN_CONV],A:A)</f>
        <v>LSN</v>
      </c>
      <c r="L5" s="2">
        <f>INDEX(Table1[HARGA_CONV],A:A)</f>
        <v>125000</v>
      </c>
      <c r="M5" s="5" t="str">
        <f>IF(INDEX(Table1[DISKON],A:A)=0,"",INDEX(Table1[DISKON],A:A))</f>
        <v/>
      </c>
      <c r="N5" s="6">
        <f>INDEX(Table1[TANGGAL NOTA_H],A:A)</f>
        <v>45407</v>
      </c>
      <c r="P5" s="6">
        <f>INDEX(Table1[TANGGAL UPDATE_H],A:A)</f>
        <v>45416</v>
      </c>
      <c r="Q5" t="str">
        <f>INDEX(Table1[KOMENTAR_H],A:A)</f>
        <v>STOCK BELUM LENGKAP</v>
      </c>
    </row>
    <row r="6" spans="1:17" x14ac:dyDescent="0.2">
      <c r="A6" s="9">
        <v>5</v>
      </c>
      <c r="C6">
        <f>INDEX(Table1[ROWID],A:A)</f>
        <v>1</v>
      </c>
      <c r="D6">
        <f>INDEX(Table1[NOTA TOKO],Table4[ROWID])</f>
        <v>4350</v>
      </c>
      <c r="E6" t="str">
        <f>IF(INDEX(Table1[SALES],Table4[ROWID])=0,"",INDEX(Table1[SALES],Table4[ROWID]))</f>
        <v>G</v>
      </c>
      <c r="F6" t="str">
        <f>INDEX(Table1[TOKO-KOTA_H],A:A)</f>
        <v>SARJI-PURWODADI</v>
      </c>
      <c r="G6" t="str">
        <f>IF(INDEX(Table1[KODE BARANG],A:A)=0,"",INDEX(Table1[KODE BARANG],A:A))</f>
        <v/>
      </c>
      <c r="H6" t="str">
        <f>INDEX(Table1[NAMA BARANG],A:A)</f>
        <v>PC KODE 1 SUSUN KALKULATOR 8003</v>
      </c>
      <c r="I6" t="str">
        <f>INDEX(Table1[ADA DI DAFTAR STOCK?],A:A)</f>
        <v>ADA</v>
      </c>
      <c r="J6">
        <f>INDEX(Table1[ISI_CONV],A:A)</f>
        <v>336</v>
      </c>
      <c r="K6" t="str">
        <f>INDEX(Table1[SATUAN_CONV],A:A)</f>
        <v>PCS</v>
      </c>
      <c r="L6" s="2">
        <f>INDEX(Table1[HARGA_CONV],A:A)</f>
        <v>15000</v>
      </c>
      <c r="M6" s="5" t="str">
        <f>IF(INDEX(Table1[DISKON],A:A)=0,"",INDEX(Table1[DISKON],A:A))</f>
        <v/>
      </c>
      <c r="N6" s="6">
        <f>INDEX(Table1[TANGGAL NOTA_H],A:A)</f>
        <v>45407</v>
      </c>
      <c r="P6" s="6">
        <f>INDEX(Table1[TANGGAL UPDATE_H],A:A)</f>
        <v>45416</v>
      </c>
      <c r="Q6" t="str">
        <f>INDEX(Table1[KOMENTAR_H],A:A)</f>
        <v>STOCK BELUM LENGKAP</v>
      </c>
    </row>
    <row r="7" spans="1:17" x14ac:dyDescent="0.2">
      <c r="A7" s="9">
        <v>7</v>
      </c>
      <c r="C7">
        <f>INDEX(Table1[ROWID],A:A)</f>
        <v>7</v>
      </c>
      <c r="D7">
        <f>INDEX(Table1[NOTA TOKO],Table4[ROWID])</f>
        <v>307</v>
      </c>
      <c r="E7" t="str">
        <f>IF(INDEX(Table1[SALES],Table4[ROWID])=0,"",INDEX(Table1[SALES],Table4[ROWID]))</f>
        <v/>
      </c>
      <c r="F7" t="str">
        <f>INDEX(Table1[TOKO-KOTA_H],A:A)</f>
        <v>SBM-SEMARANG</v>
      </c>
      <c r="G7" t="str">
        <f>IF(INDEX(Table1[KODE BARANG],A:A)=0,"",INDEX(Table1[KODE BARANG],A:A))</f>
        <v>NTS-NB1</v>
      </c>
      <c r="H7" t="str">
        <f>INDEX(Table1[NAMA BARANG],A:A)</f>
        <v>NOTES 156-80</v>
      </c>
      <c r="I7" t="str">
        <f>INDEX(Table1[ADA DI DAFTAR STOCK?],A:A)</f>
        <v>ADA</v>
      </c>
      <c r="J7">
        <f>INDEX(Table1[ISI_CONV],A:A)</f>
        <v>3</v>
      </c>
      <c r="K7" t="str">
        <f>INDEX(Table1[SATUAN_CONV],A:A)</f>
        <v>LSN</v>
      </c>
      <c r="L7" s="2">
        <f>INDEX(Table1[HARGA_CONV],A:A)</f>
        <v>31000</v>
      </c>
      <c r="M7" s="5" t="str">
        <f>IF(INDEX(Table1[DISKON],A:A)=0,"",INDEX(Table1[DISKON],A:A))</f>
        <v/>
      </c>
      <c r="N7" s="6">
        <f>INDEX(Table1[TANGGAL NOTA_H],A:A)</f>
        <v>45407</v>
      </c>
      <c r="P7" s="6">
        <f>INDEX(Table1[TANGGAL UPDATE_H],A:A)</f>
        <v>45416</v>
      </c>
      <c r="Q7" t="str">
        <f>INDEX(Table1[KOMENTAR_H],A:A)</f>
        <v/>
      </c>
    </row>
    <row r="8" spans="1:17" x14ac:dyDescent="0.2">
      <c r="A8" s="9">
        <v>8</v>
      </c>
      <c r="C8">
        <f>INDEX(Table1[ROWID],A:A)</f>
        <v>7</v>
      </c>
      <c r="D8">
        <f>INDEX(Table1[NOTA TOKO],Table4[ROWID])</f>
        <v>307</v>
      </c>
      <c r="E8" t="str">
        <f>IF(INDEX(Table1[SALES],Table4[ROWID])=0,"",INDEX(Table1[SALES],Table4[ROWID]))</f>
        <v/>
      </c>
      <c r="F8" t="str">
        <f>INDEX(Table1[TOKO-KOTA_H],A:A)</f>
        <v>SBM-SEMARANG</v>
      </c>
      <c r="G8" t="str">
        <f>IF(INDEX(Table1[KODE BARANG],A:A)=0,"",INDEX(Table1[KODE BARANG],A:A))</f>
        <v>CAT-MR20</v>
      </c>
      <c r="H8" t="str">
        <f>INDEX(Table1[NAMA BARANG],A:A)</f>
        <v>CAT AIR MARRIES 1325 12W GM &amp; BT</v>
      </c>
      <c r="I8" t="str">
        <f>INDEX(Table1[ADA DI DAFTAR STOCK?],A:A)</f>
        <v>ADA</v>
      </c>
      <c r="J8">
        <f>INDEX(Table1[ISI_CONV],A:A)</f>
        <v>0.5</v>
      </c>
      <c r="K8" t="str">
        <f>INDEX(Table1[SATUAN_CONV],A:A)</f>
        <v>LSN</v>
      </c>
      <c r="L8" s="2">
        <f>INDEX(Table1[HARGA_CONV],A:A)</f>
        <v>215000</v>
      </c>
      <c r="M8" s="5" t="str">
        <f>IF(INDEX(Table1[DISKON],A:A)=0,"",INDEX(Table1[DISKON],A:A))</f>
        <v/>
      </c>
      <c r="N8" s="6">
        <f>INDEX(Table1[TANGGAL NOTA_H],A:A)</f>
        <v>45407</v>
      </c>
      <c r="P8" s="6">
        <f>INDEX(Table1[TANGGAL UPDATE_H],A:A)</f>
        <v>45416</v>
      </c>
      <c r="Q8" t="str">
        <f>INDEX(Table1[KOMENTAR_H],A:A)</f>
        <v/>
      </c>
    </row>
    <row r="9" spans="1:17" x14ac:dyDescent="0.2">
      <c r="A9" s="9">
        <v>9</v>
      </c>
      <c r="C9">
        <f>INDEX(Table1[ROWID],A:A)</f>
        <v>7</v>
      </c>
      <c r="D9">
        <f>INDEX(Table1[NOTA TOKO],Table4[ROWID])</f>
        <v>307</v>
      </c>
      <c r="E9" t="str">
        <f>IF(INDEX(Table1[SALES],Table4[ROWID])=0,"",INDEX(Table1[SALES],Table4[ROWID]))</f>
        <v/>
      </c>
      <c r="F9" t="str">
        <f>INDEX(Table1[TOKO-KOTA_H],A:A)</f>
        <v>SBM-SEMARANG</v>
      </c>
      <c r="G9" t="str">
        <f>IF(INDEX(Table1[KODE BARANG],A:A)=0,"",INDEX(Table1[KODE BARANG],A:A))</f>
        <v/>
      </c>
      <c r="H9" t="str">
        <f>INDEX(Table1[NAMA BARANG],A:A)</f>
        <v>GARISAN SET 192</v>
      </c>
      <c r="I9" t="str">
        <f>INDEX(Table1[ADA DI DAFTAR STOCK?],A:A)</f>
        <v>TIDAK ADA</v>
      </c>
      <c r="J9">
        <f>INDEX(Table1[ISI_CONV],A:A)</f>
        <v>1</v>
      </c>
      <c r="K9" t="str">
        <f>INDEX(Table1[SATUAN_CONV],A:A)</f>
        <v>LSN</v>
      </c>
      <c r="L9" s="2">
        <f>INDEX(Table1[HARGA_CONV],A:A)</f>
        <v>30000</v>
      </c>
      <c r="M9" s="5" t="str">
        <f>IF(INDEX(Table1[DISKON],A:A)=0,"",INDEX(Table1[DISKON],A:A))</f>
        <v/>
      </c>
      <c r="N9" s="6">
        <f>INDEX(Table1[TANGGAL NOTA_H],A:A)</f>
        <v>45407</v>
      </c>
      <c r="P9" s="6">
        <f>INDEX(Table1[TANGGAL UPDATE_H],A:A)</f>
        <v>45416</v>
      </c>
      <c r="Q9" t="str">
        <f>INDEX(Table1[KOMENTAR_H],A:A)</f>
        <v/>
      </c>
    </row>
    <row r="10" spans="1:17" x14ac:dyDescent="0.2">
      <c r="A10" s="9">
        <v>10</v>
      </c>
      <c r="C10">
        <f>INDEX(Table1[ROWID],A:A)</f>
        <v>7</v>
      </c>
      <c r="D10">
        <f>INDEX(Table1[NOTA TOKO],Table4[ROWID])</f>
        <v>307</v>
      </c>
      <c r="E10" t="str">
        <f>IF(INDEX(Table1[SALES],Table4[ROWID])=0,"",INDEX(Table1[SALES],Table4[ROWID]))</f>
        <v/>
      </c>
      <c r="F10" t="str">
        <f>INDEX(Table1[TOKO-KOTA_H],A:A)</f>
        <v>SBM-SEMARANG</v>
      </c>
      <c r="G10" t="str">
        <f>IF(INDEX(Table1[KODE BARANG],A:A)=0,"",INDEX(Table1[KODE BARANG],A:A))</f>
        <v>SEL-NB1</v>
      </c>
      <c r="H10" t="str">
        <f>INDEX(Table1[NAMA BARANG],A:A)</f>
        <v>SELANG PIANIKA SP 12 (1) 246</v>
      </c>
      <c r="I10" t="str">
        <f>INDEX(Table1[ADA DI DAFTAR STOCK?],A:A)</f>
        <v>ADA</v>
      </c>
      <c r="J10">
        <f>INDEX(Table1[ISI_CONV],A:A)</f>
        <v>5</v>
      </c>
      <c r="K10" t="str">
        <f>INDEX(Table1[SATUAN_CONV],A:A)</f>
        <v>PCS</v>
      </c>
      <c r="L10" s="2">
        <f>INDEX(Table1[HARGA_CONV],A:A)</f>
        <v>11000</v>
      </c>
      <c r="M10" s="5" t="str">
        <f>IF(INDEX(Table1[DISKON],A:A)=0,"",INDEX(Table1[DISKON],A:A))</f>
        <v/>
      </c>
      <c r="N10" s="6">
        <f>INDEX(Table1[TANGGAL NOTA_H],A:A)</f>
        <v>45407</v>
      </c>
      <c r="P10" s="6">
        <f>INDEX(Table1[TANGGAL UPDATE_H],A:A)</f>
        <v>45416</v>
      </c>
      <c r="Q10" t="str">
        <f>INDEX(Table1[KOMENTAR_H],A:A)</f>
        <v/>
      </c>
    </row>
    <row r="11" spans="1:17" x14ac:dyDescent="0.2">
      <c r="A11" s="9">
        <v>11</v>
      </c>
      <c r="C11">
        <f>INDEX(Table1[ROWID],A:A)</f>
        <v>7</v>
      </c>
      <c r="D11">
        <f>INDEX(Table1[NOTA TOKO],Table4[ROWID])</f>
        <v>307</v>
      </c>
      <c r="E11" t="str">
        <f>IF(INDEX(Table1[SALES],Table4[ROWID])=0,"",INDEX(Table1[SALES],Table4[ROWID]))</f>
        <v/>
      </c>
      <c r="F11" t="str">
        <f>INDEX(Table1[TOKO-KOTA_H],A:A)</f>
        <v>SBM-SEMARANG</v>
      </c>
      <c r="G11" t="str">
        <f>IF(INDEX(Table1[KODE BARANG],A:A)=0,"",INDEX(Table1[KODE BARANG],A:A))</f>
        <v/>
      </c>
      <c r="H11" t="str">
        <f>INDEX(Table1[NAMA BARANG],A:A)</f>
        <v>ISI PENSIL DB 062</v>
      </c>
      <c r="I11" t="str">
        <f>INDEX(Table1[ADA DI DAFTAR STOCK?],A:A)</f>
        <v>ADA</v>
      </c>
      <c r="J11">
        <f>INDEX(Table1[ISI_CONV],A:A)</f>
        <v>2</v>
      </c>
      <c r="K11" t="str">
        <f>INDEX(Table1[SATUAN_CONV],A:A)</f>
        <v>LSN</v>
      </c>
      <c r="L11" s="2">
        <f>INDEX(Table1[HARGA_CONV],A:A)</f>
        <v>13000</v>
      </c>
      <c r="M11" s="5" t="str">
        <f>IF(INDEX(Table1[DISKON],A:A)=0,"",INDEX(Table1[DISKON],A:A))</f>
        <v/>
      </c>
      <c r="N11" s="6">
        <f>INDEX(Table1[TANGGAL NOTA_H],A:A)</f>
        <v>45407</v>
      </c>
      <c r="P11" s="6">
        <f>INDEX(Table1[TANGGAL UPDATE_H],A:A)</f>
        <v>45416</v>
      </c>
      <c r="Q11" t="str">
        <f>INDEX(Table1[KOMENTAR_H],A:A)</f>
        <v>STOCK BELUM LENGKAP</v>
      </c>
    </row>
    <row r="12" spans="1:17" x14ac:dyDescent="0.2">
      <c r="A12" s="9">
        <v>12</v>
      </c>
      <c r="C12">
        <f>INDEX(Table1[ROWID],A:A)</f>
        <v>7</v>
      </c>
      <c r="D12">
        <f>INDEX(Table1[NOTA TOKO],Table4[ROWID])</f>
        <v>307</v>
      </c>
      <c r="E12" t="str">
        <f>IF(INDEX(Table1[SALES],Table4[ROWID])=0,"",INDEX(Table1[SALES],Table4[ROWID]))</f>
        <v/>
      </c>
      <c r="F12" t="str">
        <f>INDEX(Table1[TOKO-KOTA_H],A:A)</f>
        <v>SBM-SEMARANG</v>
      </c>
      <c r="G12" t="str">
        <f>IF(INDEX(Table1[KODE BARANG],A:A)=0,"",INDEX(Table1[KODE BARANG],A:A))</f>
        <v/>
      </c>
      <c r="H12" t="str">
        <f>INDEX(Table1[NAMA BARANG],A:A)</f>
        <v>GLITTER Y-01</v>
      </c>
      <c r="I12" t="str">
        <f>INDEX(Table1[ADA DI DAFTAR STOCK?],A:A)</f>
        <v>ADA</v>
      </c>
      <c r="J12">
        <f>INDEX(Table1[ISI_CONV],A:A)</f>
        <v>2</v>
      </c>
      <c r="K12" t="str">
        <f>INDEX(Table1[SATUAN_CONV],A:A)</f>
        <v>LSN</v>
      </c>
      <c r="L12" s="2">
        <f>INDEX(Table1[HARGA_CONV],A:A)</f>
        <v>13500</v>
      </c>
      <c r="M12" s="5" t="str">
        <f>IF(INDEX(Table1[DISKON],A:A)=0,"",INDEX(Table1[DISKON],A:A))</f>
        <v/>
      </c>
      <c r="N12" s="6">
        <f>INDEX(Table1[TANGGAL NOTA_H],A:A)</f>
        <v>45407</v>
      </c>
      <c r="P12" s="6">
        <f>INDEX(Table1[TANGGAL UPDATE_H],A:A)</f>
        <v>45416</v>
      </c>
      <c r="Q12" t="str">
        <f>INDEX(Table1[KOMENTAR_H],A:A)</f>
        <v>STOCK BELUM LENGKAP</v>
      </c>
    </row>
    <row r="13" spans="1:17" x14ac:dyDescent="0.2">
      <c r="A13" s="9">
        <v>13</v>
      </c>
      <c r="C13">
        <f>INDEX(Table1[ROWID],A:A)</f>
        <v>7</v>
      </c>
      <c r="D13">
        <f>INDEX(Table1[NOTA TOKO],Table4[ROWID])</f>
        <v>307</v>
      </c>
      <c r="E13" t="str">
        <f>IF(INDEX(Table1[SALES],Table4[ROWID])=0,"",INDEX(Table1[SALES],Table4[ROWID]))</f>
        <v/>
      </c>
      <c r="F13" t="str">
        <f>INDEX(Table1[TOKO-KOTA_H],A:A)</f>
        <v>SBM-SEMARANG</v>
      </c>
      <c r="G13" t="str">
        <f>IF(INDEX(Table1[KODE BARANG],A:A)=0,"",INDEX(Table1[KODE BARANG],A:A))</f>
        <v/>
      </c>
      <c r="H13" t="str">
        <f>INDEX(Table1[NAMA BARANG],A:A)</f>
        <v>GLITTER Y-02</v>
      </c>
      <c r="I13" t="str">
        <f>INDEX(Table1[ADA DI DAFTAR STOCK?],A:A)</f>
        <v>ADA</v>
      </c>
      <c r="J13">
        <f>INDEX(Table1[ISI_CONV],A:A)</f>
        <v>2</v>
      </c>
      <c r="K13" t="str">
        <f>INDEX(Table1[SATUAN_CONV],A:A)</f>
        <v>LSN</v>
      </c>
      <c r="L13" s="2">
        <f>INDEX(Table1[HARGA_CONV],A:A)</f>
        <v>13500</v>
      </c>
      <c r="M13" s="5" t="str">
        <f>IF(INDEX(Table1[DISKON],A:A)=0,"",INDEX(Table1[DISKON],A:A))</f>
        <v/>
      </c>
      <c r="N13" s="6">
        <f>INDEX(Table1[TANGGAL NOTA_H],A:A)</f>
        <v>45407</v>
      </c>
      <c r="P13" s="6">
        <f>INDEX(Table1[TANGGAL UPDATE_H],A:A)</f>
        <v>45416</v>
      </c>
      <c r="Q13" t="str">
        <f>INDEX(Table1[KOMENTAR_H],A:A)</f>
        <v>STOCK BELUM LENGKAP</v>
      </c>
    </row>
    <row r="14" spans="1:17" x14ac:dyDescent="0.2">
      <c r="A14" s="9">
        <v>14</v>
      </c>
      <c r="C14">
        <f>INDEX(Table1[ROWID],A:A)</f>
        <v>7</v>
      </c>
      <c r="D14">
        <f>INDEX(Table1[NOTA TOKO],Table4[ROWID])</f>
        <v>307</v>
      </c>
      <c r="E14" t="str">
        <f>IF(INDEX(Table1[SALES],Table4[ROWID])=0,"",INDEX(Table1[SALES],Table4[ROWID]))</f>
        <v/>
      </c>
      <c r="F14" t="str">
        <f>INDEX(Table1[TOKO-KOTA_H],A:A)</f>
        <v>SBM-SEMARANG</v>
      </c>
      <c r="G14" t="str">
        <f>IF(INDEX(Table1[KODE BARANG],A:A)=0,"",INDEX(Table1[KODE BARANG],A:A))</f>
        <v/>
      </c>
      <c r="H14" t="str">
        <f>INDEX(Table1[NAMA BARANG],A:A)</f>
        <v>GLITTER Y-03</v>
      </c>
      <c r="I14" t="str">
        <f>INDEX(Table1[ADA DI DAFTAR STOCK?],A:A)</f>
        <v>ADA</v>
      </c>
      <c r="J14">
        <f>INDEX(Table1[ISI_CONV],A:A)</f>
        <v>2</v>
      </c>
      <c r="K14" t="str">
        <f>INDEX(Table1[SATUAN_CONV],A:A)</f>
        <v>LSN</v>
      </c>
      <c r="L14" s="2">
        <f>INDEX(Table1[HARGA_CONV],A:A)</f>
        <v>13500</v>
      </c>
      <c r="M14" s="5" t="str">
        <f>IF(INDEX(Table1[DISKON],A:A)=0,"",INDEX(Table1[DISKON],A:A))</f>
        <v/>
      </c>
      <c r="N14" s="6">
        <f>INDEX(Table1[TANGGAL NOTA_H],A:A)</f>
        <v>45407</v>
      </c>
      <c r="P14" s="6">
        <f>INDEX(Table1[TANGGAL UPDATE_H],A:A)</f>
        <v>45416</v>
      </c>
      <c r="Q14" t="str">
        <f>INDEX(Table1[KOMENTAR_H],A:A)</f>
        <v>STOCK BELUM LENGKAP</v>
      </c>
    </row>
    <row r="15" spans="1:17" x14ac:dyDescent="0.2">
      <c r="A15" s="9">
        <v>15</v>
      </c>
      <c r="C15">
        <f>INDEX(Table1[ROWID],A:A)</f>
        <v>7</v>
      </c>
      <c r="D15">
        <f>INDEX(Table1[NOTA TOKO],Table4[ROWID])</f>
        <v>307</v>
      </c>
      <c r="E15" t="str">
        <f>IF(INDEX(Table1[SALES],Table4[ROWID])=0,"",INDEX(Table1[SALES],Table4[ROWID]))</f>
        <v/>
      </c>
      <c r="F15" t="str">
        <f>INDEX(Table1[TOKO-KOTA_H],A:A)</f>
        <v>SBM-SEMARANG</v>
      </c>
      <c r="G15" t="str">
        <f>IF(INDEX(Table1[KODE BARANG],A:A)=0,"",INDEX(Table1[KODE BARANG],A:A))</f>
        <v/>
      </c>
      <c r="H15" t="str">
        <f>INDEX(Table1[NAMA BARANG],A:A)</f>
        <v>GLITTER Y-04</v>
      </c>
      <c r="I15" t="str">
        <f>INDEX(Table1[ADA DI DAFTAR STOCK?],A:A)</f>
        <v>ADA</v>
      </c>
      <c r="J15">
        <f>INDEX(Table1[ISI_CONV],A:A)</f>
        <v>2</v>
      </c>
      <c r="K15" t="str">
        <f>INDEX(Table1[SATUAN_CONV],A:A)</f>
        <v>LSN</v>
      </c>
      <c r="L15" s="2">
        <f>INDEX(Table1[HARGA_CONV],A:A)</f>
        <v>13500</v>
      </c>
      <c r="M15" s="5" t="str">
        <f>IF(INDEX(Table1[DISKON],A:A)=0,"",INDEX(Table1[DISKON],A:A))</f>
        <v/>
      </c>
      <c r="N15" s="6">
        <f>INDEX(Table1[TANGGAL NOTA_H],A:A)</f>
        <v>45407</v>
      </c>
      <c r="P15" s="6">
        <f>INDEX(Table1[TANGGAL UPDATE_H],A:A)</f>
        <v>45416</v>
      </c>
      <c r="Q15" t="str">
        <f>INDEX(Table1[KOMENTAR_H],A:A)</f>
        <v>STOCK BELUM LENGKAP</v>
      </c>
    </row>
    <row r="16" spans="1:17" x14ac:dyDescent="0.2">
      <c r="A16" s="9">
        <v>16</v>
      </c>
      <c r="C16">
        <f>INDEX(Table1[ROWID],A:A)</f>
        <v>7</v>
      </c>
      <c r="D16">
        <f>INDEX(Table1[NOTA TOKO],Table4[ROWID])</f>
        <v>307</v>
      </c>
      <c r="E16" t="str">
        <f>IF(INDEX(Table1[SALES],Table4[ROWID])=0,"",INDEX(Table1[SALES],Table4[ROWID]))</f>
        <v/>
      </c>
      <c r="F16" t="str">
        <f>INDEX(Table1[TOKO-KOTA_H],A:A)</f>
        <v>SBM-SEMARANG</v>
      </c>
      <c r="G16" t="str">
        <f>IF(INDEX(Table1[KODE BARANG],A:A)=0,"",INDEX(Table1[KODE BARANG],A:A))</f>
        <v>GLI-IM1</v>
      </c>
      <c r="H16" t="str">
        <f>INDEX(Table1[NAMA BARANG],A:A)</f>
        <v>GLITTER GF-88</v>
      </c>
      <c r="I16" t="str">
        <f>INDEX(Table1[ADA DI DAFTAR STOCK?],A:A)</f>
        <v>ADA</v>
      </c>
      <c r="J16">
        <f>INDEX(Table1[ISI_CONV],A:A)</f>
        <v>2</v>
      </c>
      <c r="K16" t="str">
        <f>INDEX(Table1[SATUAN_CONV],A:A)</f>
        <v>LSN</v>
      </c>
      <c r="L16" s="2">
        <f>INDEX(Table1[HARGA_CONV],A:A)</f>
        <v>13500</v>
      </c>
      <c r="M16" s="5" t="str">
        <f>IF(INDEX(Table1[DISKON],A:A)=0,"",INDEX(Table1[DISKON],A:A))</f>
        <v/>
      </c>
      <c r="N16" s="6">
        <f>INDEX(Table1[TANGGAL NOTA_H],A:A)</f>
        <v>45407</v>
      </c>
      <c r="P16" s="6">
        <f>INDEX(Table1[TANGGAL UPDATE_H],A:A)</f>
        <v>45416</v>
      </c>
      <c r="Q16" t="str">
        <f>INDEX(Table1[KOMENTAR_H],A:A)</f>
        <v/>
      </c>
    </row>
    <row r="17" spans="1:17" x14ac:dyDescent="0.2">
      <c r="A17" s="9">
        <v>18</v>
      </c>
      <c r="C17">
        <f>INDEX(Table1[ROWID],A:A)</f>
        <v>18</v>
      </c>
      <c r="D17">
        <f>INDEX(Table1[NOTA TOKO],Table4[ROWID])</f>
        <v>4312</v>
      </c>
      <c r="E17" t="str">
        <f>IF(INDEX(Table1[SALES],Table4[ROWID])=0,"",INDEX(Table1[SALES],Table4[ROWID]))</f>
        <v>KO</v>
      </c>
      <c r="F17" t="str">
        <f>INDEX(Table1[TOKO-KOTA_H],A:A)</f>
        <v>ARMADA-PURWOKERTO</v>
      </c>
      <c r="G17" t="str">
        <f>IF(INDEX(Table1[KODE BARANG],A:A)=0,"",INDEX(Table1[KODE BARANG],A:A))</f>
        <v>MES-BX3</v>
      </c>
      <c r="H17" t="str">
        <f>INDEX(Table1[NAMA BARANG],A:A)</f>
        <v>MESIN TEMBAK BIXDONE HE E2010 K (65 BLK) KECIL</v>
      </c>
      <c r="I17" t="str">
        <f>INDEX(Table1[ADA DI DAFTAR STOCK?],A:A)</f>
        <v>ADA</v>
      </c>
      <c r="J17">
        <f>INDEX(Table1[ISI_CONV],A:A)</f>
        <v>25</v>
      </c>
      <c r="K17" t="str">
        <f>INDEX(Table1[SATUAN_CONV],A:A)</f>
        <v>PCS</v>
      </c>
      <c r="L17" s="2">
        <f>INDEX(Table1[HARGA_CONV],A:A)</f>
        <v>25000</v>
      </c>
      <c r="M17" s="5" t="str">
        <f>IF(INDEX(Table1[DISKON],A:A)=0,"",INDEX(Table1[DISKON],A:A))</f>
        <v/>
      </c>
      <c r="N17" s="6">
        <f>INDEX(Table1[TANGGAL NOTA_H],A:A)</f>
        <v>45407</v>
      </c>
      <c r="P17" s="6">
        <f>INDEX(Table1[TANGGAL UPDATE_H],A:A)</f>
        <v>45416</v>
      </c>
      <c r="Q17" t="str">
        <f>INDEX(Table1[KOMENTAR_H],A:A)</f>
        <v/>
      </c>
    </row>
    <row r="18" spans="1:17" x14ac:dyDescent="0.2">
      <c r="A18" s="9">
        <v>19</v>
      </c>
      <c r="C18">
        <f>INDEX(Table1[ROWID],A:A)</f>
        <v>18</v>
      </c>
      <c r="D18">
        <f>INDEX(Table1[NOTA TOKO],Table4[ROWID])</f>
        <v>4312</v>
      </c>
      <c r="E18" t="str">
        <f>IF(INDEX(Table1[SALES],Table4[ROWID])=0,"",INDEX(Table1[SALES],Table4[ROWID]))</f>
        <v>KO</v>
      </c>
      <c r="F18" t="str">
        <f>INDEX(Table1[TOKO-KOTA_H],A:A)</f>
        <v>ARMADA-PURWOKERTO</v>
      </c>
      <c r="G18" t="str">
        <f>IF(INDEX(Table1[KODE BARANG],A:A)=0,"",INDEX(Table1[KODE BARANG],A:A))</f>
        <v>STB-DB23</v>
      </c>
      <c r="H18" t="str">
        <f>INDEX(Table1[NAMA BARANG],A:A)</f>
        <v>STABILO DEBOZZ SB 007</v>
      </c>
      <c r="I18" t="str">
        <f>INDEX(Table1[ADA DI DAFTAR STOCK?],A:A)</f>
        <v>ADA</v>
      </c>
      <c r="J18">
        <f>INDEX(Table1[ISI_CONV],A:A)</f>
        <v>36</v>
      </c>
      <c r="K18" t="str">
        <f>INDEX(Table1[SATUAN_CONV],A:A)</f>
        <v>LSN</v>
      </c>
      <c r="L18" s="2">
        <f>INDEX(Table1[HARGA_CONV],A:A)</f>
        <v>22000</v>
      </c>
      <c r="M18" s="5" t="str">
        <f>IF(INDEX(Table1[DISKON],A:A)=0,"",INDEX(Table1[DISKON],A:A))</f>
        <v/>
      </c>
      <c r="N18" s="6">
        <f>INDEX(Table1[TANGGAL NOTA_H],A:A)</f>
        <v>45407</v>
      </c>
      <c r="P18" s="6">
        <f>INDEX(Table1[TANGGAL UPDATE_H],A:A)</f>
        <v>45416</v>
      </c>
      <c r="Q18" t="str">
        <f>INDEX(Table1[KOMENTAR_H],A:A)</f>
        <v/>
      </c>
    </row>
    <row r="19" spans="1:17" x14ac:dyDescent="0.2">
      <c r="A19" s="9">
        <v>21</v>
      </c>
      <c r="C19">
        <f>INDEX(Table1[ROWID],A:A)</f>
        <v>21</v>
      </c>
      <c r="D19">
        <f>INDEX(Table1[NOTA TOKO],Table4[ROWID])</f>
        <v>4202</v>
      </c>
      <c r="E19" t="str">
        <f>IF(INDEX(Table1[SALES],Table4[ROWID])=0,"",INDEX(Table1[SALES],Table4[ROWID]))</f>
        <v>KO</v>
      </c>
      <c r="F19" t="str">
        <f>INDEX(Table1[TOKO-KOTA_H],A:A)</f>
        <v>RAINBOW NUSANTARA-SIDUARJO</v>
      </c>
      <c r="G19" t="str">
        <f>IF(INDEX(Table1[KODE BARANG],A:A)=0,"",INDEX(Table1[KODE BARANG],A:A))</f>
        <v/>
      </c>
      <c r="H19" t="str">
        <f>INDEX(Table1[NAMA BARANG],A:A)</f>
        <v>SULING YAMAHA</v>
      </c>
      <c r="I19" t="str">
        <f>INDEX(Table1[ADA DI DAFTAR STOCK?],A:A)</f>
        <v>ADA</v>
      </c>
      <c r="J19">
        <f>INDEX(Table1[ISI_CONV],A:A)</f>
        <v>6</v>
      </c>
      <c r="K19" t="str">
        <f>INDEX(Table1[SATUAN_CONV],A:A)</f>
        <v>LSN</v>
      </c>
      <c r="L19" s="2">
        <f>INDEX(Table1[HARGA_CONV],A:A)</f>
        <v>400000</v>
      </c>
      <c r="M19" s="5" t="str">
        <f>IF(INDEX(Table1[DISKON],A:A)=0,"",INDEX(Table1[DISKON],A:A))</f>
        <v/>
      </c>
      <c r="N19" s="6">
        <f>INDEX(Table1[TANGGAL NOTA_H],A:A)</f>
        <v>45407</v>
      </c>
      <c r="P19" s="6">
        <f>INDEX(Table1[TANGGAL UPDATE_H],A:A)</f>
        <v>45416</v>
      </c>
      <c r="Q19" t="str">
        <f>INDEX(Table1[KOMENTAR_H],A:A)</f>
        <v>STOCK BELUM LENGKAP</v>
      </c>
    </row>
    <row r="20" spans="1:17" x14ac:dyDescent="0.2">
      <c r="A20" s="9">
        <v>23</v>
      </c>
      <c r="C20">
        <f>INDEX(Table1[ROWID],A:A)</f>
        <v>23</v>
      </c>
      <c r="D20">
        <f>INDEX(Table1[NOTA TOKO],Table4[ROWID])</f>
        <v>4352</v>
      </c>
      <c r="E20" t="str">
        <f>IF(INDEX(Table1[SALES],Table4[ROWID])=0,"",INDEX(Table1[SALES],Table4[ROWID]))</f>
        <v>G</v>
      </c>
      <c r="F20" t="str">
        <f>INDEX(Table1[TOKO-KOTA_H],A:A)</f>
        <v>99-BLITAR</v>
      </c>
      <c r="G20" t="str">
        <f>IF(INDEX(Table1[KODE BARANG],A:A)=0,"",INDEX(Table1[KODE BARANG],A:A))</f>
        <v>BAL-NCL3</v>
      </c>
      <c r="H20" t="str">
        <f>INDEX(Table1[NAMA BARANG],A:A)</f>
        <v>BALON H5 MOTIF CAMPUR ISI 20X5 MC 800</v>
      </c>
      <c r="I20" t="str">
        <f>INDEX(Table1[ADA DI DAFTAR STOCK?],A:A)</f>
        <v>ADA</v>
      </c>
      <c r="J20">
        <f>INDEX(Table1[ISI_CONV],A:A)</f>
        <v>96</v>
      </c>
      <c r="K20" t="str">
        <f>INDEX(Table1[SATUAN_CONV],A:A)</f>
        <v>DISP</v>
      </c>
      <c r="L20" s="2">
        <f>INDEX(Table1[HARGA_CONV],A:A)</f>
        <v>78500</v>
      </c>
      <c r="M20" s="5">
        <f>IF(INDEX(Table1[DISKON],A:A)=0,"",INDEX(Table1[DISKON],A:A))</f>
        <v>0.1</v>
      </c>
      <c r="N20" s="6">
        <f>INDEX(Table1[TANGGAL NOTA_H],A:A)</f>
        <v>45407</v>
      </c>
      <c r="P20" s="6">
        <f>INDEX(Table1[TANGGAL UPDATE_H],A:A)</f>
        <v>45416</v>
      </c>
      <c r="Q20" t="str">
        <f>INDEX(Table1[KOMENTAR_H],A:A)</f>
        <v/>
      </c>
    </row>
    <row r="21" spans="1:17" x14ac:dyDescent="0.2">
      <c r="A21" s="9">
        <v>24</v>
      </c>
      <c r="C21">
        <f>INDEX(Table1[ROWID],A:A)</f>
        <v>23</v>
      </c>
      <c r="D21">
        <f>INDEX(Table1[NOTA TOKO],Table4[ROWID])</f>
        <v>4352</v>
      </c>
      <c r="E21" t="str">
        <f>IF(INDEX(Table1[SALES],Table4[ROWID])=0,"",INDEX(Table1[SALES],Table4[ROWID]))</f>
        <v>G</v>
      </c>
      <c r="F21" t="str">
        <f>INDEX(Table1[TOKO-KOTA_H],A:A)</f>
        <v>99-BLITAR</v>
      </c>
      <c r="G21" t="str">
        <f>IF(INDEX(Table1[KODE BARANG],A:A)=0,"",INDEX(Table1[KODE BARANG],A:A))</f>
        <v>BAL-LK47</v>
      </c>
      <c r="H21" t="str">
        <f>INDEX(Table1[NAMA BARANG],A:A)</f>
        <v>BALON SMILE KUNING 20X5 LKS 3200SK</v>
      </c>
      <c r="I21" t="str">
        <f>INDEX(Table1[ADA DI DAFTAR STOCK?],A:A)</f>
        <v>ADA</v>
      </c>
      <c r="J21">
        <f>INDEX(Table1[ISI_CONV],A:A)</f>
        <v>48</v>
      </c>
      <c r="K21" t="str">
        <f>INDEX(Table1[SATUAN_CONV],A:A)</f>
        <v>DISP</v>
      </c>
      <c r="L21" s="2">
        <f>INDEX(Table1[HARGA_CONV],A:A)</f>
        <v>110000</v>
      </c>
      <c r="M21" s="5">
        <f>IF(INDEX(Table1[DISKON],A:A)=0,"",INDEX(Table1[DISKON],A:A))</f>
        <v>0.15</v>
      </c>
      <c r="N21" s="6">
        <f>INDEX(Table1[TANGGAL NOTA_H],A:A)</f>
        <v>45407</v>
      </c>
      <c r="P21" s="6">
        <f>INDEX(Table1[TANGGAL UPDATE_H],A:A)</f>
        <v>45416</v>
      </c>
      <c r="Q21" t="str">
        <f>INDEX(Table1[KOMENTAR_H],A:A)</f>
        <v/>
      </c>
    </row>
    <row r="22" spans="1:17" x14ac:dyDescent="0.2">
      <c r="A22" s="9">
        <v>25</v>
      </c>
      <c r="C22">
        <f>INDEX(Table1[ROWID],A:A)</f>
        <v>23</v>
      </c>
      <c r="D22">
        <f>INDEX(Table1[NOTA TOKO],Table4[ROWID])</f>
        <v>4352</v>
      </c>
      <c r="E22" t="str">
        <f>IF(INDEX(Table1[SALES],Table4[ROWID])=0,"",INDEX(Table1[SALES],Table4[ROWID]))</f>
        <v>G</v>
      </c>
      <c r="F22" t="str">
        <f>INDEX(Table1[TOKO-KOTA_H],A:A)</f>
        <v>99-BLITAR</v>
      </c>
      <c r="G22" t="str">
        <f>IF(INDEX(Table1[KODE BARANG],A:A)=0,"",INDEX(Table1[KODE BARANG],A:A))</f>
        <v>BAL-NCL29</v>
      </c>
      <c r="H22" t="str">
        <f>INDEX(Table1[NAMA BARANG],A:A)</f>
        <v>BALON SMILE WARNA LKS 3200 SW</v>
      </c>
      <c r="I22" t="str">
        <f>INDEX(Table1[ADA DI DAFTAR STOCK?],A:A)</f>
        <v>ADA</v>
      </c>
      <c r="J22">
        <f>INDEX(Table1[ISI_CONV],A:A)</f>
        <v>48</v>
      </c>
      <c r="K22" t="str">
        <f>INDEX(Table1[SATUAN_CONV],A:A)</f>
        <v>DISP</v>
      </c>
      <c r="L22" s="2">
        <f>INDEX(Table1[HARGA_CONV],A:A)</f>
        <v>110000</v>
      </c>
      <c r="M22" s="5">
        <f>IF(INDEX(Table1[DISKON],A:A)=0,"",INDEX(Table1[DISKON],A:A))</f>
        <v>0.15</v>
      </c>
      <c r="N22" s="6">
        <f>INDEX(Table1[TANGGAL NOTA_H],A:A)</f>
        <v>45407</v>
      </c>
      <c r="P22" s="6">
        <f>INDEX(Table1[TANGGAL UPDATE_H],A:A)</f>
        <v>45416</v>
      </c>
      <c r="Q22" t="str">
        <f>INDEX(Table1[KOMENTAR_H],A:A)</f>
        <v/>
      </c>
    </row>
    <row r="23" spans="1:17" x14ac:dyDescent="0.2">
      <c r="A23" s="9">
        <v>26</v>
      </c>
      <c r="C23">
        <f>INDEX(Table1[ROWID],A:A)</f>
        <v>23</v>
      </c>
      <c r="D23">
        <f>INDEX(Table1[NOTA TOKO],Table4[ROWID])</f>
        <v>4352</v>
      </c>
      <c r="E23" t="str">
        <f>IF(INDEX(Table1[SALES],Table4[ROWID])=0,"",INDEX(Table1[SALES],Table4[ROWID]))</f>
        <v>G</v>
      </c>
      <c r="F23" t="str">
        <f>INDEX(Table1[TOKO-KOTA_H],A:A)</f>
        <v>99-BLITAR</v>
      </c>
      <c r="G23" t="str">
        <f>IF(INDEX(Table1[KODE BARANG],A:A)=0,"",INDEX(Table1[KODE BARANG],A:A))</f>
        <v>BAL-LK10</v>
      </c>
      <c r="H23" t="str">
        <f>INDEX(Table1[NAMA BARANG],A:A)</f>
        <v>BALON FS HS WARNA 20X5 LKF 3200HBW</v>
      </c>
      <c r="I23" t="str">
        <f>INDEX(Table1[ADA DI DAFTAR STOCK?],A:A)</f>
        <v>ADA</v>
      </c>
      <c r="J23">
        <f>INDEX(Table1[ISI_CONV],A:A)</f>
        <v>80</v>
      </c>
      <c r="K23" t="str">
        <f>INDEX(Table1[SATUAN_CONV],A:A)</f>
        <v>DISP</v>
      </c>
      <c r="L23" s="2">
        <f>INDEX(Table1[HARGA_CONV],A:A)</f>
        <v>125000</v>
      </c>
      <c r="M23" s="5">
        <f>IF(INDEX(Table1[DISKON],A:A)=0,"",INDEX(Table1[DISKON],A:A))</f>
        <v>0.15</v>
      </c>
      <c r="N23" s="6">
        <f>INDEX(Table1[TANGGAL NOTA_H],A:A)</f>
        <v>45407</v>
      </c>
      <c r="P23" s="6">
        <f>INDEX(Table1[TANGGAL UPDATE_H],A:A)</f>
        <v>45416</v>
      </c>
      <c r="Q23" t="str">
        <f>INDEX(Table1[KOMENTAR_H],A:A)</f>
        <v/>
      </c>
    </row>
    <row r="24" spans="1:17" x14ac:dyDescent="0.2">
      <c r="A24" s="9">
        <v>27</v>
      </c>
      <c r="C24">
        <f>INDEX(Table1[ROWID],A:A)</f>
        <v>23</v>
      </c>
      <c r="D24">
        <f>INDEX(Table1[NOTA TOKO],Table4[ROWID])</f>
        <v>4352</v>
      </c>
      <c r="E24" t="str">
        <f>IF(INDEX(Table1[SALES],Table4[ROWID])=0,"",INDEX(Table1[SALES],Table4[ROWID]))</f>
        <v>G</v>
      </c>
      <c r="F24" t="str">
        <f>INDEX(Table1[TOKO-KOTA_H],A:A)</f>
        <v>99-BLITAR</v>
      </c>
      <c r="G24" t="str">
        <f>IF(INDEX(Table1[KODE BARANG],A:A)=0,"",INDEX(Table1[KODE BARANG],A:A))</f>
        <v>BAL-NCL19</v>
      </c>
      <c r="H24" t="str">
        <f>INDEX(Table1[NAMA BARANG],A:A)</f>
        <v>BALON LKF 3200 HB</v>
      </c>
      <c r="I24" t="str">
        <f>INDEX(Table1[ADA DI DAFTAR STOCK?],A:A)</f>
        <v>ADA</v>
      </c>
      <c r="J24">
        <f>INDEX(Table1[ISI_CONV],A:A)</f>
        <v>40</v>
      </c>
      <c r="K24" t="str">
        <f>INDEX(Table1[SATUAN_CONV],A:A)</f>
        <v>DISP</v>
      </c>
      <c r="L24" s="2">
        <f>INDEX(Table1[HARGA_CONV],A:A)</f>
        <v>125000</v>
      </c>
      <c r="M24" s="5">
        <f>IF(INDEX(Table1[DISKON],A:A)=0,"",INDEX(Table1[DISKON],A:A))</f>
        <v>0.15</v>
      </c>
      <c r="N24" s="6">
        <f>INDEX(Table1[TANGGAL NOTA_H],A:A)</f>
        <v>45407</v>
      </c>
      <c r="P24" s="6">
        <f>INDEX(Table1[TANGGAL UPDATE_H],A:A)</f>
        <v>45416</v>
      </c>
      <c r="Q24" t="str">
        <f>INDEX(Table1[KOMENTAR_H],A:A)</f>
        <v/>
      </c>
    </row>
    <row r="25" spans="1:17" x14ac:dyDescent="0.2">
      <c r="A25" s="9">
        <v>29</v>
      </c>
      <c r="C25">
        <f>INDEX(Table1[ROWID],A:A)</f>
        <v>29</v>
      </c>
      <c r="D25">
        <f>INDEX(Table1[NOTA TOKO],Table4[ROWID])</f>
        <v>4349</v>
      </c>
      <c r="E25" t="str">
        <f>IF(INDEX(Table1[SALES],Table4[ROWID])=0,"",INDEX(Table1[SALES],Table4[ROWID]))</f>
        <v>G</v>
      </c>
      <c r="F25" t="str">
        <f>INDEX(Table1[TOKO-KOTA_H],A:A)</f>
        <v>MINI-BREBES</v>
      </c>
      <c r="G25" t="str">
        <f>IF(INDEX(Table1[KODE BARANG],A:A)=0,"",INDEX(Table1[KODE BARANG],A:A))</f>
        <v>IST-IM1</v>
      </c>
      <c r="H25" t="str">
        <f>INDEX(Table1[NAMA BARANG],A:A)</f>
        <v>ISI STAPLER 13/8 JOSS</v>
      </c>
      <c r="I25" t="str">
        <f>INDEX(Table1[ADA DI DAFTAR STOCK?],A:A)</f>
        <v>ADA</v>
      </c>
      <c r="J25">
        <f>INDEX(Table1[ISI_CONV],A:A)</f>
        <v>50</v>
      </c>
      <c r="K25" t="str">
        <f>INDEX(Table1[SATUAN_CONV],A:A)</f>
        <v>PAK</v>
      </c>
      <c r="L25" s="2">
        <f>INDEX(Table1[HARGA_CONV],A:A)</f>
        <v>18000</v>
      </c>
      <c r="M25" s="5" t="str">
        <f>IF(INDEX(Table1[DISKON],A:A)=0,"",INDEX(Table1[DISKON],A:A))</f>
        <v/>
      </c>
      <c r="N25" s="6">
        <f>INDEX(Table1[TANGGAL NOTA_H],A:A)</f>
        <v>45407</v>
      </c>
      <c r="P25" s="6">
        <f>INDEX(Table1[TANGGAL UPDATE_H],A:A)</f>
        <v>45416</v>
      </c>
      <c r="Q25" t="str">
        <f>INDEX(Table1[KOMENTAR_H],A:A)</f>
        <v/>
      </c>
    </row>
    <row r="26" spans="1:17" x14ac:dyDescent="0.2">
      <c r="A26" s="9">
        <v>30</v>
      </c>
      <c r="C26">
        <f>INDEX(Table1[ROWID],A:A)</f>
        <v>29</v>
      </c>
      <c r="D26">
        <f>INDEX(Table1[NOTA TOKO],Table4[ROWID])</f>
        <v>4349</v>
      </c>
      <c r="E26" t="str">
        <f>IF(INDEX(Table1[SALES],Table4[ROWID])=0,"",INDEX(Table1[SALES],Table4[ROWID]))</f>
        <v>G</v>
      </c>
      <c r="F26" t="str">
        <f>INDEX(Table1[TOKO-KOTA_H],A:A)</f>
        <v>MINI-BREBES</v>
      </c>
      <c r="G26" t="str">
        <f>IF(INDEX(Table1[KODE BARANG],A:A)=0,"",INDEX(Table1[KODE BARANG],A:A))</f>
        <v>PIA-NB1</v>
      </c>
      <c r="H26" t="str">
        <f>INDEX(Table1[NAMA BARANG],A:A)</f>
        <v>PIANIKA LOVELY BIRU</v>
      </c>
      <c r="I26" t="str">
        <f>INDEX(Table1[ADA DI DAFTAR STOCK?],A:A)</f>
        <v>ADA</v>
      </c>
      <c r="J26">
        <f>INDEX(Table1[ISI_CONV],A:A)</f>
        <v>6</v>
      </c>
      <c r="K26" t="str">
        <f>INDEX(Table1[SATUAN_CONV],A:A)</f>
        <v>PCS</v>
      </c>
      <c r="L26" s="2">
        <f>INDEX(Table1[HARGA_CONV],A:A)</f>
        <v>90000</v>
      </c>
      <c r="M26" s="5" t="str">
        <f>IF(INDEX(Table1[DISKON],A:A)=0,"",INDEX(Table1[DISKON],A:A))</f>
        <v/>
      </c>
      <c r="N26" s="6">
        <f>INDEX(Table1[TANGGAL NOTA_H],A:A)</f>
        <v>45407</v>
      </c>
      <c r="P26" s="6">
        <f>INDEX(Table1[TANGGAL UPDATE_H],A:A)</f>
        <v>45416</v>
      </c>
      <c r="Q26" t="str">
        <f>INDEX(Table1[KOMENTAR_H],A:A)</f>
        <v/>
      </c>
    </row>
    <row r="27" spans="1:17" x14ac:dyDescent="0.2">
      <c r="A27" s="9">
        <v>32</v>
      </c>
      <c r="C27">
        <f>INDEX(Table1[ROWID],A:A)</f>
        <v>32</v>
      </c>
      <c r="D27">
        <f>INDEX(Table1[NOTA TOKO],Table4[ROWID])</f>
        <v>4309</v>
      </c>
      <c r="E27" t="str">
        <f>IF(INDEX(Table1[SALES],Table4[ROWID])=0,"",INDEX(Table1[SALES],Table4[ROWID]))</f>
        <v>KO</v>
      </c>
      <c r="F27" t="str">
        <f>INDEX(Table1[TOKO-KOTA_H],A:A)</f>
        <v>ANUGERAH SEJAHTERA-PURWOKERTO</v>
      </c>
      <c r="G27" t="str">
        <f>IF(INDEX(Table1[KODE BARANG],A:A)=0,"",INDEX(Table1[KODE BARANG],A:A))</f>
        <v>IST-IM1</v>
      </c>
      <c r="H27" t="str">
        <f>INDEX(Table1[NAMA BARANG],A:A)</f>
        <v>ISI STAPLER 13/8 JOSS</v>
      </c>
      <c r="I27" t="str">
        <f>INDEX(Table1[ADA DI DAFTAR STOCK?],A:A)</f>
        <v>ADA</v>
      </c>
      <c r="J27">
        <f>INDEX(Table1[ISI_CONV],A:A)</f>
        <v>500</v>
      </c>
      <c r="K27" t="str">
        <f>INDEX(Table1[SATUAN_CONV],A:A)</f>
        <v>PAK</v>
      </c>
      <c r="L27" s="2">
        <f>INDEX(Table1[HARGA_CONV],A:A)</f>
        <v>17500</v>
      </c>
      <c r="M27" s="5" t="str">
        <f>IF(INDEX(Table1[DISKON],A:A)=0,"",INDEX(Table1[DISKON],A:A))</f>
        <v/>
      </c>
      <c r="N27" s="6">
        <f>INDEX(Table1[TANGGAL NOTA_H],A:A)</f>
        <v>45407</v>
      </c>
      <c r="P27" s="6">
        <f>INDEX(Table1[TANGGAL UPDATE_H],A:A)</f>
        <v>45416</v>
      </c>
      <c r="Q27" t="str">
        <f>INDEX(Table1[KOMENTAR_H],A:A)</f>
        <v/>
      </c>
    </row>
    <row r="28" spans="1:17" x14ac:dyDescent="0.2">
      <c r="A28" s="9">
        <v>33</v>
      </c>
      <c r="C28">
        <f>INDEX(Table1[ROWID],A:A)</f>
        <v>32</v>
      </c>
      <c r="D28">
        <f>INDEX(Table1[NOTA TOKO],Table4[ROWID])</f>
        <v>4309</v>
      </c>
      <c r="E28" t="str">
        <f>IF(INDEX(Table1[SALES],Table4[ROWID])=0,"",INDEX(Table1[SALES],Table4[ROWID]))</f>
        <v>KO</v>
      </c>
      <c r="F28" t="str">
        <f>INDEX(Table1[TOKO-KOTA_H],A:A)</f>
        <v>ANUGERAH SEJAHTERA-PURWOKERTO</v>
      </c>
      <c r="G28" t="str">
        <f>IF(INDEX(Table1[KODE BARANG],A:A)=0,"",INDEX(Table1[KODE BARANG],A:A))</f>
        <v>PCA-NB4</v>
      </c>
      <c r="H28" t="str">
        <f>INDEX(Table1[NAMA BARANG],A:A)</f>
        <v>PENCIL CASE LPY99-3</v>
      </c>
      <c r="I28" t="str">
        <f>INDEX(Table1[ADA DI DAFTAR STOCK?],A:A)</f>
        <v>ADA</v>
      </c>
      <c r="J28">
        <f>INDEX(Table1[ISI_CONV],A:A)</f>
        <v>144</v>
      </c>
      <c r="K28" t="str">
        <f>INDEX(Table1[SATUAN_CONV],A:A)</f>
        <v>PCS</v>
      </c>
      <c r="L28" s="2">
        <f>INDEX(Table1[HARGA_CONV],A:A)</f>
        <v>14583.333333333334</v>
      </c>
      <c r="M28" s="5" t="str">
        <f>IF(INDEX(Table1[DISKON],A:A)=0,"",INDEX(Table1[DISKON],A:A))</f>
        <v/>
      </c>
      <c r="N28" s="6">
        <f>INDEX(Table1[TANGGAL NOTA_H],A:A)</f>
        <v>45407</v>
      </c>
      <c r="P28" s="6">
        <f>INDEX(Table1[TANGGAL UPDATE_H],A:A)</f>
        <v>45416</v>
      </c>
      <c r="Q28" t="str">
        <f>INDEX(Table1[KOMENTAR_H],A:A)</f>
        <v/>
      </c>
    </row>
    <row r="29" spans="1:17" x14ac:dyDescent="0.2">
      <c r="A29" s="9">
        <v>35</v>
      </c>
      <c r="C29">
        <f>INDEX(Table1[ROWID],A:A)</f>
        <v>35</v>
      </c>
      <c r="D29">
        <f>INDEX(Table1[NOTA TOKO],Table4[ROWID])</f>
        <v>4029</v>
      </c>
      <c r="E29" t="str">
        <f>IF(INDEX(Table1[SALES],Table4[ROWID])=0,"",INDEX(Table1[SALES],Table4[ROWID]))</f>
        <v>A</v>
      </c>
      <c r="F29" t="str">
        <f>INDEX(Table1[TOKO-KOTA_H],A:A)</f>
        <v>POJOK-BLAURAN</v>
      </c>
      <c r="G29" t="str">
        <f>IF(INDEX(Table1[KODE BARANG],A:A)=0,"",INDEX(Table1[KODE BARANG],A:A))</f>
        <v>BOL-DB104</v>
      </c>
      <c r="H29" t="str">
        <f>INDEX(Table1[NAMA BARANG],A:A)</f>
        <v>BP DEBOZZ DB G 05</v>
      </c>
      <c r="I29" t="str">
        <f>INDEX(Table1[ADA DI DAFTAR STOCK?],A:A)</f>
        <v>ADA</v>
      </c>
      <c r="J29">
        <f>INDEX(Table1[ISI_CONV],A:A)</f>
        <v>72</v>
      </c>
      <c r="K29" t="str">
        <f>INDEX(Table1[SATUAN_CONV],A:A)</f>
        <v>LSN</v>
      </c>
      <c r="L29" s="2">
        <f>INDEX(Table1[HARGA_CONV],A:A)</f>
        <v>28000</v>
      </c>
      <c r="M29" s="5" t="str">
        <f>IF(INDEX(Table1[DISKON],A:A)=0,"",INDEX(Table1[DISKON],A:A))</f>
        <v/>
      </c>
      <c r="N29" s="6">
        <f>INDEX(Table1[TANGGAL NOTA_H],A:A)</f>
        <v>45407</v>
      </c>
      <c r="P29" s="6">
        <f>INDEX(Table1[TANGGAL UPDATE_H],A:A)</f>
        <v>45416</v>
      </c>
      <c r="Q29" t="str">
        <f>INDEX(Table1[KOMENTAR_H],A:A)</f>
        <v/>
      </c>
    </row>
    <row r="30" spans="1:17" x14ac:dyDescent="0.2">
      <c r="A30" s="9">
        <v>36</v>
      </c>
      <c r="C30">
        <f>INDEX(Table1[ROWID],A:A)</f>
        <v>35</v>
      </c>
      <c r="D30">
        <f>INDEX(Table1[NOTA TOKO],Table4[ROWID])</f>
        <v>4029</v>
      </c>
      <c r="E30" t="str">
        <f>IF(INDEX(Table1[SALES],Table4[ROWID])=0,"",INDEX(Table1[SALES],Table4[ROWID]))</f>
        <v>A</v>
      </c>
      <c r="F30" t="str">
        <f>INDEX(Table1[TOKO-KOTA_H],A:A)</f>
        <v>POJOK-BLAURAN</v>
      </c>
      <c r="G30" t="str">
        <f>IF(INDEX(Table1[KODE BARANG],A:A)=0,"",INDEX(Table1[KODE BARANG],A:A))</f>
        <v/>
      </c>
      <c r="H30" t="str">
        <f>INDEX(Table1[NAMA BARANG],A:A)</f>
        <v>STICK NOTE TF 0246-400</v>
      </c>
      <c r="I30" t="str">
        <f>INDEX(Table1[ADA DI DAFTAR STOCK?],A:A)</f>
        <v>ADA</v>
      </c>
      <c r="J30">
        <f>INDEX(Table1[ISI_CONV],A:A)</f>
        <v>60</v>
      </c>
      <c r="K30" t="str">
        <f>INDEX(Table1[SATUAN_CONV],A:A)</f>
        <v>PCS</v>
      </c>
      <c r="L30" s="2">
        <f>INDEX(Table1[HARGA_CONV],A:A)</f>
        <v>13500</v>
      </c>
      <c r="M30" s="5" t="str">
        <f>IF(INDEX(Table1[DISKON],A:A)=0,"",INDEX(Table1[DISKON],A:A))</f>
        <v/>
      </c>
      <c r="N30" s="6">
        <f>INDEX(Table1[TANGGAL NOTA_H],A:A)</f>
        <v>45407</v>
      </c>
      <c r="P30" s="6">
        <f>INDEX(Table1[TANGGAL UPDATE_H],A:A)</f>
        <v>45416</v>
      </c>
      <c r="Q30" t="str">
        <f>INDEX(Table1[KOMENTAR_H],A:A)</f>
        <v>STOCK BELUM LENGKAP</v>
      </c>
    </row>
    <row r="31" spans="1:17" x14ac:dyDescent="0.2">
      <c r="A31" s="9">
        <v>37</v>
      </c>
      <c r="C31">
        <f>INDEX(Table1[ROWID],A:A)</f>
        <v>35</v>
      </c>
      <c r="D31">
        <f>INDEX(Table1[NOTA TOKO],Table4[ROWID])</f>
        <v>4029</v>
      </c>
      <c r="E31" t="str">
        <f>IF(INDEX(Table1[SALES],Table4[ROWID])=0,"",INDEX(Table1[SALES],Table4[ROWID]))</f>
        <v>A</v>
      </c>
      <c r="F31" t="str">
        <f>INDEX(Table1[TOKO-KOTA_H],A:A)</f>
        <v>POJOK-BLAURAN</v>
      </c>
      <c r="G31" t="str">
        <f>IF(INDEX(Table1[KODE BARANG],A:A)=0,"",INDEX(Table1[KODE BARANG],A:A))</f>
        <v>BOL-TZ385</v>
      </c>
      <c r="H31" t="str">
        <f>INDEX(Table1[NAMA BARANG],A:A)</f>
        <v>BP GEL TIZO 30801F S3 FANCY</v>
      </c>
      <c r="I31" t="str">
        <f>INDEX(Table1[ADA DI DAFTAR STOCK?],A:A)</f>
        <v>ADA</v>
      </c>
      <c r="J31">
        <f>INDEX(Table1[ISI_CONV],A:A)</f>
        <v>36</v>
      </c>
      <c r="K31" t="str">
        <f>INDEX(Table1[SATUAN_CONV],A:A)</f>
        <v>LSN</v>
      </c>
      <c r="L31" s="2">
        <f>INDEX(Table1[HARGA_CONV],A:A)</f>
        <v>17750</v>
      </c>
      <c r="M31" s="5" t="str">
        <f>IF(INDEX(Table1[DISKON],A:A)=0,"",INDEX(Table1[DISKON],A:A))</f>
        <v/>
      </c>
      <c r="N31" s="6">
        <f>INDEX(Table1[TANGGAL NOTA_H],A:A)</f>
        <v>45407</v>
      </c>
      <c r="P31" s="6">
        <f>INDEX(Table1[TANGGAL UPDATE_H],A:A)</f>
        <v>45416</v>
      </c>
      <c r="Q31" t="str">
        <f>INDEX(Table1[KOMENTAR_H],A:A)</f>
        <v/>
      </c>
    </row>
    <row r="32" spans="1:17" x14ac:dyDescent="0.2">
      <c r="A32" s="9">
        <v>38</v>
      </c>
      <c r="C32">
        <f>INDEX(Table1[ROWID],A:A)</f>
        <v>35</v>
      </c>
      <c r="D32">
        <f>INDEX(Table1[NOTA TOKO],Table4[ROWID])</f>
        <v>4029</v>
      </c>
      <c r="E32" t="str">
        <f>IF(INDEX(Table1[SALES],Table4[ROWID])=0,"",INDEX(Table1[SALES],Table4[ROWID]))</f>
        <v>A</v>
      </c>
      <c r="F32" t="str">
        <f>INDEX(Table1[TOKO-KOTA_H],A:A)</f>
        <v>POJOK-BLAURAN</v>
      </c>
      <c r="G32" t="str">
        <f>IF(INDEX(Table1[KODE BARANG],A:A)=0,"",INDEX(Table1[KODE BARANG],A:A))</f>
        <v>BOL-TZ349</v>
      </c>
      <c r="H32" t="str">
        <f>INDEX(Table1[NAMA BARANG],A:A)</f>
        <v>BP GEL TIZO 30734F FANCY</v>
      </c>
      <c r="I32" t="str">
        <f>INDEX(Table1[ADA DI DAFTAR STOCK?],A:A)</f>
        <v>ADA</v>
      </c>
      <c r="J32">
        <f>INDEX(Table1[ISI_CONV],A:A)</f>
        <v>36</v>
      </c>
      <c r="K32" t="str">
        <f>INDEX(Table1[SATUAN_CONV],A:A)</f>
        <v>LSN</v>
      </c>
      <c r="L32" s="2">
        <f>INDEX(Table1[HARGA_CONV],A:A)</f>
        <v>17750</v>
      </c>
      <c r="M32" s="5" t="str">
        <f>IF(INDEX(Table1[DISKON],A:A)=0,"",INDEX(Table1[DISKON],A:A))</f>
        <v/>
      </c>
      <c r="N32" s="6">
        <f>INDEX(Table1[TANGGAL NOTA_H],A:A)</f>
        <v>45407</v>
      </c>
      <c r="P32" s="6">
        <f>INDEX(Table1[TANGGAL UPDATE_H],A:A)</f>
        <v>45416</v>
      </c>
      <c r="Q32" t="str">
        <f>INDEX(Table1[KOMENTAR_H],A:A)</f>
        <v/>
      </c>
    </row>
    <row r="33" spans="1:17" x14ac:dyDescent="0.2">
      <c r="A33" s="9">
        <v>39</v>
      </c>
      <c r="C33">
        <f>INDEX(Table1[ROWID],A:A)</f>
        <v>35</v>
      </c>
      <c r="D33">
        <f>INDEX(Table1[NOTA TOKO],Table4[ROWID])</f>
        <v>4029</v>
      </c>
      <c r="E33" t="str">
        <f>IF(INDEX(Table1[SALES],Table4[ROWID])=0,"",INDEX(Table1[SALES],Table4[ROWID]))</f>
        <v>A</v>
      </c>
      <c r="F33" t="str">
        <f>INDEX(Table1[TOKO-KOTA_H],A:A)</f>
        <v>POJOK-BLAURAN</v>
      </c>
      <c r="G33" t="str">
        <f>IF(INDEX(Table1[KODE BARANG],A:A)=0,"",INDEX(Table1[KODE BARANG],A:A))</f>
        <v>BOL-TZ354</v>
      </c>
      <c r="H33" t="str">
        <f>INDEX(Table1[NAMA BARANG],A:A)</f>
        <v>BP GEL TIZO 31763F FANCY</v>
      </c>
      <c r="I33" t="str">
        <f>INDEX(Table1[ADA DI DAFTAR STOCK?],A:A)</f>
        <v>ADA</v>
      </c>
      <c r="J33">
        <f>INDEX(Table1[ISI_CONV],A:A)</f>
        <v>36</v>
      </c>
      <c r="K33" t="str">
        <f>INDEX(Table1[SATUAN_CONV],A:A)</f>
        <v>LSN</v>
      </c>
      <c r="L33" s="2">
        <f>INDEX(Table1[HARGA_CONV],A:A)</f>
        <v>17750</v>
      </c>
      <c r="M33" s="5" t="str">
        <f>IF(INDEX(Table1[DISKON],A:A)=0,"",INDEX(Table1[DISKON],A:A))</f>
        <v/>
      </c>
      <c r="N33" s="6">
        <f>INDEX(Table1[TANGGAL NOTA_H],A:A)</f>
        <v>45407</v>
      </c>
      <c r="P33" s="6">
        <f>INDEX(Table1[TANGGAL UPDATE_H],A:A)</f>
        <v>45416</v>
      </c>
      <c r="Q33" t="str">
        <f>INDEX(Table1[KOMENTAR_H],A:A)</f>
        <v/>
      </c>
    </row>
    <row r="34" spans="1:17" x14ac:dyDescent="0.2">
      <c r="A34" s="9">
        <v>40</v>
      </c>
      <c r="C34">
        <f>INDEX(Table1[ROWID],A:A)</f>
        <v>35</v>
      </c>
      <c r="D34">
        <f>INDEX(Table1[NOTA TOKO],Table4[ROWID])</f>
        <v>4029</v>
      </c>
      <c r="E34" t="str">
        <f>IF(INDEX(Table1[SALES],Table4[ROWID])=0,"",INDEX(Table1[SALES],Table4[ROWID]))</f>
        <v>A</v>
      </c>
      <c r="F34" t="str">
        <f>INDEX(Table1[TOKO-KOTA_H],A:A)</f>
        <v>POJOK-BLAURAN</v>
      </c>
      <c r="G34" t="str">
        <f>IF(INDEX(Table1[KODE BARANG],A:A)=0,"",INDEX(Table1[KODE BARANG],A:A))</f>
        <v>BOL-TZ370</v>
      </c>
      <c r="H34" t="str">
        <f>INDEX(Table1[NAMA BARANG],A:A)</f>
        <v>BP TIZO 31810F FANCY</v>
      </c>
      <c r="I34" t="str">
        <f>INDEX(Table1[ADA DI DAFTAR STOCK?],A:A)</f>
        <v>ADA</v>
      </c>
      <c r="J34">
        <f>INDEX(Table1[ISI_CONV],A:A)</f>
        <v>36</v>
      </c>
      <c r="K34" t="str">
        <f>INDEX(Table1[SATUAN_CONV],A:A)</f>
        <v>LSN</v>
      </c>
      <c r="L34" s="2">
        <f>INDEX(Table1[HARGA_CONV],A:A)</f>
        <v>17750</v>
      </c>
      <c r="M34" s="5" t="str">
        <f>IF(INDEX(Table1[DISKON],A:A)=0,"",INDEX(Table1[DISKON],A:A))</f>
        <v/>
      </c>
      <c r="N34" s="6">
        <f>INDEX(Table1[TANGGAL NOTA_H],A:A)</f>
        <v>45407</v>
      </c>
      <c r="P34" s="6">
        <f>INDEX(Table1[TANGGAL UPDATE_H],A:A)</f>
        <v>45416</v>
      </c>
      <c r="Q34" t="str">
        <f>INDEX(Table1[KOMENTAR_H],A:A)</f>
        <v/>
      </c>
    </row>
    <row r="35" spans="1:17" x14ac:dyDescent="0.2">
      <c r="A35" s="9">
        <v>41</v>
      </c>
      <c r="C35">
        <f>INDEX(Table1[ROWID],A:A)</f>
        <v>35</v>
      </c>
      <c r="D35">
        <f>INDEX(Table1[NOTA TOKO],Table4[ROWID])</f>
        <v>4029</v>
      </c>
      <c r="E35" t="str">
        <f>IF(INDEX(Table1[SALES],Table4[ROWID])=0,"",INDEX(Table1[SALES],Table4[ROWID]))</f>
        <v>A</v>
      </c>
      <c r="F35" t="str">
        <f>INDEX(Table1[TOKO-KOTA_H],A:A)</f>
        <v>POJOK-BLAURAN</v>
      </c>
      <c r="G35" t="str">
        <f>IF(INDEX(Table1[KODE BARANG],A:A)=0,"",INDEX(Table1[KODE BARANG],A:A))</f>
        <v>BOL-TZ388</v>
      </c>
      <c r="H35" t="str">
        <f>INDEX(Table1[NAMA BARANG],A:A)</f>
        <v>BP TIZO TG 30541F FANCY</v>
      </c>
      <c r="I35" t="str">
        <f>INDEX(Table1[ADA DI DAFTAR STOCK?],A:A)</f>
        <v>ADA</v>
      </c>
      <c r="J35">
        <f>INDEX(Table1[ISI_CONV],A:A)</f>
        <v>36</v>
      </c>
      <c r="K35" t="str">
        <f>INDEX(Table1[SATUAN_CONV],A:A)</f>
        <v>LSN</v>
      </c>
      <c r="L35" s="2">
        <f>INDEX(Table1[HARGA_CONV],A:A)</f>
        <v>17750</v>
      </c>
      <c r="M35" s="5" t="str">
        <f>IF(INDEX(Table1[DISKON],A:A)=0,"",INDEX(Table1[DISKON],A:A))</f>
        <v/>
      </c>
      <c r="N35" s="6">
        <f>INDEX(Table1[TANGGAL NOTA_H],A:A)</f>
        <v>45407</v>
      </c>
      <c r="P35" s="6">
        <f>INDEX(Table1[TANGGAL UPDATE_H],A:A)</f>
        <v>45416</v>
      </c>
      <c r="Q35" t="str">
        <f>INDEX(Table1[KOMENTAR_H],A:A)</f>
        <v/>
      </c>
    </row>
    <row r="36" spans="1:17" x14ac:dyDescent="0.2">
      <c r="A36" s="9">
        <v>43</v>
      </c>
      <c r="C36">
        <f>INDEX(Table1[ROWID],A:A)</f>
        <v>43</v>
      </c>
      <c r="D36">
        <f>INDEX(Table1[NOTA TOKO],Table4[ROWID])</f>
        <v>4028</v>
      </c>
      <c r="E36" t="str">
        <f>IF(INDEX(Table1[SALES],Table4[ROWID])=0,"",INDEX(Table1[SALES],Table4[ROWID]))</f>
        <v>A</v>
      </c>
      <c r="F36" t="str">
        <f>INDEX(Table1[TOKO-KOTA_H],A:A)</f>
        <v>81-GOMBONG</v>
      </c>
      <c r="G36" t="str">
        <f>IF(INDEX(Table1[KODE BARANG],A:A)=0,"",INDEX(Table1[KODE BARANG],A:A))</f>
        <v>BOL-TZ387</v>
      </c>
      <c r="H36" t="str">
        <f>INDEX(Table1[NAMA BARANG],A:A)</f>
        <v>BP TIZO TG 31475F FANCY</v>
      </c>
      <c r="I36" t="str">
        <f>INDEX(Table1[ADA DI DAFTAR STOCK?],A:A)</f>
        <v>ADA</v>
      </c>
      <c r="J36">
        <f>INDEX(Table1[ISI_CONV],A:A)</f>
        <v>24</v>
      </c>
      <c r="K36" t="str">
        <f>INDEX(Table1[SATUAN_CONV],A:A)</f>
        <v>LSN</v>
      </c>
      <c r="L36" s="2">
        <f>INDEX(Table1[HARGA_CONV],A:A)</f>
        <v>18000</v>
      </c>
      <c r="M36" s="5" t="str">
        <f>IF(INDEX(Table1[DISKON],A:A)=0,"",INDEX(Table1[DISKON],A:A))</f>
        <v/>
      </c>
      <c r="N36" s="6">
        <f>INDEX(Table1[TANGGAL NOTA_H],A:A)</f>
        <v>45407</v>
      </c>
      <c r="P36" s="6">
        <f>INDEX(Table1[TANGGAL UPDATE_H],A:A)</f>
        <v>45416</v>
      </c>
      <c r="Q36" t="str">
        <f>INDEX(Table1[KOMENTAR_H],A:A)</f>
        <v/>
      </c>
    </row>
    <row r="37" spans="1:17" x14ac:dyDescent="0.2">
      <c r="A37" s="9">
        <v>44</v>
      </c>
      <c r="C37">
        <f>INDEX(Table1[ROWID],A:A)</f>
        <v>43</v>
      </c>
      <c r="D37">
        <f>INDEX(Table1[NOTA TOKO],Table4[ROWID])</f>
        <v>4028</v>
      </c>
      <c r="E37" t="str">
        <f>IF(INDEX(Table1[SALES],Table4[ROWID])=0,"",INDEX(Table1[SALES],Table4[ROWID]))</f>
        <v>A</v>
      </c>
      <c r="F37" t="str">
        <f>INDEX(Table1[TOKO-KOTA_H],A:A)</f>
        <v>81-GOMBONG</v>
      </c>
      <c r="G37" t="str">
        <f>IF(INDEX(Table1[KODE BARANG],A:A)=0,"",INDEX(Table1[KODE BARANG],A:A))</f>
        <v>BOL-TZ370</v>
      </c>
      <c r="H37" t="str">
        <f>INDEX(Table1[NAMA BARANG],A:A)</f>
        <v>BP TIZO 31810F FANCY</v>
      </c>
      <c r="I37" t="str">
        <f>INDEX(Table1[ADA DI DAFTAR STOCK?],A:A)</f>
        <v>ADA</v>
      </c>
      <c r="J37">
        <f>INDEX(Table1[ISI_CONV],A:A)</f>
        <v>24</v>
      </c>
      <c r="K37" t="str">
        <f>INDEX(Table1[SATUAN_CONV],A:A)</f>
        <v>LSN</v>
      </c>
      <c r="L37" s="2">
        <f>INDEX(Table1[HARGA_CONV],A:A)</f>
        <v>18000</v>
      </c>
      <c r="M37" s="5" t="str">
        <f>IF(INDEX(Table1[DISKON],A:A)=0,"",INDEX(Table1[DISKON],A:A))</f>
        <v/>
      </c>
      <c r="N37" s="6">
        <f>INDEX(Table1[TANGGAL NOTA_H],A:A)</f>
        <v>45407</v>
      </c>
      <c r="P37" s="6">
        <f>INDEX(Table1[TANGGAL UPDATE_H],A:A)</f>
        <v>45416</v>
      </c>
      <c r="Q37" t="str">
        <f>INDEX(Table1[KOMENTAR_H],A:A)</f>
        <v/>
      </c>
    </row>
    <row r="38" spans="1:17" x14ac:dyDescent="0.2">
      <c r="A38" s="9">
        <v>45</v>
      </c>
      <c r="C38">
        <f>INDEX(Table1[ROWID],A:A)</f>
        <v>43</v>
      </c>
      <c r="D38">
        <f>INDEX(Table1[NOTA TOKO],Table4[ROWID])</f>
        <v>4028</v>
      </c>
      <c r="E38" t="str">
        <f>IF(INDEX(Table1[SALES],Table4[ROWID])=0,"",INDEX(Table1[SALES],Table4[ROWID]))</f>
        <v>A</v>
      </c>
      <c r="F38" t="str">
        <f>INDEX(Table1[TOKO-KOTA_H],A:A)</f>
        <v>81-GOMBONG</v>
      </c>
      <c r="G38" t="str">
        <f>IF(INDEX(Table1[KODE BARANG],A:A)=0,"",INDEX(Table1[KODE BARANG],A:A))</f>
        <v>BOL-TZ391</v>
      </c>
      <c r="H38" t="str">
        <f>INDEX(Table1[NAMA BARANG],A:A)</f>
        <v>BP TIZO TG 30802F S3 FANCY</v>
      </c>
      <c r="I38" t="str">
        <f>INDEX(Table1[ADA DI DAFTAR STOCK?],A:A)</f>
        <v>ADA</v>
      </c>
      <c r="J38">
        <f>INDEX(Table1[ISI_CONV],A:A)</f>
        <v>24</v>
      </c>
      <c r="K38" t="str">
        <f>INDEX(Table1[SATUAN_CONV],A:A)</f>
        <v>LSN</v>
      </c>
      <c r="L38" s="2">
        <f>INDEX(Table1[HARGA_CONV],A:A)</f>
        <v>18000</v>
      </c>
      <c r="M38" s="5" t="str">
        <f>IF(INDEX(Table1[DISKON],A:A)=0,"",INDEX(Table1[DISKON],A:A))</f>
        <v/>
      </c>
      <c r="N38" s="6">
        <f>INDEX(Table1[TANGGAL NOTA_H],A:A)</f>
        <v>45407</v>
      </c>
      <c r="P38" s="6">
        <f>INDEX(Table1[TANGGAL UPDATE_H],A:A)</f>
        <v>45416</v>
      </c>
      <c r="Q38" t="str">
        <f>INDEX(Table1[KOMENTAR_H],A:A)</f>
        <v/>
      </c>
    </row>
    <row r="39" spans="1:17" x14ac:dyDescent="0.2">
      <c r="A39" s="9">
        <v>46</v>
      </c>
      <c r="C39">
        <f>INDEX(Table1[ROWID],A:A)</f>
        <v>43</v>
      </c>
      <c r="D39">
        <f>INDEX(Table1[NOTA TOKO],Table4[ROWID])</f>
        <v>4028</v>
      </c>
      <c r="E39" t="str">
        <f>IF(INDEX(Table1[SALES],Table4[ROWID])=0,"",INDEX(Table1[SALES],Table4[ROWID]))</f>
        <v>A</v>
      </c>
      <c r="F39" t="str">
        <f>INDEX(Table1[TOKO-KOTA_H],A:A)</f>
        <v>81-GOMBONG</v>
      </c>
      <c r="G39" t="str">
        <f>IF(INDEX(Table1[KODE BARANG],A:A)=0,"",INDEX(Table1[KODE BARANG],A:A))</f>
        <v>BOL-TZ393</v>
      </c>
      <c r="H39" t="str">
        <f>INDEX(Table1[NAMA BARANG],A:A)</f>
        <v>BP TIZO TG 31035F FANCY</v>
      </c>
      <c r="I39" t="str">
        <f>INDEX(Table1[ADA DI DAFTAR STOCK?],A:A)</f>
        <v>ADA</v>
      </c>
      <c r="J39">
        <f>INDEX(Table1[ISI_CONV],A:A)</f>
        <v>24</v>
      </c>
      <c r="K39" t="str">
        <f>INDEX(Table1[SATUAN_CONV],A:A)</f>
        <v>LSN</v>
      </c>
      <c r="L39" s="2">
        <f>INDEX(Table1[HARGA_CONV],A:A)</f>
        <v>18000</v>
      </c>
      <c r="M39" s="5" t="str">
        <f>IF(INDEX(Table1[DISKON],A:A)=0,"",INDEX(Table1[DISKON],A:A))</f>
        <v/>
      </c>
      <c r="N39" s="6">
        <f>INDEX(Table1[TANGGAL NOTA_H],A:A)</f>
        <v>45407</v>
      </c>
      <c r="P39" s="6">
        <f>INDEX(Table1[TANGGAL UPDATE_H],A:A)</f>
        <v>45416</v>
      </c>
      <c r="Q39" t="str">
        <f>INDEX(Table1[KOMENTAR_H],A:A)</f>
        <v/>
      </c>
    </row>
    <row r="40" spans="1:17" x14ac:dyDescent="0.2">
      <c r="A40" s="9">
        <v>47</v>
      </c>
      <c r="C40">
        <f>INDEX(Table1[ROWID],A:A)</f>
        <v>43</v>
      </c>
      <c r="D40">
        <f>INDEX(Table1[NOTA TOKO],Table4[ROWID])</f>
        <v>4028</v>
      </c>
      <c r="E40" t="str">
        <f>IF(INDEX(Table1[SALES],Table4[ROWID])=0,"",INDEX(Table1[SALES],Table4[ROWID]))</f>
        <v>A</v>
      </c>
      <c r="F40" t="str">
        <f>INDEX(Table1[TOKO-KOTA_H],A:A)</f>
        <v>81-GOMBONG</v>
      </c>
      <c r="G40" t="str">
        <f>IF(INDEX(Table1[KODE BARANG],A:A)=0,"",INDEX(Table1[KODE BARANG],A:A))</f>
        <v>BOL-TZ354</v>
      </c>
      <c r="H40" t="str">
        <f>INDEX(Table1[NAMA BARANG],A:A)</f>
        <v>BP GEL TIZO 31763F FANCY</v>
      </c>
      <c r="I40" t="str">
        <f>INDEX(Table1[ADA DI DAFTAR STOCK?],A:A)</f>
        <v>ADA</v>
      </c>
      <c r="J40">
        <f>INDEX(Table1[ISI_CONV],A:A)</f>
        <v>24</v>
      </c>
      <c r="K40" t="str">
        <f>INDEX(Table1[SATUAN_CONV],A:A)</f>
        <v>LSN</v>
      </c>
      <c r="L40" s="2">
        <f>INDEX(Table1[HARGA_CONV],A:A)</f>
        <v>18000</v>
      </c>
      <c r="M40" s="5" t="str">
        <f>IF(INDEX(Table1[DISKON],A:A)=0,"",INDEX(Table1[DISKON],A:A))</f>
        <v/>
      </c>
      <c r="N40" s="6">
        <f>INDEX(Table1[TANGGAL NOTA_H],A:A)</f>
        <v>45407</v>
      </c>
      <c r="P40" s="6">
        <f>INDEX(Table1[TANGGAL UPDATE_H],A:A)</f>
        <v>45416</v>
      </c>
      <c r="Q40" t="str">
        <f>INDEX(Table1[KOMENTAR_H],A:A)</f>
        <v/>
      </c>
    </row>
    <row r="41" spans="1:17" x14ac:dyDescent="0.2">
      <c r="A41" s="9">
        <v>48</v>
      </c>
      <c r="C41">
        <f>INDEX(Table1[ROWID],A:A)</f>
        <v>43</v>
      </c>
      <c r="D41">
        <f>INDEX(Table1[NOTA TOKO],Table4[ROWID])</f>
        <v>4028</v>
      </c>
      <c r="E41" t="str">
        <f>IF(INDEX(Table1[SALES],Table4[ROWID])=0,"",INDEX(Table1[SALES],Table4[ROWID]))</f>
        <v>A</v>
      </c>
      <c r="F41" t="str">
        <f>INDEX(Table1[TOKO-KOTA_H],A:A)</f>
        <v>81-GOMBONG</v>
      </c>
      <c r="G41" t="str">
        <f>IF(INDEX(Table1[KODE BARANG],A:A)=0,"",INDEX(Table1[KODE BARANG],A:A))</f>
        <v/>
      </c>
      <c r="H41" t="str">
        <f>INDEX(Table1[NAMA BARANG],A:A)</f>
        <v>BP GEL TIZO TG 348 F</v>
      </c>
      <c r="I41" t="str">
        <f>INDEX(Table1[ADA DI DAFTAR STOCK?],A:A)</f>
        <v>ADA</v>
      </c>
      <c r="J41">
        <f>INDEX(Table1[ISI_CONV],A:A)</f>
        <v>24</v>
      </c>
      <c r="K41" t="str">
        <f>INDEX(Table1[SATUAN_CONV],A:A)</f>
        <v>LSN</v>
      </c>
      <c r="L41" s="2">
        <f>INDEX(Table1[HARGA_CONV],A:A)</f>
        <v>18000</v>
      </c>
      <c r="M41" s="5" t="str">
        <f>IF(INDEX(Table1[DISKON],A:A)=0,"",INDEX(Table1[DISKON],A:A))</f>
        <v/>
      </c>
      <c r="N41" s="6">
        <f>INDEX(Table1[TANGGAL NOTA_H],A:A)</f>
        <v>45407</v>
      </c>
      <c r="P41" s="6">
        <f>INDEX(Table1[TANGGAL UPDATE_H],A:A)</f>
        <v>45416</v>
      </c>
      <c r="Q41" t="str">
        <f>INDEX(Table1[KOMENTAR_H],A:A)</f>
        <v>STOCK BELUM LENGKAP</v>
      </c>
    </row>
    <row r="42" spans="1:17" x14ac:dyDescent="0.2">
      <c r="A42" s="9">
        <v>50</v>
      </c>
      <c r="C42">
        <f>INDEX(Table1[ROWID],A:A)</f>
        <v>50</v>
      </c>
      <c r="D42">
        <f>INDEX(Table1[NOTA TOKO],Table4[ROWID])</f>
        <v>4027</v>
      </c>
      <c r="E42" t="str">
        <f>IF(INDEX(Table1[SALES],Table4[ROWID])=0,"",INDEX(Table1[SALES],Table4[ROWID]))</f>
        <v>A</v>
      </c>
      <c r="F42" t="str">
        <f>INDEX(Table1[TOKO-KOTA_H],A:A)</f>
        <v>DR-PATI</v>
      </c>
      <c r="G42" t="str">
        <f>IF(INDEX(Table1[KODE BARANG],A:A)=0,"",INDEX(Table1[KODE BARANG],A:A))</f>
        <v>BOL-TF336</v>
      </c>
      <c r="H42" t="str">
        <f>INDEX(Table1[NAMA BARANG],A:A)</f>
        <v>BP GEL TF-1190 0.3MM HIGHTECH (H)</v>
      </c>
      <c r="I42" t="str">
        <f>INDEX(Table1[ADA DI DAFTAR STOCK?],A:A)</f>
        <v>ADA</v>
      </c>
      <c r="J42">
        <f>INDEX(Table1[ISI_CONV],A:A)</f>
        <v>144</v>
      </c>
      <c r="K42" t="str">
        <f>INDEX(Table1[SATUAN_CONV],A:A)</f>
        <v>LSN</v>
      </c>
      <c r="L42" s="2">
        <f>INDEX(Table1[HARGA_CONV],A:A)</f>
        <v>28500</v>
      </c>
      <c r="M42" s="5" t="str">
        <f>IF(INDEX(Table1[DISKON],A:A)=0,"",INDEX(Table1[DISKON],A:A))</f>
        <v/>
      </c>
      <c r="N42" s="6">
        <f>INDEX(Table1[TANGGAL NOTA_H],A:A)</f>
        <v>45407</v>
      </c>
      <c r="P42" s="6">
        <f>INDEX(Table1[TANGGAL UPDATE_H],A:A)</f>
        <v>45416</v>
      </c>
      <c r="Q42" t="str">
        <f>INDEX(Table1[KOMENTAR_H],A:A)</f>
        <v/>
      </c>
    </row>
    <row r="43" spans="1:17" x14ac:dyDescent="0.2">
      <c r="A43" s="9">
        <v>52</v>
      </c>
      <c r="C43">
        <f>INDEX(Table1[ROWID],A:A)</f>
        <v>52</v>
      </c>
      <c r="D43">
        <f>INDEX(Table1[NOTA TOKO],Table4[ROWID])</f>
        <v>4030</v>
      </c>
      <c r="E43" t="str">
        <f>IF(INDEX(Table1[SALES],Table4[ROWID])=0,"",INDEX(Table1[SALES],Table4[ROWID]))</f>
        <v>A</v>
      </c>
      <c r="F43" t="str">
        <f>INDEX(Table1[TOKO-KOTA_H],A:A)</f>
        <v>BRUK MENCENG-PATI</v>
      </c>
      <c r="G43" t="str">
        <f>IF(INDEX(Table1[KODE BARANG],A:A)=0,"",INDEX(Table1[KODE BARANG],A:A))</f>
        <v>MES-BX3</v>
      </c>
      <c r="H43" t="str">
        <f>INDEX(Table1[NAMA BARANG],A:A)</f>
        <v>MESIN TEMBAK BIXDONE HE E2010 K (65 BLK) KECIL</v>
      </c>
      <c r="I43" t="str">
        <f>INDEX(Table1[ADA DI DAFTAR STOCK?],A:A)</f>
        <v>ADA</v>
      </c>
      <c r="J43">
        <f>INDEX(Table1[ISI_CONV],A:A)</f>
        <v>100</v>
      </c>
      <c r="K43" t="str">
        <f>INDEX(Table1[SATUAN_CONV],A:A)</f>
        <v>PCS</v>
      </c>
      <c r="L43" s="2">
        <f>INDEX(Table1[HARGA_CONV],A:A)</f>
        <v>26500</v>
      </c>
      <c r="M43" s="5" t="str">
        <f>IF(INDEX(Table1[DISKON],A:A)=0,"",INDEX(Table1[DISKON],A:A))</f>
        <v/>
      </c>
      <c r="N43" s="6">
        <f>INDEX(Table1[TANGGAL NOTA_H],A:A)</f>
        <v>45407</v>
      </c>
      <c r="P43" s="6">
        <f>INDEX(Table1[TANGGAL UPDATE_H],A:A)</f>
        <v>45416</v>
      </c>
      <c r="Q43" t="str">
        <f>INDEX(Table1[KOMENTAR_H],A:A)</f>
        <v/>
      </c>
    </row>
    <row r="44" spans="1:17" x14ac:dyDescent="0.2">
      <c r="A44" s="9">
        <v>53</v>
      </c>
      <c r="C44">
        <f>INDEX(Table1[ROWID],A:A)</f>
        <v>52</v>
      </c>
      <c r="D44">
        <f>INDEX(Table1[NOTA TOKO],Table4[ROWID])</f>
        <v>4030</v>
      </c>
      <c r="E44" t="str">
        <f>IF(INDEX(Table1[SALES],Table4[ROWID])=0,"",INDEX(Table1[SALES],Table4[ROWID]))</f>
        <v>A</v>
      </c>
      <c r="F44" t="str">
        <f>INDEX(Table1[TOKO-KOTA_H],A:A)</f>
        <v>BRUK MENCENG-PATI</v>
      </c>
      <c r="G44" t="str">
        <f>IF(INDEX(Table1[KODE BARANG],A:A)=0,"",INDEX(Table1[KODE BARANG],A:A))</f>
        <v>IST-IM1</v>
      </c>
      <c r="H44" t="str">
        <f>INDEX(Table1[NAMA BARANG],A:A)</f>
        <v>ISI STAPLER 13/8 JOSS</v>
      </c>
      <c r="I44" t="str">
        <f>INDEX(Table1[ADA DI DAFTAR STOCK?],A:A)</f>
        <v>ADA</v>
      </c>
      <c r="J44">
        <f>INDEX(Table1[ISI_CONV],A:A)</f>
        <v>200</v>
      </c>
      <c r="K44" t="str">
        <f>INDEX(Table1[SATUAN_CONV],A:A)</f>
        <v>PAK</v>
      </c>
      <c r="L44" s="2">
        <f>INDEX(Table1[HARGA_CONV],A:A)</f>
        <v>18500</v>
      </c>
      <c r="M44" s="5" t="str">
        <f>IF(INDEX(Table1[DISKON],A:A)=0,"",INDEX(Table1[DISKON],A:A))</f>
        <v/>
      </c>
      <c r="N44" s="6">
        <f>INDEX(Table1[TANGGAL NOTA_H],A:A)</f>
        <v>45407</v>
      </c>
      <c r="P44" s="6">
        <f>INDEX(Table1[TANGGAL UPDATE_H],A:A)</f>
        <v>45416</v>
      </c>
      <c r="Q44" t="str">
        <f>INDEX(Table1[KOMENTAR_H],A:A)</f>
        <v/>
      </c>
    </row>
    <row r="45" spans="1:17" x14ac:dyDescent="0.2">
      <c r="A45" s="9">
        <v>55</v>
      </c>
      <c r="C45">
        <f>INDEX(Table1[ROWID],A:A)</f>
        <v>55</v>
      </c>
      <c r="D45">
        <f>INDEX(Table1[NOTA TOKO],Table4[ROWID])</f>
        <v>4031</v>
      </c>
      <c r="E45" t="str">
        <f>IF(INDEX(Table1[SALES],Table4[ROWID])=0,"",INDEX(Table1[SALES],Table4[ROWID]))</f>
        <v>A</v>
      </c>
      <c r="F45" t="str">
        <f>INDEX(Table1[TOKO-KOTA_H],A:A)</f>
        <v>RENI (JATIMULYO)-KEBUMEN</v>
      </c>
      <c r="G45" t="str">
        <f>IF(INDEX(Table1[KODE BARANG],A:A)=0,"",INDEX(Table1[KODE BARANG],A:A))</f>
        <v>BOL-IM308</v>
      </c>
      <c r="H45" t="str">
        <f>INDEX(Table1[NAMA BARANG],A:A)</f>
        <v>BP HITECH JOSS GP-168 0.28MM</v>
      </c>
      <c r="I45" t="str">
        <f>INDEX(Table1[ADA DI DAFTAR STOCK?],A:A)</f>
        <v>ADA</v>
      </c>
      <c r="J45">
        <f>INDEX(Table1[ISI_CONV],A:A)</f>
        <v>144</v>
      </c>
      <c r="K45" t="str">
        <f>INDEX(Table1[SATUAN_CONV],A:A)</f>
        <v>LSN</v>
      </c>
      <c r="L45" s="2">
        <f>INDEX(Table1[HARGA_CONV],A:A)</f>
        <v>21000</v>
      </c>
      <c r="M45" s="5" t="str">
        <f>IF(INDEX(Table1[DISKON],A:A)=0,"",INDEX(Table1[DISKON],A:A))</f>
        <v/>
      </c>
      <c r="N45" s="6">
        <f>INDEX(Table1[TANGGAL NOTA_H],A:A)</f>
        <v>45407</v>
      </c>
      <c r="P45" s="6">
        <f>INDEX(Table1[TANGGAL UPDATE_H],A:A)</f>
        <v>45416</v>
      </c>
      <c r="Q45" t="str">
        <f>INDEX(Table1[KOMENTAR_H],A:A)</f>
        <v/>
      </c>
    </row>
    <row r="46" spans="1:17" x14ac:dyDescent="0.2">
      <c r="A46" s="9">
        <v>56</v>
      </c>
      <c r="C46">
        <f>INDEX(Table1[ROWID],A:A)</f>
        <v>55</v>
      </c>
      <c r="D46">
        <f>INDEX(Table1[NOTA TOKO],Table4[ROWID])</f>
        <v>4031</v>
      </c>
      <c r="E46" t="str">
        <f>IF(INDEX(Table1[SALES],Table4[ROWID])=0,"",INDEX(Table1[SALES],Table4[ROWID]))</f>
        <v>A</v>
      </c>
      <c r="F46" t="str">
        <f>INDEX(Table1[TOKO-KOTA_H],A:A)</f>
        <v>RENI (JATIMULYO)-KEBUMEN</v>
      </c>
      <c r="G46" t="str">
        <f>IF(INDEX(Table1[KODE BARANG],A:A)=0,"",INDEX(Table1[KODE BARANG],A:A))</f>
        <v>IST-IM1</v>
      </c>
      <c r="H46" t="str">
        <f>INDEX(Table1[NAMA BARANG],A:A)</f>
        <v>ISI STAPLER 13/8 JOSS</v>
      </c>
      <c r="I46" t="str">
        <f>INDEX(Table1[ADA DI DAFTAR STOCK?],A:A)</f>
        <v>ADA</v>
      </c>
      <c r="J46">
        <f>INDEX(Table1[ISI_CONV],A:A)</f>
        <v>100</v>
      </c>
      <c r="K46" t="str">
        <f>INDEX(Table1[SATUAN_CONV],A:A)</f>
        <v>PAK</v>
      </c>
      <c r="L46" s="2">
        <f>INDEX(Table1[HARGA_CONV],A:A)</f>
        <v>18500</v>
      </c>
      <c r="M46" s="5" t="str">
        <f>IF(INDEX(Table1[DISKON],A:A)=0,"",INDEX(Table1[DISKON],A:A))</f>
        <v/>
      </c>
      <c r="N46" s="6">
        <f>INDEX(Table1[TANGGAL NOTA_H],A:A)</f>
        <v>45407</v>
      </c>
      <c r="P46" s="6">
        <f>INDEX(Table1[TANGGAL UPDATE_H],A:A)</f>
        <v>45416</v>
      </c>
      <c r="Q46" t="str">
        <f>INDEX(Table1[KOMENTAR_H],A:A)</f>
        <v/>
      </c>
    </row>
    <row r="47" spans="1:17" x14ac:dyDescent="0.2">
      <c r="A47" s="9">
        <v>57</v>
      </c>
      <c r="C47">
        <f>INDEX(Table1[ROWID],A:A)</f>
        <v>55</v>
      </c>
      <c r="D47">
        <f>INDEX(Table1[NOTA TOKO],Table4[ROWID])</f>
        <v>4031</v>
      </c>
      <c r="E47" t="str">
        <f>IF(INDEX(Table1[SALES],Table4[ROWID])=0,"",INDEX(Table1[SALES],Table4[ROWID]))</f>
        <v>A</v>
      </c>
      <c r="F47" t="str">
        <f>INDEX(Table1[TOKO-KOTA_H],A:A)</f>
        <v>RENI (JATIMULYO)-KEBUMEN</v>
      </c>
      <c r="G47" t="str">
        <f>IF(INDEX(Table1[KODE BARANG],A:A)=0,"",INDEX(Table1[KODE BARANG],A:A))</f>
        <v>CUT-TC8</v>
      </c>
      <c r="H47" t="str">
        <f>INDEX(Table1[NAMA BARANG],A:A)</f>
        <v>CUTTER TACO 88 BESAR</v>
      </c>
      <c r="I47" t="str">
        <f>INDEX(Table1[ADA DI DAFTAR STOCK?],A:A)</f>
        <v>ADA</v>
      </c>
      <c r="J47">
        <f>INDEX(Table1[ISI_CONV],A:A)</f>
        <v>60</v>
      </c>
      <c r="K47" t="str">
        <f>INDEX(Table1[SATUAN_CONV],A:A)</f>
        <v>LSN</v>
      </c>
      <c r="L47" s="2">
        <f>INDEX(Table1[HARGA_CONV],A:A)</f>
        <v>33000</v>
      </c>
      <c r="M47" s="5">
        <f>IF(INDEX(Table1[DISKON],A:A)=0,"",INDEX(Table1[DISKON],A:A))</f>
        <v>0.1</v>
      </c>
      <c r="N47" s="6">
        <f>INDEX(Table1[TANGGAL NOTA_H],A:A)</f>
        <v>45407</v>
      </c>
      <c r="P47" s="6">
        <f>INDEX(Table1[TANGGAL UPDATE_H],A:A)</f>
        <v>45416</v>
      </c>
      <c r="Q47" t="str">
        <f>INDEX(Table1[KOMENTAR_H],A:A)</f>
        <v/>
      </c>
    </row>
    <row r="48" spans="1:17" x14ac:dyDescent="0.2">
      <c r="A48" s="9">
        <v>59</v>
      </c>
      <c r="C48">
        <f>INDEX(Table1[ROWID],A:A)</f>
        <v>59</v>
      </c>
      <c r="D48">
        <f>INDEX(Table1[NOTA TOKO],Table4[ROWID])</f>
        <v>3878</v>
      </c>
      <c r="E48" t="str">
        <f>IF(INDEX(Table1[SALES],Table4[ROWID])=0,"",INDEX(Table1[SALES],Table4[ROWID]))</f>
        <v>KO</v>
      </c>
      <c r="F48" t="str">
        <f>INDEX(Table1[TOKO-KOTA_H],A:A)</f>
        <v>SISWA-WONOSOBO</v>
      </c>
      <c r="G48" t="str">
        <f>IF(INDEX(Table1[KODE BARANG],A:A)=0,"",INDEX(Table1[KODE BARANG],A:A))</f>
        <v>BOL-TZ349</v>
      </c>
      <c r="H48" t="str">
        <f>INDEX(Table1[NAMA BARANG],A:A)</f>
        <v>BP GEL TIZO 30734F FANCY</v>
      </c>
      <c r="I48" t="str">
        <f>INDEX(Table1[ADA DI DAFTAR STOCK?],A:A)</f>
        <v>ADA</v>
      </c>
      <c r="J48">
        <f>INDEX(Table1[ISI_CONV],A:A)</f>
        <v>36</v>
      </c>
      <c r="K48" t="str">
        <f>INDEX(Table1[SATUAN_CONV],A:A)</f>
        <v>LSN</v>
      </c>
      <c r="L48" s="2">
        <f>INDEX(Table1[HARGA_CONV],A:A)</f>
        <v>18000</v>
      </c>
      <c r="M48" s="5" t="str">
        <f>IF(INDEX(Table1[DISKON],A:A)=0,"",INDEX(Table1[DISKON],A:A))</f>
        <v/>
      </c>
      <c r="N48" s="6">
        <f>INDEX(Table1[TANGGAL NOTA_H],A:A)</f>
        <v>45407</v>
      </c>
      <c r="P48" s="6">
        <f>INDEX(Table1[TANGGAL UPDATE_H],A:A)</f>
        <v>45416</v>
      </c>
      <c r="Q48" t="str">
        <f>INDEX(Table1[KOMENTAR_H],A:A)</f>
        <v/>
      </c>
    </row>
    <row r="49" spans="1:17" x14ac:dyDescent="0.2">
      <c r="A49" s="9">
        <v>60</v>
      </c>
      <c r="C49">
        <f>INDEX(Table1[ROWID],A:A)</f>
        <v>59</v>
      </c>
      <c r="D49">
        <f>INDEX(Table1[NOTA TOKO],Table4[ROWID])</f>
        <v>3878</v>
      </c>
      <c r="E49" t="str">
        <f>IF(INDEX(Table1[SALES],Table4[ROWID])=0,"",INDEX(Table1[SALES],Table4[ROWID]))</f>
        <v>KO</v>
      </c>
      <c r="F49" t="str">
        <f>INDEX(Table1[TOKO-KOTA_H],A:A)</f>
        <v>SISWA-WONOSOBO</v>
      </c>
      <c r="G49" t="str">
        <f>IF(INDEX(Table1[KODE BARANG],A:A)=0,"",INDEX(Table1[KODE BARANG],A:A))</f>
        <v>BOL-TZ353</v>
      </c>
      <c r="H49" t="str">
        <f>INDEX(Table1[NAMA BARANG],A:A)</f>
        <v>BP GEL TIZO 31762F FANCY</v>
      </c>
      <c r="I49" t="str">
        <f>INDEX(Table1[ADA DI DAFTAR STOCK?],A:A)</f>
        <v>ADA</v>
      </c>
      <c r="J49">
        <f>INDEX(Table1[ISI_CONV],A:A)</f>
        <v>36</v>
      </c>
      <c r="K49" t="str">
        <f>INDEX(Table1[SATUAN_CONV],A:A)</f>
        <v>LSN</v>
      </c>
      <c r="L49" s="2">
        <f>INDEX(Table1[HARGA_CONV],A:A)</f>
        <v>18000</v>
      </c>
      <c r="M49" s="5" t="str">
        <f>IF(INDEX(Table1[DISKON],A:A)=0,"",INDEX(Table1[DISKON],A:A))</f>
        <v/>
      </c>
      <c r="N49" s="6">
        <f>INDEX(Table1[TANGGAL NOTA_H],A:A)</f>
        <v>45407</v>
      </c>
      <c r="P49" s="6">
        <f>INDEX(Table1[TANGGAL UPDATE_H],A:A)</f>
        <v>45416</v>
      </c>
      <c r="Q49" t="str">
        <f>INDEX(Table1[KOMENTAR_H],A:A)</f>
        <v/>
      </c>
    </row>
    <row r="50" spans="1:17" x14ac:dyDescent="0.2">
      <c r="A50" s="9">
        <v>61</v>
      </c>
      <c r="C50">
        <f>INDEX(Table1[ROWID],A:A)</f>
        <v>59</v>
      </c>
      <c r="D50">
        <f>INDEX(Table1[NOTA TOKO],Table4[ROWID])</f>
        <v>3878</v>
      </c>
      <c r="E50" t="str">
        <f>IF(INDEX(Table1[SALES],Table4[ROWID])=0,"",INDEX(Table1[SALES],Table4[ROWID]))</f>
        <v>KO</v>
      </c>
      <c r="F50" t="str">
        <f>INDEX(Table1[TOKO-KOTA_H],A:A)</f>
        <v>SISWA-WONOSOBO</v>
      </c>
      <c r="G50" t="str">
        <f>IF(INDEX(Table1[KODE BARANG],A:A)=0,"",INDEX(Table1[KODE BARANG],A:A))</f>
        <v>BOL-TZ391</v>
      </c>
      <c r="H50" t="str">
        <f>INDEX(Table1[NAMA BARANG],A:A)</f>
        <v>BP TIZO TG 30802F S3 FANCY</v>
      </c>
      <c r="I50" t="str">
        <f>INDEX(Table1[ADA DI DAFTAR STOCK?],A:A)</f>
        <v>ADA</v>
      </c>
      <c r="J50">
        <f>INDEX(Table1[ISI_CONV],A:A)</f>
        <v>36</v>
      </c>
      <c r="K50" t="str">
        <f>INDEX(Table1[SATUAN_CONV],A:A)</f>
        <v>LSN</v>
      </c>
      <c r="L50" s="2">
        <f>INDEX(Table1[HARGA_CONV],A:A)</f>
        <v>18000</v>
      </c>
      <c r="M50" s="5" t="str">
        <f>IF(INDEX(Table1[DISKON],A:A)=0,"",INDEX(Table1[DISKON],A:A))</f>
        <v/>
      </c>
      <c r="N50" s="6">
        <f>INDEX(Table1[TANGGAL NOTA_H],A:A)</f>
        <v>45407</v>
      </c>
      <c r="P50" s="6">
        <f>INDEX(Table1[TANGGAL UPDATE_H],A:A)</f>
        <v>45416</v>
      </c>
      <c r="Q50" t="str">
        <f>INDEX(Table1[KOMENTAR_H],A:A)</f>
        <v/>
      </c>
    </row>
    <row r="51" spans="1:17" x14ac:dyDescent="0.2">
      <c r="A51" s="9">
        <v>62</v>
      </c>
      <c r="C51">
        <f>INDEX(Table1[ROWID],A:A)</f>
        <v>59</v>
      </c>
      <c r="D51">
        <f>INDEX(Table1[NOTA TOKO],Table4[ROWID])</f>
        <v>3878</v>
      </c>
      <c r="E51" t="str">
        <f>IF(INDEX(Table1[SALES],Table4[ROWID])=0,"",INDEX(Table1[SALES],Table4[ROWID]))</f>
        <v>KO</v>
      </c>
      <c r="F51" t="str">
        <f>INDEX(Table1[TOKO-KOTA_H],A:A)</f>
        <v>SISWA-WONOSOBO</v>
      </c>
      <c r="G51" t="str">
        <f>IF(INDEX(Table1[KODE BARANG],A:A)=0,"",INDEX(Table1[KODE BARANG],A:A))</f>
        <v>GAR-BT25</v>
      </c>
      <c r="H51" t="str">
        <f>INDEX(Table1[NAMA BARANG],A:A)</f>
        <v>GARISAN BT 30 CM</v>
      </c>
      <c r="I51" t="str">
        <f>INDEX(Table1[ADA DI DAFTAR STOCK?],A:A)</f>
        <v>ADA</v>
      </c>
      <c r="J51">
        <f>INDEX(Table1[ISI_CONV],A:A)</f>
        <v>100</v>
      </c>
      <c r="K51" t="str">
        <f>INDEX(Table1[SATUAN_CONV],A:A)</f>
        <v>LSN</v>
      </c>
      <c r="L51" s="2">
        <f>INDEX(Table1[HARGA_CONV],A:A)</f>
        <v>26780</v>
      </c>
      <c r="M51" s="5">
        <f>IF(INDEX(Table1[DISKON],A:A)=0,"",INDEX(Table1[DISKON],A:A))</f>
        <v>0.125</v>
      </c>
      <c r="N51" s="6">
        <f>INDEX(Table1[TANGGAL NOTA_H],A:A)</f>
        <v>45407</v>
      </c>
      <c r="P51" s="6">
        <f>INDEX(Table1[TANGGAL UPDATE_H],A:A)</f>
        <v>45416</v>
      </c>
      <c r="Q51" t="str">
        <f>INDEX(Table1[KOMENTAR_H],A:A)</f>
        <v/>
      </c>
    </row>
    <row r="52" spans="1:17" x14ac:dyDescent="0.2">
      <c r="A52" s="9">
        <v>63</v>
      </c>
      <c r="C52">
        <f>INDEX(Table1[ROWID],A:A)</f>
        <v>59</v>
      </c>
      <c r="D52">
        <f>INDEX(Table1[NOTA TOKO],Table4[ROWID])</f>
        <v>3878</v>
      </c>
      <c r="E52" t="str">
        <f>IF(INDEX(Table1[SALES],Table4[ROWID])=0,"",INDEX(Table1[SALES],Table4[ROWID]))</f>
        <v>KO</v>
      </c>
      <c r="F52" t="str">
        <f>INDEX(Table1[TOKO-KOTA_H],A:A)</f>
        <v>SISWA-WONOSOBO</v>
      </c>
      <c r="G52" t="str">
        <f>IF(INDEX(Table1[KODE BARANG],A:A)=0,"",INDEX(Table1[KODE BARANG],A:A))</f>
        <v>GAR-EN2</v>
      </c>
      <c r="H52" t="str">
        <f>INDEX(Table1[NAMA BARANG],A:A)</f>
        <v>GARISAN ENTER 675 30 CM</v>
      </c>
      <c r="I52" t="str">
        <f>INDEX(Table1[ADA DI DAFTAR STOCK?],A:A)</f>
        <v>ADA</v>
      </c>
      <c r="J52">
        <f>INDEX(Table1[ISI_CONV],A:A)</f>
        <v>200</v>
      </c>
      <c r="K52" t="str">
        <f>INDEX(Table1[SATUAN_CONV],A:A)</f>
        <v>LSN</v>
      </c>
      <c r="L52" s="2">
        <f>INDEX(Table1[HARGA_CONV],A:A)</f>
        <v>9000</v>
      </c>
      <c r="M52" s="5" t="str">
        <f>IF(INDEX(Table1[DISKON],A:A)=0,"",INDEX(Table1[DISKON],A:A))</f>
        <v/>
      </c>
      <c r="N52" s="6">
        <f>INDEX(Table1[TANGGAL NOTA_H],A:A)</f>
        <v>45407</v>
      </c>
      <c r="P52" s="6">
        <f>INDEX(Table1[TANGGAL UPDATE_H],A:A)</f>
        <v>45416</v>
      </c>
      <c r="Q52" t="str">
        <f>INDEX(Table1[KOMENTAR_H],A:A)</f>
        <v/>
      </c>
    </row>
    <row r="53" spans="1:17" x14ac:dyDescent="0.2">
      <c r="A53" s="9">
        <v>65</v>
      </c>
      <c r="C53">
        <f>INDEX(Table1[ROWID],A:A)</f>
        <v>65</v>
      </c>
      <c r="D53">
        <f>INDEX(Table1[NOTA TOKO],Table4[ROWID])</f>
        <v>4086</v>
      </c>
      <c r="E53" t="str">
        <f>IF(INDEX(Table1[SALES],Table4[ROWID])=0,"",INDEX(Table1[SALES],Table4[ROWID]))</f>
        <v>KO</v>
      </c>
      <c r="F53" t="str">
        <f>INDEX(Table1[TOKO-KOTA_H],A:A)</f>
        <v>SUKSES MAKMUR (GROSIR)-COMAL</v>
      </c>
      <c r="G53" t="str">
        <f>IF(INDEX(Table1[KODE BARANG],A:A)=0,"",INDEX(Table1[KODE BARANG],A:A))</f>
        <v>BOL-TZ387</v>
      </c>
      <c r="H53" t="str">
        <f>INDEX(Table1[NAMA BARANG],A:A)</f>
        <v>BP TIZO TG 31475F FANCY</v>
      </c>
      <c r="I53" t="str">
        <f>INDEX(Table1[ADA DI DAFTAR STOCK?],A:A)</f>
        <v>ADA</v>
      </c>
      <c r="J53">
        <f>INDEX(Table1[ISI_CONV],A:A)</f>
        <v>24</v>
      </c>
      <c r="K53" t="str">
        <f>INDEX(Table1[SATUAN_CONV],A:A)</f>
        <v>LSN</v>
      </c>
      <c r="L53" s="2">
        <f>INDEX(Table1[HARGA_CONV],A:A)</f>
        <v>18250</v>
      </c>
      <c r="M53" s="5" t="str">
        <f>IF(INDEX(Table1[DISKON],A:A)=0,"",INDEX(Table1[DISKON],A:A))</f>
        <v/>
      </c>
      <c r="N53" s="6">
        <f>INDEX(Table1[TANGGAL NOTA_H],A:A)</f>
        <v>45407</v>
      </c>
      <c r="P53" s="6">
        <f>INDEX(Table1[TANGGAL UPDATE_H],A:A)</f>
        <v>45416</v>
      </c>
      <c r="Q53" t="str">
        <f>INDEX(Table1[KOMENTAR_H],A:A)</f>
        <v/>
      </c>
    </row>
    <row r="54" spans="1:17" x14ac:dyDescent="0.2">
      <c r="A54" s="9">
        <v>66</v>
      </c>
      <c r="C54">
        <f>INDEX(Table1[ROWID],A:A)</f>
        <v>65</v>
      </c>
      <c r="D54">
        <f>INDEX(Table1[NOTA TOKO],Table4[ROWID])</f>
        <v>4086</v>
      </c>
      <c r="E54" t="str">
        <f>IF(INDEX(Table1[SALES],Table4[ROWID])=0,"",INDEX(Table1[SALES],Table4[ROWID]))</f>
        <v>KO</v>
      </c>
      <c r="F54" t="str">
        <f>INDEX(Table1[TOKO-KOTA_H],A:A)</f>
        <v>SUKSES MAKMUR (GROSIR)-COMAL</v>
      </c>
      <c r="G54" t="str">
        <f>IF(INDEX(Table1[KODE BARANG],A:A)=0,"",INDEX(Table1[KODE BARANG],A:A))</f>
        <v>BOL-TZ350</v>
      </c>
      <c r="H54" t="str">
        <f>INDEX(Table1[NAMA BARANG],A:A)</f>
        <v>BP GEL TIZO 30900F FANCY</v>
      </c>
      <c r="I54" t="str">
        <f>INDEX(Table1[ADA DI DAFTAR STOCK?],A:A)</f>
        <v>ADA</v>
      </c>
      <c r="J54">
        <f>INDEX(Table1[ISI_CONV],A:A)</f>
        <v>24</v>
      </c>
      <c r="K54" t="str">
        <f>INDEX(Table1[SATUAN_CONV],A:A)</f>
        <v>LSN</v>
      </c>
      <c r="L54" s="2">
        <f>INDEX(Table1[HARGA_CONV],A:A)</f>
        <v>18250</v>
      </c>
      <c r="M54" s="5" t="str">
        <f>IF(INDEX(Table1[DISKON],A:A)=0,"",INDEX(Table1[DISKON],A:A))</f>
        <v/>
      </c>
      <c r="N54" s="6">
        <f>INDEX(Table1[TANGGAL NOTA_H],A:A)</f>
        <v>45407</v>
      </c>
      <c r="P54" s="6">
        <f>INDEX(Table1[TANGGAL UPDATE_H],A:A)</f>
        <v>45416</v>
      </c>
      <c r="Q54" t="str">
        <f>INDEX(Table1[KOMENTAR_H],A:A)</f>
        <v/>
      </c>
    </row>
    <row r="55" spans="1:17" x14ac:dyDescent="0.2">
      <c r="A55" s="9">
        <v>67</v>
      </c>
      <c r="C55">
        <f>INDEX(Table1[ROWID],A:A)</f>
        <v>65</v>
      </c>
      <c r="D55">
        <f>INDEX(Table1[NOTA TOKO],Table4[ROWID])</f>
        <v>4086</v>
      </c>
      <c r="E55" t="str">
        <f>IF(INDEX(Table1[SALES],Table4[ROWID])=0,"",INDEX(Table1[SALES],Table4[ROWID]))</f>
        <v>KO</v>
      </c>
      <c r="F55" t="str">
        <f>INDEX(Table1[TOKO-KOTA_H],A:A)</f>
        <v>SUKSES MAKMUR (GROSIR)-COMAL</v>
      </c>
      <c r="G55" t="str">
        <f>IF(INDEX(Table1[KODE BARANG],A:A)=0,"",INDEX(Table1[KODE BARANG],A:A))</f>
        <v/>
      </c>
      <c r="H55" t="str">
        <f>INDEX(Table1[NAMA BARANG],A:A)</f>
        <v>BP GEL TIZO TG 348 F</v>
      </c>
      <c r="I55" t="str">
        <f>INDEX(Table1[ADA DI DAFTAR STOCK?],A:A)</f>
        <v>ADA</v>
      </c>
      <c r="J55">
        <f>INDEX(Table1[ISI_CONV],A:A)</f>
        <v>24</v>
      </c>
      <c r="K55" t="str">
        <f>INDEX(Table1[SATUAN_CONV],A:A)</f>
        <v>LSN</v>
      </c>
      <c r="L55" s="2">
        <f>INDEX(Table1[HARGA_CONV],A:A)</f>
        <v>18250</v>
      </c>
      <c r="M55" s="5" t="str">
        <f>IF(INDEX(Table1[DISKON],A:A)=0,"",INDEX(Table1[DISKON],A:A))</f>
        <v/>
      </c>
      <c r="N55" s="6">
        <f>INDEX(Table1[TANGGAL NOTA_H],A:A)</f>
        <v>45407</v>
      </c>
      <c r="P55" s="6">
        <f>INDEX(Table1[TANGGAL UPDATE_H],A:A)</f>
        <v>45416</v>
      </c>
      <c r="Q55" t="str">
        <f>INDEX(Table1[KOMENTAR_H],A:A)</f>
        <v>STOCK BELUM LENGKAP</v>
      </c>
    </row>
    <row r="56" spans="1:17" x14ac:dyDescent="0.2">
      <c r="A56" s="9">
        <v>68</v>
      </c>
      <c r="C56">
        <f>INDEX(Table1[ROWID],A:A)</f>
        <v>65</v>
      </c>
      <c r="D56">
        <f>INDEX(Table1[NOTA TOKO],Table4[ROWID])</f>
        <v>4086</v>
      </c>
      <c r="E56" t="str">
        <f>IF(INDEX(Table1[SALES],Table4[ROWID])=0,"",INDEX(Table1[SALES],Table4[ROWID]))</f>
        <v>KO</v>
      </c>
      <c r="F56" t="str">
        <f>INDEX(Table1[TOKO-KOTA_H],A:A)</f>
        <v>SUKSES MAKMUR (GROSIR)-COMAL</v>
      </c>
      <c r="G56" t="str">
        <f>IF(INDEX(Table1[KODE BARANG],A:A)=0,"",INDEX(Table1[KODE BARANG],A:A))</f>
        <v>BOL-TZ385</v>
      </c>
      <c r="H56" t="str">
        <f>INDEX(Table1[NAMA BARANG],A:A)</f>
        <v>BP GEL TIZO 30801F S3 FANCY</v>
      </c>
      <c r="I56" t="str">
        <f>INDEX(Table1[ADA DI DAFTAR STOCK?],A:A)</f>
        <v>ADA</v>
      </c>
      <c r="J56">
        <f>INDEX(Table1[ISI_CONV],A:A)</f>
        <v>24</v>
      </c>
      <c r="K56" t="str">
        <f>INDEX(Table1[SATUAN_CONV],A:A)</f>
        <v>LSN</v>
      </c>
      <c r="L56" s="2">
        <f>INDEX(Table1[HARGA_CONV],A:A)</f>
        <v>18250</v>
      </c>
      <c r="M56" s="5" t="str">
        <f>IF(INDEX(Table1[DISKON],A:A)=0,"",INDEX(Table1[DISKON],A:A))</f>
        <v/>
      </c>
      <c r="N56" s="6">
        <f>INDEX(Table1[TANGGAL NOTA_H],A:A)</f>
        <v>45407</v>
      </c>
      <c r="P56" s="6">
        <f>INDEX(Table1[TANGGAL UPDATE_H],A:A)</f>
        <v>45416</v>
      </c>
      <c r="Q56" t="str">
        <f>INDEX(Table1[KOMENTAR_H],A:A)</f>
        <v/>
      </c>
    </row>
    <row r="57" spans="1:17" x14ac:dyDescent="0.2">
      <c r="A57" s="9">
        <v>69</v>
      </c>
      <c r="C57">
        <f>INDEX(Table1[ROWID],A:A)</f>
        <v>65</v>
      </c>
      <c r="D57">
        <f>INDEX(Table1[NOTA TOKO],Table4[ROWID])</f>
        <v>4086</v>
      </c>
      <c r="E57" t="str">
        <f>IF(INDEX(Table1[SALES],Table4[ROWID])=0,"",INDEX(Table1[SALES],Table4[ROWID]))</f>
        <v>KO</v>
      </c>
      <c r="F57" t="str">
        <f>INDEX(Table1[TOKO-KOTA_H],A:A)</f>
        <v>SUKSES MAKMUR (GROSIR)-COMAL</v>
      </c>
      <c r="G57" t="str">
        <f>IF(INDEX(Table1[KODE BARANG],A:A)=0,"",INDEX(Table1[KODE BARANG],A:A))</f>
        <v>BOL-TZ388</v>
      </c>
      <c r="H57" t="str">
        <f>INDEX(Table1[NAMA BARANG],A:A)</f>
        <v>BP TIZO TG 30541F FANCY</v>
      </c>
      <c r="I57" t="str">
        <f>INDEX(Table1[ADA DI DAFTAR STOCK?],A:A)</f>
        <v>ADA</v>
      </c>
      <c r="J57">
        <f>INDEX(Table1[ISI_CONV],A:A)</f>
        <v>24</v>
      </c>
      <c r="K57" t="str">
        <f>INDEX(Table1[SATUAN_CONV],A:A)</f>
        <v>LSN</v>
      </c>
      <c r="L57" s="2">
        <f>INDEX(Table1[HARGA_CONV],A:A)</f>
        <v>18250</v>
      </c>
      <c r="M57" s="5" t="str">
        <f>IF(INDEX(Table1[DISKON],A:A)=0,"",INDEX(Table1[DISKON],A:A))</f>
        <v/>
      </c>
      <c r="N57" s="6">
        <f>INDEX(Table1[TANGGAL NOTA_H],A:A)</f>
        <v>45407</v>
      </c>
      <c r="P57" s="6">
        <f>INDEX(Table1[TANGGAL UPDATE_H],A:A)</f>
        <v>45416</v>
      </c>
      <c r="Q57" t="str">
        <f>INDEX(Table1[KOMENTAR_H],A:A)</f>
        <v/>
      </c>
    </row>
    <row r="58" spans="1:17" x14ac:dyDescent="0.2">
      <c r="A58" s="9">
        <v>70</v>
      </c>
      <c r="C58">
        <f>INDEX(Table1[ROWID],A:A)</f>
        <v>65</v>
      </c>
      <c r="D58">
        <f>INDEX(Table1[NOTA TOKO],Table4[ROWID])</f>
        <v>4086</v>
      </c>
      <c r="E58" t="str">
        <f>IF(INDEX(Table1[SALES],Table4[ROWID])=0,"",INDEX(Table1[SALES],Table4[ROWID]))</f>
        <v>KO</v>
      </c>
      <c r="F58" t="str">
        <f>INDEX(Table1[TOKO-KOTA_H],A:A)</f>
        <v>SUKSES MAKMUR (GROSIR)-COMAL</v>
      </c>
      <c r="G58" t="str">
        <f>IF(INDEX(Table1[KODE BARANG],A:A)=0,"",INDEX(Table1[KODE BARANG],A:A))</f>
        <v>BOL-TZ351</v>
      </c>
      <c r="H58" t="str">
        <f>INDEX(Table1[NAMA BARANG],A:A)</f>
        <v>BP GEL TIZO 31035F FANCY</v>
      </c>
      <c r="I58" t="str">
        <f>INDEX(Table1[ADA DI DAFTAR STOCK?],A:A)</f>
        <v>ADA</v>
      </c>
      <c r="J58">
        <f>INDEX(Table1[ISI_CONV],A:A)</f>
        <v>24</v>
      </c>
      <c r="K58" t="str">
        <f>INDEX(Table1[SATUAN_CONV],A:A)</f>
        <v>LSN</v>
      </c>
      <c r="L58" s="2">
        <f>INDEX(Table1[HARGA_CONV],A:A)</f>
        <v>18250</v>
      </c>
      <c r="M58" s="5" t="str">
        <f>IF(INDEX(Table1[DISKON],A:A)=0,"",INDEX(Table1[DISKON],A:A))</f>
        <v/>
      </c>
      <c r="N58" s="6">
        <f>INDEX(Table1[TANGGAL NOTA_H],A:A)</f>
        <v>45407</v>
      </c>
      <c r="P58" s="6">
        <f>INDEX(Table1[TANGGAL UPDATE_H],A:A)</f>
        <v>45416</v>
      </c>
      <c r="Q58" t="str">
        <f>INDEX(Table1[KOMENTAR_H],A:A)</f>
        <v/>
      </c>
    </row>
    <row r="59" spans="1:17" x14ac:dyDescent="0.2">
      <c r="A59" s="9">
        <v>72</v>
      </c>
      <c r="C59">
        <f>INDEX(Table1[ROWID],A:A)</f>
        <v>72</v>
      </c>
      <c r="D59">
        <f>INDEX(Table1[NOTA TOKO],Table4[ROWID])</f>
        <v>4307</v>
      </c>
      <c r="E59" t="str">
        <f>IF(INDEX(Table1[SALES],Table4[ROWID])=0,"",INDEX(Table1[SALES],Table4[ROWID]))</f>
        <v>KO</v>
      </c>
      <c r="F59" t="str">
        <f>INDEX(Table1[TOKO-KOTA_H],A:A)</f>
        <v>RITA-PURWOKERTO</v>
      </c>
      <c r="G59" t="str">
        <f>IF(INDEX(Table1[KODE BARANG],A:A)=0,"",INDEX(Table1[KODE BARANG],A:A))</f>
        <v>LOO-NB3</v>
      </c>
      <c r="H59" t="str">
        <f>INDEX(Table1[NAMA BARANG],A:A)</f>
        <v>LOOSE LEAF BIASA UNTANO BIODATA A5 MIX</v>
      </c>
      <c r="I59" t="str">
        <f>INDEX(Table1[ADA DI DAFTAR STOCK?],A:A)</f>
        <v>ADA</v>
      </c>
      <c r="J59">
        <f>INDEX(Table1[ISI_CONV],A:A)</f>
        <v>600</v>
      </c>
      <c r="K59" t="str">
        <f>INDEX(Table1[SATUAN_CONV],A:A)</f>
        <v>PCS</v>
      </c>
      <c r="L59" s="2">
        <f>INDEX(Table1[HARGA_CONV],A:A)</f>
        <v>3000</v>
      </c>
      <c r="M59" s="5">
        <f>IF(INDEX(Table1[DISKON],A:A)=0,"",INDEX(Table1[DISKON],A:A))</f>
        <v>0.14499999999999999</v>
      </c>
      <c r="N59" s="6">
        <f>INDEX(Table1[TANGGAL NOTA_H],A:A)</f>
        <v>45407</v>
      </c>
      <c r="P59" s="6">
        <f>INDEX(Table1[TANGGAL UPDATE_H],A:A)</f>
        <v>45416</v>
      </c>
      <c r="Q59" t="str">
        <f>INDEX(Table1[KOMENTAR_H],A:A)</f>
        <v/>
      </c>
    </row>
    <row r="60" spans="1:17" x14ac:dyDescent="0.2">
      <c r="A60" s="9">
        <v>73</v>
      </c>
      <c r="C60">
        <f>INDEX(Table1[ROWID],A:A)</f>
        <v>72</v>
      </c>
      <c r="D60">
        <f>INDEX(Table1[NOTA TOKO],Table4[ROWID])</f>
        <v>4307</v>
      </c>
      <c r="E60" t="str">
        <f>IF(INDEX(Table1[SALES],Table4[ROWID])=0,"",INDEX(Table1[SALES],Table4[ROWID]))</f>
        <v>KO</v>
      </c>
      <c r="F60" t="str">
        <f>INDEX(Table1[TOKO-KOTA_H],A:A)</f>
        <v>RITA-PURWOKERTO</v>
      </c>
      <c r="G60" t="str">
        <f>IF(INDEX(Table1[KODE BARANG],A:A)=0,"",INDEX(Table1[KODE BARANG],A:A))</f>
        <v/>
      </c>
      <c r="H60" t="str">
        <f>INDEX(Table1[NAMA BARANG],A:A)</f>
        <v>MEJA BELAJAR FANCY</v>
      </c>
      <c r="I60" t="str">
        <f>INDEX(Table1[ADA DI DAFTAR STOCK?],A:A)</f>
        <v>TIDAK ADA</v>
      </c>
      <c r="J60">
        <f>INDEX(Table1[ISI_CONV],A:A)</f>
        <v>50</v>
      </c>
      <c r="K60" t="str">
        <f>INDEX(Table1[SATUAN_CONV],A:A)</f>
        <v>PCS</v>
      </c>
      <c r="L60" s="2">
        <f>INDEX(Table1[HARGA_CONV],A:A)</f>
        <v>95000</v>
      </c>
      <c r="M60" s="5">
        <f>IF(INDEX(Table1[DISKON],A:A)=0,"",INDEX(Table1[DISKON],A:A))</f>
        <v>0.14499999999999999</v>
      </c>
      <c r="N60" s="6">
        <f>INDEX(Table1[TANGGAL NOTA_H],A:A)</f>
        <v>45407</v>
      </c>
      <c r="P60" s="6">
        <f>INDEX(Table1[TANGGAL UPDATE_H],A:A)</f>
        <v>45416</v>
      </c>
      <c r="Q60" t="str">
        <f>INDEX(Table1[KOMENTAR_H],A:A)</f>
        <v/>
      </c>
    </row>
    <row r="61" spans="1:17" x14ac:dyDescent="0.2">
      <c r="A61" s="9">
        <v>74</v>
      </c>
      <c r="C61">
        <f>INDEX(Table1[ROWID],A:A)</f>
        <v>72</v>
      </c>
      <c r="D61">
        <f>INDEX(Table1[NOTA TOKO],Table4[ROWID])</f>
        <v>4307</v>
      </c>
      <c r="E61" t="str">
        <f>IF(INDEX(Table1[SALES],Table4[ROWID])=0,"",INDEX(Table1[SALES],Table4[ROWID]))</f>
        <v>KO</v>
      </c>
      <c r="F61" t="str">
        <f>INDEX(Table1[TOKO-KOTA_H],A:A)</f>
        <v>RITA-PURWOKERTO</v>
      </c>
      <c r="G61" t="str">
        <f>IF(INDEX(Table1[KODE BARANG],A:A)=0,"",INDEX(Table1[KODE BARANG],A:A))</f>
        <v/>
      </c>
      <c r="H61" t="str">
        <f>INDEX(Table1[NAMA BARANG],A:A)</f>
        <v>MEJA BELAJAR POLOS</v>
      </c>
      <c r="I61" t="str">
        <f>INDEX(Table1[ADA DI DAFTAR STOCK?],A:A)</f>
        <v>TIDAK ADA</v>
      </c>
      <c r="J61">
        <f>INDEX(Table1[ISI_CONV],A:A)</f>
        <v>50</v>
      </c>
      <c r="K61" t="str">
        <f>INDEX(Table1[SATUAN_CONV],A:A)</f>
        <v>PCS</v>
      </c>
      <c r="L61" s="2">
        <f>INDEX(Table1[HARGA_CONV],A:A)</f>
        <v>95000</v>
      </c>
      <c r="M61" s="5">
        <f>IF(INDEX(Table1[DISKON],A:A)=0,"",INDEX(Table1[DISKON],A:A))</f>
        <v>0.14499999999999999</v>
      </c>
      <c r="N61" s="6">
        <f>INDEX(Table1[TANGGAL NOTA_H],A:A)</f>
        <v>45407</v>
      </c>
      <c r="P61" s="6">
        <f>INDEX(Table1[TANGGAL UPDATE_H],A:A)</f>
        <v>45416</v>
      </c>
      <c r="Q61" t="str">
        <f>INDEX(Table1[KOMENTAR_H],A:A)</f>
        <v/>
      </c>
    </row>
    <row r="62" spans="1:17" x14ac:dyDescent="0.2">
      <c r="A62" s="9">
        <v>75</v>
      </c>
      <c r="C62">
        <f>INDEX(Table1[ROWID],A:A)</f>
        <v>72</v>
      </c>
      <c r="D62">
        <f>INDEX(Table1[NOTA TOKO],Table4[ROWID])</f>
        <v>4307</v>
      </c>
      <c r="E62" t="str">
        <f>IF(INDEX(Table1[SALES],Table4[ROWID])=0,"",INDEX(Table1[SALES],Table4[ROWID]))</f>
        <v>KO</v>
      </c>
      <c r="F62" t="str">
        <f>INDEX(Table1[TOKO-KOTA_H],A:A)</f>
        <v>RITA-PURWOKERTO</v>
      </c>
      <c r="G62" t="str">
        <f>IF(INDEX(Table1[KODE BARANG],A:A)=0,"",INDEX(Table1[KODE BARANG],A:A))</f>
        <v>PIA-NB1</v>
      </c>
      <c r="H62" t="str">
        <f>INDEX(Table1[NAMA BARANG],A:A)</f>
        <v>PIANIKA LOVELY BIRU</v>
      </c>
      <c r="I62" t="str">
        <f>INDEX(Table1[ADA DI DAFTAR STOCK?],A:A)</f>
        <v>ADA</v>
      </c>
      <c r="J62">
        <f>INDEX(Table1[ISI_CONV],A:A)</f>
        <v>24</v>
      </c>
      <c r="K62" t="str">
        <f>INDEX(Table1[SATUAN_CONV],A:A)</f>
        <v>PCS</v>
      </c>
      <c r="L62" s="2">
        <f>INDEX(Table1[HARGA_CONV],A:A)</f>
        <v>125000</v>
      </c>
      <c r="M62" s="5">
        <f>IF(INDEX(Table1[DISKON],A:A)=0,"",INDEX(Table1[DISKON],A:A))</f>
        <v>0.14499999999999999</v>
      </c>
      <c r="N62" s="6">
        <f>INDEX(Table1[TANGGAL NOTA_H],A:A)</f>
        <v>45407</v>
      </c>
      <c r="P62" s="6">
        <f>INDEX(Table1[TANGGAL UPDATE_H],A:A)</f>
        <v>45416</v>
      </c>
      <c r="Q62" t="str">
        <f>INDEX(Table1[KOMENTAR_H],A:A)</f>
        <v/>
      </c>
    </row>
    <row r="63" spans="1:17" x14ac:dyDescent="0.2">
      <c r="A63" s="9">
        <v>76</v>
      </c>
      <c r="C63">
        <f>INDEX(Table1[ROWID],A:A)</f>
        <v>72</v>
      </c>
      <c r="D63">
        <f>INDEX(Table1[NOTA TOKO],Table4[ROWID])</f>
        <v>4307</v>
      </c>
      <c r="E63" t="str">
        <f>IF(INDEX(Table1[SALES],Table4[ROWID])=0,"",INDEX(Table1[SALES],Table4[ROWID]))</f>
        <v>KO</v>
      </c>
      <c r="F63" t="str">
        <f>INDEX(Table1[TOKO-KOTA_H],A:A)</f>
        <v>RITA-PURWOKERTO</v>
      </c>
      <c r="G63" t="str">
        <f>IF(INDEX(Table1[KODE BARANG],A:A)=0,"",INDEX(Table1[KODE BARANG],A:A))</f>
        <v/>
      </c>
      <c r="H63" t="str">
        <f>INDEX(Table1[NAMA BARANG],A:A)</f>
        <v>PIANIKA MARVEL BOX KAIN</v>
      </c>
      <c r="I63" t="str">
        <f>INDEX(Table1[ADA DI DAFTAR STOCK?],A:A)</f>
        <v>TIDAK ADA</v>
      </c>
      <c r="J63">
        <f>INDEX(Table1[ISI_CONV],A:A)</f>
        <v>24</v>
      </c>
      <c r="K63" t="str">
        <f>INDEX(Table1[SATUAN_CONV],A:A)</f>
        <v>PCS</v>
      </c>
      <c r="L63" s="2">
        <f>INDEX(Table1[HARGA_CONV],A:A)</f>
        <v>325000</v>
      </c>
      <c r="M63" s="5">
        <f>IF(INDEX(Table1[DISKON],A:A)=0,"",INDEX(Table1[DISKON],A:A))</f>
        <v>0.14499999999999999</v>
      </c>
      <c r="N63" s="6">
        <f>INDEX(Table1[TANGGAL NOTA_H],A:A)</f>
        <v>45407</v>
      </c>
      <c r="P63" s="6">
        <f>INDEX(Table1[TANGGAL UPDATE_H],A:A)</f>
        <v>45416</v>
      </c>
      <c r="Q63" t="str">
        <f>INDEX(Table1[KOMENTAR_H],A:A)</f>
        <v/>
      </c>
    </row>
    <row r="64" spans="1:17" x14ac:dyDescent="0.2">
      <c r="A64" s="9">
        <v>78</v>
      </c>
      <c r="C64">
        <f>INDEX(Table1[ROWID],A:A)</f>
        <v>78</v>
      </c>
      <c r="D64">
        <f>INDEX(Table1[NOTA TOKO],Table4[ROWID])</f>
        <v>4310</v>
      </c>
      <c r="E64" t="str">
        <f>IF(INDEX(Table1[SALES],Table4[ROWID])=0,"",INDEX(Table1[SALES],Table4[ROWID]))</f>
        <v>KO</v>
      </c>
      <c r="F64" t="str">
        <f>INDEX(Table1[TOKO-KOTA_H],A:A)</f>
        <v>SISWA-WONOSOBO</v>
      </c>
      <c r="G64" t="str">
        <f>IF(INDEX(Table1[KODE BARANG],A:A)=0,"",INDEX(Table1[KODE BARANG],A:A))</f>
        <v>BOL-TF336</v>
      </c>
      <c r="H64" t="str">
        <f>INDEX(Table1[NAMA BARANG],A:A)</f>
        <v>BP GEL TF-1190 0.3MM HIGHTECH (H)</v>
      </c>
      <c r="I64" t="str">
        <f>INDEX(Table1[ADA DI DAFTAR STOCK?],A:A)</f>
        <v>ADA</v>
      </c>
      <c r="J64">
        <f>INDEX(Table1[ISI_CONV],A:A)</f>
        <v>720</v>
      </c>
      <c r="K64" t="str">
        <f>INDEX(Table1[SATUAN_CONV],A:A)</f>
        <v>LSN</v>
      </c>
      <c r="L64" s="2">
        <f>INDEX(Table1[HARGA_CONV],A:A)</f>
        <v>28500</v>
      </c>
      <c r="M64" s="5" t="str">
        <f>IF(INDEX(Table1[DISKON],A:A)=0,"",INDEX(Table1[DISKON],A:A))</f>
        <v/>
      </c>
      <c r="N64" s="6">
        <f>INDEX(Table1[TANGGAL NOTA_H],A:A)</f>
        <v>45407</v>
      </c>
      <c r="P64" s="6">
        <f>INDEX(Table1[TANGGAL UPDATE_H],A:A)</f>
        <v>45416</v>
      </c>
      <c r="Q64" t="str">
        <f>INDEX(Table1[KOMENTAR_H],A:A)</f>
        <v/>
      </c>
    </row>
    <row r="65" spans="1:17" x14ac:dyDescent="0.2">
      <c r="A65" s="9">
        <v>80</v>
      </c>
      <c r="C65">
        <f>INDEX(Table1[ROWID],A:A)</f>
        <v>80</v>
      </c>
      <c r="D65">
        <f>INDEX(Table1[NOTA TOKO],Table4[ROWID])</f>
        <v>4308</v>
      </c>
      <c r="E65" t="str">
        <f>IF(INDEX(Table1[SALES],Table4[ROWID])=0,"",INDEX(Table1[SALES],Table4[ROWID]))</f>
        <v>KO</v>
      </c>
      <c r="F65" t="str">
        <f>INDEX(Table1[TOKO-KOTA_H],A:A)</f>
        <v>PERDANA-BREBES</v>
      </c>
      <c r="G65" t="str">
        <f>IF(INDEX(Table1[KODE BARANG],A:A)=0,"",INDEX(Table1[KODE BARANG],A:A))</f>
        <v>GAR-YK16</v>
      </c>
      <c r="H65" t="str">
        <f>INDEX(Table1[NAMA BARANG],A:A)</f>
        <v>GARISAN BESI YOEKER (5030) 30 CM</v>
      </c>
      <c r="I65" t="str">
        <f>INDEX(Table1[ADA DI DAFTAR STOCK?],A:A)</f>
        <v>ADA</v>
      </c>
      <c r="J65">
        <f>INDEX(Table1[ISI_CONV],A:A)</f>
        <v>150</v>
      </c>
      <c r="K65" t="str">
        <f>INDEX(Table1[SATUAN_CONV],A:A)</f>
        <v>LSN</v>
      </c>
      <c r="L65" s="2">
        <f>INDEX(Table1[HARGA_CONV],A:A)</f>
        <v>16500</v>
      </c>
      <c r="M65" s="5" t="str">
        <f>IF(INDEX(Table1[DISKON],A:A)=0,"",INDEX(Table1[DISKON],A:A))</f>
        <v/>
      </c>
      <c r="N65" s="6">
        <f>INDEX(Table1[TANGGAL NOTA_H],A:A)</f>
        <v>45407</v>
      </c>
      <c r="P65" s="6">
        <f>INDEX(Table1[TANGGAL UPDATE_H],A:A)</f>
        <v>45416</v>
      </c>
      <c r="Q65" t="str">
        <f>INDEX(Table1[KOMENTAR_H],A:A)</f>
        <v/>
      </c>
    </row>
    <row r="66" spans="1:17" x14ac:dyDescent="0.2">
      <c r="A66" s="9">
        <v>82</v>
      </c>
      <c r="C66">
        <f>INDEX(Table1[ROWID],A:A)</f>
        <v>82</v>
      </c>
      <c r="D66">
        <f>INDEX(Table1[NOTA TOKO],Table4[ROWID])</f>
        <v>4201</v>
      </c>
      <c r="E66" t="str">
        <f>IF(INDEX(Table1[SALES],Table4[ROWID])=0,"",INDEX(Table1[SALES],Table4[ROWID]))</f>
        <v>KO</v>
      </c>
      <c r="F66" t="str">
        <f>INDEX(Table1[TOKO-KOTA_H],A:A)</f>
        <v>MANGGALA SAKTI-MALANG</v>
      </c>
      <c r="G66" t="str">
        <f>IF(INDEX(Table1[KODE BARANG],A:A)=0,"",INDEX(Table1[KODE BARANG],A:A))</f>
        <v>PAL-NB1</v>
      </c>
      <c r="H66" t="str">
        <f>INDEX(Table1[NAMA BARANG],A:A)</f>
        <v>PALET ANGGUR</v>
      </c>
      <c r="I66" t="str">
        <f>INDEX(Table1[ADA DI DAFTAR STOCK?],A:A)</f>
        <v>ADA</v>
      </c>
      <c r="J66">
        <f>INDEX(Table1[ISI_CONV],A:A)</f>
        <v>120</v>
      </c>
      <c r="K66" t="str">
        <f>INDEX(Table1[SATUAN_CONV],A:A)</f>
        <v>LSN</v>
      </c>
      <c r="L66" s="2">
        <f>INDEX(Table1[HARGA_CONV],A:A)</f>
        <v>9500</v>
      </c>
      <c r="M66" s="5" t="str">
        <f>IF(INDEX(Table1[DISKON],A:A)=0,"",INDEX(Table1[DISKON],A:A))</f>
        <v/>
      </c>
      <c r="N66" s="6">
        <f>INDEX(Table1[TANGGAL NOTA_H],A:A)</f>
        <v>45407</v>
      </c>
      <c r="P66" s="6">
        <f>INDEX(Table1[TANGGAL UPDATE_H],A:A)</f>
        <v>45416</v>
      </c>
      <c r="Q66" t="str">
        <f>INDEX(Table1[KOMENTAR_H],A:A)</f>
        <v/>
      </c>
    </row>
    <row r="67" spans="1:17" x14ac:dyDescent="0.2">
      <c r="A67" s="9">
        <v>83</v>
      </c>
      <c r="C67">
        <f>INDEX(Table1[ROWID],A:A)</f>
        <v>82</v>
      </c>
      <c r="D67">
        <f>INDEX(Table1[NOTA TOKO],Table4[ROWID])</f>
        <v>4201</v>
      </c>
      <c r="E67" t="str">
        <f>IF(INDEX(Table1[SALES],Table4[ROWID])=0,"",INDEX(Table1[SALES],Table4[ROWID]))</f>
        <v>KO</v>
      </c>
      <c r="F67" t="str">
        <f>INDEX(Table1[TOKO-KOTA_H],A:A)</f>
        <v>MANGGALA SAKTI-MALANG</v>
      </c>
      <c r="G67" t="str">
        <f>IF(INDEX(Table1[KODE BARANG],A:A)=0,"",INDEX(Table1[KODE BARANG],A:A))</f>
        <v>PAL-NB2</v>
      </c>
      <c r="H67" t="str">
        <f>INDEX(Table1[NAMA BARANG],A:A)</f>
        <v>PALET APEL</v>
      </c>
      <c r="I67" t="str">
        <f>INDEX(Table1[ADA DI DAFTAR STOCK?],A:A)</f>
        <v>ADA</v>
      </c>
      <c r="J67">
        <f>INDEX(Table1[ISI_CONV],A:A)</f>
        <v>60</v>
      </c>
      <c r="K67" t="str">
        <f>INDEX(Table1[SATUAN_CONV],A:A)</f>
        <v>LSN</v>
      </c>
      <c r="L67" s="2">
        <f>INDEX(Table1[HARGA_CONV],A:A)</f>
        <v>9500</v>
      </c>
      <c r="M67" s="5" t="str">
        <f>IF(INDEX(Table1[DISKON],A:A)=0,"",INDEX(Table1[DISKON],A:A))</f>
        <v/>
      </c>
      <c r="N67" s="6">
        <f>INDEX(Table1[TANGGAL NOTA_H],A:A)</f>
        <v>45407</v>
      </c>
      <c r="P67" s="6">
        <f>INDEX(Table1[TANGGAL UPDATE_H],A:A)</f>
        <v>45416</v>
      </c>
      <c r="Q67" t="str">
        <f>INDEX(Table1[KOMENTAR_H],A:A)</f>
        <v/>
      </c>
    </row>
    <row r="68" spans="1:17" x14ac:dyDescent="0.2">
      <c r="A68" s="9">
        <v>85</v>
      </c>
      <c r="C68">
        <f>INDEX(Table1[ROWID],A:A)</f>
        <v>85</v>
      </c>
      <c r="D68">
        <f>INDEX(Table1[NOTA TOKO],Table4[ROWID])</f>
        <v>1538</v>
      </c>
      <c r="E68" t="str">
        <f>IF(INDEX(Table1[SALES],Table4[ROWID])=0,"",INDEX(Table1[SALES],Table4[ROWID]))</f>
        <v>KO</v>
      </c>
      <c r="F68" t="str">
        <f>INDEX(Table1[TOKO-KOTA_H],A:A)</f>
        <v>SISWA-KUTOARJO</v>
      </c>
      <c r="G68" t="str">
        <f>IF(INDEX(Table1[KODE BARANG],A:A)=0,"",INDEX(Table1[KODE BARANG],A:A))</f>
        <v>CAT-OP5</v>
      </c>
      <c r="H68" t="str">
        <f>INDEX(Table1[NAMA BARANG],A:A)</f>
        <v>CAT AIR OPINI 110</v>
      </c>
      <c r="I68" t="str">
        <f>INDEX(Table1[ADA DI DAFTAR STOCK?],A:A)</f>
        <v>ADA</v>
      </c>
      <c r="J68">
        <f>INDEX(Table1[ISI_CONV],A:A)</f>
        <v>18</v>
      </c>
      <c r="K68" t="str">
        <f>INDEX(Table1[SATUAN_CONV],A:A)</f>
        <v>LSN</v>
      </c>
      <c r="L68" s="2">
        <f>INDEX(Table1[HARGA_CONV],A:A)</f>
        <v>95000</v>
      </c>
      <c r="M68" s="5" t="str">
        <f>IF(INDEX(Table1[DISKON],A:A)=0,"",INDEX(Table1[DISKON],A:A))</f>
        <v/>
      </c>
      <c r="N68" s="6">
        <f>INDEX(Table1[TANGGAL NOTA_H],A:A)</f>
        <v>45407</v>
      </c>
      <c r="P68" s="6">
        <f>INDEX(Table1[TANGGAL UPDATE_H],A:A)</f>
        <v>45416</v>
      </c>
      <c r="Q68" t="str">
        <f>INDEX(Table1[KOMENTAR_H],A:A)</f>
        <v/>
      </c>
    </row>
    <row r="69" spans="1:17" x14ac:dyDescent="0.2">
      <c r="A69" s="9">
        <v>87</v>
      </c>
      <c r="C69">
        <f>INDEX(Table1[ROWID],A:A)</f>
        <v>87</v>
      </c>
      <c r="D69">
        <f>INDEX(Table1[NOTA TOKO],Table4[ROWID])</f>
        <v>1537</v>
      </c>
      <c r="E69" t="str">
        <f>IF(INDEX(Table1[SALES],Table4[ROWID])=0,"",INDEX(Table1[SALES],Table4[ROWID]))</f>
        <v>KO</v>
      </c>
      <c r="F69" t="str">
        <f>INDEX(Table1[TOKO-KOTA_H],A:A)</f>
        <v>SUKSES MAKMUR (GROSIR)-COMAL</v>
      </c>
      <c r="G69" t="str">
        <f>IF(INDEX(Table1[KODE BARANG],A:A)=0,"",INDEX(Table1[KODE BARANG],A:A))</f>
        <v>CAT-MR20</v>
      </c>
      <c r="H69" t="str">
        <f>INDEX(Table1[NAMA BARANG],A:A)</f>
        <v>CAT AIR MARRIES 1325 12W GM &amp; BT</v>
      </c>
      <c r="I69" t="str">
        <f>INDEX(Table1[ADA DI DAFTAR STOCK?],A:A)</f>
        <v>ADA</v>
      </c>
      <c r="J69">
        <f>INDEX(Table1[ISI_CONV],A:A)</f>
        <v>12</v>
      </c>
      <c r="K69" t="str">
        <f>INDEX(Table1[SATUAN_CONV],A:A)</f>
        <v>LSN</v>
      </c>
      <c r="L69" s="2">
        <f>INDEX(Table1[HARGA_CONV],A:A)</f>
        <v>225000</v>
      </c>
      <c r="M69" s="5" t="str">
        <f>IF(INDEX(Table1[DISKON],A:A)=0,"",INDEX(Table1[DISKON],A:A))</f>
        <v/>
      </c>
      <c r="N69" s="6">
        <f>INDEX(Table1[TANGGAL NOTA_H],A:A)</f>
        <v>45407</v>
      </c>
      <c r="P69" s="6">
        <f>INDEX(Table1[TANGGAL UPDATE_H],A:A)</f>
        <v>45416</v>
      </c>
      <c r="Q69" t="str">
        <f>INDEX(Table1[KOMENTAR_H],A:A)</f>
        <v/>
      </c>
    </row>
    <row r="70" spans="1:17" x14ac:dyDescent="0.2">
      <c r="A70" s="9">
        <v>88</v>
      </c>
      <c r="C70">
        <f>INDEX(Table1[ROWID],A:A)</f>
        <v>87</v>
      </c>
      <c r="D70">
        <f>INDEX(Table1[NOTA TOKO],Table4[ROWID])</f>
        <v>1537</v>
      </c>
      <c r="E70" t="str">
        <f>IF(INDEX(Table1[SALES],Table4[ROWID])=0,"",INDEX(Table1[SALES],Table4[ROWID]))</f>
        <v>KO</v>
      </c>
      <c r="F70" t="str">
        <f>INDEX(Table1[TOKO-KOTA_H],A:A)</f>
        <v>SUKSES MAKMUR (GROSIR)-COMAL</v>
      </c>
      <c r="G70" t="str">
        <f>IF(INDEX(Table1[KODE BARANG],A:A)=0,"",INDEX(Table1[KODE BARANG],A:A))</f>
        <v/>
      </c>
      <c r="H70" t="str">
        <f>INDEX(Table1[NAMA BARANG],A:A)</f>
        <v>ISI GEL 501 HT</v>
      </c>
      <c r="I70" t="str">
        <f>INDEX(Table1[ADA DI DAFTAR STOCK?],A:A)</f>
        <v>ADA</v>
      </c>
      <c r="J70">
        <f>INDEX(Table1[ISI_CONV],A:A)</f>
        <v>96</v>
      </c>
      <c r="K70" t="str">
        <f>INDEX(Table1[SATUAN_CONV],A:A)</f>
        <v>LSN</v>
      </c>
      <c r="L70" s="2">
        <f>INDEX(Table1[HARGA_CONV],A:A)</f>
        <v>10000</v>
      </c>
      <c r="M70" s="5" t="str">
        <f>IF(INDEX(Table1[DISKON],A:A)=0,"",INDEX(Table1[DISKON],A:A))</f>
        <v/>
      </c>
      <c r="N70" s="6">
        <f>INDEX(Table1[TANGGAL NOTA_H],A:A)</f>
        <v>45407</v>
      </c>
      <c r="P70" s="6">
        <f>INDEX(Table1[TANGGAL UPDATE_H],A:A)</f>
        <v>45416</v>
      </c>
      <c r="Q70" t="str">
        <f>INDEX(Table1[KOMENTAR_H],A:A)</f>
        <v>STOCK BELUM LENGKAP</v>
      </c>
    </row>
    <row r="71" spans="1:17" x14ac:dyDescent="0.2">
      <c r="A71" s="9">
        <v>90</v>
      </c>
      <c r="C71">
        <f>INDEX(Table1[ROWID],A:A)</f>
        <v>90</v>
      </c>
      <c r="D71">
        <f>INDEX(Table1[NOTA TOKO],Table4[ROWID])</f>
        <v>4348</v>
      </c>
      <c r="E71" t="str">
        <f>IF(INDEX(Table1[SALES],Table4[ROWID])=0,"",INDEX(Table1[SALES],Table4[ROWID]))</f>
        <v>G</v>
      </c>
      <c r="F71" t="str">
        <f>INDEX(Table1[TOKO-KOTA_H],A:A)</f>
        <v>REJO AGUNG-JOMBANG</v>
      </c>
      <c r="G71" t="str">
        <f>IF(INDEX(Table1[KODE BARANG],A:A)=0,"",INDEX(Table1[KODE BARANG],A:A))</f>
        <v/>
      </c>
      <c r="H71" t="str">
        <f>INDEX(Table1[NAMA BARANG],A:A)</f>
        <v>MECHPEN TIZO TM-030 E</v>
      </c>
      <c r="I71" t="str">
        <f>INDEX(Table1[ADA DI DAFTAR STOCK?],A:A)</f>
        <v>ADA</v>
      </c>
      <c r="J71">
        <f>INDEX(Table1[ISI_CONV],A:A)</f>
        <v>96</v>
      </c>
      <c r="K71" t="str">
        <f>INDEX(Table1[SATUAN_CONV],A:A)</f>
        <v>LSN</v>
      </c>
      <c r="L71" s="2">
        <f>INDEX(Table1[HARGA_CONV],A:A)</f>
        <v>30500</v>
      </c>
      <c r="M71" s="5" t="str">
        <f>IF(INDEX(Table1[DISKON],A:A)=0,"",INDEX(Table1[DISKON],A:A))</f>
        <v/>
      </c>
      <c r="N71" s="6">
        <f>INDEX(Table1[TANGGAL NOTA_H],A:A)</f>
        <v>45407</v>
      </c>
      <c r="P71" s="6">
        <f>INDEX(Table1[TANGGAL UPDATE_H],A:A)</f>
        <v>45416</v>
      </c>
      <c r="Q71" t="str">
        <f>INDEX(Table1[KOMENTAR_H],A:A)</f>
        <v>STOCK BELUM LENGKAP</v>
      </c>
    </row>
    <row r="72" spans="1:17" x14ac:dyDescent="0.2">
      <c r="A72" s="9">
        <v>91</v>
      </c>
      <c r="C72">
        <f>INDEX(Table1[ROWID],A:A)</f>
        <v>90</v>
      </c>
      <c r="D72">
        <f>INDEX(Table1[NOTA TOKO],Table4[ROWID])</f>
        <v>4348</v>
      </c>
      <c r="E72" t="str">
        <f>IF(INDEX(Table1[SALES],Table4[ROWID])=0,"",INDEX(Table1[SALES],Table4[ROWID]))</f>
        <v>G</v>
      </c>
      <c r="F72" t="str">
        <f>INDEX(Table1[TOKO-KOTA_H],A:A)</f>
        <v>REJO AGUNG-JOMBANG</v>
      </c>
      <c r="G72" t="str">
        <f>IF(INDEX(Table1[KODE BARANG],A:A)=0,"",INDEX(Table1[KODE BARANG],A:A))</f>
        <v/>
      </c>
      <c r="H72" t="str">
        <f>INDEX(Table1[NAMA BARANG],A:A)</f>
        <v>MECHPEN TIZO TM-030 G</v>
      </c>
      <c r="I72" t="str">
        <f>INDEX(Table1[ADA DI DAFTAR STOCK?],A:A)</f>
        <v>TIDAK ADA</v>
      </c>
      <c r="J72">
        <f>INDEX(Table1[ISI_CONV],A:A)</f>
        <v>96</v>
      </c>
      <c r="K72" t="str">
        <f>INDEX(Table1[SATUAN_CONV],A:A)</f>
        <v>LSN</v>
      </c>
      <c r="L72" s="2">
        <f>INDEX(Table1[HARGA_CONV],A:A)</f>
        <v>30500</v>
      </c>
      <c r="M72" s="5" t="str">
        <f>IF(INDEX(Table1[DISKON],A:A)=0,"",INDEX(Table1[DISKON],A:A))</f>
        <v/>
      </c>
      <c r="N72" s="6">
        <f>INDEX(Table1[TANGGAL NOTA_H],A:A)</f>
        <v>45407</v>
      </c>
      <c r="P72" s="6">
        <f>INDEX(Table1[TANGGAL UPDATE_H],A:A)</f>
        <v>45416</v>
      </c>
      <c r="Q72" t="str">
        <f>INDEX(Table1[KOMENTAR_H],A:A)</f>
        <v/>
      </c>
    </row>
    <row r="73" spans="1:17" x14ac:dyDescent="0.2">
      <c r="A73" s="9">
        <v>93</v>
      </c>
      <c r="C73">
        <f>INDEX(Table1[ROWID],A:A)</f>
        <v>93</v>
      </c>
      <c r="D73">
        <f>INDEX(Table1[NOTA TOKO],Table4[ROWID])</f>
        <v>4346</v>
      </c>
      <c r="E73" t="str">
        <f>IF(INDEX(Table1[SALES],Table4[ROWID])=0,"",INDEX(Table1[SALES],Table4[ROWID]))</f>
        <v>G</v>
      </c>
      <c r="F73" t="str">
        <f>INDEX(Table1[TOKO-KOTA_H],A:A)</f>
        <v>NIKI SAE-TULUNGAGUNG</v>
      </c>
      <c r="G73" t="str">
        <f>IF(INDEX(Table1[KODE BARANG],A:A)=0,"",INDEX(Table1[KODE BARANG],A:A))</f>
        <v>BOL-TF336</v>
      </c>
      <c r="H73" t="str">
        <f>INDEX(Table1[NAMA BARANG],A:A)</f>
        <v>BP GEL TF-1190 0.3MM HIGHTECH (H)</v>
      </c>
      <c r="I73" t="str">
        <f>INDEX(Table1[ADA DI DAFTAR STOCK?],A:A)</f>
        <v>ADA</v>
      </c>
      <c r="J73">
        <f>INDEX(Table1[ISI_CONV],A:A)</f>
        <v>432</v>
      </c>
      <c r="K73" t="str">
        <f>INDEX(Table1[SATUAN_CONV],A:A)</f>
        <v>LSN</v>
      </c>
      <c r="L73" s="2">
        <f>INDEX(Table1[HARGA_CONV],A:A)</f>
        <v>28500</v>
      </c>
      <c r="M73" s="5" t="str">
        <f>IF(INDEX(Table1[DISKON],A:A)=0,"",INDEX(Table1[DISKON],A:A))</f>
        <v/>
      </c>
      <c r="N73" s="6">
        <f>INDEX(Table1[TANGGAL NOTA_H],A:A)</f>
        <v>45407</v>
      </c>
      <c r="P73" s="6">
        <f>INDEX(Table1[TANGGAL UPDATE_H],A:A)</f>
        <v>45416</v>
      </c>
      <c r="Q73" t="str">
        <f>INDEX(Table1[KOMENTAR_H],A:A)</f>
        <v/>
      </c>
    </row>
    <row r="74" spans="1:17" x14ac:dyDescent="0.2">
      <c r="A74" s="9">
        <v>95</v>
      </c>
      <c r="C74">
        <f>INDEX(Table1[ROWID],A:A)</f>
        <v>95</v>
      </c>
      <c r="D74">
        <f>INDEX(Table1[NOTA TOKO],Table4[ROWID])</f>
        <v>4311</v>
      </c>
      <c r="E74" t="str">
        <f>IF(INDEX(Table1[SALES],Table4[ROWID])=0,"",INDEX(Table1[SALES],Table4[ROWID]))</f>
        <v>KO</v>
      </c>
      <c r="F74" t="str">
        <f>INDEX(Table1[TOKO-KOTA_H],A:A)</f>
        <v>SISWA-WONOSOBO</v>
      </c>
      <c r="G74" t="str">
        <f>IF(INDEX(Table1[KODE BARANG],A:A)=0,"",INDEX(Table1[KODE BARANG],A:A))</f>
        <v>NTS-NB1</v>
      </c>
      <c r="H74" t="str">
        <f>INDEX(Table1[NAMA BARANG],A:A)</f>
        <v>NOTES 156-80</v>
      </c>
      <c r="I74" t="str">
        <f>INDEX(Table1[ADA DI DAFTAR STOCK?],A:A)</f>
        <v>ADA</v>
      </c>
      <c r="J74">
        <f>INDEX(Table1[ISI_CONV],A:A)</f>
        <v>50</v>
      </c>
      <c r="K74" t="str">
        <f>INDEX(Table1[SATUAN_CONV],A:A)</f>
        <v>LSN</v>
      </c>
      <c r="L74" s="2">
        <f>INDEX(Table1[HARGA_CONV],A:A)</f>
        <v>32000</v>
      </c>
      <c r="M74" s="5" t="str">
        <f>IF(INDEX(Table1[DISKON],A:A)=0,"",INDEX(Table1[DISKON],A:A))</f>
        <v/>
      </c>
      <c r="N74" s="6">
        <f>INDEX(Table1[TANGGAL NOTA_H],A:A)</f>
        <v>45407</v>
      </c>
      <c r="P74" s="6">
        <f>INDEX(Table1[TANGGAL UPDATE_H],A:A)</f>
        <v>45416</v>
      </c>
      <c r="Q74" t="str">
        <f>INDEX(Table1[KOMENTAR_H],A:A)</f>
        <v/>
      </c>
    </row>
    <row r="75" spans="1:17" x14ac:dyDescent="0.2">
      <c r="A75" s="9">
        <v>97</v>
      </c>
      <c r="C75">
        <f>INDEX(Table1[ROWID],A:A)</f>
        <v>97</v>
      </c>
      <c r="D75">
        <f>INDEX(Table1[NOTA TOKO],Table4[ROWID])</f>
        <v>4347</v>
      </c>
      <c r="E75" t="str">
        <f>IF(INDEX(Table1[SALES],Table4[ROWID])=0,"",INDEX(Table1[SALES],Table4[ROWID]))</f>
        <v>G</v>
      </c>
      <c r="F75" t="str">
        <f>INDEX(Table1[TOKO-KOTA_H],A:A)</f>
        <v>AF TOYS-KENDAL</v>
      </c>
      <c r="G75" t="str">
        <f>IF(INDEX(Table1[KODE BARANG],A:A)=0,"",INDEX(Table1[KODE BARANG],A:A))</f>
        <v>STB-TF22</v>
      </c>
      <c r="H75" t="str">
        <f>INDEX(Table1[NAMA BARANG],A:A)</f>
        <v>STABILLO BRUSH MARKER PEN WB TF-1050 12W</v>
      </c>
      <c r="I75" t="str">
        <f>INDEX(Table1[ADA DI DAFTAR STOCK?],A:A)</f>
        <v>ADA</v>
      </c>
      <c r="J75">
        <f>INDEX(Table1[ISI_CONV],A:A)</f>
        <v>144</v>
      </c>
      <c r="K75" t="str">
        <f>INDEX(Table1[SATUAN_CONV],A:A)</f>
        <v>SET</v>
      </c>
      <c r="L75" s="2">
        <f>INDEX(Table1[HARGA_CONV],A:A)</f>
        <v>15000</v>
      </c>
      <c r="M75" s="5" t="str">
        <f>IF(INDEX(Table1[DISKON],A:A)=0,"",INDEX(Table1[DISKON],A:A))</f>
        <v/>
      </c>
      <c r="N75" s="6">
        <f>INDEX(Table1[TANGGAL NOTA_H],A:A)</f>
        <v>45407</v>
      </c>
      <c r="P75" s="6">
        <f>INDEX(Table1[TANGGAL UPDATE_H],A:A)</f>
        <v>45416</v>
      </c>
      <c r="Q75" t="str">
        <f>INDEX(Table1[KOMENTAR_H],A:A)</f>
        <v/>
      </c>
    </row>
    <row r="76" spans="1:17" x14ac:dyDescent="0.2">
      <c r="A76" s="9"/>
    </row>
    <row r="77" spans="1:17" x14ac:dyDescent="0.2">
      <c r="A77" s="9" t="s">
        <v>11258</v>
      </c>
    </row>
  </sheetData>
  <pageMargins left="0.7" right="0.7" top="0.75" bottom="0.75" header="0.3" footer="0.3"/>
  <pageSetup paperSize="14"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2024-05-04T02:19:47Z</dcterms:created>
  <dcterms:modified xsi:type="dcterms:W3CDTF">2024-05-04T07:12:54Z</dcterms:modified>
</cp:coreProperties>
</file>